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drawings/drawing2.xml" ContentType="application/vnd.openxmlformats-officedocument.drawing+xml"/>
  <Override PartName="/xl/tables/table6.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Usuario\Videos\Excel\"/>
    </mc:Choice>
  </mc:AlternateContent>
  <xr:revisionPtr revIDLastSave="0" documentId="13_ncr:1_{9B47A09E-23CE-4916-964D-1D208F8D36AE}" xr6:coauthVersionLast="47" xr6:coauthVersionMax="47" xr10:uidLastSave="{00000000-0000-0000-0000-000000000000}"/>
  <bookViews>
    <workbookView xWindow="-120" yWindow="-120" windowWidth="20730" windowHeight="11160" xr2:uid="{69E59C67-E666-4B4B-9B19-CD653A2A7D31}"/>
  </bookViews>
  <sheets>
    <sheet name="Proyectos" sheetId="2" r:id="rId1"/>
    <sheet name="FPO2023" sheetId="19" r:id="rId2"/>
    <sheet name="FPO2025" sheetId="20" r:id="rId3"/>
    <sheet name="Subestaciones" sheetId="12" r:id="rId4"/>
    <sheet name="Hoja4" sheetId="13" state="hidden" r:id="rId5"/>
    <sheet name="Lineas " sheetId="15" r:id="rId6"/>
    <sheet name="Convocatorias Sub" sheetId="14" r:id="rId7"/>
    <sheet name="FPO 2025" sheetId="10" r:id="rId8"/>
    <sheet name="%Proyectos por capacidad" sheetId="16" r:id="rId9"/>
    <sheet name="Fases " sheetId="11" r:id="rId10"/>
    <sheet name="Capacidad de lineas Por SubArea" sheetId="9" r:id="rId11"/>
    <sheet name="Factores de Planta" sheetId="23" r:id="rId12"/>
    <sheet name="Definiciones" sheetId="8" r:id="rId13"/>
    <sheet name="CAPEX" sheetId="17" r:id="rId14"/>
    <sheet name="Regulación" sheetId="7" state="hidden" r:id="rId15"/>
    <sheet name="Resolución" sheetId="18" r:id="rId16"/>
    <sheet name="Armenia_Curva" sheetId="3" r:id="rId17"/>
    <sheet name="Villavicencio_Curva" sheetId="4" r:id="rId18"/>
    <sheet name="Medellin_Curva" sheetId="6" r:id="rId19"/>
    <sheet name="Bogota_Curva" sheetId="5" r:id="rId20"/>
  </sheets>
  <definedNames>
    <definedName name="_xlcn.WorksheetConnection_FasesA23D47" hidden="1">'Fases '!$A$23:$D$47</definedName>
    <definedName name="_xlcn.WorksheetConnection_FasesA23E47" hidden="1">'Fases '!$A$23:$E$47</definedName>
    <definedName name="_xlcn.WorksheetConnection_FasesA23F47" hidden="1">'Fases '!$A$23:$F$47</definedName>
    <definedName name="_xlcn.WorksheetConnection_FasesF1I20" hidden="1">'Fases '!$F$1:$I$20</definedName>
    <definedName name="_xlcn.WorksheetConnection_Tabla8" hidden="1">Tabla8[]</definedName>
  </definedNames>
  <calcPr calcId="18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a8" name="Tabla8" connection="WorksheetConnection_Tabla8"/>
          <x15:modelTable id="Rango" name="Rango" connection="WorksheetConnection_Fases !$F$1:$I$20"/>
          <x15:modelTable id="Rango 3" name="Rango 3" connection="WorksheetConnection_Fases !$A$23:$F$47"/>
          <x15:modelTable id="Rango 2" name="Rango 2" connection="WorksheetConnection_Fases !$A$23:$E$47"/>
          <x15:modelTable id="Rango 1" name="Rango 1" connection="WorksheetConnection_Fases !$A$23:$D$47"/>
        </x15:modelTables>
      </x15:dataModel>
    </ext>
  </extLst>
</workbook>
</file>

<file path=xl/calcChain.xml><?xml version="1.0" encoding="utf-8"?>
<calcChain xmlns="http://schemas.openxmlformats.org/spreadsheetml/2006/main">
  <c r="O14" i="11" l="1"/>
  <c r="N14" i="11"/>
  <c r="M14" i="11"/>
  <c r="C50" i="11"/>
  <c r="O3" i="16"/>
  <c r="O2" i="16"/>
  <c r="H21" i="11"/>
  <c r="M6" i="16"/>
  <c r="F16" i="9"/>
  <c r="G16" i="9" s="1"/>
  <c r="E16" i="9"/>
  <c r="F19" i="9"/>
  <c r="K8" i="12"/>
  <c r="M7" i="15"/>
  <c r="A48" i="11"/>
  <c r="K811" i="19"/>
  <c r="I811" i="19"/>
  <c r="K905" i="20"/>
  <c r="I905" i="20"/>
  <c r="E1105" i="2"/>
  <c r="E558" i="10"/>
  <c r="M2" i="15" l="1"/>
  <c r="M3" i="15"/>
  <c r="M4" i="15"/>
  <c r="M5" i="15"/>
  <c r="M6" i="15"/>
  <c r="J7" i="15"/>
  <c r="H42" i="15"/>
  <c r="D42" i="15"/>
  <c r="C43" i="11"/>
  <c r="C34" i="11"/>
  <c r="C33" i="11"/>
  <c r="C30" i="11"/>
  <c r="C44" i="11"/>
  <c r="C45" i="11"/>
  <c r="C47" i="11"/>
  <c r="C46" i="11"/>
  <c r="C42" i="11"/>
  <c r="C41" i="11"/>
  <c r="C39" i="11"/>
  <c r="C38" i="11"/>
  <c r="C37" i="11"/>
  <c r="C35" i="11"/>
  <c r="C31" i="11"/>
  <c r="C29" i="11"/>
  <c r="C28" i="11"/>
  <c r="C27" i="11"/>
  <c r="C26" i="11"/>
  <c r="C25" i="11"/>
  <c r="C24" i="11"/>
  <c r="G15" i="9"/>
  <c r="F15" i="9"/>
  <c r="E15" i="9"/>
  <c r="F10" i="9"/>
  <c r="C48" i="11" l="1"/>
  <c r="E38" i="11" s="1"/>
  <c r="G10" i="9"/>
  <c r="F11" i="9"/>
  <c r="G11" i="9" s="1"/>
  <c r="F12" i="9"/>
  <c r="G12" i="9" s="1"/>
  <c r="F13" i="9"/>
  <c r="G13" i="9" s="1"/>
  <c r="F14" i="9"/>
  <c r="G14" i="9" s="1"/>
  <c r="AK558" i="10"/>
  <c r="F6" i="9"/>
  <c r="G6" i="9" s="1"/>
  <c r="F7" i="9"/>
  <c r="G7" i="9" s="1"/>
  <c r="F8" i="9"/>
  <c r="G8" i="9" s="1"/>
  <c r="F9" i="9"/>
  <c r="G9" i="9" s="1"/>
  <c r="F5" i="9"/>
  <c r="G5" i="9" s="1"/>
  <c r="F3" i="9"/>
  <c r="G3" i="9" s="1"/>
  <c r="F4" i="9"/>
  <c r="G4" i="9" s="1"/>
  <c r="F2" i="9"/>
  <c r="G2" i="9" s="1"/>
  <c r="AG3" i="2"/>
  <c r="AG4" i="2"/>
  <c r="AG5" i="2"/>
  <c r="AG6" i="2"/>
  <c r="AG7" i="2"/>
  <c r="AG8" i="2"/>
  <c r="AG9" i="2"/>
  <c r="AG10" i="2"/>
  <c r="AG11" i="2"/>
  <c r="AG12" i="2"/>
  <c r="AG13" i="2"/>
  <c r="AG14" i="2"/>
  <c r="AG15" i="2"/>
  <c r="AG16" i="2"/>
  <c r="AG17" i="2"/>
  <c r="AG18" i="2"/>
  <c r="AG19" i="2"/>
  <c r="AG20" i="2"/>
  <c r="AG21" i="2"/>
  <c r="AG22" i="2"/>
  <c r="AG23" i="2"/>
  <c r="AG24" i="2"/>
  <c r="AG25" i="2"/>
  <c r="AG26" i="2"/>
  <c r="AG27" i="2"/>
  <c r="AG28" i="2"/>
  <c r="AG29" i="2"/>
  <c r="AG30" i="2"/>
  <c r="AG31" i="2"/>
  <c r="AG32" i="2"/>
  <c r="AG33" i="2"/>
  <c r="AG34" i="2"/>
  <c r="AG35" i="2"/>
  <c r="AG36" i="2"/>
  <c r="AG37" i="2"/>
  <c r="AG38" i="2"/>
  <c r="AG39" i="2"/>
  <c r="AG40" i="2"/>
  <c r="AG41" i="2"/>
  <c r="AG42" i="2"/>
  <c r="AG43" i="2"/>
  <c r="AG44" i="2"/>
  <c r="AG45" i="2"/>
  <c r="AG46" i="2"/>
  <c r="AG47" i="2"/>
  <c r="AG48" i="2"/>
  <c r="AG49" i="2"/>
  <c r="AG50" i="2"/>
  <c r="AG51" i="2"/>
  <c r="AG52" i="2"/>
  <c r="AG53" i="2"/>
  <c r="AG54" i="2"/>
  <c r="AG55" i="2"/>
  <c r="AG56" i="2"/>
  <c r="AG57" i="2"/>
  <c r="AG58" i="2"/>
  <c r="AG59" i="2"/>
  <c r="AG60" i="2"/>
  <c r="AG61" i="2"/>
  <c r="AG62" i="2"/>
  <c r="AG63" i="2"/>
  <c r="AG64" i="2"/>
  <c r="AG65" i="2"/>
  <c r="AG66" i="2"/>
  <c r="AG67" i="2"/>
  <c r="AG68" i="2"/>
  <c r="AG69" i="2"/>
  <c r="AG70" i="2"/>
  <c r="AG71" i="2"/>
  <c r="AG72" i="2"/>
  <c r="AG73" i="2"/>
  <c r="AG74" i="2"/>
  <c r="AG75" i="2"/>
  <c r="AG76" i="2"/>
  <c r="AG77" i="2"/>
  <c r="AG78" i="2"/>
  <c r="AG79" i="2"/>
  <c r="AG80" i="2"/>
  <c r="AG81" i="2"/>
  <c r="AG82" i="2"/>
  <c r="AG83" i="2"/>
  <c r="AG84" i="2"/>
  <c r="AG85" i="2"/>
  <c r="AG86" i="2"/>
  <c r="AG87" i="2"/>
  <c r="AG88" i="2"/>
  <c r="AG89" i="2"/>
  <c r="AG90" i="2"/>
  <c r="AG91" i="2"/>
  <c r="AG92" i="2"/>
  <c r="AG93" i="2"/>
  <c r="AG94" i="2"/>
  <c r="AG95" i="2"/>
  <c r="AG96" i="2"/>
  <c r="AG97" i="2"/>
  <c r="AG98" i="2"/>
  <c r="AG99" i="2"/>
  <c r="AG100" i="2"/>
  <c r="AG101" i="2"/>
  <c r="AG102" i="2"/>
  <c r="AG103" i="2"/>
  <c r="AG104" i="2"/>
  <c r="AG105" i="2"/>
  <c r="AG106" i="2"/>
  <c r="AG107" i="2"/>
  <c r="AG108" i="2"/>
  <c r="AG109" i="2"/>
  <c r="AG110" i="2"/>
  <c r="AG111" i="2"/>
  <c r="AG112" i="2"/>
  <c r="AG113" i="2"/>
  <c r="AG114" i="2"/>
  <c r="AG115" i="2"/>
  <c r="AG116" i="2"/>
  <c r="AG117" i="2"/>
  <c r="AG118" i="2"/>
  <c r="AG119" i="2"/>
  <c r="AG120" i="2"/>
  <c r="AG121" i="2"/>
  <c r="AG122" i="2"/>
  <c r="AG123" i="2"/>
  <c r="AG124" i="2"/>
  <c r="AG125" i="2"/>
  <c r="AG126" i="2"/>
  <c r="AG127" i="2"/>
  <c r="AG128" i="2"/>
  <c r="AG129" i="2"/>
  <c r="AG130" i="2"/>
  <c r="AG131" i="2"/>
  <c r="AG132" i="2"/>
  <c r="AG133" i="2"/>
  <c r="AG134" i="2"/>
  <c r="AG135" i="2"/>
  <c r="AG136" i="2"/>
  <c r="AG137" i="2"/>
  <c r="AG138" i="2"/>
  <c r="AG139" i="2"/>
  <c r="AG140" i="2"/>
  <c r="AG141" i="2"/>
  <c r="AG142" i="2"/>
  <c r="AG143" i="2"/>
  <c r="AG144" i="2"/>
  <c r="AG145" i="2"/>
  <c r="AG146" i="2"/>
  <c r="AG147" i="2"/>
  <c r="AG148" i="2"/>
  <c r="AG149" i="2"/>
  <c r="AG150" i="2"/>
  <c r="AG151" i="2"/>
  <c r="AG152" i="2"/>
  <c r="AG153" i="2"/>
  <c r="AG154" i="2"/>
  <c r="AG155" i="2"/>
  <c r="AG156" i="2"/>
  <c r="AG157" i="2"/>
  <c r="AG158" i="2"/>
  <c r="AG159" i="2"/>
  <c r="AG160" i="2"/>
  <c r="AG161" i="2"/>
  <c r="AG162" i="2"/>
  <c r="AG163" i="2"/>
  <c r="AG164" i="2"/>
  <c r="AG165" i="2"/>
  <c r="AG166" i="2"/>
  <c r="AG167" i="2"/>
  <c r="AG168" i="2"/>
  <c r="AG169" i="2"/>
  <c r="AG170" i="2"/>
  <c r="AG171" i="2"/>
  <c r="AG172" i="2"/>
  <c r="AG173" i="2"/>
  <c r="AG174" i="2"/>
  <c r="AG175" i="2"/>
  <c r="AG176" i="2"/>
  <c r="AG177" i="2"/>
  <c r="AG178" i="2"/>
  <c r="AG179" i="2"/>
  <c r="AG180" i="2"/>
  <c r="AG181" i="2"/>
  <c r="AG182" i="2"/>
  <c r="AG183" i="2"/>
  <c r="AG184" i="2"/>
  <c r="AG185" i="2"/>
  <c r="AG186" i="2"/>
  <c r="AG187" i="2"/>
  <c r="AG188" i="2"/>
  <c r="AG189" i="2"/>
  <c r="AG190" i="2"/>
  <c r="AG191" i="2"/>
  <c r="AG192" i="2"/>
  <c r="AG193" i="2"/>
  <c r="AG194" i="2"/>
  <c r="AG195" i="2"/>
  <c r="AG196" i="2"/>
  <c r="AG197" i="2"/>
  <c r="AG198" i="2"/>
  <c r="AG199" i="2"/>
  <c r="AG200" i="2"/>
  <c r="AG201" i="2"/>
  <c r="AG202" i="2"/>
  <c r="AG203" i="2"/>
  <c r="AG204" i="2"/>
  <c r="AG205" i="2"/>
  <c r="AG206" i="2"/>
  <c r="AG207" i="2"/>
  <c r="AG208" i="2"/>
  <c r="AG209" i="2"/>
  <c r="AG210" i="2"/>
  <c r="AG211" i="2"/>
  <c r="AG212" i="2"/>
  <c r="AG213" i="2"/>
  <c r="AG214" i="2"/>
  <c r="AG215" i="2"/>
  <c r="AG216" i="2"/>
  <c r="AG217" i="2"/>
  <c r="AG218" i="2"/>
  <c r="AG219" i="2"/>
  <c r="AG220" i="2"/>
  <c r="AG221" i="2"/>
  <c r="AG222" i="2"/>
  <c r="AG223" i="2"/>
  <c r="AG224" i="2"/>
  <c r="AG225" i="2"/>
  <c r="AG226" i="2"/>
  <c r="AG227" i="2"/>
  <c r="AG228" i="2"/>
  <c r="AG229" i="2"/>
  <c r="AG230" i="2"/>
  <c r="AG231" i="2"/>
  <c r="AG232" i="2"/>
  <c r="AG233" i="2"/>
  <c r="AG234" i="2"/>
  <c r="AG235" i="2"/>
  <c r="AG236" i="2"/>
  <c r="AG237" i="2"/>
  <c r="AG238" i="2"/>
  <c r="AG239" i="2"/>
  <c r="AG240" i="2"/>
  <c r="AG241" i="2"/>
  <c r="AG242" i="2"/>
  <c r="AG243" i="2"/>
  <c r="AG244" i="2"/>
  <c r="AG245" i="2"/>
  <c r="AG246" i="2"/>
  <c r="AG247" i="2"/>
  <c r="AG248" i="2"/>
  <c r="AG249" i="2"/>
  <c r="AG250" i="2"/>
  <c r="AG251" i="2"/>
  <c r="AG252" i="2"/>
  <c r="AG253" i="2"/>
  <c r="AG254" i="2"/>
  <c r="AG255" i="2"/>
  <c r="AG256" i="2"/>
  <c r="AG257" i="2"/>
  <c r="AG258" i="2"/>
  <c r="AG259" i="2"/>
  <c r="AG260" i="2"/>
  <c r="AG261" i="2"/>
  <c r="AG262" i="2"/>
  <c r="AG263" i="2"/>
  <c r="AG264" i="2"/>
  <c r="AG265" i="2"/>
  <c r="AG266" i="2"/>
  <c r="AG267" i="2"/>
  <c r="AG268" i="2"/>
  <c r="AG269" i="2"/>
  <c r="AG270" i="2"/>
  <c r="AG271" i="2"/>
  <c r="AG272" i="2"/>
  <c r="AG273" i="2"/>
  <c r="AG274" i="2"/>
  <c r="AG275" i="2"/>
  <c r="AG276" i="2"/>
  <c r="AG277" i="2"/>
  <c r="AG278" i="2"/>
  <c r="AG279" i="2"/>
  <c r="AG280" i="2"/>
  <c r="AG281" i="2"/>
  <c r="AG282" i="2"/>
  <c r="AG283" i="2"/>
  <c r="AG284" i="2"/>
  <c r="AG285" i="2"/>
  <c r="AG286" i="2"/>
  <c r="AG287" i="2"/>
  <c r="AG288" i="2"/>
  <c r="AG289" i="2"/>
  <c r="AG290" i="2"/>
  <c r="AG291" i="2"/>
  <c r="AG292" i="2"/>
  <c r="AG293" i="2"/>
  <c r="AG294" i="2"/>
  <c r="AG295" i="2"/>
  <c r="AG296" i="2"/>
  <c r="AG297" i="2"/>
  <c r="AG298" i="2"/>
  <c r="AG299" i="2"/>
  <c r="AG300" i="2"/>
  <c r="AG301" i="2"/>
  <c r="AG302" i="2"/>
  <c r="AG303" i="2"/>
  <c r="AG304" i="2"/>
  <c r="AG305" i="2"/>
  <c r="AG306" i="2"/>
  <c r="AG307" i="2"/>
  <c r="AG308" i="2"/>
  <c r="AG309" i="2"/>
  <c r="AG310" i="2"/>
  <c r="AG311" i="2"/>
  <c r="AG312" i="2"/>
  <c r="AG313" i="2"/>
  <c r="AG314" i="2"/>
  <c r="AG315" i="2"/>
  <c r="AG316" i="2"/>
  <c r="AG317" i="2"/>
  <c r="AG318" i="2"/>
  <c r="AG319" i="2"/>
  <c r="AG320" i="2"/>
  <c r="AG321" i="2"/>
  <c r="AG322" i="2"/>
  <c r="AG323" i="2"/>
  <c r="AG324" i="2"/>
  <c r="AG325" i="2"/>
  <c r="AG326" i="2"/>
  <c r="AG327" i="2"/>
  <c r="AG328" i="2"/>
  <c r="AG329" i="2"/>
  <c r="AG330" i="2"/>
  <c r="AG331" i="2"/>
  <c r="AG332" i="2"/>
  <c r="AG333" i="2"/>
  <c r="AG334" i="2"/>
  <c r="AG335" i="2"/>
  <c r="AG336" i="2"/>
  <c r="AG337" i="2"/>
  <c r="AG338" i="2"/>
  <c r="AG339" i="2"/>
  <c r="AG340" i="2"/>
  <c r="AG341" i="2"/>
  <c r="AG342" i="2"/>
  <c r="AG343" i="2"/>
  <c r="AG344" i="2"/>
  <c r="AG345" i="2"/>
  <c r="AG346" i="2"/>
  <c r="AG347" i="2"/>
  <c r="AG348" i="2"/>
  <c r="AG349" i="2"/>
  <c r="AG350" i="2"/>
  <c r="AG351" i="2"/>
  <c r="AG352" i="2"/>
  <c r="AG353" i="2"/>
  <c r="AG354" i="2"/>
  <c r="AG355" i="2"/>
  <c r="AG356" i="2"/>
  <c r="AG357" i="2"/>
  <c r="AG358" i="2"/>
  <c r="AG359" i="2"/>
  <c r="AG360" i="2"/>
  <c r="AG361" i="2"/>
  <c r="AG362" i="2"/>
  <c r="AG363" i="2"/>
  <c r="AG364" i="2"/>
  <c r="AG365" i="2"/>
  <c r="AG366" i="2"/>
  <c r="AG367" i="2"/>
  <c r="AG368" i="2"/>
  <c r="AG369" i="2"/>
  <c r="AG370" i="2"/>
  <c r="AG371" i="2"/>
  <c r="AG372" i="2"/>
  <c r="AG373" i="2"/>
  <c r="AG374" i="2"/>
  <c r="AG375" i="2"/>
  <c r="AG376" i="2"/>
  <c r="AG377" i="2"/>
  <c r="AG378" i="2"/>
  <c r="AG379" i="2"/>
  <c r="AG380" i="2"/>
  <c r="AG381" i="2"/>
  <c r="AG382" i="2"/>
  <c r="AG383" i="2"/>
  <c r="AG384" i="2"/>
  <c r="AG385" i="2"/>
  <c r="AG386" i="2"/>
  <c r="AG387" i="2"/>
  <c r="AG388" i="2"/>
  <c r="AG389" i="2"/>
  <c r="AG390" i="2"/>
  <c r="AG391" i="2"/>
  <c r="AG392" i="2"/>
  <c r="AG393" i="2"/>
  <c r="AG394" i="2"/>
  <c r="AG395" i="2"/>
  <c r="AG396" i="2"/>
  <c r="AG397" i="2"/>
  <c r="AG398" i="2"/>
  <c r="AG399" i="2"/>
  <c r="AG400" i="2"/>
  <c r="AG401" i="2"/>
  <c r="AG402" i="2"/>
  <c r="AG403" i="2"/>
  <c r="AG404" i="2"/>
  <c r="AG405" i="2"/>
  <c r="AG406" i="2"/>
  <c r="AG407" i="2"/>
  <c r="AG408" i="2"/>
  <c r="AG409" i="2"/>
  <c r="AG410" i="2"/>
  <c r="AG411" i="2"/>
  <c r="AG412" i="2"/>
  <c r="AG413" i="2"/>
  <c r="AG414" i="2"/>
  <c r="AG415" i="2"/>
  <c r="AG416" i="2"/>
  <c r="AG417" i="2"/>
  <c r="AG418" i="2"/>
  <c r="AG419" i="2"/>
  <c r="AG420" i="2"/>
  <c r="AG421" i="2"/>
  <c r="AG422" i="2"/>
  <c r="AG423" i="2"/>
  <c r="AG424" i="2"/>
  <c r="AG425" i="2"/>
  <c r="AG426" i="2"/>
  <c r="AG427" i="2"/>
  <c r="AG428" i="2"/>
  <c r="AG429" i="2"/>
  <c r="AG430" i="2"/>
  <c r="AG431" i="2"/>
  <c r="AG432" i="2"/>
  <c r="AG433" i="2"/>
  <c r="AG434" i="2"/>
  <c r="AG435" i="2"/>
  <c r="AG436" i="2"/>
  <c r="AG437" i="2"/>
  <c r="AG438" i="2"/>
  <c r="AG439" i="2"/>
  <c r="AG440" i="2"/>
  <c r="AG441" i="2"/>
  <c r="AG442" i="2"/>
  <c r="AG443" i="2"/>
  <c r="AG444" i="2"/>
  <c r="AG445" i="2"/>
  <c r="AG446" i="2"/>
  <c r="AG447" i="2"/>
  <c r="AG448" i="2"/>
  <c r="AG449" i="2"/>
  <c r="AG450" i="2"/>
  <c r="AG451" i="2"/>
  <c r="AG452" i="2"/>
  <c r="AG453" i="2"/>
  <c r="AG454" i="2"/>
  <c r="AG455" i="2"/>
  <c r="AG456" i="2"/>
  <c r="AG457" i="2"/>
  <c r="AG458" i="2"/>
  <c r="AG459" i="2"/>
  <c r="AG460" i="2"/>
  <c r="AG461" i="2"/>
  <c r="AG462" i="2"/>
  <c r="AG463" i="2"/>
  <c r="AG464" i="2"/>
  <c r="AG465" i="2"/>
  <c r="AG466" i="2"/>
  <c r="AG467" i="2"/>
  <c r="AG468" i="2"/>
  <c r="AG469" i="2"/>
  <c r="AG470" i="2"/>
  <c r="AG471" i="2"/>
  <c r="AG472" i="2"/>
  <c r="AG473" i="2"/>
  <c r="AG474" i="2"/>
  <c r="AG475" i="2"/>
  <c r="AG476" i="2"/>
  <c r="AG477" i="2"/>
  <c r="AG478" i="2"/>
  <c r="AG479" i="2"/>
  <c r="AG480" i="2"/>
  <c r="AG481" i="2"/>
  <c r="AG482" i="2"/>
  <c r="AG483" i="2"/>
  <c r="AG484" i="2"/>
  <c r="AG485" i="2"/>
  <c r="AG486" i="2"/>
  <c r="AG487" i="2"/>
  <c r="AG488" i="2"/>
  <c r="AG489" i="2"/>
  <c r="AG490" i="2"/>
  <c r="AG491" i="2"/>
  <c r="AG492" i="2"/>
  <c r="AG493" i="2"/>
  <c r="AG494" i="2"/>
  <c r="AG495" i="2"/>
  <c r="AG496" i="2"/>
  <c r="AG497" i="2"/>
  <c r="AG498" i="2"/>
  <c r="AG499" i="2"/>
  <c r="AG500" i="2"/>
  <c r="AG501" i="2"/>
  <c r="AG502" i="2"/>
  <c r="AG503" i="2"/>
  <c r="AG504" i="2"/>
  <c r="AG505" i="2"/>
  <c r="AG506" i="2"/>
  <c r="AG507" i="2"/>
  <c r="AG508" i="2"/>
  <c r="AG509" i="2"/>
  <c r="AG510" i="2"/>
  <c r="AG511" i="2"/>
  <c r="AG512" i="2"/>
  <c r="AG513" i="2"/>
  <c r="AG514" i="2"/>
  <c r="AG515" i="2"/>
  <c r="AG516" i="2"/>
  <c r="AG517" i="2"/>
  <c r="AG518" i="2"/>
  <c r="AG519" i="2"/>
  <c r="AG520" i="2"/>
  <c r="AG521" i="2"/>
  <c r="AG522" i="2"/>
  <c r="AG523" i="2"/>
  <c r="AG524" i="2"/>
  <c r="AG525" i="2"/>
  <c r="AG526" i="2"/>
  <c r="AG527" i="2"/>
  <c r="AG528" i="2"/>
  <c r="AG529" i="2"/>
  <c r="AG530" i="2"/>
  <c r="AG531" i="2"/>
  <c r="AG532" i="2"/>
  <c r="AG533" i="2"/>
  <c r="AG534" i="2"/>
  <c r="AG535" i="2"/>
  <c r="AG536" i="2"/>
  <c r="AG537" i="2"/>
  <c r="AG538" i="2"/>
  <c r="AG539" i="2"/>
  <c r="AG540" i="2"/>
  <c r="AG541" i="2"/>
  <c r="AG542" i="2"/>
  <c r="AG543" i="2"/>
  <c r="AG544" i="2"/>
  <c r="AG545" i="2"/>
  <c r="AG546" i="2"/>
  <c r="AG547" i="2"/>
  <c r="AG548" i="2"/>
  <c r="AG549" i="2"/>
  <c r="AG550" i="2"/>
  <c r="AG551" i="2"/>
  <c r="AG552" i="2"/>
  <c r="AG553" i="2"/>
  <c r="AG554" i="2"/>
  <c r="AG555" i="2"/>
  <c r="AG556" i="2"/>
  <c r="AG557" i="2"/>
  <c r="AG558" i="2"/>
  <c r="AG559" i="2"/>
  <c r="AG560" i="2"/>
  <c r="AG561" i="2"/>
  <c r="AG562" i="2"/>
  <c r="AG563" i="2"/>
  <c r="AG564" i="2"/>
  <c r="AG565" i="2"/>
  <c r="AG566" i="2"/>
  <c r="AG567" i="2"/>
  <c r="AG568" i="2"/>
  <c r="AG569" i="2"/>
  <c r="AG570" i="2"/>
  <c r="AG571" i="2"/>
  <c r="AG572" i="2"/>
  <c r="AG573" i="2"/>
  <c r="AG574" i="2"/>
  <c r="AG575" i="2"/>
  <c r="AG576" i="2"/>
  <c r="AG577" i="2"/>
  <c r="AG578" i="2"/>
  <c r="AG579" i="2"/>
  <c r="AG580" i="2"/>
  <c r="AG581" i="2"/>
  <c r="AG582" i="2"/>
  <c r="AG583" i="2"/>
  <c r="AG584" i="2"/>
  <c r="AG585" i="2"/>
  <c r="AG586" i="2"/>
  <c r="AG587" i="2"/>
  <c r="AG588" i="2"/>
  <c r="AG589" i="2"/>
  <c r="AG590" i="2"/>
  <c r="AG591" i="2"/>
  <c r="AG592" i="2"/>
  <c r="AG593" i="2"/>
  <c r="AG594" i="2"/>
  <c r="AG595" i="2"/>
  <c r="AG596" i="2"/>
  <c r="AG597" i="2"/>
  <c r="AG598" i="2"/>
  <c r="AG599" i="2"/>
  <c r="AG600" i="2"/>
  <c r="AG601" i="2"/>
  <c r="AG602" i="2"/>
  <c r="AG603" i="2"/>
  <c r="AG604" i="2"/>
  <c r="AG605" i="2"/>
  <c r="AG606" i="2"/>
  <c r="AG607" i="2"/>
  <c r="AG608" i="2"/>
  <c r="AG609" i="2"/>
  <c r="AG610" i="2"/>
  <c r="AG611" i="2"/>
  <c r="AG612" i="2"/>
  <c r="AG613" i="2"/>
  <c r="AG614" i="2"/>
  <c r="AG615" i="2"/>
  <c r="AG616" i="2"/>
  <c r="AG617" i="2"/>
  <c r="AG618" i="2"/>
  <c r="AG619" i="2"/>
  <c r="AG620" i="2"/>
  <c r="AG621" i="2"/>
  <c r="AG622" i="2"/>
  <c r="AG623" i="2"/>
  <c r="AG624" i="2"/>
  <c r="AG625" i="2"/>
  <c r="AG626" i="2"/>
  <c r="AG627" i="2"/>
  <c r="AG628" i="2"/>
  <c r="AG629" i="2"/>
  <c r="AG630" i="2"/>
  <c r="AG631" i="2"/>
  <c r="AG632" i="2"/>
  <c r="AG633" i="2"/>
  <c r="AG634" i="2"/>
  <c r="AG635" i="2"/>
  <c r="AG636" i="2"/>
  <c r="AG637" i="2"/>
  <c r="AG638" i="2"/>
  <c r="AG639" i="2"/>
  <c r="AG640" i="2"/>
  <c r="AG641" i="2"/>
  <c r="AG642" i="2"/>
  <c r="AG643" i="2"/>
  <c r="AG644" i="2"/>
  <c r="AG645" i="2"/>
  <c r="AG646" i="2"/>
  <c r="AG647" i="2"/>
  <c r="AG648" i="2"/>
  <c r="AG649" i="2"/>
  <c r="AG650" i="2"/>
  <c r="AG651" i="2"/>
  <c r="AG652" i="2"/>
  <c r="AG653" i="2"/>
  <c r="AG654" i="2"/>
  <c r="AG655" i="2"/>
  <c r="AG656" i="2"/>
  <c r="AG657" i="2"/>
  <c r="AG658" i="2"/>
  <c r="AG659" i="2"/>
  <c r="AG660" i="2"/>
  <c r="AG661" i="2"/>
  <c r="AG662" i="2"/>
  <c r="AG663" i="2"/>
  <c r="AG664" i="2"/>
  <c r="AG665" i="2"/>
  <c r="AG666" i="2"/>
  <c r="AG667" i="2"/>
  <c r="AG668" i="2"/>
  <c r="AG669" i="2"/>
  <c r="AG670" i="2"/>
  <c r="AG671" i="2"/>
  <c r="AG672" i="2"/>
  <c r="AG673" i="2"/>
  <c r="AG674" i="2"/>
  <c r="AG675" i="2"/>
  <c r="AG676" i="2"/>
  <c r="AG677" i="2"/>
  <c r="AG678" i="2"/>
  <c r="AG679" i="2"/>
  <c r="AG680" i="2"/>
  <c r="AG681" i="2"/>
  <c r="AG682" i="2"/>
  <c r="AG683" i="2"/>
  <c r="AG684" i="2"/>
  <c r="AG685" i="2"/>
  <c r="AG686" i="2"/>
  <c r="AG687" i="2"/>
  <c r="AG688" i="2"/>
  <c r="AG689" i="2"/>
  <c r="AG690" i="2"/>
  <c r="AG691" i="2"/>
  <c r="AG692" i="2"/>
  <c r="AG693" i="2"/>
  <c r="AG694" i="2"/>
  <c r="AG695" i="2"/>
  <c r="AG696" i="2"/>
  <c r="AG697" i="2"/>
  <c r="AG698" i="2"/>
  <c r="AG699" i="2"/>
  <c r="AG700" i="2"/>
  <c r="AG701" i="2"/>
  <c r="AG702" i="2"/>
  <c r="AG703" i="2"/>
  <c r="AG704" i="2"/>
  <c r="AG705" i="2"/>
  <c r="AG706" i="2"/>
  <c r="AG707" i="2"/>
  <c r="AG708" i="2"/>
  <c r="AG709" i="2"/>
  <c r="AG710" i="2"/>
  <c r="AG711" i="2"/>
  <c r="AG712" i="2"/>
  <c r="AG713" i="2"/>
  <c r="AG714" i="2"/>
  <c r="AG715" i="2"/>
  <c r="AG716" i="2"/>
  <c r="AG717" i="2"/>
  <c r="AG718" i="2"/>
  <c r="AG719" i="2"/>
  <c r="AG720" i="2"/>
  <c r="AG721" i="2"/>
  <c r="AG722" i="2"/>
  <c r="AG723" i="2"/>
  <c r="AG724" i="2"/>
  <c r="AG725" i="2"/>
  <c r="AG726" i="2"/>
  <c r="AG727" i="2"/>
  <c r="AG728" i="2"/>
  <c r="AG729" i="2"/>
  <c r="AG730" i="2"/>
  <c r="AG731" i="2"/>
  <c r="AG732" i="2"/>
  <c r="AG733" i="2"/>
  <c r="AG734" i="2"/>
  <c r="AG735" i="2"/>
  <c r="AG736" i="2"/>
  <c r="AG737" i="2"/>
  <c r="AG738" i="2"/>
  <c r="AG739" i="2"/>
  <c r="AG740" i="2"/>
  <c r="AG741" i="2"/>
  <c r="AG742" i="2"/>
  <c r="AG743" i="2"/>
  <c r="AG744" i="2"/>
  <c r="AG745" i="2"/>
  <c r="AG746" i="2"/>
  <c r="AG747" i="2"/>
  <c r="AG748" i="2"/>
  <c r="AG749" i="2"/>
  <c r="AG750" i="2"/>
  <c r="AG751" i="2"/>
  <c r="AG752" i="2"/>
  <c r="AG753" i="2"/>
  <c r="AG754" i="2"/>
  <c r="AG755" i="2"/>
  <c r="AG756" i="2"/>
  <c r="AG757" i="2"/>
  <c r="AG758" i="2"/>
  <c r="AG759" i="2"/>
  <c r="AG760" i="2"/>
  <c r="AG761" i="2"/>
  <c r="AG762" i="2"/>
  <c r="AG763" i="2"/>
  <c r="AG764" i="2"/>
  <c r="AG765" i="2"/>
  <c r="AG766" i="2"/>
  <c r="AG767" i="2"/>
  <c r="AG768" i="2"/>
  <c r="AG769" i="2"/>
  <c r="AG770" i="2"/>
  <c r="AG771" i="2"/>
  <c r="AG772" i="2"/>
  <c r="AG773" i="2"/>
  <c r="AG774" i="2"/>
  <c r="AG775" i="2"/>
  <c r="AG776" i="2"/>
  <c r="AG777" i="2"/>
  <c r="AG778" i="2"/>
  <c r="AG779" i="2"/>
  <c r="AG780" i="2"/>
  <c r="AG781" i="2"/>
  <c r="AG782" i="2"/>
  <c r="AG783" i="2"/>
  <c r="AG784" i="2"/>
  <c r="AG785" i="2"/>
  <c r="AG786" i="2"/>
  <c r="AG787" i="2"/>
  <c r="AG788" i="2"/>
  <c r="AG789" i="2"/>
  <c r="AG790" i="2"/>
  <c r="AG791" i="2"/>
  <c r="AG792" i="2"/>
  <c r="AG793" i="2"/>
  <c r="AG794" i="2"/>
  <c r="AG795" i="2"/>
  <c r="AG796" i="2"/>
  <c r="AG797" i="2"/>
  <c r="AG798" i="2"/>
  <c r="AG799" i="2"/>
  <c r="AG800" i="2"/>
  <c r="AG801" i="2"/>
  <c r="AG802" i="2"/>
  <c r="AG803" i="2"/>
  <c r="AG804" i="2"/>
  <c r="AG805" i="2"/>
  <c r="AG806" i="2"/>
  <c r="AG807" i="2"/>
  <c r="AG808" i="2"/>
  <c r="AG809" i="2"/>
  <c r="AG810" i="2"/>
  <c r="AG811" i="2"/>
  <c r="AG812" i="2"/>
  <c r="AG813" i="2"/>
  <c r="AG814" i="2"/>
  <c r="AG815" i="2"/>
  <c r="AG816" i="2"/>
  <c r="AG817" i="2"/>
  <c r="AG818" i="2"/>
  <c r="AG819" i="2"/>
  <c r="AG820" i="2"/>
  <c r="AG821" i="2"/>
  <c r="AG822" i="2"/>
  <c r="AG823" i="2"/>
  <c r="AG824" i="2"/>
  <c r="AG825" i="2"/>
  <c r="AG826" i="2"/>
  <c r="AG827" i="2"/>
  <c r="AG828" i="2"/>
  <c r="AG829" i="2"/>
  <c r="AG830" i="2"/>
  <c r="AG831" i="2"/>
  <c r="AG832" i="2"/>
  <c r="AG833" i="2"/>
  <c r="AG834" i="2"/>
  <c r="AG835" i="2"/>
  <c r="AG836" i="2"/>
  <c r="AG837" i="2"/>
  <c r="AG838" i="2"/>
  <c r="AG839" i="2"/>
  <c r="AG840" i="2"/>
  <c r="AG841" i="2"/>
  <c r="AG842" i="2"/>
  <c r="AG843" i="2"/>
  <c r="AG844" i="2"/>
  <c r="AG845" i="2"/>
  <c r="AG846" i="2"/>
  <c r="AG847" i="2"/>
  <c r="AG848" i="2"/>
  <c r="AG849" i="2"/>
  <c r="AG850" i="2"/>
  <c r="AG851" i="2"/>
  <c r="AG852" i="2"/>
  <c r="AG853" i="2"/>
  <c r="AG854" i="2"/>
  <c r="AG855" i="2"/>
  <c r="AG856" i="2"/>
  <c r="AG857" i="2"/>
  <c r="AG858" i="2"/>
  <c r="AG859" i="2"/>
  <c r="AG860" i="2"/>
  <c r="AG861" i="2"/>
  <c r="AG862" i="2"/>
  <c r="AG863" i="2"/>
  <c r="AG864" i="2"/>
  <c r="AG865" i="2"/>
  <c r="AG866" i="2"/>
  <c r="AG867" i="2"/>
  <c r="AG868" i="2"/>
  <c r="AG869" i="2"/>
  <c r="AG870" i="2"/>
  <c r="AG871" i="2"/>
  <c r="AG872" i="2"/>
  <c r="AG873" i="2"/>
  <c r="AG874" i="2"/>
  <c r="AG875" i="2"/>
  <c r="AG876" i="2"/>
  <c r="AG877" i="2"/>
  <c r="AG878" i="2"/>
  <c r="AG879" i="2"/>
  <c r="AG880" i="2"/>
  <c r="AG881" i="2"/>
  <c r="AG882" i="2"/>
  <c r="AG883" i="2"/>
  <c r="AG884" i="2"/>
  <c r="AG885" i="2"/>
  <c r="AG886" i="2"/>
  <c r="AG887" i="2"/>
  <c r="AG888" i="2"/>
  <c r="AG889" i="2"/>
  <c r="AG890" i="2"/>
  <c r="AG891" i="2"/>
  <c r="AG892" i="2"/>
  <c r="AG893" i="2"/>
  <c r="AG894" i="2"/>
  <c r="AG895" i="2"/>
  <c r="AG896" i="2"/>
  <c r="AG897" i="2"/>
  <c r="AG898" i="2"/>
  <c r="AG899" i="2"/>
  <c r="AG900" i="2"/>
  <c r="AG901" i="2"/>
  <c r="AG902" i="2"/>
  <c r="AG903" i="2"/>
  <c r="AG904" i="2"/>
  <c r="AG905" i="2"/>
  <c r="AG906" i="2"/>
  <c r="AG907" i="2"/>
  <c r="AG908" i="2"/>
  <c r="AG909" i="2"/>
  <c r="AG910" i="2"/>
  <c r="AG911" i="2"/>
  <c r="AG912" i="2"/>
  <c r="AG913" i="2"/>
  <c r="AG914" i="2"/>
  <c r="AG915" i="2"/>
  <c r="AG916" i="2"/>
  <c r="AG917" i="2"/>
  <c r="AG918" i="2"/>
  <c r="AG919" i="2"/>
  <c r="AG920" i="2"/>
  <c r="AG921" i="2"/>
  <c r="AG922" i="2"/>
  <c r="AG923" i="2"/>
  <c r="AG924" i="2"/>
  <c r="AG925" i="2"/>
  <c r="AG926" i="2"/>
  <c r="AG927" i="2"/>
  <c r="AG928" i="2"/>
  <c r="AG929" i="2"/>
  <c r="AG930" i="2"/>
  <c r="AG931" i="2"/>
  <c r="AG932" i="2"/>
  <c r="AG933" i="2"/>
  <c r="AG934" i="2"/>
  <c r="AG935" i="2"/>
  <c r="AG936" i="2"/>
  <c r="AG937" i="2"/>
  <c r="AG938" i="2"/>
  <c r="AG939" i="2"/>
  <c r="AG940" i="2"/>
  <c r="AG941" i="2"/>
  <c r="AG942" i="2"/>
  <c r="AG943" i="2"/>
  <c r="AG944" i="2"/>
  <c r="AG945" i="2"/>
  <c r="AG946" i="2"/>
  <c r="AG947" i="2"/>
  <c r="AG948" i="2"/>
  <c r="AG949" i="2"/>
  <c r="AG950" i="2"/>
  <c r="AG951" i="2"/>
  <c r="AG952" i="2"/>
  <c r="AG953" i="2"/>
  <c r="AG954" i="2"/>
  <c r="AG955" i="2"/>
  <c r="AG956" i="2"/>
  <c r="AG957" i="2"/>
  <c r="AG958" i="2"/>
  <c r="AG959" i="2"/>
  <c r="AG960" i="2"/>
  <c r="AG961" i="2"/>
  <c r="AG962" i="2"/>
  <c r="AG963" i="2"/>
  <c r="AG964" i="2"/>
  <c r="AG965" i="2"/>
  <c r="AG966" i="2"/>
  <c r="AG967" i="2"/>
  <c r="AG968" i="2"/>
  <c r="AG969" i="2"/>
  <c r="AG970" i="2"/>
  <c r="AG971" i="2"/>
  <c r="AG972" i="2"/>
  <c r="AG973" i="2"/>
  <c r="AG974" i="2"/>
  <c r="AG975" i="2"/>
  <c r="AG976" i="2"/>
  <c r="AG977" i="2"/>
  <c r="AG978" i="2"/>
  <c r="AG979" i="2"/>
  <c r="AG980" i="2"/>
  <c r="AG981" i="2"/>
  <c r="AG982" i="2"/>
  <c r="AG983" i="2"/>
  <c r="AG984" i="2"/>
  <c r="AG985" i="2"/>
  <c r="AG986" i="2"/>
  <c r="AG987" i="2"/>
  <c r="AG988" i="2"/>
  <c r="AG989" i="2"/>
  <c r="AG990" i="2"/>
  <c r="AG991" i="2"/>
  <c r="AG992" i="2"/>
  <c r="AG993" i="2"/>
  <c r="AG994" i="2"/>
  <c r="AG995" i="2"/>
  <c r="AG996" i="2"/>
  <c r="AG997" i="2"/>
  <c r="AG998" i="2"/>
  <c r="AG999" i="2"/>
  <c r="AG1000" i="2"/>
  <c r="AG1001" i="2"/>
  <c r="AG1002" i="2"/>
  <c r="AG1003" i="2"/>
  <c r="AG1004" i="2"/>
  <c r="AG1005" i="2"/>
  <c r="AG1006" i="2"/>
  <c r="AG1007" i="2"/>
  <c r="AG1008" i="2"/>
  <c r="AG1009" i="2"/>
  <c r="AG1010" i="2"/>
  <c r="AG1011" i="2"/>
  <c r="AG1012" i="2"/>
  <c r="AG1013" i="2"/>
  <c r="AG1014" i="2"/>
  <c r="AG1015" i="2"/>
  <c r="AG1016" i="2"/>
  <c r="AG1017" i="2"/>
  <c r="AG1018" i="2"/>
  <c r="AG1019" i="2"/>
  <c r="AG1020" i="2"/>
  <c r="AG1021" i="2"/>
  <c r="AG1022" i="2"/>
  <c r="AG1023" i="2"/>
  <c r="AG1024" i="2"/>
  <c r="AG1025" i="2"/>
  <c r="AG1026" i="2"/>
  <c r="AG1027" i="2"/>
  <c r="AG1028" i="2"/>
  <c r="AG1029" i="2"/>
  <c r="AG1030" i="2"/>
  <c r="AG1031" i="2"/>
  <c r="AG1032" i="2"/>
  <c r="AG1033" i="2"/>
  <c r="AG1034" i="2"/>
  <c r="AG1035" i="2"/>
  <c r="AG1036" i="2"/>
  <c r="AG1037" i="2"/>
  <c r="AG1038" i="2"/>
  <c r="AG1039" i="2"/>
  <c r="AG1040" i="2"/>
  <c r="AG1041" i="2"/>
  <c r="AG1042" i="2"/>
  <c r="AG1043" i="2"/>
  <c r="AG1044" i="2"/>
  <c r="AG1045" i="2"/>
  <c r="AG1046" i="2"/>
  <c r="AG1047" i="2"/>
  <c r="AG1048" i="2"/>
  <c r="AG1049" i="2"/>
  <c r="AG1050" i="2"/>
  <c r="AG1051" i="2"/>
  <c r="AG1052" i="2"/>
  <c r="AG1053" i="2"/>
  <c r="AG1054" i="2"/>
  <c r="AG1055" i="2"/>
  <c r="AG1056" i="2"/>
  <c r="AG1057" i="2"/>
  <c r="AG1058" i="2"/>
  <c r="AG1059" i="2"/>
  <c r="AG1060" i="2"/>
  <c r="AG1061" i="2"/>
  <c r="AG1062" i="2"/>
  <c r="AG1063" i="2"/>
  <c r="AG1064" i="2"/>
  <c r="AG1065" i="2"/>
  <c r="AG1066" i="2"/>
  <c r="AG1067" i="2"/>
  <c r="AG1068" i="2"/>
  <c r="AG1069" i="2"/>
  <c r="AG1070" i="2"/>
  <c r="AG1071" i="2"/>
  <c r="AG1072" i="2"/>
  <c r="AG1073" i="2"/>
  <c r="AG1074" i="2"/>
  <c r="AG1075" i="2"/>
  <c r="AG1076" i="2"/>
  <c r="AG1077" i="2"/>
  <c r="AG1078" i="2"/>
  <c r="AG1079" i="2"/>
  <c r="AG1080" i="2"/>
  <c r="AG1081" i="2"/>
  <c r="AG1082" i="2"/>
  <c r="AG1083" i="2"/>
  <c r="AG1084" i="2"/>
  <c r="AG1085" i="2"/>
  <c r="AG1086" i="2"/>
  <c r="AG1087" i="2"/>
  <c r="AG1088" i="2"/>
  <c r="AG1089" i="2"/>
  <c r="AG1090" i="2"/>
  <c r="AG1091" i="2"/>
  <c r="AG1092" i="2"/>
  <c r="AG1093" i="2"/>
  <c r="AG1094" i="2"/>
  <c r="AG1095" i="2"/>
  <c r="AG1096" i="2"/>
  <c r="AG1097" i="2"/>
  <c r="AG1098" i="2"/>
  <c r="AG1099" i="2"/>
  <c r="AG1100" i="2"/>
  <c r="AG1101" i="2"/>
  <c r="AG1102" i="2"/>
  <c r="AG1103" i="2"/>
  <c r="AG1104" i="2"/>
  <c r="E34" i="11" l="1"/>
  <c r="E41" i="11"/>
  <c r="E26" i="11"/>
  <c r="E40" i="11"/>
  <c r="E32" i="11"/>
  <c r="E36" i="11"/>
  <c r="E27" i="11"/>
  <c r="E37" i="11"/>
  <c r="E43" i="11"/>
  <c r="E25" i="11"/>
  <c r="E35" i="11"/>
  <c r="E42" i="11"/>
  <c r="E45" i="11"/>
  <c r="E30" i="11"/>
  <c r="E28" i="11"/>
  <c r="E29" i="11"/>
  <c r="E46" i="11"/>
  <c r="E24" i="11"/>
  <c r="E33" i="11"/>
  <c r="E44" i="11"/>
  <c r="E31" i="11"/>
  <c r="E39" i="11"/>
  <c r="E47" i="11"/>
  <c r="E48"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C728FD9-8D6C-4CFD-A89E-1F8209571902}" keepAlive="1" name="ThisWorkbookDataModel" description="Modelo de datos"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4FB3D2C-EA6C-43AF-96C4-E4F3B70B6870}" name="WorksheetConnection_Fases !$A$23:$D$47" type="102" refreshedVersion="8" minRefreshableVersion="5">
    <extLst>
      <ext xmlns:x15="http://schemas.microsoft.com/office/spreadsheetml/2010/11/main" uri="{DE250136-89BD-433C-8126-D09CA5730AF9}">
        <x15:connection id="Rango 1">
          <x15:rangePr sourceName="_xlcn.WorksheetConnection_FasesA23D47"/>
        </x15:connection>
      </ext>
    </extLst>
  </connection>
  <connection id="3" xr16:uid="{78169518-6667-4547-98D7-0A418B9E07B1}" name="WorksheetConnection_Fases !$A$23:$E$47" type="102" refreshedVersion="8" minRefreshableVersion="5">
    <extLst>
      <ext xmlns:x15="http://schemas.microsoft.com/office/spreadsheetml/2010/11/main" uri="{DE250136-89BD-433C-8126-D09CA5730AF9}">
        <x15:connection id="Rango 2">
          <x15:rangePr sourceName="_xlcn.WorksheetConnection_FasesA23E47"/>
        </x15:connection>
      </ext>
    </extLst>
  </connection>
  <connection id="4" xr16:uid="{78385B1B-86E9-4B53-B182-5BA58D7A31A4}" name="WorksheetConnection_Fases !$A$23:$F$47" type="102" refreshedVersion="8" minRefreshableVersion="5">
    <extLst>
      <ext xmlns:x15="http://schemas.microsoft.com/office/spreadsheetml/2010/11/main" uri="{DE250136-89BD-433C-8126-D09CA5730AF9}">
        <x15:connection id="Rango 3">
          <x15:rangePr sourceName="_xlcn.WorksheetConnection_FasesA23F47"/>
        </x15:connection>
      </ext>
    </extLst>
  </connection>
  <connection id="5" xr16:uid="{F6355137-4568-4A54-8148-6C872BA8660E}" name="WorksheetConnection_Fases !$F$1:$I$20" type="102" refreshedVersion="8" minRefreshableVersion="5">
    <extLst>
      <ext xmlns:x15="http://schemas.microsoft.com/office/spreadsheetml/2010/11/main" uri="{DE250136-89BD-433C-8126-D09CA5730AF9}">
        <x15:connection id="Rango">
          <x15:rangePr sourceName="_xlcn.WorksheetConnection_FasesF1I20"/>
        </x15:connection>
      </ext>
    </extLst>
  </connection>
  <connection id="6" xr16:uid="{AA1B03AB-8ECC-456E-90B6-6E76136AA558}" name="WorksheetConnection_Tabla8" type="102" refreshedVersion="8" minRefreshableVersion="5">
    <extLst>
      <ext xmlns:x15="http://schemas.microsoft.com/office/spreadsheetml/2010/11/main" uri="{DE250136-89BD-433C-8126-D09CA5730AF9}">
        <x15:connection id="Tabla8">
          <x15:rangePr sourceName="_xlcn.WorksheetConnection_Tabla8"/>
        </x15:connection>
      </ext>
    </extLst>
  </connection>
</connections>
</file>

<file path=xl/sharedStrings.xml><?xml version="1.0" encoding="utf-8"?>
<sst xmlns="http://schemas.openxmlformats.org/spreadsheetml/2006/main" count="35400" uniqueCount="5992">
  <si>
    <t>Código</t>
  </si>
  <si>
    <t>Nombre</t>
  </si>
  <si>
    <t>Fecha Radicación</t>
  </si>
  <si>
    <t>Hora Radicación</t>
  </si>
  <si>
    <t>Capacidad</t>
  </si>
  <si>
    <t>Tipo</t>
  </si>
  <si>
    <t>Barra 1</t>
  </si>
  <si>
    <t>Código Asociado</t>
  </si>
  <si>
    <t>FPO</t>
  </si>
  <si>
    <t>FPO 2</t>
  </si>
  <si>
    <t>Obligaciones</t>
  </si>
  <si>
    <t>Requiere Expansión</t>
  </si>
  <si>
    <t>Area Eléctrica</t>
  </si>
  <si>
    <t>Permisos Ambiental obtenida</t>
  </si>
  <si>
    <t>Costo Activos de Uso</t>
  </si>
  <si>
    <t>Pérdidas STN</t>
  </si>
  <si>
    <t>NO</t>
  </si>
  <si>
    <t>ANTIOQUIA</t>
  </si>
  <si>
    <t>SI</t>
  </si>
  <si>
    <t>SC_12_A1</t>
  </si>
  <si>
    <t>El Encanto I - 250 MW</t>
  </si>
  <si>
    <t>Solar FV</t>
  </si>
  <si>
    <t>Primavera 220</t>
  </si>
  <si>
    <t>SC_12</t>
  </si>
  <si>
    <t>SANTANDER</t>
  </si>
  <si>
    <t xml:space="preserve"> 42930,59</t>
  </si>
  <si>
    <t>SC_677_A1</t>
  </si>
  <si>
    <t>Arcipreste - 9.9MW</t>
  </si>
  <si>
    <t>Uraba 44</t>
  </si>
  <si>
    <t>SC_677</t>
  </si>
  <si>
    <t>SC_771_A1</t>
  </si>
  <si>
    <t>Parque Solar Fotovoltaico Melgar de 180 MW</t>
  </si>
  <si>
    <t>La Sierra 220</t>
  </si>
  <si>
    <t>SC_771</t>
  </si>
  <si>
    <t>BOYACÁ</t>
  </si>
  <si>
    <t>SC_771_A2</t>
  </si>
  <si>
    <t>Expansion</t>
  </si>
  <si>
    <t>SC_849_A1</t>
  </si>
  <si>
    <t>Auriga Solar</t>
  </si>
  <si>
    <t>Apartado 110</t>
  </si>
  <si>
    <t>SC_849</t>
  </si>
  <si>
    <t>SC_498_A1</t>
  </si>
  <si>
    <t>Buenos Aires 165 MW</t>
  </si>
  <si>
    <t>SC_498</t>
  </si>
  <si>
    <t>SC_870_A1</t>
  </si>
  <si>
    <t>DSE PUERTO BOYACÁ</t>
  </si>
  <si>
    <t>Pto Boyaca 110</t>
  </si>
  <si>
    <t>SC_870</t>
  </si>
  <si>
    <t>SC_2312_A1</t>
  </si>
  <si>
    <t>PROYECTO SOLAR FOTOVOLTAIO LOS ROBLES DE 9,9 MW</t>
  </si>
  <si>
    <t>Malena 44</t>
  </si>
  <si>
    <t>SC_2312</t>
  </si>
  <si>
    <t>SC_2312_A2</t>
  </si>
  <si>
    <t>Malena 13.2</t>
  </si>
  <si>
    <t>SC_1010_A1</t>
  </si>
  <si>
    <t>Turbo Solar 9,9 MW</t>
  </si>
  <si>
    <t>Turbo 13.2</t>
  </si>
  <si>
    <t>SC_1010</t>
  </si>
  <si>
    <t>SC_1010_A2</t>
  </si>
  <si>
    <t>Turbo 44</t>
  </si>
  <si>
    <t>SC_1016_A1</t>
  </si>
  <si>
    <t>Apartadó Solar 9,9 MW</t>
  </si>
  <si>
    <t>Apartado 13.2</t>
  </si>
  <si>
    <t>SC_1016</t>
  </si>
  <si>
    <t>SC_1016_A2</t>
  </si>
  <si>
    <t>Apartado 44</t>
  </si>
  <si>
    <t>SC_1020_A1</t>
  </si>
  <si>
    <t>Caucheras Solar 9,9 MW</t>
  </si>
  <si>
    <t>Caucheras 13.2</t>
  </si>
  <si>
    <t>SC_1020</t>
  </si>
  <si>
    <t>SC_938_A1</t>
  </si>
  <si>
    <t>Nueva Colonia Solar</t>
  </si>
  <si>
    <t>Nva Colonia 13.2</t>
  </si>
  <si>
    <t>SC_938</t>
  </si>
  <si>
    <t>SC_938_A2</t>
  </si>
  <si>
    <t>Nva Colonia 110</t>
  </si>
  <si>
    <t>SC_1098_A1</t>
  </si>
  <si>
    <t>Catatumbo Solar 200 MW</t>
  </si>
  <si>
    <t>SC_1098</t>
  </si>
  <si>
    <t>SC_1098_A2</t>
  </si>
  <si>
    <t>SC_1255_A1</t>
  </si>
  <si>
    <t>El Dorado de 150 MW</t>
  </si>
  <si>
    <t>SC_1255</t>
  </si>
  <si>
    <t>SC_1255_A2</t>
  </si>
  <si>
    <t>Malena 220</t>
  </si>
  <si>
    <t>SC_1302_A1</t>
  </si>
  <si>
    <t>Compostela 200 MW</t>
  </si>
  <si>
    <t>SC_1302</t>
  </si>
  <si>
    <t>SC_1302_A2</t>
  </si>
  <si>
    <t>SC_1279_A1</t>
  </si>
  <si>
    <t>Parque de Generación Perseo de 262MW (entrega 250MW)</t>
  </si>
  <si>
    <t>Primavera 500</t>
  </si>
  <si>
    <t>SC_1279</t>
  </si>
  <si>
    <t>SC_1279_A2</t>
  </si>
  <si>
    <t>SC_1515_A1</t>
  </si>
  <si>
    <t>CIMITARRA - 200 MW</t>
  </si>
  <si>
    <t>SC_1515</t>
  </si>
  <si>
    <t>SC_1515_A2</t>
  </si>
  <si>
    <t>SC_1368_A1</t>
  </si>
  <si>
    <t>AES Solar 2_100MW</t>
  </si>
  <si>
    <t>SC_1368</t>
  </si>
  <si>
    <t>SC_1370_A1</t>
  </si>
  <si>
    <t>AES Solar 1_100MW</t>
  </si>
  <si>
    <t>SC_1370</t>
  </si>
  <si>
    <t>SC_1368_A2</t>
  </si>
  <si>
    <t>SC_1370_A2</t>
  </si>
  <si>
    <t>SC_1354_A1</t>
  </si>
  <si>
    <t>Neptuno Solar</t>
  </si>
  <si>
    <t>SC_1354</t>
  </si>
  <si>
    <t>SC_1553_A1</t>
  </si>
  <si>
    <t>Parque Solar Suvan I</t>
  </si>
  <si>
    <t>SC_1553</t>
  </si>
  <si>
    <t>SC_1553_A2</t>
  </si>
  <si>
    <t>SC_1580_A1</t>
  </si>
  <si>
    <t>Caucasia Solar 9,9 MW</t>
  </si>
  <si>
    <t>Caucasia 44 I</t>
  </si>
  <si>
    <t>SC_1580</t>
  </si>
  <si>
    <t>SC_1580_A2</t>
  </si>
  <si>
    <t>Caucasia 13.2 I</t>
  </si>
  <si>
    <t>SC_1554_A1</t>
  </si>
  <si>
    <t>Parque Solar Suvan II</t>
  </si>
  <si>
    <t>SC_1554</t>
  </si>
  <si>
    <t>SC_1554_A2</t>
  </si>
  <si>
    <t>SC_824_A1</t>
  </si>
  <si>
    <t>EL ENCANTO II 500 MW</t>
  </si>
  <si>
    <t>SC_824</t>
  </si>
  <si>
    <t>SC_1217_A1</t>
  </si>
  <si>
    <t>Parque Solar Fotovoltaico Floreo 200 MW</t>
  </si>
  <si>
    <t>SC_1217</t>
  </si>
  <si>
    <t>SC_1217_A2</t>
  </si>
  <si>
    <t>SC_1786_A1</t>
  </si>
  <si>
    <t>Parque Solar Fotovoltaico Orión 40MW</t>
  </si>
  <si>
    <t>SC_1786</t>
  </si>
  <si>
    <t>SC_1839_A1</t>
  </si>
  <si>
    <t>Carepa Solar</t>
  </si>
  <si>
    <t>Carepa 13.2</t>
  </si>
  <si>
    <t>SC_1839</t>
  </si>
  <si>
    <t>SC_1839_A2</t>
  </si>
  <si>
    <t>Carepa 44</t>
  </si>
  <si>
    <t>SC_1844_A1</t>
  </si>
  <si>
    <t>Huitaca Solar</t>
  </si>
  <si>
    <t>SC_1844</t>
  </si>
  <si>
    <t>SC_1844_A2</t>
  </si>
  <si>
    <t>SC_2232_A1</t>
  </si>
  <si>
    <t>Parque Solar Inti II 9,9 MW</t>
  </si>
  <si>
    <t>SC_2232</t>
  </si>
  <si>
    <t>CÓRDOBA</t>
  </si>
  <si>
    <t>SC_2232_A2</t>
  </si>
  <si>
    <t>SC_1611_A1</t>
  </si>
  <si>
    <t>GENERACIÓN SOLAR FV QUITASOLES</t>
  </si>
  <si>
    <t>Bello 110</t>
  </si>
  <si>
    <t>SC_1611</t>
  </si>
  <si>
    <t>SC_1922_A1</t>
  </si>
  <si>
    <t>Sua Solar 180MW</t>
  </si>
  <si>
    <t>SC_1922</t>
  </si>
  <si>
    <t>SC_1922_A2</t>
  </si>
  <si>
    <t>La Sierra 110</t>
  </si>
  <si>
    <t>SC_2168_A1</t>
  </si>
  <si>
    <t>Parque Solar Fotovoltaico Amber 99,9 MW</t>
  </si>
  <si>
    <t>SC_2168</t>
  </si>
  <si>
    <t>SC_2025_A2</t>
  </si>
  <si>
    <t>BONANZA - 80 MW</t>
  </si>
  <si>
    <t>El Tecal 115</t>
  </si>
  <si>
    <t>SC_2025</t>
  </si>
  <si>
    <t>SC_1966_A1</t>
  </si>
  <si>
    <t>Parque Solar Fotovoltaico La Coquera</t>
  </si>
  <si>
    <t>SC_1966</t>
  </si>
  <si>
    <t>SC_1916_A1</t>
  </si>
  <si>
    <t>Batará I 9,9 MW</t>
  </si>
  <si>
    <t>SC_1916</t>
  </si>
  <si>
    <t>SC_1916_A2</t>
  </si>
  <si>
    <t>SC_1993_A1</t>
  </si>
  <si>
    <t>Tamarino_200MW</t>
  </si>
  <si>
    <t>SC_1993</t>
  </si>
  <si>
    <t>SC_1993_A2</t>
  </si>
  <si>
    <t>San Carlos 220</t>
  </si>
  <si>
    <t>SC_2163_A1</t>
  </si>
  <si>
    <t>Monterrey Solar_180MW</t>
  </si>
  <si>
    <t>SC_2163</t>
  </si>
  <si>
    <t>SC_2163_A2</t>
  </si>
  <si>
    <t>SC_1902_A1</t>
  </si>
  <si>
    <t>Hydra de 25MW (entrega 19MW)</t>
  </si>
  <si>
    <t>SC_1902</t>
  </si>
  <si>
    <t>SC_1902_A2</t>
  </si>
  <si>
    <t>SC_2317_A1</t>
  </si>
  <si>
    <t>PROYECTO SOLAR FOTOVOLTAICO PINARES DE 9,9 MW</t>
  </si>
  <si>
    <t>SC_2317</t>
  </si>
  <si>
    <t>SC_2317_A2</t>
  </si>
  <si>
    <t>SC_2324_A1</t>
  </si>
  <si>
    <t>PARQUE SOLAR LAS ACACIAS DE 278MW</t>
  </si>
  <si>
    <t>SC_1625</t>
  </si>
  <si>
    <t>SC_2324_A2</t>
  </si>
  <si>
    <t>SC_2328_A1</t>
  </si>
  <si>
    <t>Los Pinos 180 MW</t>
  </si>
  <si>
    <t>SC_2328</t>
  </si>
  <si>
    <t>SC_2329_A1</t>
  </si>
  <si>
    <t>SC_2329</t>
  </si>
  <si>
    <t>SC_1938_A1</t>
  </si>
  <si>
    <t>Autogenerador CELSIA Solar Cenit Vasconia 0 MW</t>
  </si>
  <si>
    <t>Vasconia 110</t>
  </si>
  <si>
    <t>SC_1938</t>
  </si>
  <si>
    <t>IT_TA</t>
  </si>
  <si>
    <t>BT_Confi</t>
  </si>
  <si>
    <t>BT_Flex</t>
  </si>
  <si>
    <t>EC_RE</t>
  </si>
  <si>
    <t>EC_RP</t>
  </si>
  <si>
    <t>EC_Per</t>
  </si>
  <si>
    <t>EC_Mar</t>
  </si>
  <si>
    <t>B_Ambiental</t>
  </si>
  <si>
    <t xml:space="preserve">Valoracion final </t>
  </si>
  <si>
    <t>BT_Confi2</t>
  </si>
  <si>
    <t>BT_Flex3</t>
  </si>
  <si>
    <t>EC_RE4</t>
  </si>
  <si>
    <t>EC_RP5</t>
  </si>
  <si>
    <t>EC_Per6</t>
  </si>
  <si>
    <t>EC_Mar7</t>
  </si>
  <si>
    <t>B_Ambiental8</t>
  </si>
  <si>
    <t>SC_68_A1</t>
  </si>
  <si>
    <t>Magdalena 400 MW</t>
  </si>
  <si>
    <t>Sabanalarga 500</t>
  </si>
  <si>
    <t>SC_68</t>
  </si>
  <si>
    <t>Guajira - Cesar - Madgalena</t>
  </si>
  <si>
    <t>NA</t>
  </si>
  <si>
    <t>SC_509_A1</t>
  </si>
  <si>
    <t>COLINA I - 9.9 MW</t>
  </si>
  <si>
    <t>Galapa 34.5</t>
  </si>
  <si>
    <t>SC_509</t>
  </si>
  <si>
    <t>Altántico</t>
  </si>
  <si>
    <t>SC_509_A2</t>
  </si>
  <si>
    <t>Galapa 13.8</t>
  </si>
  <si>
    <t>El Rio 110</t>
  </si>
  <si>
    <t>SC_1045_A1</t>
  </si>
  <si>
    <t>Prado Solar I 9,9 MW</t>
  </si>
  <si>
    <t>Barra 2 Nbq 13.8</t>
  </si>
  <si>
    <t>SC_1045</t>
  </si>
  <si>
    <t>SC_1050_A1</t>
  </si>
  <si>
    <t>Brisa Solar II 9,9</t>
  </si>
  <si>
    <t>SC_1050</t>
  </si>
  <si>
    <t>SC_1137_A1</t>
  </si>
  <si>
    <t>Nueva Barranquilla Solar II</t>
  </si>
  <si>
    <t>SC_1137</t>
  </si>
  <si>
    <t>SC_1258_A1</t>
  </si>
  <si>
    <t>Galapa Solar I de 19.9 MW</t>
  </si>
  <si>
    <t>SC_1258</t>
  </si>
  <si>
    <t>SC_1289_A1</t>
  </si>
  <si>
    <t>Galapa Solar II 9,9 MW</t>
  </si>
  <si>
    <t>SC_1289</t>
  </si>
  <si>
    <t>SC_1258_A2</t>
  </si>
  <si>
    <t>SC_1289_A2</t>
  </si>
  <si>
    <t>SC_1103_A1</t>
  </si>
  <si>
    <t>Nueva Barranquilla Solar I 9.9 MW</t>
  </si>
  <si>
    <t>SC_1103</t>
  </si>
  <si>
    <t>SC_1183_A1</t>
  </si>
  <si>
    <t>Chicalá 9,9 MW</t>
  </si>
  <si>
    <t>Sabanalarga 13.8</t>
  </si>
  <si>
    <t>SC_1183</t>
  </si>
  <si>
    <t>SC_1183_A2</t>
  </si>
  <si>
    <t>Sabanalarga 34.5</t>
  </si>
  <si>
    <t>SC_1221_A1</t>
  </si>
  <si>
    <t>Solar Atlántico 2</t>
  </si>
  <si>
    <t>Juan Mina 110</t>
  </si>
  <si>
    <t>SC_1221</t>
  </si>
  <si>
    <t>SC_1404_A1</t>
  </si>
  <si>
    <t>Parque Solar Fotovoltaico Sol Atlántico</t>
  </si>
  <si>
    <t>Juan Mina 34.5</t>
  </si>
  <si>
    <t>SC_1404</t>
  </si>
  <si>
    <t>SC_1002_A1</t>
  </si>
  <si>
    <t>PARQUE DE GENERACIÓN SOLAR SAGITA</t>
  </si>
  <si>
    <t>Caracoli 110</t>
  </si>
  <si>
    <t>SC_1002</t>
  </si>
  <si>
    <t>SC_1002_A2</t>
  </si>
  <si>
    <t>Malambo 110</t>
  </si>
  <si>
    <t>Palermo 34.5</t>
  </si>
  <si>
    <t>SC_1645_A1</t>
  </si>
  <si>
    <t>Autogenerador Solar Acesco 2.3 MW</t>
  </si>
  <si>
    <t>SC_1645</t>
  </si>
  <si>
    <t>SC_1815_A1</t>
  </si>
  <si>
    <t>DSE PONEDERA</t>
  </si>
  <si>
    <t>Ponedera 34.5</t>
  </si>
  <si>
    <t>SC_1815</t>
  </si>
  <si>
    <t>Sabanalarga 220</t>
  </si>
  <si>
    <t>El Rio 220</t>
  </si>
  <si>
    <t>SC_1977_A1</t>
  </si>
  <si>
    <t>COLINA II - 9.9 MW</t>
  </si>
  <si>
    <t>SC_1977</t>
  </si>
  <si>
    <t>SC_1977_A2</t>
  </si>
  <si>
    <t>SC_2101_A1</t>
  </si>
  <si>
    <t>Campo de la Cruz Solar 9,9 MW</t>
  </si>
  <si>
    <t>Campo de la Cruz 34.5</t>
  </si>
  <si>
    <t>SC_2101</t>
  </si>
  <si>
    <t>SC_2101_A2</t>
  </si>
  <si>
    <t>Campo de la cruz 13.8</t>
  </si>
  <si>
    <t>SC_2023_A1</t>
  </si>
  <si>
    <t>Julian del Sol 50 MW</t>
  </si>
  <si>
    <t>SC_2023</t>
  </si>
  <si>
    <t>SC_2023_A2</t>
  </si>
  <si>
    <t>Nv Barranquilla 110</t>
  </si>
  <si>
    <t>SC_1954_A1</t>
  </si>
  <si>
    <t>PGF FLOR BELLA II</t>
  </si>
  <si>
    <t>Tebsa II 110</t>
  </si>
  <si>
    <t>SC_1954</t>
  </si>
  <si>
    <t>SC_1954_A2</t>
  </si>
  <si>
    <t>Salamina EC 110</t>
  </si>
  <si>
    <t>SC_1954_A3</t>
  </si>
  <si>
    <t>SC_1955_A1</t>
  </si>
  <si>
    <t>PGF FLOR BELLA III</t>
  </si>
  <si>
    <t>SC_1955</t>
  </si>
  <si>
    <t>SC_1955_A2</t>
  </si>
  <si>
    <t>SC_1955_A3</t>
  </si>
  <si>
    <t>SC_1956_A1</t>
  </si>
  <si>
    <t>PGF FLOR BELLA IV</t>
  </si>
  <si>
    <t>SC_1956</t>
  </si>
  <si>
    <t>SC_1956_A2</t>
  </si>
  <si>
    <t>SC_1956_A3</t>
  </si>
  <si>
    <t>SC_1958_A1</t>
  </si>
  <si>
    <t>PGF FLOR BELLA V</t>
  </si>
  <si>
    <t>SC_1958</t>
  </si>
  <si>
    <t>SC_1958_A2</t>
  </si>
  <si>
    <t>SC_1958_A3</t>
  </si>
  <si>
    <t>SC_1885_A1</t>
  </si>
  <si>
    <t>PGF FLOR BELLA 1</t>
  </si>
  <si>
    <t>SC_1885</t>
  </si>
  <si>
    <t>SC_1885_A2</t>
  </si>
  <si>
    <t>SC_1885_A3</t>
  </si>
  <si>
    <t>SC_1933_A1</t>
  </si>
  <si>
    <t>PGF LA PELAA III</t>
  </si>
  <si>
    <t>SC_1933</t>
  </si>
  <si>
    <t>SC_1933_A2</t>
  </si>
  <si>
    <t>SC_1863_A1</t>
  </si>
  <si>
    <t>PARQUE FOTOVOLTAICO CASCO DE VACA</t>
  </si>
  <si>
    <t>SC_1863</t>
  </si>
  <si>
    <t>SC_1863_A2</t>
  </si>
  <si>
    <t>Caracoli 220</t>
  </si>
  <si>
    <t>SC_1884_A1</t>
  </si>
  <si>
    <t>PARQUE FOTOVOLTAICO CEDRO</t>
  </si>
  <si>
    <t>SC_1884</t>
  </si>
  <si>
    <t>SC_1884_A2</t>
  </si>
  <si>
    <t>SC_1997_A1</t>
  </si>
  <si>
    <t>PGF GLADIADOR 1</t>
  </si>
  <si>
    <t>SC_1997</t>
  </si>
  <si>
    <t>SC_1998_A1</t>
  </si>
  <si>
    <t>PGF GLADIADOR II</t>
  </si>
  <si>
    <t>SC_1998</t>
  </si>
  <si>
    <t>SC_1964_A1</t>
  </si>
  <si>
    <t>PGF GLADIADOR III</t>
  </si>
  <si>
    <t>SC_1964</t>
  </si>
  <si>
    <t>SC_1927_A1</t>
  </si>
  <si>
    <t>PGF LA PELAA I</t>
  </si>
  <si>
    <t>SC_1927</t>
  </si>
  <si>
    <t>SC_1927_A2</t>
  </si>
  <si>
    <t>SC_1934_A1</t>
  </si>
  <si>
    <t>PGF LA PELAA IV</t>
  </si>
  <si>
    <t>SC_1934</t>
  </si>
  <si>
    <t>SC_1934_A2</t>
  </si>
  <si>
    <t>SC_1935_A1</t>
  </si>
  <si>
    <t>PGF LA PELAA V</t>
  </si>
  <si>
    <t>SC_1935</t>
  </si>
  <si>
    <t>SC_1935_A2</t>
  </si>
  <si>
    <t>SC_1931_A1</t>
  </si>
  <si>
    <t>PGF LA PELAA II</t>
  </si>
  <si>
    <t>SC_1931</t>
  </si>
  <si>
    <t>SC_1931_A2</t>
  </si>
  <si>
    <t>SC_1965_A1</t>
  </si>
  <si>
    <t>PGF GLADIADOR IV</t>
  </si>
  <si>
    <t>SC_1965</t>
  </si>
  <si>
    <t>SC_2143_A1</t>
  </si>
  <si>
    <t>Expansión Sabanalarga 200 MW</t>
  </si>
  <si>
    <t>SC_2143</t>
  </si>
  <si>
    <t>SC_2143_A2</t>
  </si>
  <si>
    <t>SC_2018_A1</t>
  </si>
  <si>
    <t>PARQUE SOLAR DON VIZO</t>
  </si>
  <si>
    <t>SC_2018</t>
  </si>
  <si>
    <t>SC_2018_A2</t>
  </si>
  <si>
    <t>Caracolí 13.8</t>
  </si>
  <si>
    <t>SC_1849_A1</t>
  </si>
  <si>
    <t>Ariel 110 MW</t>
  </si>
  <si>
    <t>SC_1849</t>
  </si>
  <si>
    <t>SC_1849_A2</t>
  </si>
  <si>
    <t>SC_2051_A1</t>
  </si>
  <si>
    <t>PARQUE SOLAR ALMA</t>
  </si>
  <si>
    <t>SC_2051</t>
  </si>
  <si>
    <t>SC_1962_A1</t>
  </si>
  <si>
    <t>APBAQ II_7.4MW</t>
  </si>
  <si>
    <t>SC_1962</t>
  </si>
  <si>
    <t>SC_1962_A2</t>
  </si>
  <si>
    <t>Juan Mina 13.8</t>
  </si>
  <si>
    <t>SC_1924_A1</t>
  </si>
  <si>
    <t>APBAQ I_4.2MW</t>
  </si>
  <si>
    <t>SC_1924</t>
  </si>
  <si>
    <t>SC_1924_A2</t>
  </si>
  <si>
    <t>SC_2029_A1</t>
  </si>
  <si>
    <t>Parque Solar Bugambiles 9,9 MW</t>
  </si>
  <si>
    <t>Baranoa 13.8</t>
  </si>
  <si>
    <t>SC_2029</t>
  </si>
  <si>
    <t>SC_2029_A2</t>
  </si>
  <si>
    <t>Nv Baranoa 110</t>
  </si>
  <si>
    <t>SC_2095_A1</t>
  </si>
  <si>
    <t>Parque Solar Nisperos 19,9 MW</t>
  </si>
  <si>
    <t>SC_2095</t>
  </si>
  <si>
    <t>SC_2095_A2</t>
  </si>
  <si>
    <t>SC_2220_A1</t>
  </si>
  <si>
    <t>PARQUE FOTOVOLTAICO LOS MANGOS DE 9,9 MW</t>
  </si>
  <si>
    <t>SC_2220</t>
  </si>
  <si>
    <t>SC_2220_A2</t>
  </si>
  <si>
    <t>Ponedera 13.8</t>
  </si>
  <si>
    <t>SC_2219_A1</t>
  </si>
  <si>
    <t>Tereseg</t>
  </si>
  <si>
    <t>SC_2219</t>
  </si>
  <si>
    <t>SC_2219_A2</t>
  </si>
  <si>
    <t>SC_1308_A1</t>
  </si>
  <si>
    <t>Campeche Solar</t>
  </si>
  <si>
    <t>Sabanalarga 110</t>
  </si>
  <si>
    <t>SC_1308</t>
  </si>
  <si>
    <t>SC_1308_A2</t>
  </si>
  <si>
    <t>SC_2110_A1</t>
  </si>
  <si>
    <t>Salamina 34.5</t>
  </si>
  <si>
    <t>SC_2110</t>
  </si>
  <si>
    <t>SC_2110_A2</t>
  </si>
  <si>
    <t>Parque Solar Salamina</t>
  </si>
  <si>
    <t>SC_1753_A1</t>
  </si>
  <si>
    <t>PS Pasacaballos - 99.9 MW</t>
  </si>
  <si>
    <t>Pasacaballos 220</t>
  </si>
  <si>
    <t>SC_1753</t>
  </si>
  <si>
    <t>Bolívar</t>
  </si>
  <si>
    <t>SC_1753_A2</t>
  </si>
  <si>
    <t>Bolivar 220</t>
  </si>
  <si>
    <t>SC_1754_A1</t>
  </si>
  <si>
    <t>SPK CARTAGENA SOLAR</t>
  </si>
  <si>
    <t>SC_1754</t>
  </si>
  <si>
    <t>SC_1754_A2</t>
  </si>
  <si>
    <t>Bolivar 500</t>
  </si>
  <si>
    <t>SC_1307_A1</t>
  </si>
  <si>
    <t>Orquídea del Bolívar - Pasacaballos</t>
  </si>
  <si>
    <t>SC_1307</t>
  </si>
  <si>
    <t>SC_1307_A2</t>
  </si>
  <si>
    <t>Pasacaballos 110</t>
  </si>
  <si>
    <t>SC_1607_A1</t>
  </si>
  <si>
    <t>PARQUE SOLAR MANZANILLO SOL</t>
  </si>
  <si>
    <t>SC_1607</t>
  </si>
  <si>
    <t>SC_1607_A2</t>
  </si>
  <si>
    <t>SC_1003_A1</t>
  </si>
  <si>
    <t>Turbaco Solar I 9,9 MW</t>
  </si>
  <si>
    <t>Turbaco 13.8</t>
  </si>
  <si>
    <t>SC_1003</t>
  </si>
  <si>
    <t>SC_1003_A2</t>
  </si>
  <si>
    <t>Turbaco 110</t>
  </si>
  <si>
    <t>SC_2068_A1</t>
  </si>
  <si>
    <t>Pétalo del Bolívar - Calamar - 9.9 MW</t>
  </si>
  <si>
    <t>Calamar 34.5</t>
  </si>
  <si>
    <t>SC_2068</t>
  </si>
  <si>
    <t>SC_2068_A2</t>
  </si>
  <si>
    <t>Calamar 66</t>
  </si>
  <si>
    <t>SC_969_A1</t>
  </si>
  <si>
    <t>PROYECTO SOLAR FOTOVOLTAICO COROZOS DE 9,9 MW</t>
  </si>
  <si>
    <t>Ternera 13.8</t>
  </si>
  <si>
    <t>SC_969</t>
  </si>
  <si>
    <t>SC_969_A2</t>
  </si>
  <si>
    <t>Ternera 66</t>
  </si>
  <si>
    <t>SC_970_A1</t>
  </si>
  <si>
    <t>PARQUE SOLAR FOTOVOLTAICO CORALITOS DE 9,9 MW</t>
  </si>
  <si>
    <t>SC_970</t>
  </si>
  <si>
    <t>SC_765_A1</t>
  </si>
  <si>
    <t>VANUATU 9.9</t>
  </si>
  <si>
    <t>Mamonal 13.8</t>
  </si>
  <si>
    <t>SC_765</t>
  </si>
  <si>
    <t>SC_765_A2</t>
  </si>
  <si>
    <t>Nv Cospique 13.8</t>
  </si>
  <si>
    <t>SC_784_A1</t>
  </si>
  <si>
    <t>TENERIFE 9.9</t>
  </si>
  <si>
    <t>Bayunca 13.8</t>
  </si>
  <si>
    <t>SC_784</t>
  </si>
  <si>
    <t>SC_784_A2</t>
  </si>
  <si>
    <t>Bayunca 34.5</t>
  </si>
  <si>
    <t>SC_1776_A1</t>
  </si>
  <si>
    <t>Pétalo del Bolívar - Zambrano</t>
  </si>
  <si>
    <t>Zambrano 34.5</t>
  </si>
  <si>
    <t>SC_1776</t>
  </si>
  <si>
    <t>SC_1776_A2</t>
  </si>
  <si>
    <t>9:28:00 a. m.</t>
  </si>
  <si>
    <t>Zambrano 13.8</t>
  </si>
  <si>
    <t>SC_588_A1</t>
  </si>
  <si>
    <t>Cactus del Carmen del Bolívar</t>
  </si>
  <si>
    <t>El Carmen 13.8</t>
  </si>
  <si>
    <t>SC_588</t>
  </si>
  <si>
    <t>SC_588_A2</t>
  </si>
  <si>
    <t>El Carmen 66</t>
  </si>
  <si>
    <t>SC_629_A1</t>
  </si>
  <si>
    <t>TR Solar 3</t>
  </si>
  <si>
    <t>SC_629</t>
  </si>
  <si>
    <t>SC_629_A2</t>
  </si>
  <si>
    <t>SC_631_A1</t>
  </si>
  <si>
    <t>TR Solar 4</t>
  </si>
  <si>
    <t>SC_631</t>
  </si>
  <si>
    <t>SC_631_A2</t>
  </si>
  <si>
    <t>El Carmen 110</t>
  </si>
  <si>
    <t>SC_1705_A2</t>
  </si>
  <si>
    <t>Pétalo del Bolívar - Pasacaballos 9,9 MW</t>
  </si>
  <si>
    <t>SC_1705</t>
  </si>
  <si>
    <t>SC_1795_A1</t>
  </si>
  <si>
    <t>PGF La Heroica II</t>
  </si>
  <si>
    <t>Bolivar 66</t>
  </si>
  <si>
    <t>SC_1795</t>
  </si>
  <si>
    <t>SC_1795_A2</t>
  </si>
  <si>
    <t>SC_960_A2</t>
  </si>
  <si>
    <t>DSE CALAMAR</t>
  </si>
  <si>
    <t>SC_960</t>
  </si>
  <si>
    <t>SC_980_A1</t>
  </si>
  <si>
    <t>Manglar Solar</t>
  </si>
  <si>
    <t>SC_980</t>
  </si>
  <si>
    <t>SC_980_A2</t>
  </si>
  <si>
    <t>SC_1909_A1</t>
  </si>
  <si>
    <t>PARQUE DE GENERACIÓN SOLAR ORION</t>
  </si>
  <si>
    <t>SC_1909</t>
  </si>
  <si>
    <t>SC_1909_A2</t>
  </si>
  <si>
    <t>SC_1903_A1</t>
  </si>
  <si>
    <t>PS VALLE DE LOS CARRETOS</t>
  </si>
  <si>
    <t>Carreto 500</t>
  </si>
  <si>
    <t>SC_1903</t>
  </si>
  <si>
    <t>SC_1903_A2</t>
  </si>
  <si>
    <t>Carreto 66</t>
  </si>
  <si>
    <t>SC_831_A1</t>
  </si>
  <si>
    <t>Parque Solar Jonás 1 Zambrano 19.9 MW</t>
  </si>
  <si>
    <t>Zambrano 66</t>
  </si>
  <si>
    <t>SC_831</t>
  </si>
  <si>
    <t>SC_831_A2</t>
  </si>
  <si>
    <t>SC_1101_A1</t>
  </si>
  <si>
    <t>Tucanes II 9.9 MW</t>
  </si>
  <si>
    <t>SC_1101</t>
  </si>
  <si>
    <t>SC_1101_A2</t>
  </si>
  <si>
    <t>SC_1123_A1</t>
  </si>
  <si>
    <t>Brisa Solar IV 9,9 MW</t>
  </si>
  <si>
    <t>Membrillal 13.8</t>
  </si>
  <si>
    <t>SC_1123</t>
  </si>
  <si>
    <t>SC_1896_A1</t>
  </si>
  <si>
    <t>Platanal I</t>
  </si>
  <si>
    <t>SC_1896</t>
  </si>
  <si>
    <t>SC_1896_A2</t>
  </si>
  <si>
    <t>Ternera 220</t>
  </si>
  <si>
    <t>SC_1915_A2</t>
  </si>
  <si>
    <t>Carreto Solar</t>
  </si>
  <si>
    <t>SC_1915</t>
  </si>
  <si>
    <t>SC_2003_A1</t>
  </si>
  <si>
    <t>SAN FELIPE I</t>
  </si>
  <si>
    <t>Bolivar 13.8</t>
  </si>
  <si>
    <t>SC_2003</t>
  </si>
  <si>
    <t>SC_2003_A2</t>
  </si>
  <si>
    <t>Manzanillo 13.8</t>
  </si>
  <si>
    <t>SC_1929_A1</t>
  </si>
  <si>
    <t>Tucanes IV 9,9 MW</t>
  </si>
  <si>
    <t>SC_1929</t>
  </si>
  <si>
    <t>SC_1963_A1</t>
  </si>
  <si>
    <t>Platanal II</t>
  </si>
  <si>
    <t>SC_1963</t>
  </si>
  <si>
    <t>SC_1963_A2</t>
  </si>
  <si>
    <t>SC_1969_A1</t>
  </si>
  <si>
    <t>Platanal III</t>
  </si>
  <si>
    <t>SC_1969</t>
  </si>
  <si>
    <t>SC_1969_A2</t>
  </si>
  <si>
    <t>SC_1975_A1</t>
  </si>
  <si>
    <t>Platanal IV</t>
  </si>
  <si>
    <t>SC_1975</t>
  </si>
  <si>
    <t>SC_1975_A2</t>
  </si>
  <si>
    <t>SC_1976_A1</t>
  </si>
  <si>
    <t>Platanal V</t>
  </si>
  <si>
    <t>SC_1976</t>
  </si>
  <si>
    <t>SC_1976_A2</t>
  </si>
  <si>
    <t>SC_1801_A1</t>
  </si>
  <si>
    <t>Tucanes III de 9,9 ME</t>
  </si>
  <si>
    <t>SC_1801</t>
  </si>
  <si>
    <t>SC_1832_A1</t>
  </si>
  <si>
    <t>Platanal VIII 99,9 MW</t>
  </si>
  <si>
    <t>SC_1832</t>
  </si>
  <si>
    <t>SC_1832_A2</t>
  </si>
  <si>
    <t>SC_1841_A1</t>
  </si>
  <si>
    <t>La Heroica 99,9 MW</t>
  </si>
  <si>
    <t>SC_1841</t>
  </si>
  <si>
    <t>SC_1841_A2</t>
  </si>
  <si>
    <t>SC_1184_A1</t>
  </si>
  <si>
    <t>Parque Solar Cetus 50 MW</t>
  </si>
  <si>
    <t>Mamonal 66</t>
  </si>
  <si>
    <t>SC_1184</t>
  </si>
  <si>
    <t>SC_1184_A2</t>
  </si>
  <si>
    <t>Membrillal 66</t>
  </si>
  <si>
    <t>SC_2097_A1</t>
  </si>
  <si>
    <t>San Felipe II 19,9 MW</t>
  </si>
  <si>
    <t>SC_2097</t>
  </si>
  <si>
    <t>SC_2097_A2</t>
  </si>
  <si>
    <t>SC_1196_A1</t>
  </si>
  <si>
    <t>Parque Solar Aldebaran 200 MW</t>
  </si>
  <si>
    <t>SC_1196</t>
  </si>
  <si>
    <t>SC_1196_A2</t>
  </si>
  <si>
    <t>SC_1209_A1</t>
  </si>
  <si>
    <t>Totumo</t>
  </si>
  <si>
    <t>SC_1209</t>
  </si>
  <si>
    <t>SC_1209_A2</t>
  </si>
  <si>
    <t>SC_2285_A1</t>
  </si>
  <si>
    <t>PARQUE SOLAR CORALES DE 19,9MW</t>
  </si>
  <si>
    <t>SC_2285</t>
  </si>
  <si>
    <t>SC_1241_A1</t>
  </si>
  <si>
    <t>Turbaco Solar II 9,9 MW</t>
  </si>
  <si>
    <t>SC_1241</t>
  </si>
  <si>
    <t>SC_1241_A2</t>
  </si>
  <si>
    <t>SC_1260_A1</t>
  </si>
  <si>
    <t>Parque Solar Altar de 130 MW ( entrega 100MW)</t>
  </si>
  <si>
    <t>SC_1260</t>
  </si>
  <si>
    <t>SC_1260_A2</t>
  </si>
  <si>
    <t>SC_1290_A2</t>
  </si>
  <si>
    <t>Bonanza</t>
  </si>
  <si>
    <t>SC_1290</t>
  </si>
  <si>
    <t>SC_1428_A1</t>
  </si>
  <si>
    <t>Parque Solar Aldebarán</t>
  </si>
  <si>
    <t>SC_1428</t>
  </si>
  <si>
    <t>SC_1428_A2</t>
  </si>
  <si>
    <t>SC_2045_A1</t>
  </si>
  <si>
    <t>PARQUE SOLAR MEMBRILLAL</t>
  </si>
  <si>
    <t>SC_2045</t>
  </si>
  <si>
    <t>SC_2045_A2</t>
  </si>
  <si>
    <t>SC_2047_A1</t>
  </si>
  <si>
    <t>PARQUE SOLAR FOTOSFERA</t>
  </si>
  <si>
    <t>Manzanillo 66</t>
  </si>
  <si>
    <t>SC_2047</t>
  </si>
  <si>
    <t>SC_2047_A2</t>
  </si>
  <si>
    <t>SC_2048_A1</t>
  </si>
  <si>
    <t>PARQUE SOLAR EL NUCLEO</t>
  </si>
  <si>
    <t>SC_2048</t>
  </si>
  <si>
    <t>SC_2048_A2</t>
  </si>
  <si>
    <t>SC_2009_A1</t>
  </si>
  <si>
    <t>Parque Solar Bolivar</t>
  </si>
  <si>
    <t>SC_2009</t>
  </si>
  <si>
    <t>SC_2009_A2</t>
  </si>
  <si>
    <t>SC_2034_A1</t>
  </si>
  <si>
    <t>PARQUE SOLAR CONVECTIVA</t>
  </si>
  <si>
    <t>SC_2034</t>
  </si>
  <si>
    <t>SC_2034_A2</t>
  </si>
  <si>
    <t>SC_2099_A1</t>
  </si>
  <si>
    <t>Brezo Solar II 9,9 MW</t>
  </si>
  <si>
    <t>SC_2099</t>
  </si>
  <si>
    <t>SC_2099_A2</t>
  </si>
  <si>
    <t>Villa Estrella 13.8</t>
  </si>
  <si>
    <t>SC_1525_A1</t>
  </si>
  <si>
    <t>Parque Solar Girasol 2 50MW</t>
  </si>
  <si>
    <t>SC_1525</t>
  </si>
  <si>
    <t>SC_1525_A2</t>
  </si>
  <si>
    <t>SC_1945_A1</t>
  </si>
  <si>
    <t>Bolívar Solar (GE) 300 MW</t>
  </si>
  <si>
    <t>SC_1945</t>
  </si>
  <si>
    <t>SC_1945_A2</t>
  </si>
  <si>
    <t>SC_2179_A1</t>
  </si>
  <si>
    <t>EL FRESNILLO - 200 MW</t>
  </si>
  <si>
    <t>SC_2179</t>
  </si>
  <si>
    <t>SC_2179_A2</t>
  </si>
  <si>
    <t>SC_1521_A1</t>
  </si>
  <si>
    <t>Brezo Solar I 9,9 MW</t>
  </si>
  <si>
    <t>SC_1521</t>
  </si>
  <si>
    <t>SC_2201_A1</t>
  </si>
  <si>
    <t>Parque Solar Girasol 1 100MW</t>
  </si>
  <si>
    <t>SC_2201</t>
  </si>
  <si>
    <t>SC_2201_A2</t>
  </si>
  <si>
    <t>SC_2203_A1</t>
  </si>
  <si>
    <t>Parque Solar Montes de Maria - 19.9 MW</t>
  </si>
  <si>
    <t>San Jacinto 66</t>
  </si>
  <si>
    <t>SC_2203</t>
  </si>
  <si>
    <t>SC_2203_A2</t>
  </si>
  <si>
    <t>SC_2000_A1</t>
  </si>
  <si>
    <t>Cartagena Floating Solar 10 MW</t>
  </si>
  <si>
    <t>Cartagena 66</t>
  </si>
  <si>
    <t>SC_2000</t>
  </si>
  <si>
    <t>SC_2000_A2</t>
  </si>
  <si>
    <t>Cartagena 220</t>
  </si>
  <si>
    <t>SC_2019_A1</t>
  </si>
  <si>
    <t>Brisa Solar V 9,9 MW</t>
  </si>
  <si>
    <t>SC_2019</t>
  </si>
  <si>
    <t>SC_2019_A2</t>
  </si>
  <si>
    <t>SC_2256_A1</t>
  </si>
  <si>
    <t>Planta de Energía Maicao 9.9 MW</t>
  </si>
  <si>
    <t>Calamar 13.8</t>
  </si>
  <si>
    <t>SC_2256</t>
  </si>
  <si>
    <t>SC_2256_A2</t>
  </si>
  <si>
    <t>SC_2336_A1</t>
  </si>
  <si>
    <t>TOTUMITOS</t>
  </si>
  <si>
    <t>SC_2336</t>
  </si>
  <si>
    <t>SC_2336_A2</t>
  </si>
  <si>
    <t>SC_2186_A1</t>
  </si>
  <si>
    <t>Chiricoco 200 MW y su línea de evacuación de 500kV</t>
  </si>
  <si>
    <t>SC_2186</t>
  </si>
  <si>
    <t>SC_2186_A2</t>
  </si>
  <si>
    <t>SC_2216_A1</t>
  </si>
  <si>
    <t>Mokana 50 MW</t>
  </si>
  <si>
    <t>SC_2216</t>
  </si>
  <si>
    <t>SC_2216_A2</t>
  </si>
  <si>
    <t>Bayunca 66</t>
  </si>
  <si>
    <t>SC_1741_A1</t>
  </si>
  <si>
    <t>TR SOLAR 16</t>
  </si>
  <si>
    <t>SC_1741</t>
  </si>
  <si>
    <t>SC_1741_A2</t>
  </si>
  <si>
    <t>SC_170_A1</t>
  </si>
  <si>
    <t>Calamar 250 MW</t>
  </si>
  <si>
    <t>SC_170</t>
  </si>
  <si>
    <t>SC_170_A2</t>
  </si>
  <si>
    <t>SC_436_A1</t>
  </si>
  <si>
    <t>SOLANO SOLAR II 200 MW</t>
  </si>
  <si>
    <t>SC_436</t>
  </si>
  <si>
    <t>SC_436_A2</t>
  </si>
  <si>
    <t>SC_484_A1</t>
  </si>
  <si>
    <t>PARQUE SOLAR CORALES 300 MW</t>
  </si>
  <si>
    <t>SC_484</t>
  </si>
  <si>
    <t>SC_545_A1</t>
  </si>
  <si>
    <t>PARAISO</t>
  </si>
  <si>
    <t>San Juan Nepomuceno 13.8</t>
  </si>
  <si>
    <t>SC_545</t>
  </si>
  <si>
    <t>SC_545_A2</t>
  </si>
  <si>
    <t>San Juan Nepomuceno 34.5</t>
  </si>
  <si>
    <t>SC_1758_A1</t>
  </si>
  <si>
    <t>MIRAMAR 100 MW</t>
  </si>
  <si>
    <t>9:28:00 p. m.</t>
  </si>
  <si>
    <t>SC_1758</t>
  </si>
  <si>
    <t>SC_1758_A2</t>
  </si>
  <si>
    <t>SC_1760_A1</t>
  </si>
  <si>
    <t>Velero 100 MW</t>
  </si>
  <si>
    <t>9:30:00 p. m.</t>
  </si>
  <si>
    <t>SC_1760</t>
  </si>
  <si>
    <t>SC_1760_A2</t>
  </si>
  <si>
    <t>SC_544_A1</t>
  </si>
  <si>
    <t>SORACÁ 19.9 MW</t>
  </si>
  <si>
    <t>Muiscas 34.5</t>
  </si>
  <si>
    <t>SC_544</t>
  </si>
  <si>
    <t>Boyacá - Casanare</t>
  </si>
  <si>
    <t>SC_544_A2</t>
  </si>
  <si>
    <t>Tunja 34.5</t>
  </si>
  <si>
    <t>SC_486_A1</t>
  </si>
  <si>
    <t>Tintal 9,9 MW</t>
  </si>
  <si>
    <t>Alto Ricaurte 34.5</t>
  </si>
  <si>
    <t>SC_486</t>
  </si>
  <si>
    <t>SC_486_A2</t>
  </si>
  <si>
    <t>Sachica 34.5</t>
  </si>
  <si>
    <t>SC_1055_A1</t>
  </si>
  <si>
    <t xml:space="preserve">Parque Solar Fotovoltaico Higueras </t>
  </si>
  <si>
    <t>Duitama 115</t>
  </si>
  <si>
    <t>SC_1055</t>
  </si>
  <si>
    <t>SC_1055_A2</t>
  </si>
  <si>
    <t>Sochagota 115</t>
  </si>
  <si>
    <t>SC_1320_A1</t>
  </si>
  <si>
    <t>La Ramada Solar I</t>
  </si>
  <si>
    <t>Ramada 34.5</t>
  </si>
  <si>
    <t>SC_1320</t>
  </si>
  <si>
    <t>SC_1320_A2</t>
  </si>
  <si>
    <t>Ramada 13.8</t>
  </si>
  <si>
    <t>SC_1328_A1</t>
  </si>
  <si>
    <t>La Ramada Solar II</t>
  </si>
  <si>
    <t>SC_1328</t>
  </si>
  <si>
    <t>SC_1328_A2</t>
  </si>
  <si>
    <t>SC_659_A1</t>
  </si>
  <si>
    <t>TR Solar 9</t>
  </si>
  <si>
    <t>Alcaravan 115</t>
  </si>
  <si>
    <t>SC_659</t>
  </si>
  <si>
    <t>SC_659_A2</t>
  </si>
  <si>
    <t>Aguazul 115</t>
  </si>
  <si>
    <t>SC_800_A1</t>
  </si>
  <si>
    <t>Parque Solar Tuta</t>
  </si>
  <si>
    <t>Rio Piedras 13.8</t>
  </si>
  <si>
    <t>SC_800</t>
  </si>
  <si>
    <t>SC_626_A1</t>
  </si>
  <si>
    <t>TR Solar 12</t>
  </si>
  <si>
    <t>SC_626</t>
  </si>
  <si>
    <t>SC_626_A2</t>
  </si>
  <si>
    <t>Duitama 34.5</t>
  </si>
  <si>
    <t>SC_1064_A1</t>
  </si>
  <si>
    <t>Sua 60 MW</t>
  </si>
  <si>
    <t>SC_1064</t>
  </si>
  <si>
    <t>SC_1064_A2</t>
  </si>
  <si>
    <t>Bavaria 115</t>
  </si>
  <si>
    <t>SC_1477_A1</t>
  </si>
  <si>
    <t>Prque Solar Belencito APDR_0MW (AUTOGENERADOR)</t>
  </si>
  <si>
    <t>Paz del Rio 115</t>
  </si>
  <si>
    <t>SC_1477</t>
  </si>
  <si>
    <t>SC_1477_A2</t>
  </si>
  <si>
    <t>Suamox 115</t>
  </si>
  <si>
    <t>SC_1481_A1</t>
  </si>
  <si>
    <t>Oslo II_150MW</t>
  </si>
  <si>
    <t>Alcaravan 220</t>
  </si>
  <si>
    <t>SC_1481</t>
  </si>
  <si>
    <t>SC_1481_A2</t>
  </si>
  <si>
    <t>San Antonio 220</t>
  </si>
  <si>
    <t>SC_1633_A1</t>
  </si>
  <si>
    <t>Nobsa 9.9 MW</t>
  </si>
  <si>
    <t>Holcim 13.8</t>
  </si>
  <si>
    <t>SC_1633</t>
  </si>
  <si>
    <t>SC_1633_A2</t>
  </si>
  <si>
    <t>Holci m 115</t>
  </si>
  <si>
    <t>SC_1890_A1</t>
  </si>
  <si>
    <t>Duitama I 40 MW</t>
  </si>
  <si>
    <t>SC_1890</t>
  </si>
  <si>
    <t>SC_1890_A2</t>
  </si>
  <si>
    <t>SC_1689_A1</t>
  </si>
  <si>
    <t>Parque Solar Fotovoltaico La Milagrosa 45 MW</t>
  </si>
  <si>
    <t>Chiquinquira 115</t>
  </si>
  <si>
    <t>SC_1689</t>
  </si>
  <si>
    <t>SC_1689_A2</t>
  </si>
  <si>
    <t>Alto Ricaurte 115</t>
  </si>
  <si>
    <t>SC_1489_A1</t>
  </si>
  <si>
    <t>Acacias II de 40 MW</t>
  </si>
  <si>
    <t>Yopalosa 115</t>
  </si>
  <si>
    <t>SC_1489</t>
  </si>
  <si>
    <t>SC_1489_A2</t>
  </si>
  <si>
    <t>Yopal 115</t>
  </si>
  <si>
    <t>SC_1774_A2</t>
  </si>
  <si>
    <t>Firavisol 8 MW</t>
  </si>
  <si>
    <t>Sirata 34.5</t>
  </si>
  <si>
    <t>SC_1774</t>
  </si>
  <si>
    <t>SC_1851_A1</t>
  </si>
  <si>
    <t>Zaino Solar 9,9MW</t>
  </si>
  <si>
    <t>Tauramena 34.5</t>
  </si>
  <si>
    <t>SC_1851</t>
  </si>
  <si>
    <t>SC_1851_A2</t>
  </si>
  <si>
    <t>Tauramena 13.2</t>
  </si>
  <si>
    <t>SC_1755_A1</t>
  </si>
  <si>
    <t>Parque Solar Picon</t>
  </si>
  <si>
    <t>SC_1755</t>
  </si>
  <si>
    <t>SC_1755_A2</t>
  </si>
  <si>
    <t>SC_1803_A1</t>
  </si>
  <si>
    <t>Boavita I</t>
  </si>
  <si>
    <t>Boavita 34.5</t>
  </si>
  <si>
    <t>SC_1803</t>
  </si>
  <si>
    <t>SC_1803_A2</t>
  </si>
  <si>
    <t>Boavita 115</t>
  </si>
  <si>
    <t>SC_1986_A1</t>
  </si>
  <si>
    <t>Puerta del Sol 19,9MW</t>
  </si>
  <si>
    <t>Aguazul 34.5</t>
  </si>
  <si>
    <t>SC_1986</t>
  </si>
  <si>
    <t>SC_1986_A2</t>
  </si>
  <si>
    <t>SC_1888_A1</t>
  </si>
  <si>
    <t>Chiquinquira Solar I 9,9 MW</t>
  </si>
  <si>
    <t>Chiquiquira 34.5</t>
  </si>
  <si>
    <t>SC_1888</t>
  </si>
  <si>
    <t>SC_1888_A2</t>
  </si>
  <si>
    <t>Chiquinquira 13.8</t>
  </si>
  <si>
    <t>SC_1941_A1</t>
  </si>
  <si>
    <t>Esperanza Solar 9,9MW</t>
  </si>
  <si>
    <t>Niata 34.5</t>
  </si>
  <si>
    <t>SC_1941</t>
  </si>
  <si>
    <t>SC_1941_A2</t>
  </si>
  <si>
    <t>Niata 13,8</t>
  </si>
  <si>
    <t>SC_1901_A1</t>
  </si>
  <si>
    <t>Alcalá-50 MW</t>
  </si>
  <si>
    <t>SC_1901</t>
  </si>
  <si>
    <t>SC_1901_A2</t>
  </si>
  <si>
    <t>Ramada 115</t>
  </si>
  <si>
    <t>SC_1953_A1</t>
  </si>
  <si>
    <t>SOCHAGOTA DE VERANO_69.9MW</t>
  </si>
  <si>
    <t>SC_1953</t>
  </si>
  <si>
    <t>SC_2190_A1</t>
  </si>
  <si>
    <t>SIKUANI</t>
  </si>
  <si>
    <t>Piñalito 34.5</t>
  </si>
  <si>
    <t>SC_2190</t>
  </si>
  <si>
    <t>SC_2190_A2</t>
  </si>
  <si>
    <t>SC_1834_A1</t>
  </si>
  <si>
    <t>Barbados</t>
  </si>
  <si>
    <t>SC_1834</t>
  </si>
  <si>
    <t>SC_1834_A2</t>
  </si>
  <si>
    <t>SC_1878_A1</t>
  </si>
  <si>
    <t>Autogenerador Solar Holcim</t>
  </si>
  <si>
    <t>Holcim 115</t>
  </si>
  <si>
    <t>SC_1878</t>
  </si>
  <si>
    <t>SC_1988_A1</t>
  </si>
  <si>
    <t>LAS ACACIAS I - 40 MW</t>
  </si>
  <si>
    <t>SC_1988</t>
  </si>
  <si>
    <t>SC_1988_A2</t>
  </si>
  <si>
    <t>SC_2123_A1</t>
  </si>
  <si>
    <t>Parque Solar Pollux</t>
  </si>
  <si>
    <t>SC_2123</t>
  </si>
  <si>
    <t>SC_2123_A2</t>
  </si>
  <si>
    <t>SC_2064_A2</t>
  </si>
  <si>
    <t>Firavitoba 9,9 del Verano Solar</t>
  </si>
  <si>
    <t>SC_2064</t>
  </si>
  <si>
    <t>SC_2007_A1</t>
  </si>
  <si>
    <t>Parque Solar Yopal</t>
  </si>
  <si>
    <t>Morichal 34.5</t>
  </si>
  <si>
    <t>SC_2007</t>
  </si>
  <si>
    <t>SC_2007_A2</t>
  </si>
  <si>
    <t>Yopal 34.5</t>
  </si>
  <si>
    <t>SC_1914_A1</t>
  </si>
  <si>
    <t>Suniva 70 MW</t>
  </si>
  <si>
    <t>Muiscas 115</t>
  </si>
  <si>
    <t>SC_1914</t>
  </si>
  <si>
    <t>SC_1914_A2</t>
  </si>
  <si>
    <t>Tunja 115</t>
  </si>
  <si>
    <t>SC_1921_A1</t>
  </si>
  <si>
    <t>El Gabán I</t>
  </si>
  <si>
    <t>SC_1921</t>
  </si>
  <si>
    <t>SC_1921_A2</t>
  </si>
  <si>
    <t>SC_2224_A1</t>
  </si>
  <si>
    <t>Generación Solar Fotovoltaica Yopalosa 65 MW</t>
  </si>
  <si>
    <t>Paz de Ariporo 115</t>
  </si>
  <si>
    <t>SC_2224</t>
  </si>
  <si>
    <t>SC_2224_A2</t>
  </si>
  <si>
    <t>SC_2024_A1</t>
  </si>
  <si>
    <t>SUMMA IV</t>
  </si>
  <si>
    <t>SC_2024</t>
  </si>
  <si>
    <t>SC_2024_A2</t>
  </si>
  <si>
    <t>SC_150_A1</t>
  </si>
  <si>
    <t>La Estrella 80 MW</t>
  </si>
  <si>
    <t>Mariquita 115</t>
  </si>
  <si>
    <t>SC_150</t>
  </si>
  <si>
    <t xml:space="preserve">NO </t>
  </si>
  <si>
    <t>SC_201_A1</t>
  </si>
  <si>
    <t>PARQUE SOLAR PUERTA DE ORO - 300 MW</t>
  </si>
  <si>
    <t>6:30 pm</t>
  </si>
  <si>
    <t>San Felipe 220</t>
  </si>
  <si>
    <t>SC_201</t>
  </si>
  <si>
    <t>SC_489_A1</t>
  </si>
  <si>
    <t>PARQUE SOLAR VIRGINIA 300 MW</t>
  </si>
  <si>
    <t>9:06 pm</t>
  </si>
  <si>
    <t>Virginia 500</t>
  </si>
  <si>
    <t>SC_489</t>
  </si>
  <si>
    <t>SC_564_A1</t>
  </si>
  <si>
    <t>Marte 100 MW</t>
  </si>
  <si>
    <t>5:24 pm</t>
  </si>
  <si>
    <t>SC_564</t>
  </si>
  <si>
    <t>N/A</t>
  </si>
  <si>
    <t>SC_752_A1</t>
  </si>
  <si>
    <t>El Triunfo 19,9MW</t>
  </si>
  <si>
    <t>Mariquita 34.5</t>
  </si>
  <si>
    <t>SC_752</t>
  </si>
  <si>
    <t>SC_729_A1</t>
  </si>
  <si>
    <t>PLANTA FV DOÑA JUANA_4.3MW</t>
  </si>
  <si>
    <t>10:24 am</t>
  </si>
  <si>
    <t>DNorte 33</t>
  </si>
  <si>
    <t>SC_729</t>
  </si>
  <si>
    <t>SC_729_A2</t>
  </si>
  <si>
    <t>Dorada 33</t>
  </si>
  <si>
    <t>SC_819_A1</t>
  </si>
  <si>
    <t>PLANTA FV SAN FRANCISCO 4.9 MW</t>
  </si>
  <si>
    <t>Insula 33</t>
  </si>
  <si>
    <t>SC_819</t>
  </si>
  <si>
    <t>SC_819_A2</t>
  </si>
  <si>
    <t>Margarita 33</t>
  </si>
  <si>
    <t>SC_804_A1</t>
  </si>
  <si>
    <t>PLANTA FV MONTECRISTO 90 MW</t>
  </si>
  <si>
    <t>Esmeralda CQR 115</t>
  </si>
  <si>
    <t>SC_804</t>
  </si>
  <si>
    <t>SC_804_A2</t>
  </si>
  <si>
    <t>Insula CQR 115</t>
  </si>
  <si>
    <t>SC_1125_A1</t>
  </si>
  <si>
    <t>San Felipe Solar 80 MW</t>
  </si>
  <si>
    <t>2:35 pm</t>
  </si>
  <si>
    <t>San Felipe 115</t>
  </si>
  <si>
    <t>SC_1125</t>
  </si>
  <si>
    <t>SC_1013_A1</t>
  </si>
  <si>
    <t>Amanecer</t>
  </si>
  <si>
    <t>9:28 am</t>
  </si>
  <si>
    <t>Purnio 220</t>
  </si>
  <si>
    <t>SC_1013</t>
  </si>
  <si>
    <t>SC_2299_A1</t>
  </si>
  <si>
    <t>Caribe</t>
  </si>
  <si>
    <t>9:39 am</t>
  </si>
  <si>
    <t>Esmeralda 220</t>
  </si>
  <si>
    <t>SC_2299</t>
  </si>
  <si>
    <t>SC_2299_A2</t>
  </si>
  <si>
    <t>SC_1138_A1</t>
  </si>
  <si>
    <t>Parque Solar La Virginia</t>
  </si>
  <si>
    <t>11:30 am</t>
  </si>
  <si>
    <t>Virginia 220</t>
  </si>
  <si>
    <t>SC_1138</t>
  </si>
  <si>
    <t>SC_904_A2</t>
  </si>
  <si>
    <t>Los Monos</t>
  </si>
  <si>
    <t>2:28 pm</t>
  </si>
  <si>
    <t>San Felipe 13.2</t>
  </si>
  <si>
    <t>SC_904</t>
  </si>
  <si>
    <t>SC_521_A1</t>
  </si>
  <si>
    <t>TR SOLAR 1</t>
  </si>
  <si>
    <t>4:23 pm</t>
  </si>
  <si>
    <t>SC_521</t>
  </si>
  <si>
    <t>SC_521_A2</t>
  </si>
  <si>
    <t>SC_621_A1</t>
  </si>
  <si>
    <t>TR Solar 2</t>
  </si>
  <si>
    <t>4:32 pm</t>
  </si>
  <si>
    <t>SC_621</t>
  </si>
  <si>
    <t>SC_621_A2</t>
  </si>
  <si>
    <t>SC_1298_A1</t>
  </si>
  <si>
    <t>Tucacas Solar</t>
  </si>
  <si>
    <t>5:33 pm</t>
  </si>
  <si>
    <t>SC_1298</t>
  </si>
  <si>
    <t>SC_1362_A1</t>
  </si>
  <si>
    <t>AES Solar 3_100MW</t>
  </si>
  <si>
    <t>5:54 pm</t>
  </si>
  <si>
    <t>SC_1362</t>
  </si>
  <si>
    <t>SC_1362_A2</t>
  </si>
  <si>
    <t>SC_845_A1</t>
  </si>
  <si>
    <t>Pijaos</t>
  </si>
  <si>
    <t>11:24 am</t>
  </si>
  <si>
    <t>SC_845</t>
  </si>
  <si>
    <t>SC_845_A2</t>
  </si>
  <si>
    <t>SC_1413_A2</t>
  </si>
  <si>
    <t>CSF CONTINUA LA VIRGINIA 120MW</t>
  </si>
  <si>
    <t>12:15 pm</t>
  </si>
  <si>
    <t>SC_1413</t>
  </si>
  <si>
    <t>SC_976_A2</t>
  </si>
  <si>
    <t>Abirá</t>
  </si>
  <si>
    <t>6:15 pm</t>
  </si>
  <si>
    <t>Guayabal 34.5</t>
  </si>
  <si>
    <t>SC_976</t>
  </si>
  <si>
    <t>SC_1061_A1</t>
  </si>
  <si>
    <t>Siatá 19.9</t>
  </si>
  <si>
    <t>6:45 pm</t>
  </si>
  <si>
    <t>SC_1061</t>
  </si>
  <si>
    <t>SC_1061_A2</t>
  </si>
  <si>
    <t>SC_1612_A1</t>
  </si>
  <si>
    <t>CSF CONTINUA ARMERO 90MW</t>
  </si>
  <si>
    <t>11:41 am</t>
  </si>
  <si>
    <t>SC_1612</t>
  </si>
  <si>
    <t>SC_1612_A2</t>
  </si>
  <si>
    <t>SC_1649_A1</t>
  </si>
  <si>
    <t>Parque Solar Fotovoltaico La Virginia II</t>
  </si>
  <si>
    <t>3:29 pm</t>
  </si>
  <si>
    <t>SC_1649</t>
  </si>
  <si>
    <t>SC_1658_A1</t>
  </si>
  <si>
    <t>Parque Solar Fotovoltaico La Virginia I</t>
  </si>
  <si>
    <t>SC_1658</t>
  </si>
  <si>
    <t>SC_1341_A1</t>
  </si>
  <si>
    <t>COG.002.2022 ORQUIDEA_4.95MW</t>
  </si>
  <si>
    <t>5:13 pm</t>
  </si>
  <si>
    <t>Dosquebradas 13.2</t>
  </si>
  <si>
    <t>SC_1341</t>
  </si>
  <si>
    <t>SC_1341_A2</t>
  </si>
  <si>
    <t>Pavas1 13.2</t>
  </si>
  <si>
    <t>SC_1605_A1</t>
  </si>
  <si>
    <t>Ocobo de 150 MW</t>
  </si>
  <si>
    <t>SC_1605</t>
  </si>
  <si>
    <t>SC_1605_A2</t>
  </si>
  <si>
    <t>SC_1735_A1</t>
  </si>
  <si>
    <t>TR SOLAR 15</t>
  </si>
  <si>
    <t>11:10 pm</t>
  </si>
  <si>
    <t>SC_1735</t>
  </si>
  <si>
    <t>SC_1735_A2</t>
  </si>
  <si>
    <t>SC_1796_A1</t>
  </si>
  <si>
    <t>COG.003.2022 TORREALBA 4.99 MW</t>
  </si>
  <si>
    <t>SC_1796</t>
  </si>
  <si>
    <t>SC_1796_A2</t>
  </si>
  <si>
    <t>SC_1895_A1</t>
  </si>
  <si>
    <t>Hatillo Solar</t>
  </si>
  <si>
    <t>8:55 am</t>
  </si>
  <si>
    <t>SC_1895</t>
  </si>
  <si>
    <t>SC_1895_A2</t>
  </si>
  <si>
    <t>SC_1826_A1</t>
  </si>
  <si>
    <t>Caldas Solar I 19,9 MW</t>
  </si>
  <si>
    <t>Viterbo 33</t>
  </si>
  <si>
    <t>SC_1826</t>
  </si>
  <si>
    <t>SC_1875_A1</t>
  </si>
  <si>
    <t>La Estrella</t>
  </si>
  <si>
    <t>9:53 am</t>
  </si>
  <si>
    <t>Victoria CQR 115</t>
  </si>
  <si>
    <t>SC_1875</t>
  </si>
  <si>
    <t>SC_1875_A2</t>
  </si>
  <si>
    <t>Manzanares 115</t>
  </si>
  <si>
    <t>SC_2040_A1</t>
  </si>
  <si>
    <t>Parque Solar Fotovoltaico Caldas Solar II 19,9 MW</t>
  </si>
  <si>
    <t>4:54 pm</t>
  </si>
  <si>
    <t>SC_2040</t>
  </si>
  <si>
    <t>SC_1798_A1</t>
  </si>
  <si>
    <t>Parque Solar El Capibara 130 MW</t>
  </si>
  <si>
    <t>SC_1798</t>
  </si>
  <si>
    <t>SC_1798_A2</t>
  </si>
  <si>
    <t>SC_1802_A1</t>
  </si>
  <si>
    <t>Parque Solar El Capibara II 130 MW</t>
  </si>
  <si>
    <t>9:30 am</t>
  </si>
  <si>
    <t>SC_1802</t>
  </si>
  <si>
    <t>SC_1802_A2</t>
  </si>
  <si>
    <t>SC_1791_A1</t>
  </si>
  <si>
    <t>COG.005.2022 GUANACASTE</t>
  </si>
  <si>
    <t>11:42 am</t>
  </si>
  <si>
    <t>Pavas 33</t>
  </si>
  <si>
    <t>SC_1791</t>
  </si>
  <si>
    <t>SC_1791_A2</t>
  </si>
  <si>
    <t>SC_2139_A1</t>
  </si>
  <si>
    <t>LAS BRUJAS SOLAR_9.9MW</t>
  </si>
  <si>
    <t>10:58 am</t>
  </si>
  <si>
    <t>SC_2139</t>
  </si>
  <si>
    <t>SC_2139_A2</t>
  </si>
  <si>
    <t>SC_1911_A1</t>
  </si>
  <si>
    <t>Heliconea</t>
  </si>
  <si>
    <t>1:47 pm</t>
  </si>
  <si>
    <t>SC_1911</t>
  </si>
  <si>
    <t>SC_1911_A2</t>
  </si>
  <si>
    <t>SC_2090_A1</t>
  </si>
  <si>
    <t>Autogenerador Solar Mariquita_5.1MW-0MW (AUTOGENERADOR)</t>
  </si>
  <si>
    <t>3:04 pm</t>
  </si>
  <si>
    <t>SC_2090</t>
  </si>
  <si>
    <t>SC_1917_A1</t>
  </si>
  <si>
    <t>Parque Solar La Victoria</t>
  </si>
  <si>
    <t>SC_1917</t>
  </si>
  <si>
    <t>SC_1917_A2</t>
  </si>
  <si>
    <t>SC_1817_A1</t>
  </si>
  <si>
    <t>COG.006.2022 CATLEYA</t>
  </si>
  <si>
    <t>8:35 pm</t>
  </si>
  <si>
    <t>SC_1817</t>
  </si>
  <si>
    <t>SC_1817_A2</t>
  </si>
  <si>
    <t>SC_2177_A1</t>
  </si>
  <si>
    <t>Parque Solar Fotovoltaico Camelia 9,9 MW</t>
  </si>
  <si>
    <t>10:35 am</t>
  </si>
  <si>
    <t>SC_2177</t>
  </si>
  <si>
    <t>SC_2177_A2</t>
  </si>
  <si>
    <t>SC_2062_A1</t>
  </si>
  <si>
    <t>Puerto Solar</t>
  </si>
  <si>
    <t>8:13 am</t>
  </si>
  <si>
    <t>Salamina Cund 33</t>
  </si>
  <si>
    <t>SC_2062</t>
  </si>
  <si>
    <t>SC_2062_A2</t>
  </si>
  <si>
    <t>SC_2178_A1</t>
  </si>
  <si>
    <t>Parque Solar Fotovoltaico Dalia 9,9 MW</t>
  </si>
  <si>
    <t>9:01 am</t>
  </si>
  <si>
    <t>SC_2178</t>
  </si>
  <si>
    <t>SC_2178_A2</t>
  </si>
  <si>
    <t>SC_2102_A1</t>
  </si>
  <si>
    <t>Parque Solar Beltran 9,9 MW</t>
  </si>
  <si>
    <t>9:22 am</t>
  </si>
  <si>
    <t>Beltran 34.5</t>
  </si>
  <si>
    <t>SC_2102</t>
  </si>
  <si>
    <t>SC_2102_A2</t>
  </si>
  <si>
    <t>Ambalema 34.5</t>
  </si>
  <si>
    <t>SC_2296_A1</t>
  </si>
  <si>
    <t>Parque Solar San Mateo 80 MW</t>
  </si>
  <si>
    <t>2:43 pm</t>
  </si>
  <si>
    <t>SC_2296</t>
  </si>
  <si>
    <t>SC_2081_A1</t>
  </si>
  <si>
    <t>Parque Solar Fotovoltaico El Encanto</t>
  </si>
  <si>
    <t>8:59 am</t>
  </si>
  <si>
    <t>SC_2081</t>
  </si>
  <si>
    <t>SC_2081_A2</t>
  </si>
  <si>
    <t>SC_2229_A1</t>
  </si>
  <si>
    <t>El Silencio 120MW y su línea de evacuación de220kV</t>
  </si>
  <si>
    <t>4:39 pm</t>
  </si>
  <si>
    <t>SC_2229</t>
  </si>
  <si>
    <t>SC_1511_A1</t>
  </si>
  <si>
    <t>Planta Solar FV Ambalema</t>
  </si>
  <si>
    <t>10:32 pm</t>
  </si>
  <si>
    <t>Ambalema 13.2</t>
  </si>
  <si>
    <t>SC_1511</t>
  </si>
  <si>
    <t>SC_1511_A2</t>
  </si>
  <si>
    <t>SC_1743_A1</t>
  </si>
  <si>
    <t>SOLAR FOTOVOLTAICO FRESNOS 60 MW</t>
  </si>
  <si>
    <t>11:33 am</t>
  </si>
  <si>
    <t>SC_1743</t>
  </si>
  <si>
    <t>SC_1743_A2</t>
  </si>
  <si>
    <t>SC_1745_A2</t>
  </si>
  <si>
    <t>PARQUE SOLAR FOTOVOLTAICO CERESOS 9,9 MW</t>
  </si>
  <si>
    <t>12:04 pm</t>
  </si>
  <si>
    <t>SC_1745</t>
  </si>
  <si>
    <t>SC_1738_A1</t>
  </si>
  <si>
    <t>Parque Solar La Ponderosa</t>
  </si>
  <si>
    <t>Dorada 115</t>
  </si>
  <si>
    <t>SC_1738</t>
  </si>
  <si>
    <t>SC_1738_A2</t>
  </si>
  <si>
    <t>Purnio 115</t>
  </si>
  <si>
    <t>CQR</t>
  </si>
  <si>
    <t>SC_1797_A1</t>
  </si>
  <si>
    <t>Campoalegre 1</t>
  </si>
  <si>
    <t>9:51 pm</t>
  </si>
  <si>
    <t>Cordoba 34.5</t>
  </si>
  <si>
    <t>SC_1797</t>
  </si>
  <si>
    <t>SC_1790_A1</t>
  </si>
  <si>
    <t>Campoalegre 2</t>
  </si>
  <si>
    <t>10:15 pm</t>
  </si>
  <si>
    <t>SC_1790</t>
  </si>
  <si>
    <t>SC_1797_A2</t>
  </si>
  <si>
    <t>Imues 34.5</t>
  </si>
  <si>
    <t>SC_1790_A2</t>
  </si>
  <si>
    <t>Cauca - Nariño - Putumayo</t>
  </si>
  <si>
    <t>SC_44_A1</t>
  </si>
  <si>
    <t>El Floral 1</t>
  </si>
  <si>
    <t>5:41 pm</t>
  </si>
  <si>
    <t>Toluviejo 110</t>
  </si>
  <si>
    <t>SC_44</t>
  </si>
  <si>
    <t>Córdoba - Sucre</t>
  </si>
  <si>
    <t>SC_47_A1</t>
  </si>
  <si>
    <t>El Floral II - 19.9 MW</t>
  </si>
  <si>
    <t>5:48 pm</t>
  </si>
  <si>
    <t>SC_47</t>
  </si>
  <si>
    <t>SC_408_A1</t>
  </si>
  <si>
    <t>El Jardín 40 MW</t>
  </si>
  <si>
    <t>San Marcos 110</t>
  </si>
  <si>
    <t>SC_408</t>
  </si>
  <si>
    <t>SC_454_A1</t>
  </si>
  <si>
    <t>PARQUE SOLAR SAN RAFAEL - 300 MW</t>
  </si>
  <si>
    <t>Chinu 220</t>
  </si>
  <si>
    <t>SC_454</t>
  </si>
  <si>
    <t>SC_454_A2</t>
  </si>
  <si>
    <t>Chinu 500</t>
  </si>
  <si>
    <t>SC_483_A1</t>
  </si>
  <si>
    <t>PARQUE SOLAR LOMAS 39.9 MW</t>
  </si>
  <si>
    <t>2:02 pm</t>
  </si>
  <si>
    <t>Nva Monteria 110</t>
  </si>
  <si>
    <t>SC_483</t>
  </si>
  <si>
    <t>SC_586_A1</t>
  </si>
  <si>
    <t>Orquídea del Sucre - Sierra Flor 60 MW</t>
  </si>
  <si>
    <t>4:46 pm</t>
  </si>
  <si>
    <t>Sierra Flor 110</t>
  </si>
  <si>
    <t>SC_586</t>
  </si>
  <si>
    <t>SC_586_A2</t>
  </si>
  <si>
    <t>Nva Toluviejo 110</t>
  </si>
  <si>
    <t>SC_681_A1</t>
  </si>
  <si>
    <t>PARQUE SOLARLAS LAS PALMAS de 90MW</t>
  </si>
  <si>
    <t>5:31 pm</t>
  </si>
  <si>
    <t>Chinu 110</t>
  </si>
  <si>
    <t>SC_681</t>
  </si>
  <si>
    <t>SC_681_A2</t>
  </si>
  <si>
    <t>SC_720_A1</t>
  </si>
  <si>
    <t>El Jazmín</t>
  </si>
  <si>
    <t>12:57 pm</t>
  </si>
  <si>
    <t>Tierralta 110</t>
  </si>
  <si>
    <t>SC_720</t>
  </si>
  <si>
    <t>SC_720_A2</t>
  </si>
  <si>
    <t>Tierra Alta 34.5</t>
  </si>
  <si>
    <t>SC_713_A1</t>
  </si>
  <si>
    <t>Crucero - 300MW</t>
  </si>
  <si>
    <t>1:56 pm</t>
  </si>
  <si>
    <t>Sahagun 500 kV</t>
  </si>
  <si>
    <t>SC_713</t>
  </si>
  <si>
    <t>SC_836_A1</t>
  </si>
  <si>
    <t>BONGO DEL SINÚ DE 19.9 MW</t>
  </si>
  <si>
    <t>6:03 pm</t>
  </si>
  <si>
    <t>SC_836</t>
  </si>
  <si>
    <t>SC_836_A2</t>
  </si>
  <si>
    <t>SC_778_A1</t>
  </si>
  <si>
    <t>KOS 19.9</t>
  </si>
  <si>
    <t>3:56 pm</t>
  </si>
  <si>
    <t>Cerete 34.5</t>
  </si>
  <si>
    <t>SC_778</t>
  </si>
  <si>
    <t>SC_778_A2</t>
  </si>
  <si>
    <t>Cerete 13.8</t>
  </si>
  <si>
    <t>SC_942_A1</t>
  </si>
  <si>
    <t>PASCUA_60MW</t>
  </si>
  <si>
    <t>SC_942</t>
  </si>
  <si>
    <t>SC_942_A2</t>
  </si>
  <si>
    <t>SC_1763_A1</t>
  </si>
  <si>
    <t>Taurus Solar de 22MW (19,5 MW)</t>
  </si>
  <si>
    <t>10:01 pm</t>
  </si>
  <si>
    <t>San Marcos 34.5</t>
  </si>
  <si>
    <t>SC_1763</t>
  </si>
  <si>
    <t>SC_1763_A2</t>
  </si>
  <si>
    <t>SC_828_A1</t>
  </si>
  <si>
    <t>PARQUE SOLAR EL VASCO</t>
  </si>
  <si>
    <t>9:28:00 am</t>
  </si>
  <si>
    <t>Chinu Planta 110</t>
  </si>
  <si>
    <t>SC_828</t>
  </si>
  <si>
    <t>SC_828_A2</t>
  </si>
  <si>
    <t>SC_1179_A1</t>
  </si>
  <si>
    <t>Montes 90 MW</t>
  </si>
  <si>
    <t>5:28 pm</t>
  </si>
  <si>
    <t>SC_1179</t>
  </si>
  <si>
    <t>SC_1179_A2</t>
  </si>
  <si>
    <t>SC_1206_A1</t>
  </si>
  <si>
    <t>Cerromatoso Solar 300 MW</t>
  </si>
  <si>
    <t>8:51 am</t>
  </si>
  <si>
    <t>Cerromatoso 500</t>
  </si>
  <si>
    <t>SC_1206</t>
  </si>
  <si>
    <t>SC_1206_A2</t>
  </si>
  <si>
    <t>SC_1372_A1</t>
  </si>
  <si>
    <t>Pétalo del Bolívar I Magangué</t>
  </si>
  <si>
    <t>Magangue 13,8 kV</t>
  </si>
  <si>
    <t>SC_1372</t>
  </si>
  <si>
    <t>SC_1372_A2</t>
  </si>
  <si>
    <t>Magangue 34,5 kV</t>
  </si>
  <si>
    <t>SC_1057_A1</t>
  </si>
  <si>
    <t>Río Sinú Solar I 9,9 MW</t>
  </si>
  <si>
    <t>9:29 am</t>
  </si>
  <si>
    <t>Rio Sinu 13.8</t>
  </si>
  <si>
    <t>SC_1057</t>
  </si>
  <si>
    <t>SC_1057_A2</t>
  </si>
  <si>
    <t>Rio sinu 34.5</t>
  </si>
  <si>
    <t>SC_1058_A1</t>
  </si>
  <si>
    <t>Río Sinú Solar II 9,9 MW</t>
  </si>
  <si>
    <t>SC_1058</t>
  </si>
  <si>
    <t>SC_1058_A2</t>
  </si>
  <si>
    <t>SC_855_A1</t>
  </si>
  <si>
    <t>El Lirio</t>
  </si>
  <si>
    <t>SC_855</t>
  </si>
  <si>
    <t>SC_855_A2</t>
  </si>
  <si>
    <t>Cerete 110</t>
  </si>
  <si>
    <t>SC_630_A1</t>
  </si>
  <si>
    <t>TR Solar 14</t>
  </si>
  <si>
    <t>12:52 pm</t>
  </si>
  <si>
    <t>SC_630</t>
  </si>
  <si>
    <t>SC_1269_A1</t>
  </si>
  <si>
    <t>Centro Solar II 4 MW</t>
  </si>
  <si>
    <t>2:27 pm</t>
  </si>
  <si>
    <t>Centro Alegre 34.5</t>
  </si>
  <si>
    <t>SC_1269</t>
  </si>
  <si>
    <t>SC_1268_A1</t>
  </si>
  <si>
    <t>Sol de Ayapel II de 7 MW</t>
  </si>
  <si>
    <t>2:29 pm</t>
  </si>
  <si>
    <t>Ayapel 34.5</t>
  </si>
  <si>
    <t>SC_1268</t>
  </si>
  <si>
    <t>SC_1268_A2</t>
  </si>
  <si>
    <t>Ayapel 13.8</t>
  </si>
  <si>
    <t>SC_1118_A1</t>
  </si>
  <si>
    <t>Boston 9,9 MW</t>
  </si>
  <si>
    <t>3:58 pm</t>
  </si>
  <si>
    <t>Boston 13.8</t>
  </si>
  <si>
    <t>SC_1118</t>
  </si>
  <si>
    <t>SC_1118_A2</t>
  </si>
  <si>
    <t>Boston 34.5</t>
  </si>
  <si>
    <t>SC_632_A1</t>
  </si>
  <si>
    <t>TR Solar 5</t>
  </si>
  <si>
    <t>4:22 pm</t>
  </si>
  <si>
    <t>SC_632</t>
  </si>
  <si>
    <t>SC_632_A2</t>
  </si>
  <si>
    <t>SC_1415_A1</t>
  </si>
  <si>
    <t>Efigen C03 99 MW</t>
  </si>
  <si>
    <t>1:24 pm</t>
  </si>
  <si>
    <t>SC_1415</t>
  </si>
  <si>
    <t>SC_1415_A2</t>
  </si>
  <si>
    <t>SC_1420_A1</t>
  </si>
  <si>
    <t>Efigen C04 99 MW</t>
  </si>
  <si>
    <t>1:25 pm</t>
  </si>
  <si>
    <t>SC_1420</t>
  </si>
  <si>
    <t>SC_1420_A2</t>
  </si>
  <si>
    <t>SC_1435_A1</t>
  </si>
  <si>
    <t>Parque Solar Las Brisas</t>
  </si>
  <si>
    <t>4:03 pm</t>
  </si>
  <si>
    <t>Sierra Flor 34.5</t>
  </si>
  <si>
    <t>SC_1435</t>
  </si>
  <si>
    <t>SC_978_A1</t>
  </si>
  <si>
    <t>Borugo Solar</t>
  </si>
  <si>
    <t>4:38 pm</t>
  </si>
  <si>
    <t>Boston 110</t>
  </si>
  <si>
    <t>SC_978</t>
  </si>
  <si>
    <t>SC_1520_A1</t>
  </si>
  <si>
    <t>Autogenerador Solar Argos Tolcemento - 19.9 MW</t>
  </si>
  <si>
    <t>3:57 pm</t>
  </si>
  <si>
    <t>Toluviejo 220</t>
  </si>
  <si>
    <t>SC_1520</t>
  </si>
  <si>
    <t>SC_1520_A2</t>
  </si>
  <si>
    <t>SC_1527_A1</t>
  </si>
  <si>
    <t>Nueva Montería Solar III _9,9 MW</t>
  </si>
  <si>
    <t>5:00 pm</t>
  </si>
  <si>
    <t>Nva Monteria 34.5</t>
  </si>
  <si>
    <t>SC_1527</t>
  </si>
  <si>
    <t>SC_1527_A2</t>
  </si>
  <si>
    <t>Nva Monetria 13.8</t>
  </si>
  <si>
    <t>SC_1395_A1</t>
  </si>
  <si>
    <t>San Marcos I 19.9</t>
  </si>
  <si>
    <t>10:23 pm</t>
  </si>
  <si>
    <t>SC_1395</t>
  </si>
  <si>
    <t>SC_1396_A1</t>
  </si>
  <si>
    <t>San Marcos II 19.9</t>
  </si>
  <si>
    <t>6:17 am</t>
  </si>
  <si>
    <t>SC_1396</t>
  </si>
  <si>
    <t>SC_1359_A1</t>
  </si>
  <si>
    <t>El Corozo_250MW</t>
  </si>
  <si>
    <t>9:42 am</t>
  </si>
  <si>
    <t>SC_1359</t>
  </si>
  <si>
    <t>SC_1359_A2</t>
  </si>
  <si>
    <t>SC_1598_A1</t>
  </si>
  <si>
    <t>PARQUE SOLAR FOTOVOLTAICO MATIMBA de 150MW</t>
  </si>
  <si>
    <t>11:16 am</t>
  </si>
  <si>
    <t>SC_1598</t>
  </si>
  <si>
    <t>SC_1598_A2</t>
  </si>
  <si>
    <t>SC_981_A1</t>
  </si>
  <si>
    <t>Yaguarundi Solar</t>
  </si>
  <si>
    <t>1:43 pm</t>
  </si>
  <si>
    <t>SC_981</t>
  </si>
  <si>
    <t>SC_981_A2</t>
  </si>
  <si>
    <t>SC_1634_A1</t>
  </si>
  <si>
    <t>El Tapir Solar 99.9 MW</t>
  </si>
  <si>
    <t>3:24 pm</t>
  </si>
  <si>
    <t>SC_1634</t>
  </si>
  <si>
    <t>SC_782_A1</t>
  </si>
  <si>
    <t>Parque Solar El Corozo 60 MW</t>
  </si>
  <si>
    <t>10:24 pm</t>
  </si>
  <si>
    <t>SC_782</t>
  </si>
  <si>
    <t>SC_782_A2</t>
  </si>
  <si>
    <t>SC_1762_A1</t>
  </si>
  <si>
    <t>SPK CERETÉ SOLAR_19.9MW</t>
  </si>
  <si>
    <t>4:33 pm</t>
  </si>
  <si>
    <t>SC_1762</t>
  </si>
  <si>
    <t>SC_1762_A2</t>
  </si>
  <si>
    <t>SC_1782_A1</t>
  </si>
  <si>
    <t>Orquídea del Sucre - Toluviejo</t>
  </si>
  <si>
    <t>2:20 pm</t>
  </si>
  <si>
    <t>SC_1782</t>
  </si>
  <si>
    <t>SC_1782_A2</t>
  </si>
  <si>
    <t>SC_1784_A1</t>
  </si>
  <si>
    <t>Pétalo del Sucre - Sierra Flor 9,9 MW</t>
  </si>
  <si>
    <t>2:47 pm</t>
  </si>
  <si>
    <t>Sierra Flor 13.8</t>
  </si>
  <si>
    <t>SC_1784</t>
  </si>
  <si>
    <t>SC_1784_A2</t>
  </si>
  <si>
    <t>SC_1715_A1</t>
  </si>
  <si>
    <t>Andrómeda Solar de 50 MW (entrega 41 MW)</t>
  </si>
  <si>
    <t>5:03 pm</t>
  </si>
  <si>
    <t>SC_1715</t>
  </si>
  <si>
    <t>SC_1715_A2</t>
  </si>
  <si>
    <t>SC_1809_A1</t>
  </si>
  <si>
    <t>DSE COVEÑAS</t>
  </si>
  <si>
    <t>9:37 am</t>
  </si>
  <si>
    <t>Coveñas 110</t>
  </si>
  <si>
    <t>SC_1809</t>
  </si>
  <si>
    <t>SC_1809_A2</t>
  </si>
  <si>
    <t>Coveñas 34.5</t>
  </si>
  <si>
    <t>SC_1838_A1</t>
  </si>
  <si>
    <t>Since Solar I 9,9 MW</t>
  </si>
  <si>
    <t>3:03 pm</t>
  </si>
  <si>
    <t>Since 13.8</t>
  </si>
  <si>
    <t>SC_1838</t>
  </si>
  <si>
    <t>SC_1838_A2</t>
  </si>
  <si>
    <t>Corozal 13.8</t>
  </si>
  <si>
    <t>SC_1853_A1</t>
  </si>
  <si>
    <t>Tolú Solar 9,9 MW</t>
  </si>
  <si>
    <t>3:08 pm</t>
  </si>
  <si>
    <t>Tolu 13.8</t>
  </si>
  <si>
    <t>SC_1853</t>
  </si>
  <si>
    <t>SC_1853_A2</t>
  </si>
  <si>
    <t>Tolu 34.5</t>
  </si>
  <si>
    <t>SC_1882_A1</t>
  </si>
  <si>
    <t>Proyecto Solar Oviedo</t>
  </si>
  <si>
    <t>4:24 pm</t>
  </si>
  <si>
    <t>SC_1882</t>
  </si>
  <si>
    <t>SC_1882_A2</t>
  </si>
  <si>
    <t>SC_1913_A1</t>
  </si>
  <si>
    <t>PS Noe</t>
  </si>
  <si>
    <t>10:49 am</t>
  </si>
  <si>
    <t>Cienaga de Oro 34.5</t>
  </si>
  <si>
    <t>SC_1913</t>
  </si>
  <si>
    <t>SC_1913_A2</t>
  </si>
  <si>
    <t>SC_1491_A1</t>
  </si>
  <si>
    <t>SABANA SOLAR_90MW</t>
  </si>
  <si>
    <t>9:17 pm</t>
  </si>
  <si>
    <t>SC_1491</t>
  </si>
  <si>
    <t>SC_1491_A2</t>
  </si>
  <si>
    <t>SC_1894_A1</t>
  </si>
  <si>
    <t>Aquila Solar</t>
  </si>
  <si>
    <t>9:57 am</t>
  </si>
  <si>
    <t>SC_1894</t>
  </si>
  <si>
    <t>SC_1894_A2</t>
  </si>
  <si>
    <t>SC_1887_A1</t>
  </si>
  <si>
    <t>Boston Solar</t>
  </si>
  <si>
    <t>11:17 am</t>
  </si>
  <si>
    <t>SC_1887</t>
  </si>
  <si>
    <t>SC_1887_A2</t>
  </si>
  <si>
    <t>SC_2104_A1</t>
  </si>
  <si>
    <t>El Dorado - 300 MW</t>
  </si>
  <si>
    <t>5:42 pm</t>
  </si>
  <si>
    <t>SC_2104</t>
  </si>
  <si>
    <t>SC_2104_A2</t>
  </si>
  <si>
    <t>SC_2028_A1</t>
  </si>
  <si>
    <t>Parque Solar Fandango</t>
  </si>
  <si>
    <t>11:45 am</t>
  </si>
  <si>
    <t>SC_2028</t>
  </si>
  <si>
    <t>SC_2028_A2</t>
  </si>
  <si>
    <t>SC_2015_A1</t>
  </si>
  <si>
    <t>Parque Solar El Bongo</t>
  </si>
  <si>
    <t>11:51 am</t>
  </si>
  <si>
    <t>SC_2015</t>
  </si>
  <si>
    <t>SC_2015_A2</t>
  </si>
  <si>
    <t>SC_2049_A1</t>
  </si>
  <si>
    <t>Parque Solar Sinú</t>
  </si>
  <si>
    <t>11:55 am</t>
  </si>
  <si>
    <t>SC_2049</t>
  </si>
  <si>
    <t>SC_2049_A2</t>
  </si>
  <si>
    <t>Rio Sinu 110</t>
  </si>
  <si>
    <t>SC_2042_A1</t>
  </si>
  <si>
    <t>Parque Solar La Uvita</t>
  </si>
  <si>
    <t>11:58 am</t>
  </si>
  <si>
    <t>SC_2042</t>
  </si>
  <si>
    <t>SC_2042_A2</t>
  </si>
  <si>
    <t>SC_2111_A1</t>
  </si>
  <si>
    <t>PROYECTO QUIMARÍ SOLAR_90MW</t>
  </si>
  <si>
    <t>12:03 am</t>
  </si>
  <si>
    <t>Urra 220</t>
  </si>
  <si>
    <t>SC_2111</t>
  </si>
  <si>
    <t>SC_2111_A2</t>
  </si>
  <si>
    <t>Uraba 220</t>
  </si>
  <si>
    <t>SC_2173_A1</t>
  </si>
  <si>
    <t>Nueva Montería Solar I 9,9 MW</t>
  </si>
  <si>
    <t>11:08 am</t>
  </si>
  <si>
    <t>SC_2173</t>
  </si>
  <si>
    <t>SC_2173_A2</t>
  </si>
  <si>
    <t>SC_2174_A1</t>
  </si>
  <si>
    <t>11:10 am</t>
  </si>
  <si>
    <t>SC_2174</t>
  </si>
  <si>
    <t>SC_2174_A2</t>
  </si>
  <si>
    <t>SC_2016_A1</t>
  </si>
  <si>
    <t>Hidalgo Solar 80 MW</t>
  </si>
  <si>
    <t>4:01 pm</t>
  </si>
  <si>
    <t>SC_2016</t>
  </si>
  <si>
    <t>SC_2016_A2</t>
  </si>
  <si>
    <t>SC_2016_A3</t>
  </si>
  <si>
    <t>SC_2135_A1</t>
  </si>
  <si>
    <t>DSE SIERRAFLOR</t>
  </si>
  <si>
    <t>1:27 pm</t>
  </si>
  <si>
    <t>SC_2135</t>
  </si>
  <si>
    <t>SC_2135_A2</t>
  </si>
  <si>
    <t>SC_1821_A1</t>
  </si>
  <si>
    <t>Balay Solar</t>
  </si>
  <si>
    <t>3:11 pm</t>
  </si>
  <si>
    <t>SC_1821</t>
  </si>
  <si>
    <t>SC_1821_A2</t>
  </si>
  <si>
    <t>SC_1859_A1</t>
  </si>
  <si>
    <t>PV Altamira_99MW</t>
  </si>
  <si>
    <t>3:14 pm</t>
  </si>
  <si>
    <t>SC_1859</t>
  </si>
  <si>
    <t>SC_1859_A2</t>
  </si>
  <si>
    <t>SC_1843_A1</t>
  </si>
  <si>
    <t>KOS de 19.9 MW</t>
  </si>
  <si>
    <t>9:54 am</t>
  </si>
  <si>
    <t>SC_1843</t>
  </si>
  <si>
    <t>SC_1843_A2</t>
  </si>
  <si>
    <t>SC_2012_A1</t>
  </si>
  <si>
    <t>Parqu Solar Fotovoltaico Rocio del Sol 50 MW</t>
  </si>
  <si>
    <t>Magangue 110 kV</t>
  </si>
  <si>
    <t>SC_2012</t>
  </si>
  <si>
    <t>SC_2012_A2</t>
  </si>
  <si>
    <t>Since 110</t>
  </si>
  <si>
    <t>SC_1807_A1</t>
  </si>
  <si>
    <t>Parque Solar Canis 49,9 MW</t>
  </si>
  <si>
    <t>1:41 pm</t>
  </si>
  <si>
    <t>SC_1807</t>
  </si>
  <si>
    <t>SC_1807_A2</t>
  </si>
  <si>
    <t>SC_1918_A1</t>
  </si>
  <si>
    <t>Casiopea 40 MW</t>
  </si>
  <si>
    <t>11:09 am</t>
  </si>
  <si>
    <t>SC_1918</t>
  </si>
  <si>
    <t>SC_1918_A2</t>
  </si>
  <si>
    <t>SC_1813_A1</t>
  </si>
  <si>
    <t>Parque de generación Cefeo</t>
  </si>
  <si>
    <t>Mompox 110 kV</t>
  </si>
  <si>
    <t>SC_1813</t>
  </si>
  <si>
    <t>SC_1813_A2</t>
  </si>
  <si>
    <t>Mompox 34,5 kV</t>
  </si>
  <si>
    <t>SC_1949_A1</t>
  </si>
  <si>
    <t>Solar Planeta Rica</t>
  </si>
  <si>
    <t>2:06 pm</t>
  </si>
  <si>
    <t>Planeta 110</t>
  </si>
  <si>
    <t>SC_1949</t>
  </si>
  <si>
    <t>SC_1949_A2</t>
  </si>
  <si>
    <t>Cerromatoso 110</t>
  </si>
  <si>
    <t>SC_1970_A1</t>
  </si>
  <si>
    <t>Parque Solar Montería</t>
  </si>
  <si>
    <t>2:30 pm</t>
  </si>
  <si>
    <t>SC_1970</t>
  </si>
  <si>
    <t>SC_1970_A2</t>
  </si>
  <si>
    <t>SC_2072_A1</t>
  </si>
  <si>
    <t>Porvenir - 9.9 MW</t>
  </si>
  <si>
    <t>9:50 pm</t>
  </si>
  <si>
    <t>SC_2072</t>
  </si>
  <si>
    <t>SC_2204_A1</t>
  </si>
  <si>
    <t>Parque Solar Ciénaga Grande - 19.9 MW</t>
  </si>
  <si>
    <t>SC_2204</t>
  </si>
  <si>
    <t>SC_2204_A2</t>
  </si>
  <si>
    <t>SC_2166_A1</t>
  </si>
  <si>
    <t>Parque fotovoltaico Delphinus</t>
  </si>
  <si>
    <t>2:10 pm</t>
  </si>
  <si>
    <t>SC_2166</t>
  </si>
  <si>
    <t>SC_2166_A2</t>
  </si>
  <si>
    <t>SC_1923_A1</t>
  </si>
  <si>
    <t>Parque Solar Fotovoltaico Chunú I 50 MW</t>
  </si>
  <si>
    <t>11:12 am</t>
  </si>
  <si>
    <t>SC_1923</t>
  </si>
  <si>
    <t>SC_1923_A2</t>
  </si>
  <si>
    <t>SC_1937_A1</t>
  </si>
  <si>
    <t>Parque Solar Fotovoltaico ChInú II 50 MW</t>
  </si>
  <si>
    <t>11:14 am</t>
  </si>
  <si>
    <t>SC_1937</t>
  </si>
  <si>
    <t>SC_1937_A2</t>
  </si>
  <si>
    <t>SC_1810_A1</t>
  </si>
  <si>
    <t>Parque Solar Coveñas 50 MW</t>
  </si>
  <si>
    <t>11:29 am</t>
  </si>
  <si>
    <t>SC_1810</t>
  </si>
  <si>
    <t>SC_1810_A2</t>
  </si>
  <si>
    <t>SC_1835_A1</t>
  </si>
  <si>
    <t>Parque Solar Coveñas II 50 MW</t>
  </si>
  <si>
    <t>SC_1835</t>
  </si>
  <si>
    <t>SC_1835_A2</t>
  </si>
  <si>
    <t>SC_1873_A1</t>
  </si>
  <si>
    <t>Cusumbo Solar</t>
  </si>
  <si>
    <t>12:37 pm</t>
  </si>
  <si>
    <t>SC_1873</t>
  </si>
  <si>
    <t>SC_1873_A2</t>
  </si>
  <si>
    <t>SC_2067_A1</t>
  </si>
  <si>
    <t>TIERRALTA 70 MW</t>
  </si>
  <si>
    <t>9:18 pm</t>
  </si>
  <si>
    <t>SC_2067</t>
  </si>
  <si>
    <t>SC_2067_A2</t>
  </si>
  <si>
    <t>SC_1942_A1</t>
  </si>
  <si>
    <t>San Jorge Fotovoltaico 135 MW</t>
  </si>
  <si>
    <t>3:30 pm</t>
  </si>
  <si>
    <t>SC_1942</t>
  </si>
  <si>
    <t>SC_1942_A2</t>
  </si>
  <si>
    <t>SC_2107_A1</t>
  </si>
  <si>
    <t>Parque Solar Aries</t>
  </si>
  <si>
    <t>5:06 pm</t>
  </si>
  <si>
    <t>SC_2107</t>
  </si>
  <si>
    <t>SC_2107_A2</t>
  </si>
  <si>
    <t>Monteria 220</t>
  </si>
  <si>
    <t>SC_2031
_A1</t>
  </si>
  <si>
    <t>PSF Cispata_70MW</t>
  </si>
  <si>
    <t>8:28 pm</t>
  </si>
  <si>
    <t xml:space="preserve">SC_2031
</t>
  </si>
  <si>
    <t>SC_2136_A1</t>
  </si>
  <si>
    <t>Yaguarundi Solar II 40 MW</t>
  </si>
  <si>
    <t>4:30 pm</t>
  </si>
  <si>
    <t>SC_2136</t>
  </si>
  <si>
    <t>SC_2136_A2</t>
  </si>
  <si>
    <t>SC_2180_A1</t>
  </si>
  <si>
    <t>Yaguarundi Solar III 40 MW</t>
  </si>
  <si>
    <t>SC_2180</t>
  </si>
  <si>
    <t>SC_2180_A2</t>
  </si>
  <si>
    <t>SC_2185_A1</t>
  </si>
  <si>
    <t>Yaguarundi Solar IV 40 MW</t>
  </si>
  <si>
    <t>4:34 pm</t>
  </si>
  <si>
    <t>SC_2185</t>
  </si>
  <si>
    <t>SC_2185_A2</t>
  </si>
  <si>
    <t>SC_1926_A1</t>
  </si>
  <si>
    <t>Bongos I 9.90 MW</t>
  </si>
  <si>
    <t>9:23 pm</t>
  </si>
  <si>
    <t>SC_1926</t>
  </si>
  <si>
    <t>SC_1926_A2</t>
  </si>
  <si>
    <t>Valencia 34.5</t>
  </si>
  <si>
    <t>SC_1897_A1</t>
  </si>
  <si>
    <t>La Florecita 90 MW</t>
  </si>
  <si>
    <t>SC_1897</t>
  </si>
  <si>
    <t>SC_1897_A2</t>
  </si>
  <si>
    <t>SC_2014_A1</t>
  </si>
  <si>
    <t>Lotería 2</t>
  </si>
  <si>
    <t>12:49 pm</t>
  </si>
  <si>
    <t>Chinu Planta 34.5</t>
  </si>
  <si>
    <t>SC_2014</t>
  </si>
  <si>
    <t>SC_2014_A2</t>
  </si>
  <si>
    <t>Sahagun 34.5</t>
  </si>
  <si>
    <t>SC_2017_A1</t>
  </si>
  <si>
    <t>LOTERÍA 1</t>
  </si>
  <si>
    <t>12:58 pm</t>
  </si>
  <si>
    <t>SC_2017</t>
  </si>
  <si>
    <t>SC_2017_A2</t>
  </si>
  <si>
    <t>SC_2165_A1</t>
  </si>
  <si>
    <t>Autogeneración Solar Fotovoltaica 9.9 MW (entrega de excedentes de 0)</t>
  </si>
  <si>
    <t>11:20 am</t>
  </si>
  <si>
    <t>Ure 110</t>
  </si>
  <si>
    <t>SC_2165</t>
  </si>
  <si>
    <t>SC_1820
_A1</t>
  </si>
  <si>
    <t>NAIOT</t>
  </si>
  <si>
    <t>8:46 am</t>
  </si>
  <si>
    <t>Lorica 34.5</t>
  </si>
  <si>
    <t xml:space="preserve">SC_1820
</t>
  </si>
  <si>
    <t>SC_1820
_A2</t>
  </si>
  <si>
    <t>San Bernardo 34.5</t>
  </si>
  <si>
    <t>SC_2325_A1</t>
  </si>
  <si>
    <t>PROYECTO FOTOVOLTAICO MONTERROSO DE 99,9 MW</t>
  </si>
  <si>
    <t>2:58 pm</t>
  </si>
  <si>
    <t>SC_2325</t>
  </si>
  <si>
    <t>SC_2325_A2</t>
  </si>
  <si>
    <t xml:space="preserve">	SC_1373_A1</t>
  </si>
  <si>
    <t>Pétalo del Magdalena II Guacamayal</t>
  </si>
  <si>
    <t>Guacamayal 13.8</t>
  </si>
  <si>
    <t xml:space="preserve">	
SC_1373</t>
  </si>
  <si>
    <t xml:space="preserve">	SC_1373_A2</t>
  </si>
  <si>
    <t>Guacamayal 34.5</t>
  </si>
  <si>
    <t>SC_1012_A1</t>
  </si>
  <si>
    <t>PARQUE SOLAR FOTOVOLTAICO TUNA</t>
  </si>
  <si>
    <t>San Juan 220</t>
  </si>
  <si>
    <t>SC_1012</t>
  </si>
  <si>
    <t>SC_1012_A2</t>
  </si>
  <si>
    <t>Valledupar 220</t>
  </si>
  <si>
    <t>SC_1211_A1</t>
  </si>
  <si>
    <t>Planta Solar FV Caracolicitos 69MW</t>
  </si>
  <si>
    <t>Copey 110</t>
  </si>
  <si>
    <t>SC_1211</t>
  </si>
  <si>
    <t>SC_1211_A2</t>
  </si>
  <si>
    <t>Copey 220</t>
  </si>
  <si>
    <t>SC_1218_A1</t>
  </si>
  <si>
    <t>Las Flores 150 MW</t>
  </si>
  <si>
    <t>Codazzi GCM 110</t>
  </si>
  <si>
    <t>SC_1218</t>
  </si>
  <si>
    <t>SC_1232_A1</t>
  </si>
  <si>
    <t>La Paz Solar 9,9 MW</t>
  </si>
  <si>
    <t>La paz 13.8</t>
  </si>
  <si>
    <t>SC_1232</t>
  </si>
  <si>
    <t>SC_1232_A2</t>
  </si>
  <si>
    <t>La paz 34.5</t>
  </si>
  <si>
    <t>SC_1262_A1</t>
  </si>
  <si>
    <t>Parque Solar Australe de 251 MW (entrega 200 MW)</t>
  </si>
  <si>
    <t>La Loma 500</t>
  </si>
  <si>
    <t>SC_1262</t>
  </si>
  <si>
    <t>SC_1262_A2</t>
  </si>
  <si>
    <t>La Loma 110</t>
  </si>
  <si>
    <t>SC_1264_A1</t>
  </si>
  <si>
    <t>Parque Solar Galus de 133 MW (entrega 110 MW)</t>
  </si>
  <si>
    <t>SC_1264</t>
  </si>
  <si>
    <t>SC_1264_A2</t>
  </si>
  <si>
    <t>SC_1266_A1</t>
  </si>
  <si>
    <t>Parque Solar Fornax DE 127 MW (Entrega 105 MW)</t>
  </si>
  <si>
    <t>Fundacion 220</t>
  </si>
  <si>
    <t>SC_1266</t>
  </si>
  <si>
    <t>SC_1266_A2</t>
  </si>
  <si>
    <t>Fundacion 110</t>
  </si>
  <si>
    <t>SC_1272_A1</t>
  </si>
  <si>
    <t>Guacamayal Solar de 9,9 MW</t>
  </si>
  <si>
    <t>SC_1272</t>
  </si>
  <si>
    <t>SC_1272_A2</t>
  </si>
  <si>
    <t>SC_1293_A1</t>
  </si>
  <si>
    <t>Leo Solar II</t>
  </si>
  <si>
    <t>SC_1293</t>
  </si>
  <si>
    <t>SC_1293_A2</t>
  </si>
  <si>
    <t>San Juan 110</t>
  </si>
  <si>
    <t>SC_1306_A1</t>
  </si>
  <si>
    <t>Leo Solar I</t>
  </si>
  <si>
    <t>SC_1306</t>
  </si>
  <si>
    <t>SC_1306_A2</t>
  </si>
  <si>
    <t>SAN JUAN 1 34.5 kV</t>
  </si>
  <si>
    <t>SC_1336_A1</t>
  </si>
  <si>
    <t>AES Solar 4</t>
  </si>
  <si>
    <t>SC_1336</t>
  </si>
  <si>
    <t>SC_1336_A2</t>
  </si>
  <si>
    <t>El Copey 500</t>
  </si>
  <si>
    <t>SC_1347_A1</t>
  </si>
  <si>
    <t>AES Solar 5_100MW</t>
  </si>
  <si>
    <t>Cuestecitas 110</t>
  </si>
  <si>
    <t>SC_1347</t>
  </si>
  <si>
    <t>SC_1347_A2</t>
  </si>
  <si>
    <t>Cuestecita 220</t>
  </si>
  <si>
    <t>SC_1356_A1</t>
  </si>
  <si>
    <t>Sol de Zawady 9,9 MW</t>
  </si>
  <si>
    <t>Zawady 13.8</t>
  </si>
  <si>
    <t>SC_1356</t>
  </si>
  <si>
    <t>SC_1356_A2</t>
  </si>
  <si>
    <t>Zawady 34.5</t>
  </si>
  <si>
    <t>SC_1366_A1</t>
  </si>
  <si>
    <t>PARQUE SOLAR TÁNGARA 100 MW</t>
  </si>
  <si>
    <t>SC_1366</t>
  </si>
  <si>
    <t>SC_1376_A1</t>
  </si>
  <si>
    <t>Expansión La Loma I - 100 MW</t>
  </si>
  <si>
    <t>SC_1376</t>
  </si>
  <si>
    <t>SC_1376_A2</t>
  </si>
  <si>
    <t>SC_1421_A1</t>
  </si>
  <si>
    <t>Parque Solar Fotovoltaico SJ Solar 100 MW</t>
  </si>
  <si>
    <t>SC_1421</t>
  </si>
  <si>
    <t>SC_1421_A2</t>
  </si>
  <si>
    <t>SC_1479_A1</t>
  </si>
  <si>
    <t>Oslo I_150MW</t>
  </si>
  <si>
    <t>SC_1479</t>
  </si>
  <si>
    <t>SC_1479_A2</t>
  </si>
  <si>
    <t>SC_1506_A1</t>
  </si>
  <si>
    <t>Parque Solar Toro Moreno</t>
  </si>
  <si>
    <t>SC_1506</t>
  </si>
  <si>
    <t>SC_1506_A2</t>
  </si>
  <si>
    <t>SC_1512_A1</t>
  </si>
  <si>
    <t>El Flamingo
  - 200 MW</t>
  </si>
  <si>
    <t>SC_1512</t>
  </si>
  <si>
    <t>SC_1512_A2</t>
  </si>
  <si>
    <t>Cuestecitas 500</t>
  </si>
  <si>
    <t>SC_1518_A1</t>
  </si>
  <si>
    <t>CHIRIGUANÁ - 300 MW</t>
  </si>
  <si>
    <t>SC_1518</t>
  </si>
  <si>
    <t>SC_1518_A2</t>
  </si>
  <si>
    <t>SC_1531_A1</t>
  </si>
  <si>
    <t>Haticos_56MW</t>
  </si>
  <si>
    <t>SC_1531</t>
  </si>
  <si>
    <t>SC_1531_A2</t>
  </si>
  <si>
    <t>SC_1532_A1</t>
  </si>
  <si>
    <t>Las Mangas_340.8MW</t>
  </si>
  <si>
    <t>SC_1532</t>
  </si>
  <si>
    <t>SC_1532_A2</t>
  </si>
  <si>
    <t>Nueva subestación San Juan 500 kV</t>
  </si>
  <si>
    <t>SC_1549_A1</t>
  </si>
  <si>
    <t>Parque Solar Bonda</t>
  </si>
  <si>
    <t>Bonda 13.8</t>
  </si>
  <si>
    <t>SC_1549</t>
  </si>
  <si>
    <t>SC_1549_A2</t>
  </si>
  <si>
    <t>Bonda 34.5</t>
  </si>
  <si>
    <t>SC_1550_A1</t>
  </si>
  <si>
    <t>Parque Solar Fonseca</t>
  </si>
  <si>
    <t>Fonseca 13.8</t>
  </si>
  <si>
    <t>SC_1550</t>
  </si>
  <si>
    <t>SC_1550_A2</t>
  </si>
  <si>
    <t>Fonseca 34.5</t>
  </si>
  <si>
    <t>SC_1556_A1</t>
  </si>
  <si>
    <t>Copey Solar I - 100 MW</t>
  </si>
  <si>
    <t>SC_1556</t>
  </si>
  <si>
    <t>SC_1556_A2</t>
  </si>
  <si>
    <t>SC_1557_A1</t>
  </si>
  <si>
    <t>Copey Solar II</t>
  </si>
  <si>
    <t>SC_1557</t>
  </si>
  <si>
    <t>SC_1557_A2</t>
  </si>
  <si>
    <t>SC_1592_A1</t>
  </si>
  <si>
    <t>Expansión La Loma II - 100 MW</t>
  </si>
  <si>
    <t>SC_1592</t>
  </si>
  <si>
    <t>SC_1593_A1</t>
  </si>
  <si>
    <t>Parque Solar Camarones 6 MW</t>
  </si>
  <si>
    <t>Camarones 34.5</t>
  </si>
  <si>
    <t>SC_1593</t>
  </si>
  <si>
    <t>SC_1593_A2</t>
  </si>
  <si>
    <t>Riohacha 34.5</t>
  </si>
  <si>
    <t>SC_1596_A1</t>
  </si>
  <si>
    <t>Expansión La Loma III - 100 MW</t>
  </si>
  <si>
    <t>SC_1596</t>
  </si>
  <si>
    <t>SC_1656_A1</t>
  </si>
  <si>
    <t>Parque solar TERRɅ I</t>
  </si>
  <si>
    <t>Copey 34.5 1</t>
  </si>
  <si>
    <t>SC_1656</t>
  </si>
  <si>
    <t>SC_1656_A2</t>
  </si>
  <si>
    <t>SC_1707_A1</t>
  </si>
  <si>
    <t>Santa Marta II - 50 MW</t>
  </si>
  <si>
    <t>SC_1707</t>
  </si>
  <si>
    <t>SC_1718_A1</t>
  </si>
  <si>
    <t>Autogeneración Drummond 50 MW</t>
  </si>
  <si>
    <t>SC_1718</t>
  </si>
  <si>
    <t>SC_1728_A1</t>
  </si>
  <si>
    <t>PARQUE SOLAR CAÑAHUATE II - 190 MW</t>
  </si>
  <si>
    <t>SC_1728</t>
  </si>
  <si>
    <t>SC_1729_A1</t>
  </si>
  <si>
    <t>TR Solar 17</t>
  </si>
  <si>
    <t>SC_1729</t>
  </si>
  <si>
    <t>SC_1729_A2</t>
  </si>
  <si>
    <t>SC_1746_A1</t>
  </si>
  <si>
    <t>Parque Solar Nuevo Mundo</t>
  </si>
  <si>
    <t>SC_1746</t>
  </si>
  <si>
    <t>SC_1746_A2</t>
  </si>
  <si>
    <t>El Paso 110</t>
  </si>
  <si>
    <t>SC_1765_A1</t>
  </si>
  <si>
    <t>PARQUE SOLAR CIUDAD BLANCA - 199 MW</t>
  </si>
  <si>
    <t>CODAZZI (CESAR) 1 34.5 kV</t>
  </si>
  <si>
    <t>SC_1765</t>
  </si>
  <si>
    <t>SC_1765_A2</t>
  </si>
  <si>
    <t>CODAZZI (CESAR) 1 13.8 kV</t>
  </si>
  <si>
    <t>SC_1779_A1</t>
  </si>
  <si>
    <t>Pétalo del Cesar III El Paso</t>
  </si>
  <si>
    <t>EL PASO 1 13.8 kV</t>
  </si>
  <si>
    <t>SC_1779</t>
  </si>
  <si>
    <t>SC_1779_A2</t>
  </si>
  <si>
    <t>EL PASO 1 34.5 kV</t>
  </si>
  <si>
    <t>SC_1783_A1</t>
  </si>
  <si>
    <t>Pétalo del Cesar IV La Loma</t>
  </si>
  <si>
    <t>La loma 34.5</t>
  </si>
  <si>
    <t xml:space="preserve">SC_1783
</t>
  </si>
  <si>
    <t>SC_1783_A2</t>
  </si>
  <si>
    <t>La loma 13.8</t>
  </si>
  <si>
    <t>SC_1788_A1</t>
  </si>
  <si>
    <t>DSE COPEY 19.9</t>
  </si>
  <si>
    <t>SC_1788</t>
  </si>
  <si>
    <t>SC_1811_A1</t>
  </si>
  <si>
    <t>DSE RIOHACHA</t>
  </si>
  <si>
    <t>SC_1811</t>
  </si>
  <si>
    <t>SC_1811_A2</t>
  </si>
  <si>
    <t>Riohacha 110</t>
  </si>
  <si>
    <t>SC_1824_A1</t>
  </si>
  <si>
    <t>PGF ROSARIO II_45MW</t>
  </si>
  <si>
    <t>SC_1824</t>
  </si>
  <si>
    <t>SC_1824_A2</t>
  </si>
  <si>
    <t>La Jagua 110</t>
  </si>
  <si>
    <t>SC_1827_A1</t>
  </si>
  <si>
    <t>Guatapurí Solar I 9,9 MW</t>
  </si>
  <si>
    <t>Guatapuri 13.8</t>
  </si>
  <si>
    <t>SC_1827</t>
  </si>
  <si>
    <t>SC_1827_A2</t>
  </si>
  <si>
    <t>Guatapuri 34.5(1)</t>
  </si>
  <si>
    <t>SC_1830_A1</t>
  </si>
  <si>
    <t>Guatapurí Solar II 9,9 MW</t>
  </si>
  <si>
    <t>SC_1830</t>
  </si>
  <si>
    <t>SC_1830_A2</t>
  </si>
  <si>
    <t>SC_1840_A1</t>
  </si>
  <si>
    <t>Granja Solar Asturias 9,9 MW</t>
  </si>
  <si>
    <t>SC_1840</t>
  </si>
  <si>
    <t>SC_1840_A2</t>
  </si>
  <si>
    <t>SC_1846_A1</t>
  </si>
  <si>
    <t>PARQUE DE GENERACIÓN SOLAR CYGNUS 50 MW</t>
  </si>
  <si>
    <t>Guatapurí 110</t>
  </si>
  <si>
    <t>SC_1846</t>
  </si>
  <si>
    <t>SC_1846_A2</t>
  </si>
  <si>
    <t>SC_1854_A1</t>
  </si>
  <si>
    <t>CATAY 1 - 200 MW</t>
  </si>
  <si>
    <t>SC_1854</t>
  </si>
  <si>
    <t>SC_1854_A2</t>
  </si>
  <si>
    <t>SC_1856_A1</t>
  </si>
  <si>
    <t>SIERRA NEVADA DE VERANO</t>
  </si>
  <si>
    <t>SC_1856</t>
  </si>
  <si>
    <t>SC_1856_A2</t>
  </si>
  <si>
    <t>SC_1857_A1</t>
  </si>
  <si>
    <t>MILAGROS DE VERANO</t>
  </si>
  <si>
    <t>SC_1857</t>
  </si>
  <si>
    <t>SC_1857_A2</t>
  </si>
  <si>
    <t>SC_1861_A1</t>
  </si>
  <si>
    <t>Autogenerador CELSIA Solar Cenit Copey</t>
  </si>
  <si>
    <t>SC_1861</t>
  </si>
  <si>
    <t>SC_1877_A1</t>
  </si>
  <si>
    <t>Planta Solar FV Corozal 9,9MW</t>
  </si>
  <si>
    <t>SC_1877</t>
  </si>
  <si>
    <t>SC_1877_A2</t>
  </si>
  <si>
    <t>SC_1889_A1</t>
  </si>
  <si>
    <t>La Granja</t>
  </si>
  <si>
    <t>SC_1889</t>
  </si>
  <si>
    <t>SC_1889_A2</t>
  </si>
  <si>
    <t>SC_1904_A1</t>
  </si>
  <si>
    <t>Parque Solar Fotovoltaico Potreritos</t>
  </si>
  <si>
    <t>SC_1904</t>
  </si>
  <si>
    <t>SC_1904_A2</t>
  </si>
  <si>
    <t>SC_1905_A1</t>
  </si>
  <si>
    <t>Parque Solar Valle del Cesar</t>
  </si>
  <si>
    <t>SC_1905</t>
  </si>
  <si>
    <t>SC_1905_A2</t>
  </si>
  <si>
    <t>Valledupar 110</t>
  </si>
  <si>
    <t>SC_1908_A1</t>
  </si>
  <si>
    <t>Corocoro 500 MW</t>
  </si>
  <si>
    <t>SC_1908</t>
  </si>
  <si>
    <t>SC_1908_A2</t>
  </si>
  <si>
    <t>SC_1912_A1</t>
  </si>
  <si>
    <t>Draco de 22.5 MW (entrega 19,9 MW)</t>
  </si>
  <si>
    <t>La jagua 34.5</t>
  </si>
  <si>
    <t>SC_1912</t>
  </si>
  <si>
    <t>SC_1912_A2</t>
  </si>
  <si>
    <t>SC_1920_A1</t>
  </si>
  <si>
    <t>Parque Solar TERRɅ II 19.9 MW</t>
  </si>
  <si>
    <t xml:space="preserve">SC_1920
</t>
  </si>
  <si>
    <t>SC_1920_A2</t>
  </si>
  <si>
    <t>SC_1928_A1</t>
  </si>
  <si>
    <t>Jacamará 500 MW</t>
  </si>
  <si>
    <t>SC_1928</t>
  </si>
  <si>
    <t>SC_1928_A2</t>
  </si>
  <si>
    <t>SC_1944_A1</t>
  </si>
  <si>
    <t>MANANTIALES DE VERANO de 99.9 MW</t>
  </si>
  <si>
    <t>SC_1944</t>
  </si>
  <si>
    <t>SC_1944_A2</t>
  </si>
  <si>
    <t>SC_1948_A1</t>
  </si>
  <si>
    <t>PGF ROSARIO I</t>
  </si>
  <si>
    <t>SC_1948</t>
  </si>
  <si>
    <t>SC_1948_A2</t>
  </si>
  <si>
    <t>SC_1967_A1</t>
  </si>
  <si>
    <t>Solar Valledupar 4</t>
  </si>
  <si>
    <t>Valledupar34.5_B3</t>
  </si>
  <si>
    <t>SC_1967</t>
  </si>
  <si>
    <t>SC_1967_A2</t>
  </si>
  <si>
    <t>Valledupar 13.8 T3</t>
  </si>
  <si>
    <t>SC_1968_A1</t>
  </si>
  <si>
    <t>Solar Valledupar 5</t>
  </si>
  <si>
    <t>SC_1968</t>
  </si>
  <si>
    <t>SC_1968_A2</t>
  </si>
  <si>
    <t>SC_1978_A1</t>
  </si>
  <si>
    <t>Solar El Copey</t>
  </si>
  <si>
    <t>SC_1978</t>
  </si>
  <si>
    <t>SC_1978_A2</t>
  </si>
  <si>
    <t>SC_1981_A1</t>
  </si>
  <si>
    <t>Solar Valledupar 2</t>
  </si>
  <si>
    <t>SC_1981</t>
  </si>
  <si>
    <t>SC_1981_A2</t>
  </si>
  <si>
    <t>SC_1982_A1</t>
  </si>
  <si>
    <t>Solar Valledupar 3</t>
  </si>
  <si>
    <t>SC_1982</t>
  </si>
  <si>
    <t>SC_1982_A2</t>
  </si>
  <si>
    <t>SC_1989_A1</t>
  </si>
  <si>
    <t>Solar Valledupar 1</t>
  </si>
  <si>
    <t>SC_1989</t>
  </si>
  <si>
    <t>SC_1989_A2</t>
  </si>
  <si>
    <t>SC_1992_A1</t>
  </si>
  <si>
    <t>Parque Solar TERRɅ III</t>
  </si>
  <si>
    <t>SC_1992</t>
  </si>
  <si>
    <t>SC_2005_A1</t>
  </si>
  <si>
    <t>PARQUE SOLAR CATACA</t>
  </si>
  <si>
    <t>Aracataca 34.5(1)</t>
  </si>
  <si>
    <t>SC_2005</t>
  </si>
  <si>
    <t>SC_2010_A1</t>
  </si>
  <si>
    <t>PARQUE SOLAR SAN JUAN_5MW</t>
  </si>
  <si>
    <t>El reten 34.5</t>
  </si>
  <si>
    <t>SC_2010</t>
  </si>
  <si>
    <t>SC_2020_A1</t>
  </si>
  <si>
    <t>San Juan Solar I 9,9 MW</t>
  </si>
  <si>
    <t>SC_2020</t>
  </si>
  <si>
    <t>SC_2020_A2</t>
  </si>
  <si>
    <t>SAN JUAN 1 13.8 kV</t>
  </si>
  <si>
    <t>SC_2021_A1</t>
  </si>
  <si>
    <t>San Juan Solar II 9,9 MW</t>
  </si>
  <si>
    <t>SC_2021</t>
  </si>
  <si>
    <t>SC_2021_A2</t>
  </si>
  <si>
    <t>SC_2056_A1</t>
  </si>
  <si>
    <t>Saturno 200 MW</t>
  </si>
  <si>
    <t>SC_2056</t>
  </si>
  <si>
    <t>SC_2057_A1</t>
  </si>
  <si>
    <t>SABAN II - 305 MW</t>
  </si>
  <si>
    <t>SC_2057</t>
  </si>
  <si>
    <t>SC_2066_A1</t>
  </si>
  <si>
    <t>Orquídea del Cesar - La Loma - 62 MW</t>
  </si>
  <si>
    <t>SC_2066</t>
  </si>
  <si>
    <t>SC_2066_A2</t>
  </si>
  <si>
    <t>SC_2069_A1</t>
  </si>
  <si>
    <t>Pétalo del Magdalena - Fundación</t>
  </si>
  <si>
    <t>FUNDACION 2 34.5 kV</t>
  </si>
  <si>
    <t>SC_2069</t>
  </si>
  <si>
    <t>SC_2070_A1</t>
  </si>
  <si>
    <t>Cactus del Cesar - La Loma</t>
  </si>
  <si>
    <t>SC_2070</t>
  </si>
  <si>
    <t>SC_2070_A2</t>
  </si>
  <si>
    <t>SC_2077_A1</t>
  </si>
  <si>
    <t>PARQUE SOLAR GUACAMAYAL 9.9</t>
  </si>
  <si>
    <t>SC_2077</t>
  </si>
  <si>
    <t>SC_2084_A1</t>
  </si>
  <si>
    <t>Parque Solar Codazzi 1 19,9 MW</t>
  </si>
  <si>
    <t>SC_2084</t>
  </si>
  <si>
    <t>SC_2084_A2</t>
  </si>
  <si>
    <t>SC_2086_A1</t>
  </si>
  <si>
    <t>PARQUE SOLAR SABANA SOLAR 19.9</t>
  </si>
  <si>
    <t>SC_2086</t>
  </si>
  <si>
    <t>SC_2103_A1</t>
  </si>
  <si>
    <t>PARQUE SOLAR PUERTA DEL SOL</t>
  </si>
  <si>
    <t>SC_2103</t>
  </si>
  <si>
    <t>SC_2125_A1</t>
  </si>
  <si>
    <t>Expansión Valledupar 100 MW</t>
  </si>
  <si>
    <t>SC_2125</t>
  </si>
  <si>
    <t>SC_2125_A2</t>
  </si>
  <si>
    <t>SC_2129_A2</t>
  </si>
  <si>
    <t>DSE LA JAGUA DE IBIRICO</t>
  </si>
  <si>
    <t>SC_2129</t>
  </si>
  <si>
    <t>SC_2130_A1</t>
  </si>
  <si>
    <t>Parque Solar Boreal</t>
  </si>
  <si>
    <t>SC_2130</t>
  </si>
  <si>
    <t>SC_2130_A2</t>
  </si>
  <si>
    <t>SC_2132_A1</t>
  </si>
  <si>
    <t>El Encanto 9,9 MW</t>
  </si>
  <si>
    <t>SC_2132</t>
  </si>
  <si>
    <t>SC_2137_A1</t>
  </si>
  <si>
    <t>La Unión 9,9</t>
  </si>
  <si>
    <t>SC_2137</t>
  </si>
  <si>
    <t>SC_2159_A1</t>
  </si>
  <si>
    <t>DSE IBIRICO</t>
  </si>
  <si>
    <t>SC_2159</t>
  </si>
  <si>
    <t>SC_2159_A2</t>
  </si>
  <si>
    <t>SC_2162_A1</t>
  </si>
  <si>
    <t>Parque Solar Codazzi 2</t>
  </si>
  <si>
    <t>SC_2162</t>
  </si>
  <si>
    <t>SC_2162_A2</t>
  </si>
  <si>
    <t>SC_2206_A1</t>
  </si>
  <si>
    <t>Parque Fotovoltaico Lyra</t>
  </si>
  <si>
    <t>SC_2206</t>
  </si>
  <si>
    <t>SC_2206_A2</t>
  </si>
  <si>
    <t>Cuestecitas 34.5</t>
  </si>
  <si>
    <t>SC_2212_A1</t>
  </si>
  <si>
    <t>Aguaraní 200 MW</t>
  </si>
  <si>
    <t>SC_2212</t>
  </si>
  <si>
    <t>SC_2212_A2</t>
  </si>
  <si>
    <t>SC_2227_A1</t>
  </si>
  <si>
    <t>Generación Solar Fotovoltaica Sabana Solar - 9.9 MW</t>
  </si>
  <si>
    <t>Chiriguana 13.8</t>
  </si>
  <si>
    <t>SC_2227</t>
  </si>
  <si>
    <t>SC_2227_A2</t>
  </si>
  <si>
    <t>Chiriguana 34.5</t>
  </si>
  <si>
    <t>SC_2260_A1</t>
  </si>
  <si>
    <t>Parque Solar Fotovoltaico Tayrona I</t>
  </si>
  <si>
    <t>SC_2260</t>
  </si>
  <si>
    <t>SC_2261_A1</t>
  </si>
  <si>
    <t>Parque Solar Fotovoltaico Tayrona II</t>
  </si>
  <si>
    <t>SC_2261</t>
  </si>
  <si>
    <t>SC_2271_A1</t>
  </si>
  <si>
    <t>San Angel 19,9 MW</t>
  </si>
  <si>
    <t xml:space="preserve">
SC_2271</t>
  </si>
  <si>
    <t>SC_2271_A2</t>
  </si>
  <si>
    <t>Bosconia 34.5</t>
  </si>
  <si>
    <t>SC_2292_A1</t>
  </si>
  <si>
    <t>PARQUE SOLAR LAS PALMERAS</t>
  </si>
  <si>
    <t>SC_2292</t>
  </si>
  <si>
    <t>SC_2292_A2</t>
  </si>
  <si>
    <t>SC_2295_A1</t>
  </si>
  <si>
    <t>Parque Solar San Jose 200 MW</t>
  </si>
  <si>
    <t>SC_2295</t>
  </si>
  <si>
    <t>SC_230_A1</t>
  </si>
  <si>
    <t>Proyecto Solar San Martin 300MW</t>
  </si>
  <si>
    <t>SC_230</t>
  </si>
  <si>
    <t>SC_393_A1</t>
  </si>
  <si>
    <t>Copey del verano 99.9 MW</t>
  </si>
  <si>
    <t>SC_393</t>
  </si>
  <si>
    <t>SC_393_A2</t>
  </si>
  <si>
    <t>SC_394_A1</t>
  </si>
  <si>
    <t>Riohacha de 20 del Verano</t>
  </si>
  <si>
    <t>RIOHACHA 2 13.8 kV</t>
  </si>
  <si>
    <t>SC_394</t>
  </si>
  <si>
    <t>SC_394_A2</t>
  </si>
  <si>
    <t>SC_407_A1</t>
  </si>
  <si>
    <t>Portugal I 19.9 MW</t>
  </si>
  <si>
    <t>SC_407</t>
  </si>
  <si>
    <t>SC_42_A1</t>
  </si>
  <si>
    <t>Santa Marta 1 - 50 MW</t>
  </si>
  <si>
    <t>SC_42</t>
  </si>
  <si>
    <t>SC_482_A1</t>
  </si>
  <si>
    <t>La Santa Maria - 99.9MW</t>
  </si>
  <si>
    <t>SC_482</t>
  </si>
  <si>
    <t>SC_482_A2</t>
  </si>
  <si>
    <t>SC_497_A1</t>
  </si>
  <si>
    <t>Portugal II - 9.9 MW</t>
  </si>
  <si>
    <t>SC_497</t>
  </si>
  <si>
    <t>SC_502_A1</t>
  </si>
  <si>
    <t>RUBÍ 40 MW</t>
  </si>
  <si>
    <t>SC_502</t>
  </si>
  <si>
    <t>SC_507_A1</t>
  </si>
  <si>
    <t>PARQUE FOTOVOLTAICO CATAY 2</t>
  </si>
  <si>
    <t>SC_507</t>
  </si>
  <si>
    <t>SC_507_A2</t>
  </si>
  <si>
    <t>SC_543_A1</t>
  </si>
  <si>
    <t>Sabana I 350 MW</t>
  </si>
  <si>
    <t>SC_543</t>
  </si>
  <si>
    <t>SC_56_A2</t>
  </si>
  <si>
    <t>PV LATAMSOLAR LA LOMA 200 MW</t>
  </si>
  <si>
    <t>SC_56</t>
  </si>
  <si>
    <t>SC_587_A1</t>
  </si>
  <si>
    <t>Cactus del Cesar - El Paso</t>
  </si>
  <si>
    <t>SC_587</t>
  </si>
  <si>
    <t>SC_587_A2</t>
  </si>
  <si>
    <t>SC_599_A1</t>
  </si>
  <si>
    <t>La Fortuna - 19,9 MW</t>
  </si>
  <si>
    <t>SC_599</t>
  </si>
  <si>
    <t>SC_599_A2</t>
  </si>
  <si>
    <t>FUNDACION 2 13.8 kV</t>
  </si>
  <si>
    <t>SC_623_A1</t>
  </si>
  <si>
    <t>TR SOLAR 6</t>
  </si>
  <si>
    <t>SC_623</t>
  </si>
  <si>
    <t>SC_623_A2</t>
  </si>
  <si>
    <t>SC_628_A1</t>
  </si>
  <si>
    <t>TR Solar 13</t>
  </si>
  <si>
    <t>SC_628</t>
  </si>
  <si>
    <t>SC_628_A2</t>
  </si>
  <si>
    <t>SC_657_A1</t>
  </si>
  <si>
    <t>TR Solar 7</t>
  </si>
  <si>
    <t>SC_657</t>
  </si>
  <si>
    <t>SC_657_A2</t>
  </si>
  <si>
    <t>SC_658_A1</t>
  </si>
  <si>
    <t>TR Solar 8</t>
  </si>
  <si>
    <t>SC_658</t>
  </si>
  <si>
    <t>SC_658_A2</t>
  </si>
  <si>
    <t>SC_72_A1</t>
  </si>
  <si>
    <t>Santa Marta III</t>
  </si>
  <si>
    <t>SC_72</t>
  </si>
  <si>
    <t>SC_735_A1</t>
  </si>
  <si>
    <t>EGINA 60</t>
  </si>
  <si>
    <t>SC_735</t>
  </si>
  <si>
    <t>SC_735_A2</t>
  </si>
  <si>
    <t>SC_758_A1</t>
  </si>
  <si>
    <t>JAMAICA 19.9</t>
  </si>
  <si>
    <t>SC_758</t>
  </si>
  <si>
    <t>SC_758_A2</t>
  </si>
  <si>
    <t>SC_768_A1</t>
  </si>
  <si>
    <t>RODAS 19.9</t>
  </si>
  <si>
    <t>SC_768</t>
  </si>
  <si>
    <t>SC_768_A2</t>
  </si>
  <si>
    <t>SC_807_A2</t>
  </si>
  <si>
    <t>Parque Solar Fotovoltaico La Villa de 120 MW (entrega 100 MW)</t>
  </si>
  <si>
    <t>SC_807</t>
  </si>
  <si>
    <t>SC_821_A1</t>
  </si>
  <si>
    <t>SPK SOLAR DEL CESAR - 65 MW</t>
  </si>
  <si>
    <t>SC_821</t>
  </si>
  <si>
    <t>SC_821_A2</t>
  </si>
  <si>
    <t>SC_822_A1</t>
  </si>
  <si>
    <t>SANTA MARTA IV 50 MW</t>
  </si>
  <si>
    <t>SC_822</t>
  </si>
  <si>
    <t>SC_833_A1</t>
  </si>
  <si>
    <t>LOMERO SOLAR</t>
  </si>
  <si>
    <t>SC_833</t>
  </si>
  <si>
    <t>SC_878_A1</t>
  </si>
  <si>
    <t>PARQUE SOLAR EL PROGRESO</t>
  </si>
  <si>
    <t>SC_878</t>
  </si>
  <si>
    <t>SC_890_A1</t>
  </si>
  <si>
    <t>Fundación II - 100 MW</t>
  </si>
  <si>
    <t>SC_890</t>
  </si>
  <si>
    <t>SC_890_A2</t>
  </si>
  <si>
    <t>SC_921_A1</t>
  </si>
  <si>
    <t>PARQUE SOLAR EL CIELO</t>
  </si>
  <si>
    <t>SC_921</t>
  </si>
  <si>
    <t>SC_944_A1</t>
  </si>
  <si>
    <t>DSE FUNDACION</t>
  </si>
  <si>
    <t>SC_944</t>
  </si>
  <si>
    <t>SC_951_A1</t>
  </si>
  <si>
    <t>SANTA ROSA SOLAR_100MW</t>
  </si>
  <si>
    <t>SC_951</t>
  </si>
  <si>
    <t>SC_951_A2</t>
  </si>
  <si>
    <t>SC_963_A1</t>
  </si>
  <si>
    <t>Churuco Solar</t>
  </si>
  <si>
    <t>SC_963</t>
  </si>
  <si>
    <t>SC_410_A1</t>
  </si>
  <si>
    <t>PARQUE SOLAR EL ACEITE 9.9 MW</t>
  </si>
  <si>
    <t>SC_410</t>
  </si>
  <si>
    <t>Tolima - Huila Caquetá</t>
  </si>
  <si>
    <t>SC_458_A1</t>
  </si>
  <si>
    <t>Helios Guamo 19.9MW</t>
  </si>
  <si>
    <t>Espinal 34.5</t>
  </si>
  <si>
    <t>SC_458</t>
  </si>
  <si>
    <t>SC_458_A2</t>
  </si>
  <si>
    <t>Nva Espinal 34.5</t>
  </si>
  <si>
    <t>SC_478_A2</t>
  </si>
  <si>
    <t>Helios Tuluni 19.9 MW</t>
  </si>
  <si>
    <t>Natagaima 34.5</t>
  </si>
  <si>
    <t>SC_478</t>
  </si>
  <si>
    <t>SC_478_A1</t>
  </si>
  <si>
    <t>Tuluni 34.5</t>
  </si>
  <si>
    <t>SC_491_A1</t>
  </si>
  <si>
    <t>Florida - 9.9 MW</t>
  </si>
  <si>
    <t>Cruce Juncal 34.5</t>
  </si>
  <si>
    <t>SC_491</t>
  </si>
  <si>
    <t>SC_519_A1</t>
  </si>
  <si>
    <t>Campoalegre 34.5</t>
  </si>
  <si>
    <t>SC_519</t>
  </si>
  <si>
    <t>SC_492_A1</t>
  </si>
  <si>
    <t>Ricaurte 9.9 MW</t>
  </si>
  <si>
    <t>Baraya 34.5</t>
  </si>
  <si>
    <t>SC_492</t>
  </si>
  <si>
    <t>SC_492_A2</t>
  </si>
  <si>
    <t xml:space="preserve"> seccionamiento de la línea
Fortalecillas A - Baraya 34.5kV</t>
  </si>
  <si>
    <t>SC_826_A1</t>
  </si>
  <si>
    <t>PARQUE SOLAR HELIOS LANCEROS 19.9 MW</t>
  </si>
  <si>
    <t>Lanceros 34.5</t>
  </si>
  <si>
    <t>SC_826</t>
  </si>
  <si>
    <t>SC_827_A1</t>
  </si>
  <si>
    <t>PARQUE SOLAR FOTOVOLTAICO HELIOS NATAGAIMA (19,9MW)</t>
  </si>
  <si>
    <t>Natagaima 115</t>
  </si>
  <si>
    <t>SC_827</t>
  </si>
  <si>
    <t>SC_827_A2</t>
  </si>
  <si>
    <t>Tuluni 115</t>
  </si>
  <si>
    <t>SC_722_A1</t>
  </si>
  <si>
    <t>Sevilla de 9,9 MW</t>
  </si>
  <si>
    <t>Perales 34.5</t>
  </si>
  <si>
    <t>SC_722</t>
  </si>
  <si>
    <t>SC_722_A2</t>
  </si>
  <si>
    <t>Perales 115</t>
  </si>
  <si>
    <t>SC_958_A1</t>
  </si>
  <si>
    <t>DSE NEIVA SUR_9.9MW</t>
  </si>
  <si>
    <t>Sur 34.5</t>
  </si>
  <si>
    <t>SC_958</t>
  </si>
  <si>
    <t>SC_1004_A1</t>
  </si>
  <si>
    <t>EXCEDENTES AUTOGENERACIÓN VAO HUILA</t>
  </si>
  <si>
    <t>Tenay 115</t>
  </si>
  <si>
    <t>SC_1004</t>
  </si>
  <si>
    <t>SC_1104_A1</t>
  </si>
  <si>
    <t>CAMPOALEGRE SOLAR 9.9 MW</t>
  </si>
  <si>
    <t>Hobo 34.5</t>
  </si>
  <si>
    <t>SC_1104</t>
  </si>
  <si>
    <t>SC_1104_A2</t>
  </si>
  <si>
    <t>Rivera 34.5</t>
  </si>
  <si>
    <t>SC_1331_A1</t>
  </si>
  <si>
    <t>Sol de Colombia Tuluní</t>
  </si>
  <si>
    <t>Tuluni 220</t>
  </si>
  <si>
    <t>SC_1331</t>
  </si>
  <si>
    <t>SC_764_A1</t>
  </si>
  <si>
    <t>PARQUE FOTOVOLTAICO LAS CEIBAS</t>
  </si>
  <si>
    <t>El Bote 115</t>
  </si>
  <si>
    <t>SC_764</t>
  </si>
  <si>
    <t>SC_1231_A2</t>
  </si>
  <si>
    <t>Palermo 1</t>
  </si>
  <si>
    <t>SC_1231</t>
  </si>
  <si>
    <t>SC_1246_A2</t>
  </si>
  <si>
    <t>Palermo 2</t>
  </si>
  <si>
    <t>El Bote 34.5</t>
  </si>
  <si>
    <t>SC_1246</t>
  </si>
  <si>
    <t>SC_1214_A2</t>
  </si>
  <si>
    <t>Sol de Espinal 9,9 MW</t>
  </si>
  <si>
    <t>SC_1214</t>
  </si>
  <si>
    <t>SC_1334_A2</t>
  </si>
  <si>
    <t>Flandes Solar</t>
  </si>
  <si>
    <t>Flandes 13.2</t>
  </si>
  <si>
    <t>SC_1334</t>
  </si>
  <si>
    <t>SC_1334_A1</t>
  </si>
  <si>
    <t>Flandes 34.5</t>
  </si>
  <si>
    <t>SC_1273_A1</t>
  </si>
  <si>
    <t>Santa Clara DE 9,9 MW</t>
  </si>
  <si>
    <t>Fortalecillas 34.5</t>
  </si>
  <si>
    <t>SC_1273</t>
  </si>
  <si>
    <t>SC_1248_A2</t>
  </si>
  <si>
    <t>El Piojo IV</t>
  </si>
  <si>
    <t>Gualanday 115</t>
  </si>
  <si>
    <t>SC_1248</t>
  </si>
  <si>
    <t>SC_1248_A1</t>
  </si>
  <si>
    <t>Gualanday 34.5</t>
  </si>
  <si>
    <t>SC_871_A1</t>
  </si>
  <si>
    <t>PARQUE SOLAR SANTA LUCIA</t>
  </si>
  <si>
    <t>SC_871</t>
  </si>
  <si>
    <t>SC_1214_A1</t>
  </si>
  <si>
    <t>SC_1126_A1</t>
  </si>
  <si>
    <t>Solar Escobal 9</t>
  </si>
  <si>
    <t>Picaleña 115</t>
  </si>
  <si>
    <t>SC_1126</t>
  </si>
  <si>
    <t>SC_764_A2</t>
  </si>
  <si>
    <t>Sur 115</t>
  </si>
  <si>
    <t>SC_661_A1</t>
  </si>
  <si>
    <t>TR Solar 11</t>
  </si>
  <si>
    <t>SC_661</t>
  </si>
  <si>
    <t>SC_661_A2</t>
  </si>
  <si>
    <t>SC_1337_A1</t>
  </si>
  <si>
    <t>Los Venados_15MW</t>
  </si>
  <si>
    <t>Venadillo 34.5</t>
  </si>
  <si>
    <t>SC_1337</t>
  </si>
  <si>
    <t>SC_1337_A2</t>
  </si>
  <si>
    <t>SC_1482_A1</t>
  </si>
  <si>
    <t>Proyecto de Autogeneración Con InyecciónCero CEMEX_0MW (AUTOGENERACIÓN)</t>
  </si>
  <si>
    <t>Diamante 115</t>
  </si>
  <si>
    <t>SC_1482</t>
  </si>
  <si>
    <t>SC_1043_A2</t>
  </si>
  <si>
    <t>PARQUE SOLAR PALERMO SAS</t>
  </si>
  <si>
    <t>SC_1043</t>
  </si>
  <si>
    <t>SC_1043_A1</t>
  </si>
  <si>
    <t>SC_1410_A2</t>
  </si>
  <si>
    <t>Coyaima</t>
  </si>
  <si>
    <t>SC_1410</t>
  </si>
  <si>
    <t>SC_1410_A1</t>
  </si>
  <si>
    <t>Salado 115</t>
  </si>
  <si>
    <t>SC_880_A2</t>
  </si>
  <si>
    <t>PARQUE FOTOVOLTAICO LA ACHIRA</t>
  </si>
  <si>
    <t>Betania 115</t>
  </si>
  <si>
    <t>SC_880</t>
  </si>
  <si>
    <t>SC_880_A1</t>
  </si>
  <si>
    <t>Hobo 115</t>
  </si>
  <si>
    <t>SC_1235_A1</t>
  </si>
  <si>
    <t>PROYECTO FOTOVOLTAICO AIPE</t>
  </si>
  <si>
    <t>Pata 34.5</t>
  </si>
  <si>
    <t>SC_1235</t>
  </si>
  <si>
    <t>SC_1694_A2</t>
  </si>
  <si>
    <t>Parque Solar Fotovoltaico El Patá</t>
  </si>
  <si>
    <t>Aipe 34.5</t>
  </si>
  <si>
    <t>SC_1694</t>
  </si>
  <si>
    <t>SC_1694_A1</t>
  </si>
  <si>
    <t>SC_1666_A1</t>
  </si>
  <si>
    <t>PROYECTO SOLAR FOTOVOLTAICO IGUAIMA DE 9,9</t>
  </si>
  <si>
    <t>SC_1666</t>
  </si>
  <si>
    <t>SC_1666_A2</t>
  </si>
  <si>
    <t>SC_1668_A1</t>
  </si>
  <si>
    <t>PARQUE SOLAR FOTOVOLTAICO DINDAL DE 9,9 MW</t>
  </si>
  <si>
    <t>SC_1668</t>
  </si>
  <si>
    <t>SC_1668_A2</t>
  </si>
  <si>
    <t>SC_1577_A2</t>
  </si>
  <si>
    <t>PARQUE SOLAR FOTOVOLTAICO SAN ALEJO I DE 19,9MW</t>
  </si>
  <si>
    <t>Flandes 115</t>
  </si>
  <si>
    <t>SC_1577</t>
  </si>
  <si>
    <t>SC_1578_A2</t>
  </si>
  <si>
    <t>PROYECTO FOTOVOLTAICO SAN ALEJO II DE 19,9MW</t>
  </si>
  <si>
    <t>SC_1578</t>
  </si>
  <si>
    <t>SC_1583_A2</t>
  </si>
  <si>
    <t>PARQUE FOTOVOLTAICO SAN ALEJO III DE 19,9MW,</t>
  </si>
  <si>
    <t>SC_1583</t>
  </si>
  <si>
    <t>SC_1577_A1</t>
  </si>
  <si>
    <t>Lanceros 115</t>
  </si>
  <si>
    <t>SC_1578_A1</t>
  </si>
  <si>
    <t>SC_1583_A1</t>
  </si>
  <si>
    <t>SC_1706_A1</t>
  </si>
  <si>
    <t>DSE NEIVA</t>
  </si>
  <si>
    <t>SC_1706</t>
  </si>
  <si>
    <t>SC_573_A2</t>
  </si>
  <si>
    <t>Pétalo del Huila Baraya</t>
  </si>
  <si>
    <t>Baraya 13.8</t>
  </si>
  <si>
    <t>SC_573</t>
  </si>
  <si>
    <t>SC_573_A1</t>
  </si>
  <si>
    <t>SC_1858_A1</t>
  </si>
  <si>
    <t>Yat solar 60 MW</t>
  </si>
  <si>
    <t>SC_1858</t>
  </si>
  <si>
    <t>SC_1858_A2</t>
  </si>
  <si>
    <t>SC_1305_A1</t>
  </si>
  <si>
    <t>Helios Espinal II 19,9MW</t>
  </si>
  <si>
    <t>SC_1305</t>
  </si>
  <si>
    <t>SC_1305_A2</t>
  </si>
  <si>
    <t>SC_1330_A1</t>
  </si>
  <si>
    <t>Helios Espinal I - 100MW</t>
  </si>
  <si>
    <t>Espinal 115</t>
  </si>
  <si>
    <t>SC_1330</t>
  </si>
  <si>
    <t>SC_1330_A2</t>
  </si>
  <si>
    <t>SC_1872_A2</t>
  </si>
  <si>
    <t>PARQUE SOLAR LA CANDILEJA</t>
  </si>
  <si>
    <t>SC_1872</t>
  </si>
  <si>
    <t>SC_1872_A1</t>
  </si>
  <si>
    <t>SC_1852_A1</t>
  </si>
  <si>
    <t>Helios Natagaima II - 50MW</t>
  </si>
  <si>
    <t>SC_1852</t>
  </si>
  <si>
    <t>SC_1852_A2</t>
  </si>
  <si>
    <t>SC_1778_A1</t>
  </si>
  <si>
    <t>Paraiso Solar _ 9.9MW</t>
  </si>
  <si>
    <t>SC_1778</t>
  </si>
  <si>
    <t>SC_1828_A1</t>
  </si>
  <si>
    <t>Parque Fotovoltaico Santa Rita</t>
  </si>
  <si>
    <t>Oriente 34.5</t>
  </si>
  <si>
    <t>SC_1828</t>
  </si>
  <si>
    <t>SC_1828_A2</t>
  </si>
  <si>
    <t xml:space="preserve"> doble circuito de aproximadamente 3.5 km que va desde la apertura del circuito Oriente - TBalsillas 34,5 kV (a 5,977 km desde la SE Oriente), hasta una nueva subestación de uso</t>
  </si>
  <si>
    <t>SC_1767_A1</t>
  </si>
  <si>
    <t>Los Rosales 9,9 MW</t>
  </si>
  <si>
    <t>SC_1767</t>
  </si>
  <si>
    <t>SC_2006_A1</t>
  </si>
  <si>
    <t>JUNCAL 1</t>
  </si>
  <si>
    <t>SC_2006</t>
  </si>
  <si>
    <t>SC_2038_A2</t>
  </si>
  <si>
    <t>TRAPICHITO SOLAR - 40 MW</t>
  </si>
  <si>
    <t>SC_2038</t>
  </si>
  <si>
    <t>SC_2038_A1</t>
  </si>
  <si>
    <t>SC_1777_A1</t>
  </si>
  <si>
    <t>Sol Bochica</t>
  </si>
  <si>
    <t>SC_1777</t>
  </si>
  <si>
    <t>SC_1777_A2</t>
  </si>
  <si>
    <t>Prado 115</t>
  </si>
  <si>
    <t>SC_1930_A1</t>
  </si>
  <si>
    <t>PV José Maria Cordova</t>
  </si>
  <si>
    <t>SC_1930</t>
  </si>
  <si>
    <t>SC_2004_A1</t>
  </si>
  <si>
    <t>Arreboles l</t>
  </si>
  <si>
    <t>Arreboles 34.5</t>
  </si>
  <si>
    <t>SC_2004</t>
  </si>
  <si>
    <t>SC_2004_A2</t>
  </si>
  <si>
    <t>Salado 34.5</t>
  </si>
  <si>
    <t>SC_2151_A1</t>
  </si>
  <si>
    <t>El Jaspe</t>
  </si>
  <si>
    <t>SC_2151</t>
  </si>
  <si>
    <t>SC_2114_A1</t>
  </si>
  <si>
    <t>Arcadia</t>
  </si>
  <si>
    <t>SC_2114</t>
  </si>
  <si>
    <t>SC_2114_A2</t>
  </si>
  <si>
    <t>SC_2105_A1</t>
  </si>
  <si>
    <t>Misak</t>
  </si>
  <si>
    <t>Altamira 220</t>
  </si>
  <si>
    <t>SC_2105</t>
  </si>
  <si>
    <t>SC_2105_A2</t>
  </si>
  <si>
    <t>Tesalia 220</t>
  </si>
  <si>
    <t>SC_1787_A1</t>
  </si>
  <si>
    <t>Proyecto Xanadu</t>
  </si>
  <si>
    <t>Ibague 220</t>
  </si>
  <si>
    <t>SC_1787</t>
  </si>
  <si>
    <t>SC_1787_A2</t>
  </si>
  <si>
    <t>Mirolindo 115</t>
  </si>
  <si>
    <t>SC_1990_A1</t>
  </si>
  <si>
    <t>Solar Escobal 8 19.9 MW</t>
  </si>
  <si>
    <t>SC_1990</t>
  </si>
  <si>
    <t>SC_1936_A1</t>
  </si>
  <si>
    <t>Solar Escobal 7 19.9 MW</t>
  </si>
  <si>
    <t>SC_1936</t>
  </si>
  <si>
    <t>SC_2138_A2</t>
  </si>
  <si>
    <t>Parque Solar Libra</t>
  </si>
  <si>
    <t>SC_2138</t>
  </si>
  <si>
    <t>SC_2138_A1</t>
  </si>
  <si>
    <t>SC_2202_A1</t>
  </si>
  <si>
    <t>Parque Fotovoltaico Fortalecillas 9.9 MW</t>
  </si>
  <si>
    <t>SC_2202</t>
  </si>
  <si>
    <t>SC_2207_A1</t>
  </si>
  <si>
    <t>Proyecto Fotovoltaico Pi Épsilon Coyaima II</t>
  </si>
  <si>
    <t>Castilla 34.5</t>
  </si>
  <si>
    <t>SC_2207</t>
  </si>
  <si>
    <t>SC_2207_A2</t>
  </si>
  <si>
    <t>SC_2147_A1</t>
  </si>
  <si>
    <t>Parque Fotovoltaico Bateas 9.9 MW</t>
  </si>
  <si>
    <t>SC_2147</t>
  </si>
  <si>
    <t>SC_2080_A1</t>
  </si>
  <si>
    <t>Proyecto Fotovoltaico Pi Épsilon Coyaima I 9.9 MW</t>
  </si>
  <si>
    <t>SC_2080</t>
  </si>
  <si>
    <t>SC_2080_A2</t>
  </si>
  <si>
    <t>SC_2088_A1</t>
  </si>
  <si>
    <t>Proyecto Fotovoltaico Pi Épsilon Coyaima IV 9.9 MW</t>
  </si>
  <si>
    <t>SC_2088</t>
  </si>
  <si>
    <t>SC_2088_A2</t>
  </si>
  <si>
    <t>SC_2118_A1</t>
  </si>
  <si>
    <t>SAPUCA</t>
  </si>
  <si>
    <t>La Plata 115</t>
  </si>
  <si>
    <t>SC_2118</t>
  </si>
  <si>
    <t>SC_2118_A2</t>
  </si>
  <si>
    <t>Segoviana 115</t>
  </si>
  <si>
    <t>SC_2338_A2</t>
  </si>
  <si>
    <t>SOLAR FOTOVOLTAICO MANDARINOS DE 9,9</t>
  </si>
  <si>
    <t>SC_2338</t>
  </si>
  <si>
    <t>SC_1559_A1</t>
  </si>
  <si>
    <t>Parque Solar Chenche</t>
  </si>
  <si>
    <t>Chenche 34.5</t>
  </si>
  <si>
    <t>SC_1559</t>
  </si>
  <si>
    <t>SC_1559_A2</t>
  </si>
  <si>
    <t>Hilarco 34.5</t>
  </si>
  <si>
    <t>SC_2310_A2</t>
  </si>
  <si>
    <t>SOLAR FOTOVOLTAICO LIMAS DE 9,9 MW</t>
  </si>
  <si>
    <t>SC_2310</t>
  </si>
  <si>
    <t>SC_2310_A1</t>
  </si>
  <si>
    <t>SC_1636_A1</t>
  </si>
  <si>
    <t>PARQUE SOLAR INTELIGENTE ZONA FRANCA SUR COLOMBIAN 9.9 MW</t>
  </si>
  <si>
    <t>SC_1636</t>
  </si>
  <si>
    <t>SC_2263_A1</t>
  </si>
  <si>
    <t>El Espino</t>
  </si>
  <si>
    <t>SC_2263</t>
  </si>
  <si>
    <t>SC_2263_A2</t>
  </si>
  <si>
    <t>SC_1331_A2</t>
  </si>
  <si>
    <t>SC_2314_A1</t>
  </si>
  <si>
    <t>SOLAR FOTOVOLTAICO LOS LIMONEROS DE 9,9 MW</t>
  </si>
  <si>
    <t>SC_2314</t>
  </si>
  <si>
    <t>SC_2314_A2</t>
  </si>
  <si>
    <t>SC_2327_A1</t>
  </si>
  <si>
    <t>PARQUE SOLAR FOTOVOLTAICO LOS NARANJOS DE 19,9MW</t>
  </si>
  <si>
    <t>SC_2327</t>
  </si>
  <si>
    <t>SC_2327_A2</t>
  </si>
  <si>
    <t>SC_2330_A1</t>
  </si>
  <si>
    <t>SOLAR FOTOVOLTAICO MAGDALENA SOL 180 MW</t>
  </si>
  <si>
    <t>Huila 230</t>
  </si>
  <si>
    <t>SC_2330</t>
  </si>
  <si>
    <t>SC_2330_A2</t>
  </si>
  <si>
    <t>Huila 115</t>
  </si>
  <si>
    <t>SC_2338_A1</t>
  </si>
  <si>
    <t>SC_7_A2</t>
  </si>
  <si>
    <t>PSFV TONCHALÁ 19.9MW</t>
  </si>
  <si>
    <t>Tonchalá 115 kV</t>
  </si>
  <si>
    <t>SC_7</t>
  </si>
  <si>
    <t>Norte de Santander</t>
  </si>
  <si>
    <t>SC_7_A1</t>
  </si>
  <si>
    <t>Tonchalá 34,5 kV</t>
  </si>
  <si>
    <t>SC_38_A2</t>
  </si>
  <si>
    <t>SOLENERGY NORTE</t>
  </si>
  <si>
    <t>San Mateo 115</t>
  </si>
  <si>
    <t>SC_38</t>
  </si>
  <si>
    <t xml:space="preserve">SC_38_A1 
</t>
  </si>
  <si>
    <t>Insula 115</t>
  </si>
  <si>
    <t>SC_485_A2</t>
  </si>
  <si>
    <t>Pradera - 40 MW</t>
  </si>
  <si>
    <t>Aguachica 115 kV</t>
  </si>
  <si>
    <t>SC_485</t>
  </si>
  <si>
    <t>SC_488_A2</t>
  </si>
  <si>
    <t>Frontera - 50 MW</t>
  </si>
  <si>
    <t>Tonchala 115</t>
  </si>
  <si>
    <t>SC_488</t>
  </si>
  <si>
    <t xml:space="preserve">SC_488_A1 
</t>
  </si>
  <si>
    <t>SC_485_A1</t>
  </si>
  <si>
    <t>Buturama 115 kV</t>
  </si>
  <si>
    <t>SC_767_A2</t>
  </si>
  <si>
    <t>Parque Solar Fotovoltaico Alcaraván</t>
  </si>
  <si>
    <t>Ocaña 115 kV</t>
  </si>
  <si>
    <t>SC_767</t>
  </si>
  <si>
    <t>SC_767_A1</t>
  </si>
  <si>
    <t>Ocaña 220 kV</t>
  </si>
  <si>
    <t>SC_966_A1</t>
  </si>
  <si>
    <t>PROYECTO SOLAR FOTOVOLTAICA MORITAS DE 9,9MW</t>
  </si>
  <si>
    <t>Buturama 34.5 kV</t>
  </si>
  <si>
    <t>SC_966</t>
  </si>
  <si>
    <t>SC_966_A2</t>
  </si>
  <si>
    <t>SC_1130_A2</t>
  </si>
  <si>
    <t>PROYECTO SOLAR FOTOVOLTAICO MORITAS 9,9 MW</t>
  </si>
  <si>
    <t>SC_1130</t>
  </si>
  <si>
    <t>SC_1130_A1</t>
  </si>
  <si>
    <t>SC_1024_A1</t>
  </si>
  <si>
    <t>Autogenerador CELSIA Solar Cenit Ayacucho</t>
  </si>
  <si>
    <t>Ayacucho 115</t>
  </si>
  <si>
    <t>SC_1024</t>
  </si>
  <si>
    <t>SC_1278_A2</t>
  </si>
  <si>
    <t>PARQUE SOLAR LAS MARGARITAS de 60MW</t>
  </si>
  <si>
    <t>SC_1278</t>
  </si>
  <si>
    <t>SC_1278_A1</t>
  </si>
  <si>
    <t>Zulia 115</t>
  </si>
  <si>
    <t>SC_1245_A2</t>
  </si>
  <si>
    <t>PROYECTO FOTONORTE</t>
  </si>
  <si>
    <t>Belen 220</t>
  </si>
  <si>
    <t>SC_1245</t>
  </si>
  <si>
    <t>SC_1245_A1</t>
  </si>
  <si>
    <t>Tasajero 220</t>
  </si>
  <si>
    <t>SC_1547_A2</t>
  </si>
  <si>
    <t>Zulia I</t>
  </si>
  <si>
    <t>SC_1547</t>
  </si>
  <si>
    <t>SC_1547_A1</t>
  </si>
  <si>
    <t>Zulia 34,5</t>
  </si>
  <si>
    <t>SC_2161_A2</t>
  </si>
  <si>
    <t>Aguachica 1, 2, 3</t>
  </si>
  <si>
    <t xml:space="preserve">Buturama 34.5 kV </t>
  </si>
  <si>
    <t>SC_2161</t>
  </si>
  <si>
    <t>SC_2161_A1</t>
  </si>
  <si>
    <t>Aguachica 34.5 kV</t>
  </si>
  <si>
    <t>SC_2196_A2</t>
  </si>
  <si>
    <t>SC_2196</t>
  </si>
  <si>
    <t>SC_2196_A1</t>
  </si>
  <si>
    <t>SC_1626_A1</t>
  </si>
  <si>
    <t>Manzanare</t>
  </si>
  <si>
    <t>Buturama 34,5 kV</t>
  </si>
  <si>
    <t>SC_1626</t>
  </si>
  <si>
    <t>SC_1626_A2</t>
  </si>
  <si>
    <t>SC_1842_A2</t>
  </si>
  <si>
    <t>KAIROS SOLAR PARK I - 19,9 MW</t>
  </si>
  <si>
    <t>Insula 34,5 kV</t>
  </si>
  <si>
    <t>SC_1842</t>
  </si>
  <si>
    <t>SC_1842_A1</t>
  </si>
  <si>
    <t>Insula 115 kV</t>
  </si>
  <si>
    <t>SC_2032_A2</t>
  </si>
  <si>
    <t>KAIROS SOLAR PARK_19.9MW</t>
  </si>
  <si>
    <t>Insula 34.5</t>
  </si>
  <si>
    <t>SC_2032</t>
  </si>
  <si>
    <t>SC_2032_A1</t>
  </si>
  <si>
    <t>SC_1943_A2</t>
  </si>
  <si>
    <t>KAIROS SOLAR PARK V 19.9MW</t>
  </si>
  <si>
    <t>SC_1943</t>
  </si>
  <si>
    <t>SC_1943_A1</t>
  </si>
  <si>
    <t>SC_2033_A2</t>
  </si>
  <si>
    <t>KAIROS SOLAR PARK IV19.9</t>
  </si>
  <si>
    <t>SC_2033</t>
  </si>
  <si>
    <t>SC_2033_A1</t>
  </si>
  <si>
    <t>SC_2074_A2</t>
  </si>
  <si>
    <t>CULEBRA I</t>
  </si>
  <si>
    <t>SC_2074</t>
  </si>
  <si>
    <t>SC_2074_A1</t>
  </si>
  <si>
    <t>Culebra 34.5</t>
  </si>
  <si>
    <t>SC_2085_A2</t>
  </si>
  <si>
    <t>Insula I</t>
  </si>
  <si>
    <t>SC_2085</t>
  </si>
  <si>
    <t>SC_2085_A1</t>
  </si>
  <si>
    <t>SC_1983_A2</t>
  </si>
  <si>
    <t>EL TOCHE II</t>
  </si>
  <si>
    <t>SC_1983</t>
  </si>
  <si>
    <t>SC_1983_A1</t>
  </si>
  <si>
    <t>SC_2079_A2</t>
  </si>
  <si>
    <t>PGF Tibú II</t>
  </si>
  <si>
    <t>SC_2079</t>
  </si>
  <si>
    <t>SC_2079_A1</t>
  </si>
  <si>
    <t>SC_2013_A2</t>
  </si>
  <si>
    <t>PGF TIBÚ I</t>
  </si>
  <si>
    <t>SC_2013</t>
  </si>
  <si>
    <t>SC_2013_A1</t>
  </si>
  <si>
    <t>SC_1994_A2</t>
  </si>
  <si>
    <t>Parque Solar Ábrego de 9,9 MW</t>
  </si>
  <si>
    <t>Ocaña 34.5</t>
  </si>
  <si>
    <t>SC_1994_A1</t>
  </si>
  <si>
    <t>Abrego 34.5</t>
  </si>
  <si>
    <t>SC_2157_A2</t>
  </si>
  <si>
    <t>PGF El Toche I 99,9 MW</t>
  </si>
  <si>
    <t>SC_2157</t>
  </si>
  <si>
    <t>SC_2157_A1</t>
  </si>
  <si>
    <t>SC_2291_A2</t>
  </si>
  <si>
    <t>Termotasajero Solar Tres</t>
  </si>
  <si>
    <t>Belén 34.5</t>
  </si>
  <si>
    <t>SC_2291</t>
  </si>
  <si>
    <t>SC_2291_A1</t>
  </si>
  <si>
    <t>Guaduas 34.5</t>
  </si>
  <si>
    <t>SC_2279_A2</t>
  </si>
  <si>
    <t>PROYECTO SOLAR FOTOVOLTAICO COCOTAS DE 9,9 MW</t>
  </si>
  <si>
    <t>SC_2279</t>
  </si>
  <si>
    <t>SC_2279_A1</t>
  </si>
  <si>
    <t>SC_2319_A2</t>
  </si>
  <si>
    <t>SOLAR FOTOVOLTAICO MORRISON DE 278,6 MW</t>
  </si>
  <si>
    <t>Ocaña 230 kV</t>
  </si>
  <si>
    <t>SC_2319</t>
  </si>
  <si>
    <t>SC_2319_A1</t>
  </si>
  <si>
    <t>Ocaña 500 kV</t>
  </si>
  <si>
    <t>SC_1891_A1</t>
  </si>
  <si>
    <t>KAIROS SOLAR PARK II - 19,9 MW</t>
  </si>
  <si>
    <t>SC_1891</t>
  </si>
  <si>
    <t>SC_1891_A2</t>
  </si>
  <si>
    <t>SC_481_A1</t>
  </si>
  <si>
    <t>DIAMANTE</t>
  </si>
  <si>
    <t>El Rio 115</t>
  </si>
  <si>
    <t>SC_481</t>
  </si>
  <si>
    <t>Bogotá</t>
  </si>
  <si>
    <t>SC_2288_A1</t>
  </si>
  <si>
    <t>PARQUE SOLAR FOTOVOLTAICO ESTEROS SOL DE 199MW</t>
  </si>
  <si>
    <t>Suria (DelSur) 220</t>
  </si>
  <si>
    <t>SC_2288</t>
  </si>
  <si>
    <t>Meta - Guaviare</t>
  </si>
  <si>
    <t>SC_2288_A2</t>
  </si>
  <si>
    <t>Santa Helena 115</t>
  </si>
  <si>
    <t>SC_924_A1</t>
  </si>
  <si>
    <t>PARQUE FOTOVOLTAICO LA SABANA</t>
  </si>
  <si>
    <t>Noroeste 220</t>
  </si>
  <si>
    <t>SC_924</t>
  </si>
  <si>
    <t>SC_924_A2</t>
  </si>
  <si>
    <t>Noroeste 115</t>
  </si>
  <si>
    <t>SC_756_A1</t>
  </si>
  <si>
    <t>PARQUE FOTOVOLTAICO BALSILLAS</t>
  </si>
  <si>
    <t>Balsillas 115</t>
  </si>
  <si>
    <t>SC_756</t>
  </si>
  <si>
    <t>SC_756_A2</t>
  </si>
  <si>
    <t>Balsillas 220</t>
  </si>
  <si>
    <t>SC_1207_A1</t>
  </si>
  <si>
    <t>Guacaná</t>
  </si>
  <si>
    <t>Tocaima 34.5</t>
  </si>
  <si>
    <t>SC_1207</t>
  </si>
  <si>
    <t>SC_709_A1</t>
  </si>
  <si>
    <t>PARQUE FOTOVOLTAICO SUÉ 2</t>
  </si>
  <si>
    <t>La Guacheta 34.5</t>
  </si>
  <si>
    <t>SC_709</t>
  </si>
  <si>
    <t>SC_416_A1</t>
  </si>
  <si>
    <t>Solar Jagüey</t>
  </si>
  <si>
    <t>Chivor II 220</t>
  </si>
  <si>
    <t>SC_416</t>
  </si>
  <si>
    <t>SC_416_A2</t>
  </si>
  <si>
    <t>SC_1023_A1</t>
  </si>
  <si>
    <t>PARQUE SOLAR LOS HELECHOS</t>
  </si>
  <si>
    <t>Colegio 34.5</t>
  </si>
  <si>
    <t>SC_1023</t>
  </si>
  <si>
    <t>SC_1023_A2</t>
  </si>
  <si>
    <t>Colegio 115</t>
  </si>
  <si>
    <t>SC_1449_A1</t>
  </si>
  <si>
    <t>Autogeneración Geopark</t>
  </si>
  <si>
    <t>SC_1449</t>
  </si>
  <si>
    <t>SC_936_A1</t>
  </si>
  <si>
    <t>Parque Fotovoltaico La Vaca 80 MW</t>
  </si>
  <si>
    <t>Ocoa 115</t>
  </si>
  <si>
    <t>SC_936</t>
  </si>
  <si>
    <t>SC_936_A2</t>
  </si>
  <si>
    <t>Villavicencio 115</t>
  </si>
  <si>
    <t>SC_1799_A1</t>
  </si>
  <si>
    <t>EXCEDENTES AUTOGENERACION VRO</t>
  </si>
  <si>
    <t>Reforma 220</t>
  </si>
  <si>
    <t>SC_1799</t>
  </si>
  <si>
    <t>SC_1757_A1</t>
  </si>
  <si>
    <t>PGF La Escuela</t>
  </si>
  <si>
    <t>SC_1757</t>
  </si>
  <si>
    <t>SC_1757_A3</t>
  </si>
  <si>
    <t>Laguneta 115</t>
  </si>
  <si>
    <t>SC_1870_A1</t>
  </si>
  <si>
    <t>Helios Puerto Lopez - 15MW</t>
  </si>
  <si>
    <t>Tropezón 34.5</t>
  </si>
  <si>
    <t>SC_1870</t>
  </si>
  <si>
    <t>SC_1870_A2</t>
  </si>
  <si>
    <t>Serrania 34.5</t>
  </si>
  <si>
    <t>SC_1892_A1</t>
  </si>
  <si>
    <t>PARQUE SOLAR MESITAS</t>
  </si>
  <si>
    <t>SC_1892</t>
  </si>
  <si>
    <t>SC_1892_A2</t>
  </si>
  <si>
    <t>SC_1930_A2</t>
  </si>
  <si>
    <t>PV José Maria Cordova 9.9 MW</t>
  </si>
  <si>
    <t>SC_2060_A1</t>
  </si>
  <si>
    <t>EL DANUBIO - 50 MW</t>
  </si>
  <si>
    <t>Guamal 115</t>
  </si>
  <si>
    <t>SC_2060</t>
  </si>
  <si>
    <t>SC_2060_A2</t>
  </si>
  <si>
    <t>SC_1836_A1</t>
  </si>
  <si>
    <t>PARQUE SOLAR LA MERCED 9.9 MW</t>
  </si>
  <si>
    <t>Puerto Gaitan 34.5</t>
  </si>
  <si>
    <t>SC_1836</t>
  </si>
  <si>
    <t>SC_2071_A1</t>
  </si>
  <si>
    <t>Morichal - 9.9 MW</t>
  </si>
  <si>
    <t>Guamal 34.5</t>
  </si>
  <si>
    <t>SC_2071</t>
  </si>
  <si>
    <t>SC_2078_A1</t>
  </si>
  <si>
    <t>PARQUE SOLAR SANTA HELENA 19.9</t>
  </si>
  <si>
    <t>Suria 34.5</t>
  </si>
  <si>
    <t>SC_2078</t>
  </si>
  <si>
    <t>SC_1899_A1</t>
  </si>
  <si>
    <t>Sikaramá 9.9 MW</t>
  </si>
  <si>
    <t>Sopó 34.5</t>
  </si>
  <si>
    <t>SC_1899</t>
  </si>
  <si>
    <t>SC_1899_A2</t>
  </si>
  <si>
    <t>CD10.3.035937</t>
  </si>
  <si>
    <t>SC_2144_A1</t>
  </si>
  <si>
    <t>PGFV Andes I</t>
  </si>
  <si>
    <t>Granada 115</t>
  </si>
  <si>
    <t>SC_2144</t>
  </si>
  <si>
    <t>NR</t>
  </si>
  <si>
    <t>SC_2144_A2</t>
  </si>
  <si>
    <t>SC_2176_A1</t>
  </si>
  <si>
    <t>PGFV Andes II</t>
  </si>
  <si>
    <t>Granada - Ocoa 115 KV</t>
  </si>
  <si>
    <t>SC_2176</t>
  </si>
  <si>
    <t>SC_2176_A2</t>
  </si>
  <si>
    <t>SC_1886_A1</t>
  </si>
  <si>
    <t>Rúkura 60 MW</t>
  </si>
  <si>
    <t>Norte 115</t>
  </si>
  <si>
    <t>SC_1886</t>
  </si>
  <si>
    <t>SC_1886_A2</t>
  </si>
  <si>
    <t>Zipaquira 115</t>
  </si>
  <si>
    <t>SC_2002_A1</t>
  </si>
  <si>
    <t>Bosques Solares de los Llanos 8</t>
  </si>
  <si>
    <t>SC_2002</t>
  </si>
  <si>
    <t>SC_2002_A2</t>
  </si>
  <si>
    <t>SC_1881_A1</t>
  </si>
  <si>
    <t>PARQUE FOTOVOLTAICO SIMIJACA</t>
  </si>
  <si>
    <t>Simijaca 115</t>
  </si>
  <si>
    <t>SC_1881</t>
  </si>
  <si>
    <t>SC_1881_A2</t>
  </si>
  <si>
    <t>Ubate 115</t>
  </si>
  <si>
    <t>SC_2075_A1</t>
  </si>
  <si>
    <t>Ubaté Solar</t>
  </si>
  <si>
    <t>Reconfigurando el circuito Ubaté – Tpeldar 115 kV de 
30,57 km en Ubaté – Proyecto Solar de 1,55 km y
Proyecto Solar – Tpeldar 115 kV de 29,02 km</t>
  </si>
  <si>
    <t>SC_2075</t>
  </si>
  <si>
    <t>SC_2075_A2</t>
  </si>
  <si>
    <t>SC_1906_A1</t>
  </si>
  <si>
    <t>Sollys Solar 100 MW</t>
  </si>
  <si>
    <t>Sogamoso 220</t>
  </si>
  <si>
    <t>SC_357</t>
  </si>
  <si>
    <t>Santander</t>
  </si>
  <si>
    <t>SC_1761_A1</t>
  </si>
  <si>
    <t>Alto Grande de 80 MW</t>
  </si>
  <si>
    <t>Cabrera 115</t>
  </si>
  <si>
    <t>SC_872</t>
  </si>
  <si>
    <t>SC_2287
_A1</t>
  </si>
  <si>
    <t>Parque Solar Cedrales Sol</t>
  </si>
  <si>
    <t>Sogamoso 500</t>
  </si>
  <si>
    <t>SC_680</t>
  </si>
  <si>
    <t>SC_1804_A1</t>
  </si>
  <si>
    <t>PGF Zarzal I</t>
  </si>
  <si>
    <t>SC_694</t>
  </si>
  <si>
    <t>SC_1850
_A1</t>
  </si>
  <si>
    <t>PGF Zarzal II</t>
  </si>
  <si>
    <t>SC_801</t>
  </si>
  <si>
    <t>SC_939_A1</t>
  </si>
  <si>
    <t>Jardín del Sol</t>
  </si>
  <si>
    <t>Suaita 115</t>
  </si>
  <si>
    <t>SC_939</t>
  </si>
  <si>
    <t>SC_1866_A1</t>
  </si>
  <si>
    <t>Valle del Pienta</t>
  </si>
  <si>
    <t>Charala 34.5</t>
  </si>
  <si>
    <t>SC_991</t>
  </si>
  <si>
    <t>SC_1865_A1</t>
  </si>
  <si>
    <t>PArque Solar Fotovoltaico Meseta I</t>
  </si>
  <si>
    <t>Cabrera 220</t>
  </si>
  <si>
    <t>SC_1036</t>
  </si>
  <si>
    <t>SC_1867_A1</t>
  </si>
  <si>
    <t>Parque Solar Fotovoltaico Meseta II</t>
  </si>
  <si>
    <t>SC_1044</t>
  </si>
  <si>
    <t>SC_1952_A1</t>
  </si>
  <si>
    <t>Parque Fotovoltaico Cimitarra 19.9 MW</t>
  </si>
  <si>
    <t>Cimitarra 34.5 kV</t>
  </si>
  <si>
    <t>SC_1113</t>
  </si>
  <si>
    <t>SC_2087_A1</t>
  </si>
  <si>
    <t>CSF Sabana_19.9 MW</t>
  </si>
  <si>
    <t>Sabana de Torres 34.5 kV</t>
  </si>
  <si>
    <t>SC_1343</t>
  </si>
  <si>
    <t>SC_1946_A1</t>
  </si>
  <si>
    <t>Sol de Cimitarra 9,9 MW</t>
  </si>
  <si>
    <t>SC_1487</t>
  </si>
  <si>
    <t>SC_2153_A1</t>
  </si>
  <si>
    <t>Sol de Santander II 40 MW</t>
  </si>
  <si>
    <t>Lizama 115</t>
  </si>
  <si>
    <t>SC_1568</t>
  </si>
  <si>
    <t>SC_2323_A1</t>
  </si>
  <si>
    <t>SOLAR FOTOVOLTAICO BAMBU DE 9,9</t>
  </si>
  <si>
    <t>Barranca 115</t>
  </si>
  <si>
    <t>SC_1618</t>
  </si>
  <si>
    <t>SC_660_A1</t>
  </si>
  <si>
    <t>TR Solar 10</t>
  </si>
  <si>
    <t>SC_660</t>
  </si>
  <si>
    <t>SC_554_A1</t>
  </si>
  <si>
    <t>Miraflores 9.9 MW</t>
  </si>
  <si>
    <t>Puerto Wilches 34.5 kV</t>
  </si>
  <si>
    <t>SC_554</t>
  </si>
  <si>
    <t>SC_375_A1</t>
  </si>
  <si>
    <t>La India Solar 43MW</t>
  </si>
  <si>
    <t>Comuneros 220</t>
  </si>
  <si>
    <t>SC_375</t>
  </si>
  <si>
    <t>SC_1906_A2</t>
  </si>
  <si>
    <t>SC_1761_A2</t>
  </si>
  <si>
    <t>SC_2287
_A2</t>
  </si>
  <si>
    <t>SC_1804_A2</t>
  </si>
  <si>
    <t>Bmanga 220</t>
  </si>
  <si>
    <t>SC_710_A2</t>
  </si>
  <si>
    <t>Proyecto Solar Laureles 50MW</t>
  </si>
  <si>
    <t>Sn Silvestre 115</t>
  </si>
  <si>
    <t>SC_710</t>
  </si>
  <si>
    <t>SC_1850_A2</t>
  </si>
  <si>
    <t>SC_1866_A2</t>
  </si>
  <si>
    <t>Oiba 34.5</t>
  </si>
  <si>
    <t>SC_1865_A2</t>
  </si>
  <si>
    <t>Guatiguara 220</t>
  </si>
  <si>
    <t>SC_1867_A2</t>
  </si>
  <si>
    <t>SC_1952_A2</t>
  </si>
  <si>
    <t>Cimitarra 115</t>
  </si>
  <si>
    <t>SC_2087_A2</t>
  </si>
  <si>
    <t>Sabana de Torres 115</t>
  </si>
  <si>
    <t>SC_1946_A2</t>
  </si>
  <si>
    <t>SC_2153_A2</t>
  </si>
  <si>
    <t>SC_2323_A2</t>
  </si>
  <si>
    <t>Barranca 34.5</t>
  </si>
  <si>
    <t>SC_660_A2</t>
  </si>
  <si>
    <t>Cimitarra 115 kV</t>
  </si>
  <si>
    <t>SC_1295_A2</t>
  </si>
  <si>
    <t>Torresol</t>
  </si>
  <si>
    <t>SC_1295</t>
  </si>
  <si>
    <t>SC_710_A1</t>
  </si>
  <si>
    <t>Buena Vista 115</t>
  </si>
  <si>
    <t>SC_1351_A1</t>
  </si>
  <si>
    <t>Sabana de Torres Solar_9.9MW</t>
  </si>
  <si>
    <t>SC_1351</t>
  </si>
  <si>
    <t>SC_1367_A1</t>
  </si>
  <si>
    <t>Fotovoltaica Sabana de Torres_9.9MW</t>
  </si>
  <si>
    <t>SC_1367</t>
  </si>
  <si>
    <t>SC_1371_A1</t>
  </si>
  <si>
    <t>Generadora Solar Sabana de Torres_9.9MW</t>
  </si>
  <si>
    <t>SC_1371</t>
  </si>
  <si>
    <t>SC_1374_A1</t>
  </si>
  <si>
    <t>Sol de Colombia Sabana de Torres_9.9MW</t>
  </si>
  <si>
    <t>SC_1374</t>
  </si>
  <si>
    <t>SC_1351_A2</t>
  </si>
  <si>
    <t>SC_1367_A2</t>
  </si>
  <si>
    <t>SC_1371_A2</t>
  </si>
  <si>
    <t>SC_1374_A2</t>
  </si>
  <si>
    <t>SC_487_A1</t>
  </si>
  <si>
    <t>PARQUE SOLAR EL VALLE 80 MW</t>
  </si>
  <si>
    <t>Aguablanca 115</t>
  </si>
  <si>
    <t>Valle</t>
  </si>
  <si>
    <t>SC_1140_A2</t>
  </si>
  <si>
    <t>Zarzal Solar 100 MW</t>
  </si>
  <si>
    <t>Zarzal 115</t>
  </si>
  <si>
    <t>SC_1259_A1</t>
  </si>
  <si>
    <t>DOMINICA DE 99.9 MW</t>
  </si>
  <si>
    <t>San Marcos 220</t>
  </si>
  <si>
    <t>SC_1259_A2</t>
  </si>
  <si>
    <t>San Marcos 115</t>
  </si>
  <si>
    <t>SC_1265_A1</t>
  </si>
  <si>
    <t>LANZAROTE de 80 MW</t>
  </si>
  <si>
    <t>Alferez II 115</t>
  </si>
  <si>
    <t>SC_1265_A2</t>
  </si>
  <si>
    <t>Alferez I 115</t>
  </si>
  <si>
    <t>SC_612_A1</t>
  </si>
  <si>
    <t>PARQUE SOLAR SAN JOSE</t>
  </si>
  <si>
    <t>Roldanillo 13.2</t>
  </si>
  <si>
    <t>SC_612_A2</t>
  </si>
  <si>
    <t>La Union 115</t>
  </si>
  <si>
    <t>SC_1254_A1</t>
  </si>
  <si>
    <t>Solar La Victoria 3 de 19.9 MW</t>
  </si>
  <si>
    <t>SC_1292_A1</t>
  </si>
  <si>
    <t>Solar El Carmelo 2</t>
  </si>
  <si>
    <t>Carmelo 34.5</t>
  </si>
  <si>
    <t>SC_1401_A1</t>
  </si>
  <si>
    <t>CSF CONTINUA OBANDO 90MW</t>
  </si>
  <si>
    <t>Cartago 115</t>
  </si>
  <si>
    <t>SC_1401_A2</t>
  </si>
  <si>
    <t>Cartago 220</t>
  </si>
  <si>
    <t>SC_1413_A1</t>
  </si>
  <si>
    <t>SC_1325_A1</t>
  </si>
  <si>
    <t>Solar El Carmelo 3</t>
  </si>
  <si>
    <t>SC_1517_A1</t>
  </si>
  <si>
    <t>Autogenerador Solar Palmira 3</t>
  </si>
  <si>
    <t>Amcor 34.5</t>
  </si>
  <si>
    <t>SC_1502_A1</t>
  </si>
  <si>
    <t>Solar El Carmelo 5</t>
  </si>
  <si>
    <t>El Carmelo 115</t>
  </si>
  <si>
    <t>SC_1503_A1</t>
  </si>
  <si>
    <t>Solar El Carmelo 6</t>
  </si>
  <si>
    <t>SC_1601_A1</t>
  </si>
  <si>
    <t>Autogenerador Solar Palmira 1 de 19,9MW</t>
  </si>
  <si>
    <t>Guachal 115</t>
  </si>
  <si>
    <t>SC_1658_A2</t>
  </si>
  <si>
    <t>SC_1501_A1</t>
  </si>
  <si>
    <t>Autogenerador Solar Palmira 4</t>
  </si>
  <si>
    <t>Sucromiles 115</t>
  </si>
  <si>
    <t>SC_1490_A1</t>
  </si>
  <si>
    <t>Farallones Solar DE 50 mw</t>
  </si>
  <si>
    <t>Estambul 115</t>
  </si>
  <si>
    <t>SC_1947_A1</t>
  </si>
  <si>
    <t>Solar La Victoria 4 de 19.9MW</t>
  </si>
  <si>
    <t>La Union 34.5</t>
  </si>
  <si>
    <t>SC_1950_A1</t>
  </si>
  <si>
    <t>Autogenerador Solar Candelaria</t>
  </si>
  <si>
    <t>Papel Cauca 115</t>
  </si>
  <si>
    <t>SC_2008_A1</t>
  </si>
  <si>
    <t>Solar Ginebra</t>
  </si>
  <si>
    <t>Costa Rica 34.5</t>
  </si>
  <si>
    <t>SC_2098_A1</t>
  </si>
  <si>
    <t>Solar El Cerrito 1</t>
  </si>
  <si>
    <t>Cerrito 34.5</t>
  </si>
  <si>
    <t>SC_2208_A1</t>
  </si>
  <si>
    <t>Solar El Carmelo 4 19.9</t>
  </si>
  <si>
    <t>SC_2210_A1</t>
  </si>
  <si>
    <t>Solar La Victoria 5 19.9</t>
  </si>
  <si>
    <t>SC_2214_A1</t>
  </si>
  <si>
    <t>Autogenerador Solar Palmira 2</t>
  </si>
  <si>
    <t>Guachal 34.5</t>
  </si>
  <si>
    <t>SC_1816_A1</t>
  </si>
  <si>
    <t>COG.001.2022 AZAHAR I 4.99 MW</t>
  </si>
  <si>
    <t>Planta Diesel 13.2</t>
  </si>
  <si>
    <t>SC_1816_A2</t>
  </si>
  <si>
    <t>Santa Maria 34.5</t>
  </si>
  <si>
    <t>SC_2296_A2</t>
  </si>
  <si>
    <t>SC_2228_A1</t>
  </si>
  <si>
    <t>MFC Solar</t>
  </si>
  <si>
    <t>San Marcos 500</t>
  </si>
  <si>
    <t>SC_2228_A2</t>
  </si>
  <si>
    <t>SC_2113_A1</t>
  </si>
  <si>
    <t>Coloradas II 98 MW</t>
  </si>
  <si>
    <t>SC_2315_A1</t>
  </si>
  <si>
    <t>HELIOS SAN MARCOS - 300 MW</t>
  </si>
  <si>
    <t>SC_2315_A2</t>
  </si>
  <si>
    <t>Yumbo 220</t>
  </si>
  <si>
    <t>AÑO DE ENTRADA</t>
  </si>
  <si>
    <t>Año referencia</t>
  </si>
  <si>
    <t>HORA</t>
  </si>
  <si>
    <t>Ene</t>
  </si>
  <si>
    <t>Feb</t>
  </si>
  <si>
    <t>Mar</t>
  </si>
  <si>
    <t>Abr</t>
  </si>
  <si>
    <t>May</t>
  </si>
  <si>
    <t>Jun</t>
  </si>
  <si>
    <t>Jul</t>
  </si>
  <si>
    <t>Ago</t>
  </si>
  <si>
    <t>Sep</t>
  </si>
  <si>
    <t>Oct</t>
  </si>
  <si>
    <t>Nov</t>
  </si>
  <si>
    <t>Dic</t>
  </si>
  <si>
    <t>0,0</t>
  </si>
  <si>
    <t>0,1</t>
  </si>
  <si>
    <t>0,2</t>
  </si>
  <si>
    <t>0,7</t>
  </si>
  <si>
    <t>1,0</t>
  </si>
  <si>
    <t>0,4</t>
  </si>
  <si>
    <t>0,9</t>
  </si>
  <si>
    <t>1,4</t>
  </si>
  <si>
    <t>1,2</t>
  </si>
  <si>
    <t>0,3</t>
  </si>
  <si>
    <t>20,9</t>
  </si>
  <si>
    <t>17,3</t>
  </si>
  <si>
    <t>27,1</t>
  </si>
  <si>
    <t>39,2</t>
  </si>
  <si>
    <t>44,5</t>
  </si>
  <si>
    <t>47,3</t>
  </si>
  <si>
    <t>38,8</t>
  </si>
  <si>
    <t>38,2</t>
  </si>
  <si>
    <t>49,7</t>
  </si>
  <si>
    <t>51,8</t>
  </si>
  <si>
    <t>43,9</t>
  </si>
  <si>
    <t>30,3</t>
  </si>
  <si>
    <t>129,3</t>
  </si>
  <si>
    <t>110,7</t>
  </si>
  <si>
    <t>125,8</t>
  </si>
  <si>
    <t>148,3</t>
  </si>
  <si>
    <t>154,0</t>
  </si>
  <si>
    <t>165,0</t>
  </si>
  <si>
    <t>161,8</t>
  </si>
  <si>
    <t>160,5</t>
  </si>
  <si>
    <t>189,9</t>
  </si>
  <si>
    <t>178,1</t>
  </si>
  <si>
    <t>165,6</t>
  </si>
  <si>
    <t>134,0</t>
  </si>
  <si>
    <t>275,0</t>
  </si>
  <si>
    <t>250,0</t>
  </si>
  <si>
    <t>273,2</t>
  </si>
  <si>
    <t>288,2</t>
  </si>
  <si>
    <t>298,0</t>
  </si>
  <si>
    <t>304,4</t>
  </si>
  <si>
    <t>313,8</t>
  </si>
  <si>
    <t>303,2</t>
  </si>
  <si>
    <t>341,6</t>
  </si>
  <si>
    <t>328,4</t>
  </si>
  <si>
    <t>331,8</t>
  </si>
  <si>
    <t>269,6</t>
  </si>
  <si>
    <t>398,6</t>
  </si>
  <si>
    <t>385,7</t>
  </si>
  <si>
    <t>417,2</t>
  </si>
  <si>
    <t>410,7</t>
  </si>
  <si>
    <t>412,9</t>
  </si>
  <si>
    <t>414,3</t>
  </si>
  <si>
    <t>452,0</t>
  </si>
  <si>
    <t>452,1</t>
  </si>
  <si>
    <t>468,4</t>
  </si>
  <si>
    <t>460,4</t>
  </si>
  <si>
    <t>456,7</t>
  </si>
  <si>
    <t>386,9</t>
  </si>
  <si>
    <t>477,9</t>
  </si>
  <si>
    <t>484,0</t>
  </si>
  <si>
    <t>518,4</t>
  </si>
  <si>
    <t>519,1</t>
  </si>
  <si>
    <t>480,4</t>
  </si>
  <si>
    <t>493,6</t>
  </si>
  <si>
    <t>554,7</t>
  </si>
  <si>
    <t>549,8</t>
  </si>
  <si>
    <t>571,6</t>
  </si>
  <si>
    <t>523,1</t>
  </si>
  <si>
    <t>534,5</t>
  </si>
  <si>
    <t>469,6</t>
  </si>
  <si>
    <t>515,2</t>
  </si>
  <si>
    <t>519,8</t>
  </si>
  <si>
    <t>557,2</t>
  </si>
  <si>
    <t>544,1</t>
  </si>
  <si>
    <t>502,3</t>
  </si>
  <si>
    <t>500,3</t>
  </si>
  <si>
    <t>556,4</t>
  </si>
  <si>
    <t>571,3</t>
  </si>
  <si>
    <t>611,1</t>
  </si>
  <si>
    <t>552,1</t>
  </si>
  <si>
    <t>564,8</t>
  </si>
  <si>
    <t>506,6</t>
  </si>
  <si>
    <t>546,2</t>
  </si>
  <si>
    <t>560,0</t>
  </si>
  <si>
    <t>533,9</t>
  </si>
  <si>
    <t>560,5</t>
  </si>
  <si>
    <t>521,3</t>
  </si>
  <si>
    <t>548,8</t>
  </si>
  <si>
    <t>576,1</t>
  </si>
  <si>
    <t>570,4</t>
  </si>
  <si>
    <t>618,8</t>
  </si>
  <si>
    <t>540,8</t>
  </si>
  <si>
    <t>573,0</t>
  </si>
  <si>
    <t>500,9</t>
  </si>
  <si>
    <t>536,7</t>
  </si>
  <si>
    <t>533,5</t>
  </si>
  <si>
    <t>513,7</t>
  </si>
  <si>
    <t>495,6</t>
  </si>
  <si>
    <t>464,4</t>
  </si>
  <si>
    <t>486,3</t>
  </si>
  <si>
    <t>541,0</t>
  </si>
  <si>
    <t>521,4</t>
  </si>
  <si>
    <t>532,0</t>
  </si>
  <si>
    <t>482,3</t>
  </si>
  <si>
    <t>472,6</t>
  </si>
  <si>
    <t>465,8</t>
  </si>
  <si>
    <t>451,8</t>
  </si>
  <si>
    <t>407,5</t>
  </si>
  <si>
    <t>420,9</t>
  </si>
  <si>
    <t>385,1</t>
  </si>
  <si>
    <t>373,7</t>
  </si>
  <si>
    <t>393,7</t>
  </si>
  <si>
    <t>445,4</t>
  </si>
  <si>
    <t>428,6</t>
  </si>
  <si>
    <t>428,1</t>
  </si>
  <si>
    <t>378,7</t>
  </si>
  <si>
    <t>364,1</t>
  </si>
  <si>
    <t>362,1</t>
  </si>
  <si>
    <t>332,4</t>
  </si>
  <si>
    <t>318,4</t>
  </si>
  <si>
    <t>301,4</t>
  </si>
  <si>
    <t>276,2</t>
  </si>
  <si>
    <t>258,0</t>
  </si>
  <si>
    <t>292,1</t>
  </si>
  <si>
    <t>344,6</t>
  </si>
  <si>
    <t>326,5</t>
  </si>
  <si>
    <t>312,4</t>
  </si>
  <si>
    <t>256,1</t>
  </si>
  <si>
    <t>242,9</t>
  </si>
  <si>
    <t>249,3</t>
  </si>
  <si>
    <t>177,6</t>
  </si>
  <si>
    <t>191,0</t>
  </si>
  <si>
    <t>171,2</t>
  </si>
  <si>
    <t>145,0</t>
  </si>
  <si>
    <t>141,3</t>
  </si>
  <si>
    <t>169,2</t>
  </si>
  <si>
    <t>207,8</t>
  </si>
  <si>
    <t>195,0</t>
  </si>
  <si>
    <t>169,9</t>
  </si>
  <si>
    <t>120,1</t>
  </si>
  <si>
    <t>109,3</t>
  </si>
  <si>
    <t>128,4</t>
  </si>
  <si>
    <t>55,4</t>
  </si>
  <si>
    <t>57,7</t>
  </si>
  <si>
    <t>57,2</t>
  </si>
  <si>
    <t>44,0</t>
  </si>
  <si>
    <t>38,7</t>
  </si>
  <si>
    <t>70,8</t>
  </si>
  <si>
    <t>57,1</t>
  </si>
  <si>
    <t>39,1</t>
  </si>
  <si>
    <t>20,2</t>
  </si>
  <si>
    <t>17,6</t>
  </si>
  <si>
    <t>29,3</t>
  </si>
  <si>
    <t>1,7</t>
  </si>
  <si>
    <t>0,8</t>
  </si>
  <si>
    <t>0,6</t>
  </si>
  <si>
    <t>2,1</t>
  </si>
  <si>
    <t>1,1</t>
  </si>
  <si>
    <t>Localidad</t>
  </si>
  <si>
    <t>1,6</t>
  </si>
  <si>
    <t>0,5</t>
  </si>
  <si>
    <t>3,8</t>
  </si>
  <si>
    <t>2,5</t>
  </si>
  <si>
    <t>38,5</t>
  </si>
  <si>
    <t>32,9</t>
  </si>
  <si>
    <t>35,1</t>
  </si>
  <si>
    <t>53,8</t>
  </si>
  <si>
    <t>58,5</t>
  </si>
  <si>
    <t>64,1</t>
  </si>
  <si>
    <t>52,0</t>
  </si>
  <si>
    <t>53,7</t>
  </si>
  <si>
    <t>77,3</t>
  </si>
  <si>
    <t>100,6</t>
  </si>
  <si>
    <t>86,0</t>
  </si>
  <si>
    <t>60,1</t>
  </si>
  <si>
    <t>186,1</t>
  </si>
  <si>
    <t>145,5</t>
  </si>
  <si>
    <t>167,8</t>
  </si>
  <si>
    <t>169,3</t>
  </si>
  <si>
    <t>181,1</t>
  </si>
  <si>
    <t>171,7</t>
  </si>
  <si>
    <t>175,4</t>
  </si>
  <si>
    <t>245,6</t>
  </si>
  <si>
    <t>281,1</t>
  </si>
  <si>
    <t>271,1</t>
  </si>
  <si>
    <t>246,3</t>
  </si>
  <si>
    <t>384,5</t>
  </si>
  <si>
    <t>311,1</t>
  </si>
  <si>
    <t>270,0</t>
  </si>
  <si>
    <t>304,0</t>
  </si>
  <si>
    <t>303,0</t>
  </si>
  <si>
    <t>338,9</t>
  </si>
  <si>
    <t>316,9</t>
  </si>
  <si>
    <t>332,8</t>
  </si>
  <si>
    <t>425,7</t>
  </si>
  <si>
    <t>483,5</t>
  </si>
  <si>
    <t>451,0</t>
  </si>
  <si>
    <t>445,9</t>
  </si>
  <si>
    <t>602,6</t>
  </si>
  <si>
    <t>500,6</t>
  </si>
  <si>
    <t>426,6</t>
  </si>
  <si>
    <t>466,8</t>
  </si>
  <si>
    <t>451,5</t>
  </si>
  <si>
    <t>490,3</t>
  </si>
  <si>
    <t>439,2</t>
  </si>
  <si>
    <t>482,1</t>
  </si>
  <si>
    <t>594,9</t>
  </si>
  <si>
    <t>660,9</t>
  </si>
  <si>
    <t>642,8</t>
  </si>
  <si>
    <t>616,6</t>
  </si>
  <si>
    <t>758,7</t>
  </si>
  <si>
    <t>656,2</t>
  </si>
  <si>
    <t>540,9</t>
  </si>
  <si>
    <t>572,0</t>
  </si>
  <si>
    <t>549,6</t>
  </si>
  <si>
    <t>578,8</t>
  </si>
  <si>
    <t>554,5</t>
  </si>
  <si>
    <t>588,8</t>
  </si>
  <si>
    <t>648,5</t>
  </si>
  <si>
    <t>720,2</t>
  </si>
  <si>
    <t>715,9</t>
  </si>
  <si>
    <t>723,8</t>
  </si>
  <si>
    <t>743,9</t>
  </si>
  <si>
    <t>709,7</t>
  </si>
  <si>
    <t>591,5</t>
  </si>
  <si>
    <t>614,9</t>
  </si>
  <si>
    <t>615,4</t>
  </si>
  <si>
    <t>631,2</t>
  </si>
  <si>
    <t>624,3</t>
  </si>
  <si>
    <t>663,6</t>
  </si>
  <si>
    <t>701,8</t>
  </si>
  <si>
    <t>683,8</t>
  </si>
  <si>
    <t>671,5</t>
  </si>
  <si>
    <t>723,3</t>
  </si>
  <si>
    <t>646,1</t>
  </si>
  <si>
    <t>630,0</t>
  </si>
  <si>
    <t>627,4</t>
  </si>
  <si>
    <t>604,6</t>
  </si>
  <si>
    <t>593,3</t>
  </si>
  <si>
    <t>606,9</t>
  </si>
  <si>
    <t>606,1</t>
  </si>
  <si>
    <t>721,5</t>
  </si>
  <si>
    <t>672,7</t>
  </si>
  <si>
    <t>656,5</t>
  </si>
  <si>
    <t>667,6</t>
  </si>
  <si>
    <t>618,2</t>
  </si>
  <si>
    <t>583,4</t>
  </si>
  <si>
    <t>597,8</t>
  </si>
  <si>
    <t>555,5</t>
  </si>
  <si>
    <t>510,2</t>
  </si>
  <si>
    <t>481,8</t>
  </si>
  <si>
    <t>490,9</t>
  </si>
  <si>
    <t>566,2</t>
  </si>
  <si>
    <t>676,5</t>
  </si>
  <si>
    <t>586,3</t>
  </si>
  <si>
    <t>538,2</t>
  </si>
  <si>
    <t>531,6</t>
  </si>
  <si>
    <t>484,2</t>
  </si>
  <si>
    <t>462,8</t>
  </si>
  <si>
    <t>488,8</t>
  </si>
  <si>
    <t>431,8</t>
  </si>
  <si>
    <t>444,4</t>
  </si>
  <si>
    <t>404,9</t>
  </si>
  <si>
    <t>451,9</t>
  </si>
  <si>
    <t>472,5</t>
  </si>
  <si>
    <t>519,0</t>
  </si>
  <si>
    <t>449,9</t>
  </si>
  <si>
    <t>386,5</t>
  </si>
  <si>
    <t>420,6</t>
  </si>
  <si>
    <t>315,7</t>
  </si>
  <si>
    <t>327,0</t>
  </si>
  <si>
    <t>326,8</t>
  </si>
  <si>
    <t>302,9</t>
  </si>
  <si>
    <t>295,7</t>
  </si>
  <si>
    <t>289,6</t>
  </si>
  <si>
    <t>338,8</t>
  </si>
  <si>
    <t>331,0</t>
  </si>
  <si>
    <t>356,3</t>
  </si>
  <si>
    <t>252,7</t>
  </si>
  <si>
    <t>301,3</t>
  </si>
  <si>
    <t>167,7</t>
  </si>
  <si>
    <t>170,4</t>
  </si>
  <si>
    <t>176,9</t>
  </si>
  <si>
    <t>152,5</t>
  </si>
  <si>
    <t>148,4</t>
  </si>
  <si>
    <t>149,6</t>
  </si>
  <si>
    <t>179,0</t>
  </si>
  <si>
    <t>179,3</t>
  </si>
  <si>
    <t>171,1</t>
  </si>
  <si>
    <t>123,1</t>
  </si>
  <si>
    <t>108,4</t>
  </si>
  <si>
    <t>128,5</t>
  </si>
  <si>
    <t>40,0</t>
  </si>
  <si>
    <t>46,9</t>
  </si>
  <si>
    <t>31,6</t>
  </si>
  <si>
    <t>32,2</t>
  </si>
  <si>
    <t>33,1</t>
  </si>
  <si>
    <t>43,4</t>
  </si>
  <si>
    <t>30,9</t>
  </si>
  <si>
    <t>15,1</t>
  </si>
  <si>
    <t>11,7</t>
  </si>
  <si>
    <t>21,0</t>
  </si>
  <si>
    <t>1,3</t>
  </si>
  <si>
    <t>1,9</t>
  </si>
  <si>
    <t>2,0</t>
  </si>
  <si>
    <t>3,0</t>
  </si>
  <si>
    <t>2,7</t>
  </si>
  <si>
    <t>31,8</t>
  </si>
  <si>
    <t>28,1</t>
  </si>
  <si>
    <t>39,5</t>
  </si>
  <si>
    <t>52,9</t>
  </si>
  <si>
    <t>66,3</t>
  </si>
  <si>
    <t>62,0</t>
  </si>
  <si>
    <t>55,2</t>
  </si>
  <si>
    <t>50,6</t>
  </si>
  <si>
    <t>60,2</t>
  </si>
  <si>
    <t>71,0</t>
  </si>
  <si>
    <t>61,4</t>
  </si>
  <si>
    <t>50,2</t>
  </si>
  <si>
    <t>184,9</t>
  </si>
  <si>
    <t>162,3</t>
  </si>
  <si>
    <t>149,3</t>
  </si>
  <si>
    <t>177,2</t>
  </si>
  <si>
    <t>188,3</t>
  </si>
  <si>
    <t>188,0</t>
  </si>
  <si>
    <t>172,9</t>
  </si>
  <si>
    <t>180,6</t>
  </si>
  <si>
    <t>205,6</t>
  </si>
  <si>
    <t>198,3</t>
  </si>
  <si>
    <t>208,9</t>
  </si>
  <si>
    <t>351,3</t>
  </si>
  <si>
    <t>342,2</t>
  </si>
  <si>
    <t>264,3</t>
  </si>
  <si>
    <t>309,3</t>
  </si>
  <si>
    <t>294,4</t>
  </si>
  <si>
    <t>291,3</t>
  </si>
  <si>
    <t>313,7</t>
  </si>
  <si>
    <t>290,8</t>
  </si>
  <si>
    <t>284,5</t>
  </si>
  <si>
    <t>346,4</t>
  </si>
  <si>
    <t>378,8</t>
  </si>
  <si>
    <t>507,6</t>
  </si>
  <si>
    <t>455,8</t>
  </si>
  <si>
    <t>366,7</t>
  </si>
  <si>
    <t>388,1</t>
  </si>
  <si>
    <t>391,4</t>
  </si>
  <si>
    <t>389,5</t>
  </si>
  <si>
    <t>399,7</t>
  </si>
  <si>
    <t>387,8</t>
  </si>
  <si>
    <t>399,5</t>
  </si>
  <si>
    <t>457,6</t>
  </si>
  <si>
    <t>458,6</t>
  </si>
  <si>
    <t>504,3</t>
  </si>
  <si>
    <t>589,9</t>
  </si>
  <si>
    <t>543,7</t>
  </si>
  <si>
    <t>469,8</t>
  </si>
  <si>
    <t>425,6</t>
  </si>
  <si>
    <t>431,5</t>
  </si>
  <si>
    <t>447,8</t>
  </si>
  <si>
    <t>476,8</t>
  </si>
  <si>
    <t>467,0</t>
  </si>
  <si>
    <t>460,2</t>
  </si>
  <si>
    <t>501,8</t>
  </si>
  <si>
    <t>545,5</t>
  </si>
  <si>
    <t>607,4</t>
  </si>
  <si>
    <t>483,3</t>
  </si>
  <si>
    <t>433,2</t>
  </si>
  <si>
    <t>455,7</t>
  </si>
  <si>
    <t>497,2</t>
  </si>
  <si>
    <t>520,6</t>
  </si>
  <si>
    <t>491,4</t>
  </si>
  <si>
    <t>489,4</t>
  </si>
  <si>
    <t>458,0</t>
  </si>
  <si>
    <t>488,2</t>
  </si>
  <si>
    <t>560,1</t>
  </si>
  <si>
    <t>503,8</t>
  </si>
  <si>
    <t>464,7</t>
  </si>
  <si>
    <t>490,0</t>
  </si>
  <si>
    <t>544,6</t>
  </si>
  <si>
    <t>494,3</t>
  </si>
  <si>
    <t>481,1</t>
  </si>
  <si>
    <t>442,4</t>
  </si>
  <si>
    <t>414,1</t>
  </si>
  <si>
    <t>491,1</t>
  </si>
  <si>
    <t>475,7</t>
  </si>
  <si>
    <t>465,6</t>
  </si>
  <si>
    <t>389,8</t>
  </si>
  <si>
    <t>365,9</t>
  </si>
  <si>
    <t>404,2</t>
  </si>
  <si>
    <t>476,3</t>
  </si>
  <si>
    <t>499,4</t>
  </si>
  <si>
    <t>457,5</t>
  </si>
  <si>
    <t>432,5</t>
  </si>
  <si>
    <t>393,3</t>
  </si>
  <si>
    <t>355,3</t>
  </si>
  <si>
    <t>423,4</t>
  </si>
  <si>
    <t>375,9</t>
  </si>
  <si>
    <t>357,0</t>
  </si>
  <si>
    <t>313,5</t>
  </si>
  <si>
    <t>307,7</t>
  </si>
  <si>
    <t>334,2</t>
  </si>
  <si>
    <t>391,8</t>
  </si>
  <si>
    <t>392,0</t>
  </si>
  <si>
    <t>398,2</t>
  </si>
  <si>
    <t>315,9</t>
  </si>
  <si>
    <t>274,7</t>
  </si>
  <si>
    <t>348,9</t>
  </si>
  <si>
    <t>275,2</t>
  </si>
  <si>
    <t>231,1</t>
  </si>
  <si>
    <t>225,1</t>
  </si>
  <si>
    <t>245,4</t>
  </si>
  <si>
    <t>275,5</t>
  </si>
  <si>
    <t>292,9</t>
  </si>
  <si>
    <t>305,2</t>
  </si>
  <si>
    <t>298,4</t>
  </si>
  <si>
    <t>209,9</t>
  </si>
  <si>
    <t>254,7</t>
  </si>
  <si>
    <t>145,7</t>
  </si>
  <si>
    <t>135,4</t>
  </si>
  <si>
    <t>143,1</t>
  </si>
  <si>
    <t>158,6</t>
  </si>
  <si>
    <t>168,1</t>
  </si>
  <si>
    <t>168,4</t>
  </si>
  <si>
    <t>111,0</t>
  </si>
  <si>
    <t>90,2</t>
  </si>
  <si>
    <t>124,9</t>
  </si>
  <si>
    <t>46,4</t>
  </si>
  <si>
    <t>48,7</t>
  </si>
  <si>
    <t>47,7</t>
  </si>
  <si>
    <t>35,6</t>
  </si>
  <si>
    <t>35,7</t>
  </si>
  <si>
    <t>46,3</t>
  </si>
  <si>
    <t>59,4</t>
  </si>
  <si>
    <t>48,9</t>
  </si>
  <si>
    <t>34,5</t>
  </si>
  <si>
    <t>16,7</t>
  </si>
  <si>
    <t>13,0</t>
  </si>
  <si>
    <t>26,0</t>
  </si>
  <si>
    <t>15,6</t>
  </si>
  <si>
    <t>15,8</t>
  </si>
  <si>
    <t>23,2</t>
  </si>
  <si>
    <t>36,3</t>
  </si>
  <si>
    <t>42,7</t>
  </si>
  <si>
    <t>43,8</t>
  </si>
  <si>
    <t>35,5</t>
  </si>
  <si>
    <t>43,7</t>
  </si>
  <si>
    <t>40,6</t>
  </si>
  <si>
    <t>25,6</t>
  </si>
  <si>
    <t>105,1</t>
  </si>
  <si>
    <t>105,3</t>
  </si>
  <si>
    <t>108,5</t>
  </si>
  <si>
    <t>165,4</t>
  </si>
  <si>
    <t>166,4</t>
  </si>
  <si>
    <t>159,3</t>
  </si>
  <si>
    <t>151,4</t>
  </si>
  <si>
    <t>165,5</t>
  </si>
  <si>
    <t>173,9</t>
  </si>
  <si>
    <t>174,4</t>
  </si>
  <si>
    <t>152,9</t>
  </si>
  <si>
    <t>252,6</t>
  </si>
  <si>
    <t>266,6</t>
  </si>
  <si>
    <t>265,3</t>
  </si>
  <si>
    <t>315,5</t>
  </si>
  <si>
    <t>328,5</t>
  </si>
  <si>
    <t>337,7</t>
  </si>
  <si>
    <t>331,2</t>
  </si>
  <si>
    <t>333,5</t>
  </si>
  <si>
    <t>342,6</t>
  </si>
  <si>
    <t>354,6</t>
  </si>
  <si>
    <t>345,6</t>
  </si>
  <si>
    <t>323,0</t>
  </si>
  <si>
    <t>431,2</t>
  </si>
  <si>
    <t>423,0</t>
  </si>
  <si>
    <t>505,6</t>
  </si>
  <si>
    <t>486,9</t>
  </si>
  <si>
    <t>487,8</t>
  </si>
  <si>
    <t>492,6</t>
  </si>
  <si>
    <t>509,3</t>
  </si>
  <si>
    <t>526,5</t>
  </si>
  <si>
    <t>502,9</t>
  </si>
  <si>
    <t>501,5</t>
  </si>
  <si>
    <t>461,7</t>
  </si>
  <si>
    <t>501,0</t>
  </si>
  <si>
    <t>577,1</t>
  </si>
  <si>
    <t>546,1</t>
  </si>
  <si>
    <t>613,7</t>
  </si>
  <si>
    <t>587,7</t>
  </si>
  <si>
    <t>567,4</t>
  </si>
  <si>
    <t>612,3</t>
  </si>
  <si>
    <t>644,6</t>
  </si>
  <si>
    <t>643,2</t>
  </si>
  <si>
    <t>602,5</t>
  </si>
  <si>
    <t>598,9</t>
  </si>
  <si>
    <t>577,0</t>
  </si>
  <si>
    <t>539,3</t>
  </si>
  <si>
    <t>614,5</t>
  </si>
  <si>
    <t>642,5</t>
  </si>
  <si>
    <t>590,6</t>
  </si>
  <si>
    <t>617,1</t>
  </si>
  <si>
    <t>647,3</t>
  </si>
  <si>
    <t>653,6</t>
  </si>
  <si>
    <t>685,9</t>
  </si>
  <si>
    <t>616,1</t>
  </si>
  <si>
    <t>614,0</t>
  </si>
  <si>
    <t>609,5</t>
  </si>
  <si>
    <t>602,2</t>
  </si>
  <si>
    <t>624,1</t>
  </si>
  <si>
    <t>664,2</t>
  </si>
  <si>
    <t>579,4</t>
  </si>
  <si>
    <t>658,7</t>
  </si>
  <si>
    <t>683,3</t>
  </si>
  <si>
    <t>668,1</t>
  </si>
  <si>
    <t>682,4</t>
  </si>
  <si>
    <t>610,8</t>
  </si>
  <si>
    <t>624,8</t>
  </si>
  <si>
    <t>645,3</t>
  </si>
  <si>
    <t>571,4</t>
  </si>
  <si>
    <t>610,4</t>
  </si>
  <si>
    <t>570,9</t>
  </si>
  <si>
    <t>537,4</t>
  </si>
  <si>
    <t>503,3</t>
  </si>
  <si>
    <t>609,2</t>
  </si>
  <si>
    <t>633,9</t>
  </si>
  <si>
    <t>613,6</t>
  </si>
  <si>
    <t>583,9</t>
  </si>
  <si>
    <t>503,9</t>
  </si>
  <si>
    <t>506,8</t>
  </si>
  <si>
    <t>553,8</t>
  </si>
  <si>
    <t>480,1</t>
  </si>
  <si>
    <t>493,2</t>
  </si>
  <si>
    <t>460,1</t>
  </si>
  <si>
    <t>424,0</t>
  </si>
  <si>
    <t>416,3</t>
  </si>
  <si>
    <t>502,6</t>
  </si>
  <si>
    <t>526,8</t>
  </si>
  <si>
    <t>498,1</t>
  </si>
  <si>
    <t>457,2</t>
  </si>
  <si>
    <t>354,0</t>
  </si>
  <si>
    <t>370,6</t>
  </si>
  <si>
    <t>420,0</t>
  </si>
  <si>
    <t>345,5</t>
  </si>
  <si>
    <t>328,7</t>
  </si>
  <si>
    <t>292,7</t>
  </si>
  <si>
    <t>239,8</t>
  </si>
  <si>
    <t>279,9</t>
  </si>
  <si>
    <t>350,5</t>
  </si>
  <si>
    <t>377,6</t>
  </si>
  <si>
    <t>367,4</t>
  </si>
  <si>
    <t>216,5</t>
  </si>
  <si>
    <t>224,1</t>
  </si>
  <si>
    <t>260,5</t>
  </si>
  <si>
    <t>179,4</t>
  </si>
  <si>
    <t>185,3</t>
  </si>
  <si>
    <t>146,4</t>
  </si>
  <si>
    <t>114,2</t>
  </si>
  <si>
    <t>142,0</t>
  </si>
  <si>
    <t>196,4</t>
  </si>
  <si>
    <t>207,2</t>
  </si>
  <si>
    <t>213,5</t>
  </si>
  <si>
    <t>155,2</t>
  </si>
  <si>
    <t>100,5</t>
  </si>
  <si>
    <t>95,4</t>
  </si>
  <si>
    <t>107,2</t>
  </si>
  <si>
    <t>52,5</t>
  </si>
  <si>
    <t>43,6</t>
  </si>
  <si>
    <t>28,8</t>
  </si>
  <si>
    <t>33,9</t>
  </si>
  <si>
    <t>51,2</t>
  </si>
  <si>
    <t>60,3</t>
  </si>
  <si>
    <t>58,1</t>
  </si>
  <si>
    <t>12,3</t>
  </si>
  <si>
    <t>11,4</t>
  </si>
  <si>
    <t>17,5</t>
  </si>
  <si>
    <t>3,3</t>
  </si>
  <si>
    <t>2,2</t>
  </si>
  <si>
    <t>2,8</t>
  </si>
  <si>
    <t>1,5</t>
  </si>
  <si>
    <t>Año</t>
  </si>
  <si>
    <t>Cita</t>
  </si>
  <si>
    <t>Resolucion 101-35</t>
  </si>
  <si>
    <t>Mes</t>
  </si>
  <si>
    <t>Resolucion 101 - 25</t>
  </si>
  <si>
    <t xml:space="preserve">Resolucion 101  - 10 </t>
  </si>
  <si>
    <t>Resolucion 212</t>
  </si>
  <si>
    <t>Resolucion 107</t>
  </si>
  <si>
    <t>Resolucion 075</t>
  </si>
  <si>
    <t>Articulo</t>
  </si>
  <si>
    <t>Ley 143</t>
  </si>
  <si>
    <t>la función de regulación, en relación con el sector energético, tiene como objetivo básico asegurar una adecuada prestación del servicio mediante el aprovechamiento eficiente de los diferentes recursos energéticos</t>
  </si>
  <si>
    <t>ordena que la CREG debe desarrollar el marco regulatorio que incentive la inversión en expansión de la capacidad de generación y transmisión del Sistema Interconectado Nacional por parte de inversionistas estratégicos, y establecer esquemas que promuevan la entrada de nueva capacidad de generación y transmisión.</t>
  </si>
  <si>
    <t>dispone que las empresas propietarias de redes de interconexión, transmisión y distribución permitirán la conexión y acceso de las empresas eléctricas, de otros agentes generadores y de los usuarios que lo soliciten.</t>
  </si>
  <si>
    <t>stablece que la operación del Sistema Interconectado Nacional se hará procurando atender la demanda en forma confiable, segura y con calidad del servicio mediante la utilización de los recursos disponibles en forma económica y conveniente para el país.</t>
  </si>
  <si>
    <t>la Unidad de Planeación Minero Energética, UPME, están las de: “Elaborar y actualizar el Plan Energético Nacional y, el Plan de Expansión del sector eléctrico en concordancia con el Proyecto del Plan Nacional de Desarrollo” y “Prestar los servicios técnicos de planeación y asesoría y cobrar por ellos”.</t>
  </si>
  <si>
    <t>Resolucion 025</t>
  </si>
  <si>
    <t>se establece el Código de Redes, como parte del Reglamento de Operación del Sistema Interconectado Nacional. El Código de Redes define, entre otros, los criterios de planeamiento del Sistema de Transmisión Nacional, STN, y los requisitos técnicos mínimos para el diseño, construcción, montaje, puesta en servicio, operación y mantenimiento que todo usuario debe cumplir por o para su conexión al STN.</t>
  </si>
  <si>
    <t>Resolucion 225</t>
  </si>
  <si>
    <t>se establece la regulación relativa a los cargos asociados con la conexión del servicio público domiciliario de electricidad para usuarios regulados en el Sistema Interconectado Nacional</t>
  </si>
  <si>
    <t>Revisar una a una</t>
  </si>
  <si>
    <t>Resolucion 070</t>
  </si>
  <si>
    <t>se establece el reglamento de distribución de energía eléctrica, donde se señalan las condiciones para la conexión al Sistema de Distribución.</t>
  </si>
  <si>
    <t xml:space="preserve">Introduccion </t>
  </si>
  <si>
    <t>Resumen</t>
  </si>
  <si>
    <t>Resolucion 106</t>
  </si>
  <si>
    <t>se modificaron los procedimientos generales para la asignación de puntos de conexión de generadores al Sistema de Transmisión Nacional, a los Sistemas de Transmisión Regional o a los Sistemas de Distribución Local.</t>
  </si>
  <si>
    <t>Resolucion 156</t>
  </si>
  <si>
    <t>Titulo V Capitulo 2</t>
  </si>
  <si>
    <t>establecen las disposiciones para la conexión de cargas que deberán cumplir el Usuario Potencial, el Usuario, el comercializador y el operador de red para la aprobación de conexiones nuevas al STR o al SDL, o para modificar las existentes.</t>
  </si>
  <si>
    <t>Resolucion 024</t>
  </si>
  <si>
    <t>e regula la actividad de autogeneración a gran escala en el Sistema Interconectado Nacional, SIN, y se dictan otras disposiciones.</t>
  </si>
  <si>
    <t>Resolucion 056</t>
  </si>
  <si>
    <t>se ordenó hacer público el proyecto de resolución “Por la cual se modifican algunos temas relacionados con la conexión de generadores al Sistema Interconectado Nacional”.</t>
  </si>
  <si>
    <t>Resolucion 030</t>
  </si>
  <si>
    <t>se regulan las actividades de autogeneración a pequeña escala y de generación distribuida en el Sistema Interconectado Nacional.</t>
  </si>
  <si>
    <t>Resolucion 208</t>
  </si>
  <si>
    <t>e ordenó hacer público el proyecto de resolución “Por la cual se dictan normas para la conexión temporal de generadores al SIN”.</t>
  </si>
  <si>
    <t>Decreto 1258</t>
  </si>
  <si>
    <t>establece en el numeral 9 del artículo 3 que la UPME tiene la función de “Emitir, conceptos sobre las conexiones al Sistema Interconectado Nacional, en el marco de la expansión de generación y transmisión de energía, de conformidad con la delegación efectuada por el Ministerio de Minas y Energía”.</t>
  </si>
  <si>
    <t>Ley 1995</t>
  </si>
  <si>
    <t>Plan Nacional de Desarrollo, estableció en el literal c) que la UPME podrá cobrar a aquellas personas naturales o jurídicas que utilicen o soliciten sus servicios técnicos de planeación y asesoría relacionados con la actividad de emisión de conceptos sobre las conexiones al Sistema Interconectado Nacional, en el marco de la expansión de generación y transmisión de energía.</t>
  </si>
  <si>
    <t>Decreto 40311</t>
  </si>
  <si>
    <t>la CREG debe definir las condiciones regulatorias para la asignación de capacidad de transporte a generadores en el Sistema Interconectado Nacional, para lo cual, a través de la presente resolución, se señalan los criterios y procedimientos a tener en cuenta por parte de los involucrados en esta actividad.</t>
  </si>
  <si>
    <t>Resolucion 233</t>
  </si>
  <si>
    <t>e consultó públicamente el proyecto regulatorio que contiene disposiciones y procedimientos para la asignación de capacidad de transporte en el Sistema Interconectado Nacional.</t>
  </si>
  <si>
    <t>Decreto 2106</t>
  </si>
  <si>
    <t xml:space="preserve">Ley 019 </t>
  </si>
  <si>
    <t>Ley 962</t>
  </si>
  <si>
    <t>Definiciones</t>
  </si>
  <si>
    <t>Asignación de capacidad de transporte</t>
  </si>
  <si>
    <t>autorización para que un interesado pueda conectar un proyecto al Sistema Interconectado Nacional, SIN, en un punto de conexión determinado, con una capacidad de transporte asignada.</t>
  </si>
  <si>
    <t>Clase de proyecto</t>
  </si>
  <si>
    <t>clasificación que se le da a un proyecto con base en sus características técnicas. </t>
  </si>
  <si>
    <t>Comité de Expertos</t>
  </si>
  <si>
    <t>comité conformado por los expertos comisionados de dedicación exclusiva de la CREG</t>
  </si>
  <si>
    <t>Concepto de conexión</t>
  </si>
  <si>
    <t>decisión a través de la cual la UPME asigna capacidad de transporte a un proyecto clase 1.</t>
  </si>
  <si>
    <t>Curva S</t>
  </si>
  <si>
    <t>curva mediante la cual se representa el cronograma y porcentaje estimado de avance de la construcción de un proyecto durante el tiempo previsto para su puesta en operación.</t>
  </si>
  <si>
    <t>Estudio de conexión</t>
  </si>
  <si>
    <t>estudio cuyos análisis y conclusiones soportan la viabilidad técnica de las alternativas de conexión eléctrica de un proyecto al SIN</t>
  </si>
  <si>
    <t>Estudio de disponibilidad de espacio físico</t>
  </si>
  <si>
    <t>estudio cuyos análisis y conclusiones soportan la viabilidad física de las alternativas de conexión de un proyecto a una subestación del SIN, con respecto a su ubicación espacial, y que debe contener la información mínima definida para ello</t>
  </si>
  <si>
    <t>Proyecto clase 1</t>
  </si>
  <si>
    <t>proyectos de conexión de usuarios finales al STN o STR, y proyectos de conexión de generación, cogeneración o autogeneración al SIN diferentes a los proyectos que se encuentren bajo el alcance de la Resolución CREG 030 de 2018, o aquella que la modifique, adicione o sustituya. También se considerarán como proyectos clase 1 las modificaciones que se soliciten a las capacidades ya asignadas.</t>
  </si>
  <si>
    <t>proyectos de conexión, o de modificación de condiciones de la conexión, de usuarios finales en los SDL.</t>
  </si>
  <si>
    <t>Proyecto clase 2</t>
  </si>
  <si>
    <t>Transportador</t>
  </si>
  <si>
    <t>persona jurídica prestadora de las actividades de transmisión o distribución de energía eléctrica.</t>
  </si>
  <si>
    <t>usuario consumidor de energía que es receptor directo del servicio.</t>
  </si>
  <si>
    <t>Usuario final</t>
  </si>
  <si>
    <t>Ventanilla única</t>
  </si>
  <si>
    <t>herramienta digital mediante la cual se prestan, de forma centralizada, los servicios asociados con la asignación de capacidad de transporte del SIN. Consta de un sitio web y de un sistema de información cuyas características las determinará la UPME con base en lo previsto en esta resolución.</t>
  </si>
  <si>
    <t>Resolucion 080</t>
  </si>
  <si>
    <t>7 y 8</t>
  </si>
  <si>
    <t>Resolucion 200</t>
  </si>
  <si>
    <t>Resolucion  107</t>
  </si>
  <si>
    <t>Decreto 528</t>
  </si>
  <si>
    <t>Resolucion 157</t>
  </si>
  <si>
    <t>Resolucion 038</t>
  </si>
  <si>
    <t>Derogada a la resolucion 174 de 2021</t>
  </si>
  <si>
    <t>Ley 1715</t>
  </si>
  <si>
    <t>ley 2099</t>
  </si>
  <si>
    <t>dispuso que los autogeneradores de propiedad de productores de petróleo y/o gas natural pueden vender sus excedentes al mercado mayorista a través de empresas facultadas para ello.</t>
  </si>
  <si>
    <t>resolucion 084</t>
  </si>
  <si>
    <t> la CREG reguló las actividades del autogenerador conectado al Sistema Interconectado Nacional, SIN.</t>
  </si>
  <si>
    <t>Resolucion 348</t>
  </si>
  <si>
    <t>stableció los lineamientos de política frente a las condiciones simplificadas para la autogeneración, en términos de la medición, la conexión, el contrato de respaldo, y la entrega de excedentes y su respectiva liquidación</t>
  </si>
  <si>
    <t>Autogeneración.</t>
  </si>
  <si>
    <t> Actividad realizada por usuarios, sean estos personas naturales o jurídicas, que producen energía eléctrica, principalmente para atender sus propias necesidades.</t>
  </si>
  <si>
    <t>Autogenerador.</t>
  </si>
  <si>
    <t> Usuario que realiza la actividad de autogeneración. El usuario puede ser o no ser propietario de los activos de generación para realizar la actividad de autogeneración.</t>
  </si>
  <si>
    <t>Autogenerador con capacidad instalada o nominal superior al límite definido en el artículo primero de la Resolución UPME 281 de 2015, o aquella que la modifique o sustituya.</t>
  </si>
  <si>
    <t>Resolucion UPME 281</t>
  </si>
  <si>
    <t>Autogenerador a pequeña escala (AGPE).</t>
  </si>
  <si>
    <t>Autogenerador con capacidad instalada o nominal igual o inferior al límite definido en el artículo primero de la Resolución UPME 281 de 2015 o aquella que la modifique o sustituya.</t>
  </si>
  <si>
    <t>Capacidad instalada o nominal de un autogenerador y un generador distribuido.</t>
  </si>
  <si>
    <t>Es la capacidad continua a plena carga del sistema de generación del autogenerador o el generador que se conecta al SIN, bajo las condiciones especificadas según el diseño del fabricante.</t>
  </si>
  <si>
    <t>CND.</t>
  </si>
  <si>
    <t>CNO.</t>
  </si>
  <si>
    <t>Centro Nacional de Despacho.</t>
  </si>
  <si>
    <t>Consejo Nacional de Operación.</t>
  </si>
  <si>
    <t>Crédito de energía.</t>
  </si>
  <si>
    <t>Cantidad de excedentes de energía entregados a la red por un AGPE con FNCER, que se permuta contra la importación de energía que éste realice durante un período de facturación.</t>
  </si>
  <si>
    <t>Excedentes de energía.</t>
  </si>
  <si>
    <t>Toda entrega de energía eléctrica a la red realizada por un autogenerador, expresada en kWh.</t>
  </si>
  <si>
    <t>Fuentes No Convencionales de Energía Renovable (FNCER)</t>
  </si>
  <si>
    <t>Ley 2099</t>
  </si>
  <si>
    <t>Generación distribuida: </t>
  </si>
  <si>
    <t>Es la actividad de generar energía eléctrica con una planta con capacidad instalada o nominal de generación menor a 1MW, y que se encuentra instalada cerca de los centros de consumo, conectada al Sistema de Distribución Local (SDL).</t>
  </si>
  <si>
    <t>Generador distribuido (GD).</t>
  </si>
  <si>
    <t>Empresa de Servicios Públicos (ESP) que realiza la actividad de generación distribuida. Para todos los efectos, es un agente generador sujeto a la regulación vigente para esta actividad, con excepción de los procedimientos de conexión y comercialización aquí definidos.</t>
  </si>
  <si>
    <t>Importación de energía</t>
  </si>
  <si>
    <t>Cantidad de energía eléctrica consumida desde las redes del SIN por un autogenerador, expresada en kWh.</t>
  </si>
  <si>
    <t>Operador de Red de STR y SDL, OR.</t>
  </si>
  <si>
    <t>ersona encargada de la planeación de la expansión, las inversiones, la operación y el mantenimiento de todo o parte de un Sistema de Transmisión Regional, STR, o de un Sistema de Distribución Local, SDL, incluidas sus conexiones al Sistema de Transmisión Nacional, STN. Los activos pueden ser de su propiedad o de terceros. Para todos los propósitos, son las empresas que tienen Cargos por Uso de los STR o SDL aprobados por la CREG. El OR siempre debe ser una Empresa de Servicios Públicos Domiciliarios, ESP. La unidad mínima de un SDL para que un OR solicite Cargos de Uso corresponde a un Municipio.</t>
  </si>
  <si>
    <t>Potencia máxima declarada para AGPE y AGGE.</t>
  </si>
  <si>
    <t>Corresponde a la potencia que es declarada por el AGPE o AGGE ante el OR, en el momento del registro de la frontera comercial para entrega de excedentes de energía, cuando aplica, y declarada durante el procedimiento de conexión.</t>
  </si>
  <si>
    <t>Sistemas de suministro de energía de emergencia.</t>
  </si>
  <si>
    <t>Persona jurídica que realiza la actividad de Transmisión de Energía Eléctrica en el STN, o que ha constituido una empresa cuyo objeto es el desarrollo de dichas actividades.</t>
  </si>
  <si>
    <t>Son aquellas plantas, unidades de generación o sistemas de almacenamiento de energía que utilizan los usuarios para atender parcial o totalmente su consumo en casos de interrupción del servicio público de energía eléctrica, y tienen un sistema de transferencia manual o automático de energía, o algún sistema que garantiza la no inyección de energía eléctrica a la red.</t>
  </si>
  <si>
    <t>Sistema de Transmisión Regional, STR</t>
  </si>
  <si>
    <t>Sistema de transporte de energía eléctrica compuesto por los Activos de Conexión del OR al STN y el conjunto de líneas, equipos y subestaciones, con sus equipos asociados, que operan en el nivel de tensión 4. Los STR pueden estar conformados por los activos de uno o más OR.</t>
  </si>
  <si>
    <t>Resolucion 40311</t>
  </si>
  <si>
    <t>MEM</t>
  </si>
  <si>
    <t>Mercado electrico Mayorista</t>
  </si>
  <si>
    <t>Resolucion 101-005</t>
  </si>
  <si>
    <t>Ley 142</t>
  </si>
  <si>
    <t>mercado mayorista</t>
  </si>
  <si>
    <t>resolucion 024</t>
  </si>
  <si>
    <t>aspectos comerciales del mercado mayorista</t>
  </si>
  <si>
    <t>resolucion 080</t>
  </si>
  <si>
    <t>CND</t>
  </si>
  <si>
    <t>Resolucion 060</t>
  </si>
  <si>
    <t>Permite la conexión y operación FV en STN y STR</t>
  </si>
  <si>
    <t xml:space="preserve">Resolucion 080 </t>
  </si>
  <si>
    <t>voltage ride through</t>
  </si>
  <si>
    <t>Consigna. </t>
  </si>
  <si>
    <t>Orden emitida directa o indirectamente por el CND (Control Automático de Generación, Control Automático de Tensión u otros a las que hubiera lugar), tendiente a modificar el modo o la condición de operación de una instalación, de un equipo o de un sistema de control.</t>
  </si>
  <si>
    <t>Control rápido de corriente reactiva.</t>
  </si>
  <si>
    <t>Característica proporcionada por un módulo de control de un parque de generación eólico o solar fotovoltaico y que permite una inyección rápida de corriente reactiva ante desviaciones de tensiones en la red.</t>
  </si>
  <si>
    <t>Delta de cambio esperado.</t>
  </si>
  <si>
    <t>Diferencia en valor absoluto entre el valor inicial de la señal y el valor final esperado.</t>
  </si>
  <si>
    <t>Estatismo en frecuencia.</t>
  </si>
  <si>
    <t>Reserva de Regulación Primaria:</t>
  </si>
  <si>
    <t>Capacidad en las plantas y/o unidades de generación necesaria para la prestación del Servicio de Regulación Primaria de Frecuencia.</t>
  </si>
  <si>
    <t>Regulación Primaria:</t>
  </si>
  <si>
    <t>Servicio en línea que corresponde a la variación automática, mediante el gobernador de velocidad, de la potencia entregada por la unidad de generación como respuesta a cambios de frecuencia en el sistema. Los tiempos característicos de respuesta están entre 0 y 10 segundos. La variación de carga del generador debe ser sostenible al menos durante los siguientes 30 segundos.</t>
  </si>
  <si>
    <t>Característica técnica de una planta y/o unidad de generación, que determina la variación porcentual de la frecuencia por cada unidad de variación porcentual de la carga.</t>
  </si>
  <si>
    <t>Banda Muerta de Operación:</t>
  </si>
  <si>
    <t>Rango de frecuencia dentro del cual las unidades de generación no varían automáticamente su potencia.</t>
  </si>
  <si>
    <t>Característica técnica de una planta de generación, que determina la variación porcentual de la tensión por cada variación porcentual de la potencia reactiva en todo el rango de regulación de tensión.</t>
  </si>
  <si>
    <t>Planta de generación variable despachada centralmente o generación variable.</t>
  </si>
  <si>
    <t>Se considerará planta de generación variable: las plantas eólicas, solares fotovoltaicas y plantas filo de agua, que son despachadas centralmente.</t>
  </si>
  <si>
    <t>Respuesta rápida de frecuencia. </t>
  </si>
  <si>
    <t>Característica proporcionada por un módulo de control de una planta de generación eólica, que permite una inyección rápida de potencia activa ante caídas de frecuencia en la red.</t>
  </si>
  <si>
    <t>Tiempo de establecimiento - Te. </t>
  </si>
  <si>
    <t>Tiempo que tarda la señal en alcanzar y mantenerse dentro de una banda de 3% del delta de cambio esperado y alrededor de su valor final, ante una entrada escalón.</t>
  </si>
  <si>
    <t>Tiempo de respuesta inicial - Tr.</t>
  </si>
  <si>
    <t>Tiempo que tarda la señal en alcanzar un 3% del delta de cambio esperado respecto de su valor inicial, ante una entrada escalón.</t>
  </si>
  <si>
    <t>Antioquia</t>
  </si>
  <si>
    <t>Capacidad aprobada 2023</t>
  </si>
  <si>
    <t>Capacidad aprobada 2024</t>
  </si>
  <si>
    <t>Capacidad aprobada 2025</t>
  </si>
  <si>
    <t>Atlantico</t>
  </si>
  <si>
    <t>Bolivar</t>
  </si>
  <si>
    <t>Boyaca-Casanare</t>
  </si>
  <si>
    <t>Oriental</t>
  </si>
  <si>
    <t>% Aprobado</t>
  </si>
  <si>
    <t>Total</t>
  </si>
  <si>
    <t>Fase</t>
  </si>
  <si>
    <t>Departamento</t>
  </si>
  <si>
    <t>N° Proyectos</t>
  </si>
  <si>
    <t>Arauca</t>
  </si>
  <si>
    <t>Bogota D.C</t>
  </si>
  <si>
    <t xml:space="preserve">Boyaca </t>
  </si>
  <si>
    <t xml:space="preserve">Caldas </t>
  </si>
  <si>
    <t xml:space="preserve">Casanare </t>
  </si>
  <si>
    <t xml:space="preserve">Cesar </t>
  </si>
  <si>
    <t>Cordoba</t>
  </si>
  <si>
    <t>Cundinamarca</t>
  </si>
  <si>
    <t>La Guajira</t>
  </si>
  <si>
    <t xml:space="preserve">Magdalena </t>
  </si>
  <si>
    <t xml:space="preserve">Meta </t>
  </si>
  <si>
    <t xml:space="preserve">Santander  </t>
  </si>
  <si>
    <t>Sucre</t>
  </si>
  <si>
    <t>Tolima</t>
  </si>
  <si>
    <t>Potencia (MW)</t>
  </si>
  <si>
    <t>Huila</t>
  </si>
  <si>
    <t>Boyaca</t>
  </si>
  <si>
    <t>Cesar</t>
  </si>
  <si>
    <t>Caldas</t>
  </si>
  <si>
    <t>Cauca</t>
  </si>
  <si>
    <t xml:space="preserve">Norte Santander </t>
  </si>
  <si>
    <t>Risaralda</t>
  </si>
  <si>
    <t>Magdalena</t>
  </si>
  <si>
    <t>Meta</t>
  </si>
  <si>
    <t>Capacidad (MW)</t>
  </si>
  <si>
    <t>Putumayo</t>
  </si>
  <si>
    <t>Vaupes</t>
  </si>
  <si>
    <t>Comentarios</t>
  </si>
  <si>
    <t>EMPRESAS PÚBLICAS DE MEDELLÍN E.S.P.</t>
  </si>
  <si>
    <t>Nueva Esperanza 500 kV</t>
  </si>
  <si>
    <t>Existente</t>
  </si>
  <si>
    <t>UPME 01-2013/UPME 07-2016</t>
  </si>
  <si>
    <t>STN</t>
  </si>
  <si>
    <t>GRUPO ENERGÍA BOGOTÁ S.A. E.S.P.</t>
  </si>
  <si>
    <t>Norte 500 kV</t>
  </si>
  <si>
    <t>UPME 03-2010/UPME 01-2013</t>
  </si>
  <si>
    <t>ISA-INTERCOLOMBIA S.A E.S.P</t>
  </si>
  <si>
    <t>Bacatá 230 kV</t>
  </si>
  <si>
    <t>UPME 03-2010</t>
  </si>
  <si>
    <t>Chivor II (San Luis) 230 kV</t>
  </si>
  <si>
    <t>Norte 230 kV</t>
  </si>
  <si>
    <t>Sogamoso 500 kV</t>
  </si>
  <si>
    <t>UPME 01-2013/UPME 03-2014/UPME 04-2019/UPME 08-2017</t>
  </si>
  <si>
    <t>AIR-E S.A. E.S.P.</t>
  </si>
  <si>
    <t>San Juan 220 kV</t>
  </si>
  <si>
    <t>UPME 04-2018</t>
  </si>
  <si>
    <t>Medellin (Katíos) 230 kV</t>
  </si>
  <si>
    <t>UPME 03-2014</t>
  </si>
  <si>
    <t>La Virginia 500 kV</t>
  </si>
  <si>
    <t>UPME 07-2016/UPME 04-2014/UPME 02-2009</t>
  </si>
  <si>
    <t>Chinú 500 kV</t>
  </si>
  <si>
    <t>UPME 05-2014</t>
  </si>
  <si>
    <t>Copey 500 kV</t>
  </si>
  <si>
    <t>UPME 05-2014/UPME 09-2016/UPME 02-2003/UPME 02-2013</t>
  </si>
  <si>
    <t>Sabanalarga 500 kV</t>
  </si>
  <si>
    <t>UPME 07-2017/UPME 02-2003</t>
  </si>
  <si>
    <t>Bolívar 500 kV</t>
  </si>
  <si>
    <t>UPME 07-2017</t>
  </si>
  <si>
    <t>TRANSELCA S.A. E.S.P.</t>
  </si>
  <si>
    <t>Fundación 220 kV</t>
  </si>
  <si>
    <t>UPME 09-2016</t>
  </si>
  <si>
    <t>Nueva Cuestecitas 220 kV</t>
  </si>
  <si>
    <t>Nueva</t>
  </si>
  <si>
    <t>La Loma 110 kV</t>
  </si>
  <si>
    <t>UPME STR 13-2015</t>
  </si>
  <si>
    <t>STR</t>
  </si>
  <si>
    <t>Alférez 230 kV</t>
  </si>
  <si>
    <t>UPME 01-2010/UPME 05-2009</t>
  </si>
  <si>
    <t>Cuestecitas 500 kV</t>
  </si>
  <si>
    <t>UPME 09-2016/ UPME 06-2017</t>
  </si>
  <si>
    <t>El Paso 110 kV</t>
  </si>
  <si>
    <t>CARIBE MAR DE LA COSTA -AFINIA S.A. E.S.P.</t>
  </si>
  <si>
    <t>La Jagua 110 kV</t>
  </si>
  <si>
    <t>TEBSA (Termobarranquilla) 220 kV</t>
  </si>
  <si>
    <t>UPME 06-2018</t>
  </si>
  <si>
    <t>CELSIA COLOMBIA S.A. E.S.P</t>
  </si>
  <si>
    <t>Termoflores 220 kV</t>
  </si>
  <si>
    <t>UPME 06-2018/UPME 06-2013</t>
  </si>
  <si>
    <t>El Río 220 kV</t>
  </si>
  <si>
    <t>Toluviejo 220 kV</t>
  </si>
  <si>
    <t>UPME 05-2018</t>
  </si>
  <si>
    <t>Toluviejo 110 kV</t>
  </si>
  <si>
    <t>Proyectada</t>
  </si>
  <si>
    <t>-</t>
  </si>
  <si>
    <t>San Juan 110 kV</t>
  </si>
  <si>
    <t>UPME STR 06-2019</t>
  </si>
  <si>
    <t>Río Córdoba 220 kV</t>
  </si>
  <si>
    <t>UPME 10-2019/UPME 06-2014/UPME STR 07-2014</t>
  </si>
  <si>
    <t>Bonda (TERMOCOL) 220 kV</t>
  </si>
  <si>
    <t>UPME 10-2019 /UPME 02-2010</t>
  </si>
  <si>
    <t>Colectora 500 kV</t>
  </si>
  <si>
    <t>UPME 06-2017</t>
  </si>
  <si>
    <t>Chivor 230 kV</t>
  </si>
  <si>
    <t>Oasis 110 kV</t>
  </si>
  <si>
    <t>UPME STR 02-2019</t>
  </si>
  <si>
    <t>Tebsa 110 kV</t>
  </si>
  <si>
    <t>San Marcos 500 kV</t>
  </si>
  <si>
    <t>UPME 04-2014</t>
  </si>
  <si>
    <t>Bacatá 500 kV</t>
  </si>
  <si>
    <t>UPME 01-2008/UPME 01-2003</t>
  </si>
  <si>
    <t>Alférez 500 kV</t>
  </si>
  <si>
    <t>Bolívar 110 kV</t>
  </si>
  <si>
    <t>UPME STR 10-2015</t>
  </si>
  <si>
    <t>Bolívar 220 kV</t>
  </si>
  <si>
    <t>UPME 05-2012/UPME 02-2003/UPME 05-2018/UPME 02-2008</t>
  </si>
  <si>
    <t>CONSORCIO SMA-CU</t>
  </si>
  <si>
    <t>Estadio 110 kV</t>
  </si>
  <si>
    <t>Centro 110 kV</t>
  </si>
  <si>
    <t>Chinú 220 kV</t>
  </si>
  <si>
    <t>UPME 07-2013/UPME 05-2018</t>
  </si>
  <si>
    <t>Copey 220 kV</t>
  </si>
  <si>
    <t>UPME 09-2016/UPME 02-2013</t>
  </si>
  <si>
    <t>Flores 220 kV</t>
  </si>
  <si>
    <t>UPME 06-2013</t>
  </si>
  <si>
    <t>Magdalena 110 kV</t>
  </si>
  <si>
    <t>El Río 110 kV</t>
  </si>
  <si>
    <t>La Loma 500 kV</t>
  </si>
  <si>
    <t>UPME 04-2019/UPME 06-2017</t>
  </si>
  <si>
    <t>CONSORCIO ELÉCTRICO DEL CARIBE S.A.S. E.S.P.</t>
  </si>
  <si>
    <t>La Marina 110 kV</t>
  </si>
  <si>
    <t>UPME STR 03-2019</t>
  </si>
  <si>
    <t>Las Flores 110 kV</t>
  </si>
  <si>
    <t>Medellín 500 kV</t>
  </si>
  <si>
    <t>Sabanalarga 220 kV</t>
  </si>
  <si>
    <t>Termoflores 110 kV</t>
  </si>
  <si>
    <t>Unión 110 kV</t>
  </si>
  <si>
    <t>Nueva Esperanza 230 kV</t>
  </si>
  <si>
    <t>UPME 01-2008</t>
  </si>
  <si>
    <t>San Marcos 230 kV</t>
  </si>
  <si>
    <t>UPME 09-2015</t>
  </si>
  <si>
    <t>Sogamoso 230 kV</t>
  </si>
  <si>
    <t>UPME 04-2009</t>
  </si>
  <si>
    <t>Río Córdoba 110 kV</t>
  </si>
  <si>
    <t>UPME STR 07-2014</t>
  </si>
  <si>
    <t>CARIBE MAR DE LA COSTA S.A. E.S.P - AFINIA</t>
  </si>
  <si>
    <t>Chambacú 110 kV</t>
  </si>
  <si>
    <t>Bocagrande 66 kV</t>
  </si>
  <si>
    <t>RUPO ENERGÍA BOGOTÁ S.A. E.S.P.</t>
  </si>
  <si>
    <t>PERGT 2013-2027</t>
  </si>
  <si>
    <t>Sin Información</t>
  </si>
  <si>
    <t>Subestación Colectora 500 kV y líneas asociadas</t>
  </si>
  <si>
    <t>Construcción de la subestación Colectora 500 kV, Construcción de 2 líneas de transmisión entre Colectora y Cuestecitas, Construcción de una línea de transmisión entre Cuestecitas - La Loma.</t>
  </si>
  <si>
    <t>Colectora - Cuestecitas 500 kV</t>
  </si>
  <si>
    <t>114,33</t>
  </si>
  <si>
    <t>Proyectos en Ejecución</t>
  </si>
  <si>
    <t>Estudios, Diseños y Licenciamiento</t>
  </si>
  <si>
    <t>En elaboración de EIA</t>
  </si>
  <si>
    <t>http://www1.upme.gov.co/PromocionSector/InformacionInversionistas/Paginas/UPME-06-2017-Subestacion-Colectora-500-kV.aspx</t>
  </si>
  <si>
    <t>UPME 01-2013</t>
  </si>
  <si>
    <t>Sogamoso - Norte - Nueva Esperanza 500 kV (Primer Refuerzo Oriental 500 kV)</t>
  </si>
  <si>
    <t>Construcción de la subestación Norte 500 kV y la línea de transmisión Sogamoso – Norte – Nueva Esperanza 500 kV (primer refuerzo 500 kV área oriental).</t>
  </si>
  <si>
    <t>Norte - Nueva Esperanza (Tequendama) 500 kV</t>
  </si>
  <si>
    <t>135,52</t>
  </si>
  <si>
    <t>Ejecución de Obras</t>
  </si>
  <si>
    <t>Construcción</t>
  </si>
  <si>
    <t>http://www1.upme.gov.co/PromocionSector/InformacionInversionistas/Paginas/UPME-01-2013-Sogamoso-Norte-Nueva-Esperanza-500kV.aspx</t>
  </si>
  <si>
    <t>Sogamoso - Norte 500 kV</t>
  </si>
  <si>
    <t>247,14</t>
  </si>
  <si>
    <t>PERGT 2010-2024</t>
  </si>
  <si>
    <t>Chivor - Norte - Bacatá 230 kV</t>
  </si>
  <si>
    <t>Construcción de las subestaciones Chivor II 230 kV y Norte 230 kV y las líneas de transmisión asociadas.</t>
  </si>
  <si>
    <t>Chivor - Chivor II (San Luis) 230 kV</t>
  </si>
  <si>
    <t>3,90</t>
  </si>
  <si>
    <t>http://www1.upme.gov.co/PromocionSector/InformacionInversionistas/Paginas/UPME-03-2010-Chivor-Norte-Bacata.aspx.</t>
  </si>
  <si>
    <t>Chivor II (San Luis) - Norte 230 kV</t>
  </si>
  <si>
    <t>97,70</t>
  </si>
  <si>
    <t>PERGT 2015-2029</t>
  </si>
  <si>
    <t>Nueva subestación Toluviejo 220 kV y líneas de transmisión asociadas</t>
  </si>
  <si>
    <t>Construcción de la subestación Toluviejo 220 kV, Construcción de las líneas a 220 kV entre Chinú - Toluviejo y Tolviejo - Bolívar.</t>
  </si>
  <si>
    <t>Chinú - Toluviejo 220 kV</t>
  </si>
  <si>
    <t>40,93</t>
  </si>
  <si>
    <t>Licencia Ambiental ejecutoriada</t>
  </si>
  <si>
    <t>http://www1.upme.gov.co/PromocionSector/InformacionInversionistas/Paginas/UPME-05-2018-Nueva-subestacion-Toluviejo-220kV.aspx</t>
  </si>
  <si>
    <t>Toluviejo Bolívar 220 kV</t>
  </si>
  <si>
    <t>114,74</t>
  </si>
  <si>
    <t>En evaluación de EIA</t>
  </si>
  <si>
    <t>Evaluacion de EIA suspendida</t>
  </si>
  <si>
    <t>Refuerzo Suroccidental 500 kV</t>
  </si>
  <si>
    <t>Construcción de la subestación Alférez 500 kV y las líneas de transmisión Alférez - San Marcos 500 kV, Reconfiguración Juanchito - Alférez - Pance 230 kV, La Virginia - Alférez 500 kV y Medellín - La Virginia 500 kV.</t>
  </si>
  <si>
    <t>Alférez - San Marcos 500 kV</t>
  </si>
  <si>
    <t>37,31</t>
  </si>
  <si>
    <t>Resolución 40207 del 10 junio 2022</t>
  </si>
  <si>
    <t>http://www1.upme.gov.co/PromocionSector/ConvocatoriasSTN/UPME-04-2014/ANEXO_1_UPME_04_2014_SUROCCIDENTAL_V2.pdf</t>
  </si>
  <si>
    <t>Reconfiguración Juanchito - Alférez - Pance 230 kV</t>
  </si>
  <si>
    <t>1,38</t>
  </si>
  <si>
    <t>La Virginia - Alférez 500kV</t>
  </si>
  <si>
    <t>211,35</t>
  </si>
  <si>
    <t>Medellín - La Virginia 500 kV</t>
  </si>
  <si>
    <t>179,51</t>
  </si>
  <si>
    <t>TRANSMISORA COLOMBIANA DE ENERGÍA S.A.S. E.S.P</t>
  </si>
  <si>
    <t>UPME 07-2016</t>
  </si>
  <si>
    <t>La Virginia - Nueva Esperanza 500 kV (Segundo refuerzo oriental)</t>
  </si>
  <si>
    <t>Construcción de la línea de transmisión La Virginia - Nueva Esperanza 500 kV.</t>
  </si>
  <si>
    <t>La Virignia - Nueva Esperanza 500kV</t>
  </si>
  <si>
    <t>235,41</t>
  </si>
  <si>
    <t>http://www1.upme.gov.co/PromocionSector/InformacionInversionistas/Paginas/UPME-07-2016-Linea-Transmision-Virginia-Nueva-Esperanza-500kV.aspx</t>
  </si>
  <si>
    <t>ISA INTERCOLOMBIA S.A. E.S.P.</t>
  </si>
  <si>
    <t>Sabanalarga - Bolívar 500 kV</t>
  </si>
  <si>
    <t>Construcción de la línea de transmisión Sabanalarga - Bolívar 500 kV.</t>
  </si>
  <si>
    <t>66,42</t>
  </si>
  <si>
    <t>https://www1.upme.gov.co/PromocionSector/InformacionInversionistas/Paginas/UPME-07-2017-Sabanalarga-Bolivar-500kV.aspx</t>
  </si>
  <si>
    <t>PERGT 2014-2028</t>
  </si>
  <si>
    <t>Lineas de Transmisión Copey - Cuestecitas 500 kV y Copey - Fundación 220 kV</t>
  </si>
  <si>
    <t>Construcción de las subestaciones Cuestecitas 500 kV y Nueva Cuestecitas 220 kV, Construcción de las líneas de transmisión Cuestecitas - Nueva Cuestecitas 220 kV, Copey - Cuestecitas 500 kV y Copey - Fundación 220 kV.</t>
  </si>
  <si>
    <t>Cuestecitas - Nueva Cuestecitas 220 kV</t>
  </si>
  <si>
    <t>1,84</t>
  </si>
  <si>
    <t>http://www1.upme.gov.co/PromocionSector/InformacionInversionistas/Paginas/UPME-09-2016-Lineas-Transmision-Copey-Cuestecitas-500kV-Copey-Fundacion-220kV.aspx</t>
  </si>
  <si>
    <t>Copey - Fundación 220 kV</t>
  </si>
  <si>
    <t>50,12</t>
  </si>
  <si>
    <t>Construcción de la subestación La Loma 110 kV y las líneas de transmisión El Paso - La Loma 110 kV y La Loma - La Jagua 110 kV.</t>
  </si>
  <si>
    <t>El Paso - La Loma 110 kV</t>
  </si>
  <si>
    <t>20,37</t>
  </si>
  <si>
    <t>https://www1.upme.gov.co/PromocionSector/InformacionInversionistas/Paginas/UPME-STR-13-2015-Proyecto-La-Loma-110-kV.aspx</t>
  </si>
  <si>
    <t>La Loma - La Jagua 110 kV</t>
  </si>
  <si>
    <t>50,58</t>
  </si>
  <si>
    <t>ENERGÍA DE COLOMBIA STR S.A.S. E.S.P.</t>
  </si>
  <si>
    <t>Resolucion 213 06-19</t>
  </si>
  <si>
    <t>Obras asociadas a las Subestaciones Termoflores, Las flores, Centro, Oasis, Magdalena, Unión, Tebsa y Estadio en el departamento de Atlántico</t>
  </si>
  <si>
    <t>Construcción de las subestaciones Estadio y Magdalena 110 kV y las líneas de transmisión a 110 kV Termoflores-Oasis, Oasis-Estadio, Estadio-Centro, El Río-Magdalena, Unión-Magdalena, Magdalena-TEBSA y Reconfig Termoflores-Las Flores-Oasis 110 kV</t>
  </si>
  <si>
    <t>Termoflores - Oasis 110 kV</t>
  </si>
  <si>
    <t>2,61</t>
  </si>
  <si>
    <t>http://www1.upme.gov.co/PromocionSector/InformacionInversionistas/Paginas/UPME-STR-02-2019-obras-asociadas-subestaciones-termoflores-flores-centro-oasis-magdalena.aspx</t>
  </si>
  <si>
    <t>Oasis - Estadio 110 kV</t>
  </si>
  <si>
    <t>2,22</t>
  </si>
  <si>
    <t>Estadio - Centro 110 kV</t>
  </si>
  <si>
    <t>2,68</t>
  </si>
  <si>
    <t>Magdalena - TEBSA 110 kV</t>
  </si>
  <si>
    <t>1,66</t>
  </si>
  <si>
    <t>Reconfiguración Termoflores - Las Flores - Oasis 110 kV</t>
  </si>
  <si>
    <t>0,66</t>
  </si>
  <si>
    <t>COMPAÑIA ELECTRICA DEL MAR CARIBE S.A.S E.S.P</t>
  </si>
  <si>
    <t>Nueva subestación La Marina 110 kV</t>
  </si>
  <si>
    <t>Construcción de la subestación La Marina 110 kV, Reconfiguración Bosque - La Marina - Chambacú 110 kV y Reconfiguración Termocartagena - La Marina - Bocagrande 110 kV.</t>
  </si>
  <si>
    <t>Reconfiguración Bosque - La Marina - Chambacú 110 kV</t>
  </si>
  <si>
    <t>4,10</t>
  </si>
  <si>
    <t>https://www1.upme.gov.co/PromocionSector/InformacionInversionistas/Paginas/UPME-STR-03-2019-Nueva-Subestacion-La-Marina-110kV.aspx</t>
  </si>
  <si>
    <t>Reconfiguración Termocartagena - La Marina - Bocagrande 110 kV</t>
  </si>
  <si>
    <t>1,57</t>
  </si>
  <si>
    <t>PERGT 2017-2031</t>
  </si>
  <si>
    <t>UPME 04-2019</t>
  </si>
  <si>
    <t>Linea de transmisión La Loma – Sogamoso 500 kV</t>
  </si>
  <si>
    <t>Construcción de línea de transmisión La Loma - Sogamoso 500 kV.</t>
  </si>
  <si>
    <t>La Loma - Sogamoso 500 kV</t>
  </si>
  <si>
    <t>295,83</t>
  </si>
  <si>
    <t>https://www1.upme.gov.co/PromocionSector/InformacionInversionistas/Paginas/UPME-04-2019-linea-transmision-la-loma-sogamoso-500-kV.aspx</t>
  </si>
  <si>
    <t>Norte - Bacatá 230 kV</t>
  </si>
  <si>
    <t>55,92</t>
  </si>
  <si>
    <t>PERGT 2017-2033</t>
  </si>
  <si>
    <t>UPME 10-2019</t>
  </si>
  <si>
    <t>Línea de transmisión Río Córdoba – Bonda (Termocol) 220 kV</t>
  </si>
  <si>
    <t>Construcción de la línea de transmisión Río Córdoba –Bonda</t>
  </si>
  <si>
    <t>Río Córdoba - Bonda (Termocol) Tramo 2</t>
  </si>
  <si>
    <t>28,78</t>
  </si>
  <si>
    <t>https://www1.upme.gov.co/PromocionSector/InformacionInversionistas/Paginas/UPME-10-2019-Linea-de-transmision-Rio-Cordoba-Bonda-(Termocol)-220-kV.aspx</t>
  </si>
  <si>
    <t>Chivor II (San Luis) - Rubiales 230 kV</t>
  </si>
  <si>
    <t>4,30</t>
  </si>
  <si>
    <t>Obras asociadas a las subestaciones Termoflores, Las Flores, Centro, Oasis, Magdalena, Unión, Tebsa y Estadio en el departamento de Atlántico</t>
  </si>
  <si>
    <t>Centro - Oasis 110</t>
  </si>
  <si>
    <t>5,69</t>
  </si>
  <si>
    <t>https://www1.upme.gov.co/PromocionSector/InformacionInversionistas/Paginas/UPME-STR-02-2019-obras-asociadas-subestaciones-termoflores-flores-centro-oasis-magdalena.aspx</t>
  </si>
  <si>
    <t>El Río - Magdalena 110 kV</t>
  </si>
  <si>
    <t>4,85</t>
  </si>
  <si>
    <t>Unión - Magdalena 110 kV</t>
  </si>
  <si>
    <t>1,67</t>
  </si>
  <si>
    <t>CANADIAN SOLAR ENERGY COLOMBIA S.A.S</t>
  </si>
  <si>
    <t>UPME STR 01-2021</t>
  </si>
  <si>
    <t>Almacenamiento de Energía con Baterías - Atlántico</t>
  </si>
  <si>
    <t>Diseño, adquisición de suministros, construcción, operación y mantenimiento de sistemas de almacenamiento de energía eléctrica con baterías en el departamento de Atlántico</t>
  </si>
  <si>
    <t>0,67</t>
  </si>
  <si>
    <t>https://www1.upme.gov.co/PromocionSector/InformacionInversionistas/Paginas/UPME-STR-01-2021-Almacenamiento-de-Energ%C3%ADa-con-Baterias-Atlantico.aspx</t>
  </si>
  <si>
    <t>UPME 02-2021</t>
  </si>
  <si>
    <t>Subestación Pacífico 230 kV</t>
  </si>
  <si>
    <t>Construcción, operación y mantenimiento de la nueva Subestación Pacífico 230 kV y obras asociadas</t>
  </si>
  <si>
    <t>50,28</t>
  </si>
  <si>
    <t>En evaluación de DAA</t>
  </si>
  <si>
    <t>https://www1.upme.gov.co/PromocionSector/InformacionInversionistas/Paginas/UPME-02-2021-Subestacion-Pacifico-230-kV.aspx</t>
  </si>
  <si>
    <t>Río Córdoba - Bonda (Termocol) Tramo 1</t>
  </si>
  <si>
    <t>4,23</t>
  </si>
  <si>
    <t>PERGT 2019-2033</t>
  </si>
  <si>
    <t>Ampliacion</t>
  </si>
  <si>
    <t>Lineas de Transmisión Copey - Cuestecitas 500 kV y Copey - Fundación 220 kV Segundo Circuito</t>
  </si>
  <si>
    <t>Construcción de la línea transmisión segundo circuito Copey Cuestecitas 500 kV</t>
  </si>
  <si>
    <t>Copey Cuestecitas segundo circuito 500 kV</t>
  </si>
  <si>
    <t>218,50</t>
  </si>
  <si>
    <t>Copey - Cuestecitas 500 kV</t>
  </si>
  <si>
    <t>217,40</t>
  </si>
  <si>
    <t>Subestación Colectora 500 kV y líneas asociadas Segundo Circuito</t>
  </si>
  <si>
    <t>Construccion de la segunda linea Cuestecita - la Loma 500 kV</t>
  </si>
  <si>
    <t>247,48</t>
  </si>
  <si>
    <t>Otra Gestión Ambiental</t>
  </si>
  <si>
    <t>Con Licencia Ambiental no en Firme</t>
  </si>
  <si>
    <t>Cuestecitas - La Loma 500 kV</t>
  </si>
  <si>
    <t>DESARROLLO ELÉCTRICO DEL RÍO GUATAPURÍ S.A.S. ESP</t>
  </si>
  <si>
    <t>Resolucion 202 05-19</t>
  </si>
  <si>
    <t>UPME STR 10-2018</t>
  </si>
  <si>
    <t>Guatapurí 110 kV y líneas de transmisión asociadas</t>
  </si>
  <si>
    <t>Construcción de la subestacion Guatapuri 110 kV y Reconfiguración Valledupar - Guatapuri - San Juan 110 kV.</t>
  </si>
  <si>
    <t>Reconfiguración Valledupar - Guatapuri - San Juan 110 kV</t>
  </si>
  <si>
    <t>3,50</t>
  </si>
  <si>
    <t>https://www1.upme.gov.co/PromocionSector/InformacionInversionistas/Paginas/UPME-STR-10-2018-Guatapuri-110kV.aspx</t>
  </si>
  <si>
    <t>INTERCONEXIÓN ELECTRICA S.A. E.S.P.</t>
  </si>
  <si>
    <t>UPME 03-2021</t>
  </si>
  <si>
    <t>Subestación Carrieles 230 kV</t>
  </si>
  <si>
    <t>Construcción, operación y mantenimiento de la nueva subestación Carrieles 230 kV y obras asociadas</t>
  </si>
  <si>
    <t>6,76</t>
  </si>
  <si>
    <t>Estudios, Diseños y Licenciamien</t>
  </si>
  <si>
    <t>Nombre de ejecutor</t>
  </si>
  <si>
    <t>Fecha adjudicación</t>
  </si>
  <si>
    <t>FPO Modificado y aprobado</t>
  </si>
  <si>
    <t>Codigo Plan de Expansion</t>
  </si>
  <si>
    <t>Fecha operación existente</t>
  </si>
  <si>
    <t>Codigo convocatoria UPME</t>
  </si>
  <si>
    <t>Nombre del proyecto</t>
  </si>
  <si>
    <t>Actividades a desarrollar</t>
  </si>
  <si>
    <t>Nombre del tramo</t>
  </si>
  <si>
    <t>Sistema</t>
  </si>
  <si>
    <t>Tension</t>
  </si>
  <si>
    <t>Longitud del tramo</t>
  </si>
  <si>
    <t xml:space="preserve">Estado </t>
  </si>
  <si>
    <t>Etapa</t>
  </si>
  <si>
    <t>Subetapa</t>
  </si>
  <si>
    <t>Observaciones</t>
  </si>
  <si>
    <t>Mas información</t>
  </si>
  <si>
    <t>Subestación San Lorenzo 230 kV</t>
  </si>
  <si>
    <t>Construcción de la nueva subestación San Lorenzo 230 kV y Reconfiguración línea San Carlos – San Lorenzo – Esmeralda 230 kV.</t>
  </si>
  <si>
    <t>Proyectos Previstos</t>
  </si>
  <si>
    <t>Proceso de Convocatoria</t>
  </si>
  <si>
    <t>Prepublicación</t>
  </si>
  <si>
    <t>Nueva subestación Cabrera 230 kV y obras asociadas</t>
  </si>
  <si>
    <t>Construcción de la subestación Cabrera 230 kV y Reconfiguración Guatiguará - Cabrera - Sochagota 230 kV.</t>
  </si>
  <si>
    <t>Estructuración</t>
  </si>
  <si>
    <t>Variante Guavio Reforma-Tunal 230 kV</t>
  </si>
  <si>
    <t>Construcción de una variante de línea para el corredor Guavio – Suria – Reforma – Tunal a 230 kV.</t>
  </si>
  <si>
    <t>Construcción de la subestación Pacífico 230 kV y líneas de transmisión asociadas</t>
  </si>
  <si>
    <t>Convocatoria abierta oficialmente</t>
  </si>
  <si>
    <t>Salamina 230 kV y líneas de transmisión asociadas</t>
  </si>
  <si>
    <t>Construcción de la subestación Salamina 230 kV y Reconfiguración San Carlos - Salamina - Esmeralda 230 kV.</t>
  </si>
  <si>
    <t>Subestación Nuevo Siete (CHOCÓ) 230 kV</t>
  </si>
  <si>
    <t>Construcción de la subestación Nuevo Siete (Chocó) 230 kV y Reconfiguración Ancón Sur - Nuevo Siete - Esmeralda 230 kV.</t>
  </si>
  <si>
    <t>Conexión Renovables 2.b. (Nuevas subestaciones Colectora 2 y Colectora 3 y líneas de transmisión asociadas)</t>
  </si>
  <si>
    <t>Construcción de las subestaciones a 500 kV Colectora 2 y Colectora 3, Construcción de las líneas de transmisión Colectora 2 - Colectora 3 500 kV y Línea HVDC entre las subestaciones Colectora 2 – Cerromatoso.</t>
  </si>
  <si>
    <t>Analisis</t>
  </si>
  <si>
    <t>Subestación Pasacaballos 220kV</t>
  </si>
  <si>
    <t>Construcción de la Subestación Pasacaballos 220 kV y línea de transmisión asociada.</t>
  </si>
  <si>
    <t>Nueva subestación Cabrera 115 kV y obras asociadas</t>
  </si>
  <si>
    <t>Construcción de las Subestaciones Cabrera115kV, Oiba115kV y Suaita115kV, líneas de transmisión a 115kV Cabrera-San Gil, Cabrera-Oiba, Oiba- Suaita, Suaita-Barbosa, ampliación de las Subestaciones San Gil y Barbosa 115kV</t>
  </si>
  <si>
    <t>Subestación Campestre 115 kV</t>
  </si>
  <si>
    <t>Construcción de la subestación Campestre 110 kV, Reconfiguración del tramo doble circuito Ternera – Campestre 66 kV y El Bosque – Campestre 66 kV.</t>
  </si>
  <si>
    <t>Subestación Turbaco</t>
  </si>
  <si>
    <t>Construcción de las subestaciones Turbaco 110 kV y Turbaco 66 Kv, Reconfiguración de los circuitos Ternera – Turbaco 110 kV y Toluviejo – Turbaco 110 kV y Reconfiguración de los circuitos Ternera – Turbaco 66 kV y Turbaco - Gambote 66 kV.</t>
  </si>
  <si>
    <t>Subestación Nueva Toluviejo y obras asociadas 110 kV</t>
  </si>
  <si>
    <t>Construcción Subestación Nueva Toluviejo 110 kV y reconfiguración de líneas</t>
  </si>
  <si>
    <t>Subestación Nuevo Rio 110 kV y obras asociadas</t>
  </si>
  <si>
    <t>Subestación Nueva Rio 110 kV, conexión subestación el Río – Nuevo Río 110 kV</t>
  </si>
  <si>
    <t>Incorporación de un sistema de almacenamiento de energía eléctrica con el propósito de mitigar inconvenientes presentados por la falta o insuficiencia de redes de transporte de energía en el Sistema Interconectado Nacional.</t>
  </si>
  <si>
    <t>Subestación Nueva San Juan y obras asociadas 110 kV</t>
  </si>
  <si>
    <t>Construcción Subestación Nueva San Juan 110kV, Reconfiguración línea Valledupar–Nueva San Juan–San Juan 100 kV</t>
  </si>
  <si>
    <t>Alcaraván - San Antonio 230 kV y obras asociadas</t>
  </si>
  <si>
    <t>Construcción de la subestación Alcaraván 230 kV y la línea de transmisión entre las subestaciones Alcaraván y San Antonio 230 kV</t>
  </si>
  <si>
    <t>Alcaraván - Banadía - La paz 230 kV y obras asociadas</t>
  </si>
  <si>
    <t>Construcción de la subestación La Paz 230 kV; Reconfiguración linea Banadía - La Paz - Caño Limón 230 kV; Construcción de la línea entre las subestaciones Alcaraván y Banadía; Construcción linea de transmisión entre las subestaciones Banadía y La Paz 230 kV.</t>
  </si>
  <si>
    <t>Línea nueva Montería - Río Sinú 110 kV</t>
  </si>
  <si>
    <t>Construcción de la línea de transmisión Río Sinú - Nueva montería 110 kV</t>
  </si>
  <si>
    <t>Desierto</t>
  </si>
  <si>
    <t>Segundo Transformador Primavera 500/230 kV</t>
  </si>
  <si>
    <t>Instalacion de 2do transfomador 500/230kV - 450 MVA en la SE Primavera junto con las bahías de transformación.</t>
  </si>
  <si>
    <t>Cuarto Transformador Sogamoso 500/230 kV</t>
  </si>
  <si>
    <t>Instalación de un cuarto (4) transformador 500/230 kV – 450 MVA en la SE Sogamoso junto con las bahías de transformación EN 500 Y 230 kV.</t>
  </si>
  <si>
    <t>Subestación Estambul 230 kV</t>
  </si>
  <si>
    <t>Nueva SE Estambul 230 kV reconfigurando la línea Alférez - Jumbo 230 kV en las líneas Alférez – Estambul – Jumbo 230 kV y línea San Marcos – Juanchito 230 kV en las líneas San Marcos – Estambul – Juanchito 230 kV. En SE Estambul 115 kV con dos transformadores 230/115 kV de 150 MVA , reconfiguración de los circuitos existentes desde Juanchito a San Luis 1-2 a 115 kV, Estambul - San Luis 1 a 115 kV , Estambul - San Luis 2 a 115 kV dos nuevos circuitos desde SE Estambul 115 kV hasta al SE existente Palmaseca 115 kV.</t>
  </si>
  <si>
    <t>Subestación Carreto 110 kV</t>
  </si>
  <si>
    <t>Nueva SE Carreto 66 kV en configuración doble barra, con dos transformadores 500/66 kV de 150 MVA cada uno. Reconfiguración de línea El Carmen - Gambote 66 kV en Carreto – Gambote 66 kV, Carreto - Calamar 66 kV y Carreto – San Jacinto. Segundo circuito Carreto – Calamar 66 kV y nueva línea San Jacinto – Zambrano 66 kV</t>
  </si>
  <si>
    <t>Compensación Huapango 115 kV</t>
  </si>
  <si>
    <t>Instalación de una compensación capacitiva de 35 MVAr (15, 25 y 35 MVAr cada uno) en la Subestación Huapango (Quibdó) 115 kV.</t>
  </si>
  <si>
    <t>Nueva subestación Carreto 500 kV y obras asociadas</t>
  </si>
  <si>
    <t>Construcción de la subestación Carreto 500 kV y una linea de transmisión desde la subestación Carreto 500 kV a interceptar el circuito 1 de la linea existente Chinú - Sabanalarga 500 Kv.</t>
  </si>
  <si>
    <t>Proyecto en operación</t>
  </si>
  <si>
    <t>NOMBRE DEL TRAMO</t>
  </si>
  <si>
    <t>SISTEMA</t>
  </si>
  <si>
    <t>TENSIÓN</t>
  </si>
  <si>
    <t>LONGITUD DEL TRAMO</t>
  </si>
  <si>
    <t>ETAPA</t>
  </si>
  <si>
    <t xml:space="preserve">FPO </t>
  </si>
  <si>
    <t>SUBESTACIÓN</t>
  </si>
  <si>
    <t>PROPIETARIO</t>
  </si>
  <si>
    <t>ESTADO</t>
  </si>
  <si>
    <t>Capacidad Aprobada(MW)</t>
  </si>
  <si>
    <t>Rango</t>
  </si>
  <si>
    <t>Cantidad de Proyectos</t>
  </si>
  <si>
    <t>LINEAS PROYECTADAS</t>
  </si>
  <si>
    <t>% LONGITUD INCREMENTADA</t>
  </si>
  <si>
    <t>AÑO</t>
  </si>
  <si>
    <t>USD/KW</t>
  </si>
  <si>
    <t>LONGITUD ACTUAL SIN SEGÚN XM</t>
  </si>
  <si>
    <t>LONGITUD DEL TRAMO PROYECTADO</t>
  </si>
  <si>
    <t>RESOLUCIÓN 90708 DE 2013</t>
  </si>
  <si>
    <t>Por la cual se expide el Reglamento Técnico de Instalaciones Eléctricas – RETIE.</t>
  </si>
  <si>
    <t>En el Reglamento Técnico de Instalaciones Eléctricas - RETIE, se establecen los requisitos que garanticen los objetivos legítimos de protección contra los riesgos de origen eléctrico</t>
  </si>
  <si>
    <t xml:space="preserve">Marco legal </t>
  </si>
  <si>
    <t>Descripcion</t>
  </si>
  <si>
    <t>Ambito de aplicación</t>
  </si>
  <si>
    <t>por la cual se establece el régimen para la generación, interconexión, transmisión, distribución y comercialización de electricidad en el territorio nacional, se conceden unas autorizaciones y se dictan otras disposiciones en materia energética.</t>
  </si>
  <si>
    <t>por la cual se establece el régimen de los servicios públicos domiciliarios y se dictan otras disposiciones.</t>
  </si>
  <si>
    <t>Por la cual se establece el Código de Redes, como parte del Reglamento de Operación del Sistema Interconectado Nacional.</t>
  </si>
  <si>
    <t>Resolución 025 de 1995</t>
  </si>
  <si>
    <t>Por la cual se reglamentan los aspectos comerciales del mercado mayorista de energía en el sistema interconectado nacional, que hacen parte del Reglamento de Operación.</t>
  </si>
  <si>
    <t>Por la cual se establece el Reglamento de Distribución de Energía Eléctrica, como parte del Reglamento de Operación del Sistema Interconectado Nacional.</t>
  </si>
  <si>
    <t>Por la cual se hacen modificaciones y adiciones transitorias al Reglamento de Operación para permitir la conexión y operación de plantas solares fotovoltaicas y eólicas en el SIN y se dictan otras disposiciones.</t>
  </si>
  <si>
    <t>Por la cual se adiciona un Capítulo Transitorio al Anexo General del Reglamento de Distribución contenido en la Resolución CREG 070 de 1998, para permitir la conexión y operación de plantas solares fotovoltaicas y eólicas en el SDL con capacidad efectiva neta o potencia máxima declarada igual o mayor a 5 MW y se dictan otras disposiciones</t>
  </si>
  <si>
    <t>Por la cual se regula la actividad de autogeneración a gran escala en el sistema interconectado nacional (SIN) y se dictan otras disposiciones.</t>
  </si>
  <si>
    <t>Por la cual se definen las disposiciones y procedimientos para la asignación de capacidad de transporte en el Sistema Interconectado Nacional</t>
  </si>
  <si>
    <t>Por la cual se hacen modificaciones a las Resoluciones CREG 024 y 025 de 1995, y CREG 062 de 2000 y se establecen otras disposiciones.</t>
  </si>
  <si>
    <t>Por la cual se regulan las actividades de autogeneración a pequeña escala y de generación distribuida en el Sistema Interconectado Nacional</t>
  </si>
  <si>
    <t>Regular aspectos operativos y comerciales para permitir la integración de la autogeneración a pequeña escala y de la generación distribuida al Sistema Interconectado Nacional (SIN).</t>
  </si>
  <si>
    <t>Por la cual se adopta la metodología para la remuneración del Cargo por Confiabilidad en el Mercado Mayorista de Energía.</t>
  </si>
  <si>
    <t>Por la cual se define la metodología para determinar la energía firme para el cargo por confiabilidad de plantas fotovoltaicas y se regulan otras disposiciones.</t>
  </si>
  <si>
    <t>Por la cual se definen los procedimientos para las subastas del Cargo por Confiabilidad en el mercado mayorista de energía.</t>
  </si>
  <si>
    <t>Por la cual se modifica la Resolución CREG 075 de 2021.</t>
  </si>
  <si>
    <t>Por medio de la cual se dictan disposiciones para la transición energética, la dinamización del mercado energético, la reactivación económica del país y se dictan otras disposiciones.</t>
  </si>
  <si>
    <t>Ley 142 de 1994</t>
  </si>
  <si>
    <t>Ley 143 de 1994</t>
  </si>
  <si>
    <t>Resolución 024 de 2015</t>
  </si>
  <si>
    <t>Ley 2099 de 2021</t>
  </si>
  <si>
    <t>Resolución 024 de 1994</t>
  </si>
  <si>
    <t>Resolución 070 de 1998</t>
  </si>
  <si>
    <t>Resolución 071 de 2006</t>
  </si>
  <si>
    <t>Resolución 060 de 2019</t>
  </si>
  <si>
    <t>Resolución 075 de 2021</t>
  </si>
  <si>
    <t>Resolución 148 de 2021</t>
  </si>
  <si>
    <t>Resolución 174 de 2021</t>
  </si>
  <si>
    <t>Resolución 101-024 de 2022</t>
  </si>
  <si>
    <t>Resolución 101-028  de 2022</t>
  </si>
  <si>
    <t>Resolución 101-25 de 2022</t>
  </si>
  <si>
    <t>Resolución 101-007 de 2023</t>
  </si>
  <si>
    <t>[20MW - 100MW]</t>
  </si>
  <si>
    <t>&gt;100MW</t>
  </si>
  <si>
    <t>[10MW - 20MW]</t>
  </si>
  <si>
    <t xml:space="preserve">Antioquia </t>
  </si>
  <si>
    <t>[4.0-5.0(KWh/m^2)]</t>
  </si>
  <si>
    <t xml:space="preserve">Arauca </t>
  </si>
  <si>
    <t>[4.5-5.0(KWh/m^2)]</t>
  </si>
  <si>
    <t xml:space="preserve">Atlantico </t>
  </si>
  <si>
    <t>[4.5-5.5(KWh/m^2)]</t>
  </si>
  <si>
    <t xml:space="preserve">Bogota D.C </t>
  </si>
  <si>
    <t>[3.0-4.0(KWh/m^2)]</t>
  </si>
  <si>
    <t xml:space="preserve">Bolivar </t>
  </si>
  <si>
    <t>[4.0-4.5(KWh/m^2)]</t>
  </si>
  <si>
    <t xml:space="preserve">Cauca </t>
  </si>
  <si>
    <t>[3.5-4.0(KWh/m^2)]</t>
  </si>
  <si>
    <t>[5.0-5.5(KWh/m^2)]</t>
  </si>
  <si>
    <t xml:space="preserve">Cordoba </t>
  </si>
  <si>
    <t xml:space="preserve">Cundinamarca </t>
  </si>
  <si>
    <t xml:space="preserve">Huila </t>
  </si>
  <si>
    <t>[3.5-5.5(KWh/m^2)]</t>
  </si>
  <si>
    <t xml:space="preserve">La Guajira </t>
  </si>
  <si>
    <t>[5.0-6.0(KWh/m^2)]</t>
  </si>
  <si>
    <t>[3.0-4.5(KWh/m^2)]</t>
  </si>
  <si>
    <t>[4.0-5.5(KWh/m^2)]</t>
  </si>
  <si>
    <t xml:space="preserve">Putumayo </t>
  </si>
  <si>
    <t>[3.0-3.5(KWh/m^2)]</t>
  </si>
  <si>
    <t xml:space="preserve">Risaralda </t>
  </si>
  <si>
    <t>[3.5-4.5(KWh/m^2)]</t>
  </si>
  <si>
    <t xml:space="preserve">Sucre </t>
  </si>
  <si>
    <t xml:space="preserve">Tolima </t>
  </si>
  <si>
    <t xml:space="preserve">Vaupes </t>
  </si>
  <si>
    <t xml:space="preserve">Departamento </t>
  </si>
  <si>
    <t>[Radiación (KWh/m^2) ]</t>
  </si>
  <si>
    <t>% Capacidad Instalada Proyectada</t>
  </si>
  <si>
    <t>[Radiación Promedio (KWh/m^2) ]</t>
  </si>
  <si>
    <t>Valledupar</t>
  </si>
  <si>
    <t>San jose de Cucuta</t>
  </si>
  <si>
    <t>SubArea</t>
  </si>
  <si>
    <t>Codigo Proyecto</t>
  </si>
  <si>
    <t>Fecha Proyecto</t>
  </si>
  <si>
    <t>Nombre Proyecto</t>
  </si>
  <si>
    <t>Vigencia</t>
  </si>
  <si>
    <t>Estado</t>
  </si>
  <si>
    <t>Recurso</t>
  </si>
  <si>
    <t>Tecnologia</t>
  </si>
  <si>
    <t>Capacidad MW</t>
  </si>
  <si>
    <t>Municipio</t>
  </si>
  <si>
    <t>Nombre Promotor</t>
  </si>
  <si>
    <t>Entrada Operacion</t>
  </si>
  <si>
    <t>No</t>
  </si>
  <si>
    <t>Fase 3</t>
  </si>
  <si>
    <t>Fase 2</t>
  </si>
  <si>
    <t>ATLANTICO</t>
  </si>
  <si>
    <t>BARRANQUILLA</t>
  </si>
  <si>
    <t>EMPRESAS PÚBLICAS DE MEDELLIN E.S.P.</t>
  </si>
  <si>
    <t>VALLE DEL CAUCA</t>
  </si>
  <si>
    <t>PALMIRA</t>
  </si>
  <si>
    <t>EPSA S.A. E.S.P.</t>
  </si>
  <si>
    <t>TULUA</t>
  </si>
  <si>
    <t>SOLEDAD</t>
  </si>
  <si>
    <t>BARRANCABERMEJA</t>
  </si>
  <si>
    <t>CORDOBA</t>
  </si>
  <si>
    <t>PUERTO LIBERTADOR</t>
  </si>
  <si>
    <t>LA GUAJIRA</t>
  </si>
  <si>
    <t>CASANARE</t>
  </si>
  <si>
    <t>YOPAL</t>
  </si>
  <si>
    <t>Fase 1</t>
  </si>
  <si>
    <t>CAUCA</t>
  </si>
  <si>
    <t>SANTANDER DE QUILICHAO</t>
  </si>
  <si>
    <t>NORTE DE SANTANDER</t>
  </si>
  <si>
    <t>SAN CAYETANO</t>
  </si>
  <si>
    <t>BOLIVAR</t>
  </si>
  <si>
    <t>CARTAGENA</t>
  </si>
  <si>
    <t>AES CHIVOR &amp; CIA S.C.A. E.S.P.</t>
  </si>
  <si>
    <t>CUNDINAMARCA</t>
  </si>
  <si>
    <t>TOCANCIPA</t>
  </si>
  <si>
    <t>BOYACA</t>
  </si>
  <si>
    <t>SOGAMOSO</t>
  </si>
  <si>
    <t>MAGDALENA</t>
  </si>
  <si>
    <t>SANTA MARTA</t>
  </si>
  <si>
    <t>HUILA</t>
  </si>
  <si>
    <t>NEIVA</t>
  </si>
  <si>
    <t>PUTUMAYO</t>
  </si>
  <si>
    <t>TOLIMA</t>
  </si>
  <si>
    <t>ECOPETROL</t>
  </si>
  <si>
    <t>ESPINAL</t>
  </si>
  <si>
    <t>EL CERRITO</t>
  </si>
  <si>
    <t>HMV INGENIEROS LTDA</t>
  </si>
  <si>
    <t>MIRAFLORES</t>
  </si>
  <si>
    <t>IBAGUE</t>
  </si>
  <si>
    <t>CHAPARRAL</t>
  </si>
  <si>
    <t>GIRON</t>
  </si>
  <si>
    <t>SALGAR</t>
  </si>
  <si>
    <t>POPAYAN</t>
  </si>
  <si>
    <t>CESAR</t>
  </si>
  <si>
    <t>EL PASO</t>
  </si>
  <si>
    <t>CALDAS</t>
  </si>
  <si>
    <t>BARBOSA</t>
  </si>
  <si>
    <t>GENSA S.A. E.S.P.</t>
  </si>
  <si>
    <t>CAMPOALEGRE</t>
  </si>
  <si>
    <t>VATIA S.A. E.S.P.</t>
  </si>
  <si>
    <t>RISARALDA</t>
  </si>
  <si>
    <t>LA ESMERALDA</t>
  </si>
  <si>
    <t>SONSON</t>
  </si>
  <si>
    <t>SAN MIGUEL</t>
  </si>
  <si>
    <t>SAN FRANCISCO</t>
  </si>
  <si>
    <t>SUCRE</t>
  </si>
  <si>
    <t>CIMITARRA</t>
  </si>
  <si>
    <t>PAIPA</t>
  </si>
  <si>
    <t>GESTION ENERGETICA S.A. E.S.P</t>
  </si>
  <si>
    <t>CALI</t>
  </si>
  <si>
    <t>GALAPA</t>
  </si>
  <si>
    <t>SANTA ROSA</t>
  </si>
  <si>
    <t>SITIONUEVO</t>
  </si>
  <si>
    <t>QUINDIO</t>
  </si>
  <si>
    <t>ARMENIA</t>
  </si>
  <si>
    <t>PUEBLO RICO</t>
  </si>
  <si>
    <t>ARAUCA</t>
  </si>
  <si>
    <t>TAME</t>
  </si>
  <si>
    <t>SANTAFE DE BOGOTA D.C.</t>
  </si>
  <si>
    <t>BOGOTA, D.C.</t>
  </si>
  <si>
    <t>SAN ANDRES</t>
  </si>
  <si>
    <t>EL COPEY</t>
  </si>
  <si>
    <t>BALBOA</t>
  </si>
  <si>
    <t>CAQUETA</t>
  </si>
  <si>
    <t>HONDA</t>
  </si>
  <si>
    <t>PEQUEÑA CENTRAL HIDROELECTRICA EL GUALI S.A.S. E.S.P.</t>
  </si>
  <si>
    <t>EMPRESA DE ENERGIA DE BOYACA S.A. E.S.P.</t>
  </si>
  <si>
    <t>LA GLORIA</t>
  </si>
  <si>
    <t>NARIÑO</t>
  </si>
  <si>
    <t>TIERRALTA</t>
  </si>
  <si>
    <t>LERIDA</t>
  </si>
  <si>
    <t>ELECTRIFICADORA DEL HUILA S.A. E.S.P.</t>
  </si>
  <si>
    <t>ROVIRA</t>
  </si>
  <si>
    <t>ALTAMIRA</t>
  </si>
  <si>
    <t>HZ ENERGY S.A.S. E.S.P.</t>
  </si>
  <si>
    <t>MANIZALES</t>
  </si>
  <si>
    <t>AGUAZUL</t>
  </si>
  <si>
    <t>AIPE</t>
  </si>
  <si>
    <t>URIBIA</t>
  </si>
  <si>
    <t>EL CARMEN DE VIBORAL</t>
  </si>
  <si>
    <t>SAN LUIS</t>
  </si>
  <si>
    <t>SOLAR</t>
  </si>
  <si>
    <t>SOL</t>
  </si>
  <si>
    <t>FOTOVOLTAICO</t>
  </si>
  <si>
    <t>BUGA</t>
  </si>
  <si>
    <t>PUERTO NARE</t>
  </si>
  <si>
    <t>ENERGÍA SOLAR BODEGA INSEPET</t>
  </si>
  <si>
    <t>INSEPET S.A.S.</t>
  </si>
  <si>
    <t>CASA MUNERA YERBABONITA</t>
  </si>
  <si>
    <t>OSCAR ALONSO MUNERA SALAZAR</t>
  </si>
  <si>
    <t>RYMEL INGENIERÍA ELÉCTRICA S.A.S.</t>
  </si>
  <si>
    <t>CUCUTA</t>
  </si>
  <si>
    <t>OCA¥A</t>
  </si>
  <si>
    <t>SISTEMA DE ENERGÍA SOLAR FOTOVOLTÁICA "HIBRIDO"</t>
  </si>
  <si>
    <t>META</t>
  </si>
  <si>
    <t>RESTREPO</t>
  </si>
  <si>
    <t>JAIRO DE JESÚS CONTRERAS RINCÓN</t>
  </si>
  <si>
    <t>NARI¥O</t>
  </si>
  <si>
    <t>YUMBO</t>
  </si>
  <si>
    <t>DATECSA S.A.</t>
  </si>
  <si>
    <t>CALOTO</t>
  </si>
  <si>
    <t>SOLARMACHT S.A. E.S.P.</t>
  </si>
  <si>
    <t>MANANTIAL</t>
  </si>
  <si>
    <t>VALLEDUPAR</t>
  </si>
  <si>
    <t>GREEN CARIBBEAN S.A.S.</t>
  </si>
  <si>
    <t>BODEGA PARQUE INDUSTRIAL</t>
  </si>
  <si>
    <t>MOSQUERA</t>
  </si>
  <si>
    <t>SAUFER SOLUCIONES LTDA</t>
  </si>
  <si>
    <t>ALCALDÍA</t>
  </si>
  <si>
    <t>MONTERREY</t>
  </si>
  <si>
    <t>LABORATORIO CLÍNICO</t>
  </si>
  <si>
    <t>PLANTA AGUAS RESIDUALES PUNTA CANOA</t>
  </si>
  <si>
    <t>ESPELLA SUCURSAL COLOMBIA</t>
  </si>
  <si>
    <t>ITAGUI</t>
  </si>
  <si>
    <t>INGENIERÍA SOSTENIBLE</t>
  </si>
  <si>
    <t>DOSQUEBRADAS</t>
  </si>
  <si>
    <t>ENERGITEL S.A.</t>
  </si>
  <si>
    <t>ENERGY CARIBE GROUP S.A.</t>
  </si>
  <si>
    <t>CHOCO</t>
  </si>
  <si>
    <t>MEDELLIN</t>
  </si>
  <si>
    <t>CODENSA S.A. E.S.P.</t>
  </si>
  <si>
    <t>PROYECTO FOTOVOLTÁICO CELSIA SOLAR BOLIVAR</t>
  </si>
  <si>
    <t>ZARZAL</t>
  </si>
  <si>
    <t>HANGAR INTERNACIONAL EJECUTIVA DE AVIACIÓN</t>
  </si>
  <si>
    <t>COLGENER 1</t>
  </si>
  <si>
    <t>LOS PATIOS</t>
  </si>
  <si>
    <t>COLGENER S.A.</t>
  </si>
  <si>
    <t>COLGENER 2</t>
  </si>
  <si>
    <t>JAMUNDI</t>
  </si>
  <si>
    <t>TECNOGLASS S.A.</t>
  </si>
  <si>
    <t>CONDOMINIO MONTECARLO</t>
  </si>
  <si>
    <t>GIRARDOT</t>
  </si>
  <si>
    <t>PROELRED S.A.S.</t>
  </si>
  <si>
    <t>VALLEDUPAR PLANTA 5</t>
  </si>
  <si>
    <t>OFICINA PRINCIPAL ANS COMUNICACIONES</t>
  </si>
  <si>
    <t>BUCARAMANGA</t>
  </si>
  <si>
    <t>EMPRESA MUNICIPAL DE SERVICIOS PÚBLICOS DOMICILIARIOS DE PIEDECUESTA E.S.P.</t>
  </si>
  <si>
    <t>LADRILLERA ANDINA S.A.</t>
  </si>
  <si>
    <t>LAURELES - CONSTRUCTORA LOS ALPES</t>
  </si>
  <si>
    <t>CONFECCIONES LEADER SAS</t>
  </si>
  <si>
    <t>PROYECTO SIDA S.A</t>
  </si>
  <si>
    <t>PROYECTO DILLANCOL</t>
  </si>
  <si>
    <t>SMARTSOLAR S.A.S.</t>
  </si>
  <si>
    <t>ARACATACA</t>
  </si>
  <si>
    <t>PALMACEITE S.A.</t>
  </si>
  <si>
    <t>GUAINIA</t>
  </si>
  <si>
    <t>INIRIDA</t>
  </si>
  <si>
    <t>VAUPES</t>
  </si>
  <si>
    <t>MITU</t>
  </si>
  <si>
    <t>SURTITODO CÚCUTA</t>
  </si>
  <si>
    <t>COMPAÑÍA COMERCIAL UNIVERSAL S.A.S.</t>
  </si>
  <si>
    <t>SOLAR - SEDE TERMINAL</t>
  </si>
  <si>
    <t>TELEBUCARAMANGA S.A. E.S.P.</t>
  </si>
  <si>
    <t>MANANTIAL 2</t>
  </si>
  <si>
    <t>MANANTIAL 3</t>
  </si>
  <si>
    <t>SOLAR -TRES AVE MARÍA</t>
  </si>
  <si>
    <t>METROTEL S.A. E.S.P.</t>
  </si>
  <si>
    <t>OFICINA ATS 1</t>
  </si>
  <si>
    <t>ENERGÍA COLOMBIANA DEL SUR S.A.S.</t>
  </si>
  <si>
    <t>AUTOGENERACIÓN CULTIVO TILAPIA</t>
  </si>
  <si>
    <t>VILLAVIEJA</t>
  </si>
  <si>
    <t>SOCIEDAD AGROINDUSTRIAL RVG LTDA</t>
  </si>
  <si>
    <t>AGROINDUSTRIAL 3C</t>
  </si>
  <si>
    <t>COMPAÑÍA AGROINDUSTRIAL Y COMERCIAL 3C LTDA</t>
  </si>
  <si>
    <t>SEDE ADMINISTRATIVA Y BODEGA DE OFFIMEDICA</t>
  </si>
  <si>
    <t>OFFIMEDICA S.A.</t>
  </si>
  <si>
    <t>MÓNICA CRUZ S.A.S.</t>
  </si>
  <si>
    <t>RAMEDICAS</t>
  </si>
  <si>
    <t>CARMEN DEL PILAR ESCOBAR BUSTOS</t>
  </si>
  <si>
    <t>COMFANDI GUADALUPE</t>
  </si>
  <si>
    <t>COMFANDI EL PRADO</t>
  </si>
  <si>
    <t>ALAMBRES Y CABLES TÉCNICOS ALCATEK S.A.</t>
  </si>
  <si>
    <t>PUERTO TEJADA</t>
  </si>
  <si>
    <t>PRONAVICOLA S.A.</t>
  </si>
  <si>
    <t>SEMINARIO EL TABLOIDE</t>
  </si>
  <si>
    <t>FERRETERÍA HERNANDO OROZCO Y COMPAÑÍA</t>
  </si>
  <si>
    <t>BLANCO Y NEGRO MASIVO</t>
  </si>
  <si>
    <t>FRISBY</t>
  </si>
  <si>
    <t>HOTEL EL PEÑÓN</t>
  </si>
  <si>
    <t>HOTEK GHL STYLE</t>
  </si>
  <si>
    <t>AUTOTROPICAL</t>
  </si>
  <si>
    <t>GLOBALEM S.A.S.</t>
  </si>
  <si>
    <t>SOPO</t>
  </si>
  <si>
    <t>BOSQUES DE CAJICÁ ETAPA 1</t>
  </si>
  <si>
    <t>CAJICA</t>
  </si>
  <si>
    <t>CONSTRUIMOS CONPROPIEDAD S.A.S.</t>
  </si>
  <si>
    <t>CASA FAMILIAR CAMPESTRE</t>
  </si>
  <si>
    <t>FUSAGASUGA</t>
  </si>
  <si>
    <t>SKY ENERGY S.A.S.</t>
  </si>
  <si>
    <t>SISTEMA FOTOVOLTAICO OLEODUCTO BICENTENARIO</t>
  </si>
  <si>
    <t>HATO COROZAL</t>
  </si>
  <si>
    <t>OLEODUCTO BICENTENARIO DE COLOMBIA S.A.S.</t>
  </si>
  <si>
    <t>GRUPO GONFOR S.A.S.</t>
  </si>
  <si>
    <t>SAMANES DEL CASTILLO</t>
  </si>
  <si>
    <t>GRUPO PORTUARIO - BPG ZONA FRANCA - OPP GRANELERA</t>
  </si>
  <si>
    <t>BUENAVENTURA</t>
  </si>
  <si>
    <t>HOTEL  TORRE MAR</t>
  </si>
  <si>
    <t>CASA JAIRO VILLARRAGA</t>
  </si>
  <si>
    <t>OCEANO VERDE</t>
  </si>
  <si>
    <t>ACACIAS DEL CASTILLO</t>
  </si>
  <si>
    <t>LLANURAS DEL CASTILLO</t>
  </si>
  <si>
    <t>ROBLES DEL CASTILLO</t>
  </si>
  <si>
    <t>CEIBAS DEL CASTILLO</t>
  </si>
  <si>
    <t>CEDROS DEL CASTILLO</t>
  </si>
  <si>
    <t>HOTEL COSMOS</t>
  </si>
  <si>
    <t>FANANCIERA COMULTRASAN-SABANA DE TORRES</t>
  </si>
  <si>
    <t>FINANCIERA COMULTRASAN LTDA</t>
  </si>
  <si>
    <t>MICROCIRCUITOS S.A.</t>
  </si>
  <si>
    <t>C.I. MILPA S.A.</t>
  </si>
  <si>
    <t>ALMACÉN No. 9 PEREIRA</t>
  </si>
  <si>
    <t>PEREIRA</t>
  </si>
  <si>
    <t>ALMACÉN No. 8 MANIZALES</t>
  </si>
  <si>
    <t>FINCA ALTAZOR</t>
  </si>
  <si>
    <t>LA VEGA</t>
  </si>
  <si>
    <t>EPAM S.A.  E.S.P.</t>
  </si>
  <si>
    <t>SISTEMA DE GENERACIÓN DE ENERGÍA SOLAR FOTOVOLTÁICA.</t>
  </si>
  <si>
    <t>GIRARDOTA</t>
  </si>
  <si>
    <t>INVESA S.A.</t>
  </si>
  <si>
    <t>SAMACA</t>
  </si>
  <si>
    <t>PROYECTO FOTOVOLTÁICO CELSIA SOLAR CHICAMOCHA 5</t>
  </si>
  <si>
    <t>LOS SANTOS</t>
  </si>
  <si>
    <t>MONIQUIRA</t>
  </si>
  <si>
    <t>CHALET PRADOMAR</t>
  </si>
  <si>
    <t>PUERTO COLOMBIA</t>
  </si>
  <si>
    <t>CARLOS IVÁN SILVA CORREDOR</t>
  </si>
  <si>
    <t>PROYECTO FOTOVOLTÁICO CELSIA SOLAR YUMBO</t>
  </si>
  <si>
    <t>BODEGA SOLARTEC EN AMPLIACIÓN, ES WINDOWS, ALUTIONS</t>
  </si>
  <si>
    <t>SISTEMA SOLAR 127.26 kW DC PALMAACEITE S.A.</t>
  </si>
  <si>
    <t>SISTEMA SOLAR 149.94 kW DC ACEITES S.A.</t>
  </si>
  <si>
    <t>ACEITES S.A.</t>
  </si>
  <si>
    <t>GUAYMARAL AUTOCONSUMO</t>
  </si>
  <si>
    <t>BALIVEL S.A.S.</t>
  </si>
  <si>
    <t>GRANJA SAN PACHO - TRIPLE A</t>
  </si>
  <si>
    <t>ALVARADO</t>
  </si>
  <si>
    <t>REA SOLAR COLOMBIA S.A.S</t>
  </si>
  <si>
    <t>SOLAR UNISPAN PALMASECA</t>
  </si>
  <si>
    <t>SOLAR TT ARMENIA</t>
  </si>
  <si>
    <t>SOLUCIÓN GRID TIE DE 1 kWp PARA VIVIENDA RUITOQUE</t>
  </si>
  <si>
    <t>PIEDECUESTA</t>
  </si>
  <si>
    <t>SOLAR SOLUTIONS GROUP S.A.S.</t>
  </si>
  <si>
    <t>CONJUNTO RESIDENCIAL SANTORINO</t>
  </si>
  <si>
    <t>BOSQUES DE LA FONTANA</t>
  </si>
  <si>
    <t>TERMINAL DE TRANSPORTES DE POPAYÁN</t>
  </si>
  <si>
    <t>PROYECTO BIOCOLFONDOS</t>
  </si>
  <si>
    <t>GRUPO ZICAV S.A.S.</t>
  </si>
  <si>
    <t>PROYECTO SOLAR CEPS FASE 1</t>
  </si>
  <si>
    <t>PALERMO</t>
  </si>
  <si>
    <t>CEPS ENGINEERING S.A.S.</t>
  </si>
  <si>
    <t>SOLAR AMERICAN BUSINESS SCHOOL</t>
  </si>
  <si>
    <t>INSTITUTO TÉCNICO AMERICAN BUSINESS SCHOOL</t>
  </si>
  <si>
    <t>SISTEMA DE RESPALDO SERVIDORES AMERICANA DE TECNOLOGÍA Y COMUNICACIONES S.A.S.</t>
  </si>
  <si>
    <t>AMERICANA DE TECNOLOGÍA Y COMUNICACIONES S.A.S.</t>
  </si>
  <si>
    <t>CASA DEL VIENTO</t>
  </si>
  <si>
    <t>GRAN ESPIRITU S.A.S.</t>
  </si>
  <si>
    <t>BODEGA 10C, PARQUE INDUSTRIAL SAN DIEGO.</t>
  </si>
  <si>
    <t>FUNZA</t>
  </si>
  <si>
    <t>BECQUEREL S.A.S.</t>
  </si>
  <si>
    <t>MINCA</t>
  </si>
  <si>
    <t>COL - APA - 440kW - CE047</t>
  </si>
  <si>
    <t>APARTADO</t>
  </si>
  <si>
    <t>AUTOCONSUMO HACIENDA FONTANAR CEREZO 34</t>
  </si>
  <si>
    <t>CHIA</t>
  </si>
  <si>
    <t>WILMAR RENÉ OCHOA URIBE</t>
  </si>
  <si>
    <t>AUTOCONSUMO JORGE CARDONA</t>
  </si>
  <si>
    <t>VILLAVICENCIO</t>
  </si>
  <si>
    <t>JORGE CARDONA</t>
  </si>
  <si>
    <t>SUCURSAL DAVIVIENDA SAN ANDRÉS</t>
  </si>
  <si>
    <t>ARCHIPIELAGO DE SAN ANDRES PROVIDENCIA Y SANTA CATALINA</t>
  </si>
  <si>
    <t>SUCURSAL DAVIVIENDA CIUDAD JARDÍN</t>
  </si>
  <si>
    <t>TIENDA ALKOSTO BARRANQUILLA</t>
  </si>
  <si>
    <t>COLOMBIANA DE COMERCIO S.A. CORBETA Y/O ALKOSTO</t>
  </si>
  <si>
    <t>INTERAMERICANO</t>
  </si>
  <si>
    <t>GASES DEL CARIBE SOLAR</t>
  </si>
  <si>
    <t>PROMIGAS SEDE SOLAR 2</t>
  </si>
  <si>
    <t>SISTEMA FOTOVOLTAICO INTERCONECTADO 7 kWp - LA VIENA</t>
  </si>
  <si>
    <t>CHINCHINA</t>
  </si>
  <si>
    <t>NEGOCIOS ATENEA S.A.S.</t>
  </si>
  <si>
    <t>SISTEMA SOLAR LA TALANQUERA</t>
  </si>
  <si>
    <t>PUERTO LOPEZ</t>
  </si>
  <si>
    <t>BIOPODER S.A.S.</t>
  </si>
  <si>
    <t>SOLAR AGROPEZ</t>
  </si>
  <si>
    <t>SISTEMA COMBINADO DE GENERACIÓN  HOTEL CONRAD KARIBANA</t>
  </si>
  <si>
    <t>INMOBILIARIA KARIBANA S.A.S.</t>
  </si>
  <si>
    <t>FINCA EL EDÉN</t>
  </si>
  <si>
    <t>YOLANDA ENCISO PATIÑO</t>
  </si>
  <si>
    <t>SOLUCIONES FOTOVOLTAICAS VEREDAS CAÑO NUEVO Y TISLÓ</t>
  </si>
  <si>
    <t>UNGUIA</t>
  </si>
  <si>
    <t>HG INGENIERÍA  CONSTRUCCIONES S.A.S.</t>
  </si>
  <si>
    <t>SISTEMA FOTOVOLTAICO METROPOLITANO CC</t>
  </si>
  <si>
    <t>SOLUCIONES FOTOVOLTAICAS INDIVIDUALES DE 750 Wp</t>
  </si>
  <si>
    <t>GUAVIARE</t>
  </si>
  <si>
    <t>UNIÓN TEMPORAL HG SOLAR SYSTEMS</t>
  </si>
  <si>
    <t>SOLUCIONES FOTOVOLTAICAS VEREDAS CORAZÓN, QUEBRADA BONITA Y TICOLE</t>
  </si>
  <si>
    <t>SISTEMA SOLAR EDIFICIO FUREL MEDELLÍN</t>
  </si>
  <si>
    <t>FUREL S.A.</t>
  </si>
  <si>
    <t>SISTEMA SOLAR CCJ PLAZA</t>
  </si>
  <si>
    <t>POTRILLOS 27</t>
  </si>
  <si>
    <t>CARTAGO</t>
  </si>
  <si>
    <t>ELMER WILSON ALEGRÍA SÁENZ</t>
  </si>
  <si>
    <t>AMAZONAS</t>
  </si>
  <si>
    <t>LETICIA</t>
  </si>
  <si>
    <t>PARQUE SOLAR FOTOVOLTAICO CUESTECITAS</t>
  </si>
  <si>
    <t>RIOHACHA</t>
  </si>
  <si>
    <t>SOWITEC OPERATION COLOMBIA S.A.S.</t>
  </si>
  <si>
    <t>PS022017 - SANTAFÉ DE ANTIOQUIA</t>
  </si>
  <si>
    <t>SANTAFE DE ANTIOQUIA</t>
  </si>
  <si>
    <t>LUIS GUILLERMO LOPERA LOPERA</t>
  </si>
  <si>
    <t>EDIFICIO INGENIERÍA CORHUILA</t>
  </si>
  <si>
    <t>CORPORACIÓN UNIVERSITARIA DEL HUILA - CORHUILA</t>
  </si>
  <si>
    <t>SISTEMA GT PLANTA INDURAL 196 kWp</t>
  </si>
  <si>
    <t>INDURAL S.A.</t>
  </si>
  <si>
    <t>PRICESMART BARRANQUILLA</t>
  </si>
  <si>
    <t>PRICESMART COLOMBIA S.A.S.</t>
  </si>
  <si>
    <t>AVICOL - LAS PALMAS</t>
  </si>
  <si>
    <t>MARIQUITA</t>
  </si>
  <si>
    <t>AVÍCOLA COLOMBIANA S.A. AVICOL</t>
  </si>
  <si>
    <t>AVICOL - CINCUENTENARIO</t>
  </si>
  <si>
    <t>AVICOL - SAN FELIPE</t>
  </si>
  <si>
    <t>FINCA LA FUENTE</t>
  </si>
  <si>
    <t>BOJACA</t>
  </si>
  <si>
    <t>SAETA INTERNATIONAL SPORTS WEAR S.A.S.</t>
  </si>
  <si>
    <t>AGROPECUARIA ALIAR S.A.</t>
  </si>
  <si>
    <t>COLIBRY ENERGY #9</t>
  </si>
  <si>
    <t>MGM SUSTANAIBLE ENERGY S.A.S.</t>
  </si>
  <si>
    <t>SAN CARLOS DE GUAROA</t>
  </si>
  <si>
    <t>OPTIMIZACIÓN ENERGÉTICA ALOE &amp; COFFEE</t>
  </si>
  <si>
    <t>PACHO</t>
  </si>
  <si>
    <t>PUNTO NET SOLUCIONES LTDA.</t>
  </si>
  <si>
    <t>PLANTA DE INCUBACIÓN SABANALARGA</t>
  </si>
  <si>
    <t>SABANALARGA</t>
  </si>
  <si>
    <t>ITALCOL ENERGÍA S.A. E.S.P.</t>
  </si>
  <si>
    <t>ECOPOWER</t>
  </si>
  <si>
    <t>POWER GROUP S.A.S.</t>
  </si>
  <si>
    <t>FINCA EL ESCONDITE</t>
  </si>
  <si>
    <t>VILLAGARZON</t>
  </si>
  <si>
    <t>HERNANDO RODRÍGUEZ PÉREZ</t>
  </si>
  <si>
    <t>MONTAJE SISTEMA FOTOVOLTAICO DE 150 Kw  PLANTA MAMONAL</t>
  </si>
  <si>
    <t>OIL RECOVERY SYSTEMS ORCO S.A.</t>
  </si>
  <si>
    <t>VILLA ALICIA SOLAR</t>
  </si>
  <si>
    <t>GENERADOR SOLAR ON-GRID 12kW</t>
  </si>
  <si>
    <t>SABORES LTDA.</t>
  </si>
  <si>
    <t>COUNTRY PLAZA CC1</t>
  </si>
  <si>
    <t>COUNTRY PLAZA CC2</t>
  </si>
  <si>
    <t>TERCOLSOL 1</t>
  </si>
  <si>
    <t>BARANOA</t>
  </si>
  <si>
    <t>LIDERPAN SFV</t>
  </si>
  <si>
    <t>ACOMEQ INGENIERÍA</t>
  </si>
  <si>
    <t>ACOMEQ INGENIERÍA LTDA.</t>
  </si>
  <si>
    <t>SEDE VHZ INGENIERIA S.A.S.</t>
  </si>
  <si>
    <t>VHZ INGENIERIA S.A.S.</t>
  </si>
  <si>
    <t>CASA VICTOR OCHOA</t>
  </si>
  <si>
    <t>EPYS Y CIA S.C.A.</t>
  </si>
  <si>
    <t>RESIDENCIA PICACHO DIEGO GARCÍA</t>
  </si>
  <si>
    <t>MONTERIA</t>
  </si>
  <si>
    <t>DIEGO GARCÍA GARCÍA</t>
  </si>
  <si>
    <t>LABORATORIOS ALEJANDRO SANDINO</t>
  </si>
  <si>
    <t>COL ENERGY S.A.S.</t>
  </si>
  <si>
    <t>SISTEMA FOTOVOLTAICO CONECTADO A RED DE 4 kW</t>
  </si>
  <si>
    <t>PERFOTECNICA</t>
  </si>
  <si>
    <t>SISTEMA FOTOVOLTAICO 1.8 kW</t>
  </si>
  <si>
    <t>SASAIMA</t>
  </si>
  <si>
    <t>JAIRO BERNAL</t>
  </si>
  <si>
    <t>EDIFICIO SAN JOSÉ</t>
  </si>
  <si>
    <t>CONSTRUIRCA S.A.S.</t>
  </si>
  <si>
    <t>CABAÑAS LOS GUADUALES</t>
  </si>
  <si>
    <t>NEGOCIOS INMOBILIARIOS HUSAI S.A.S.</t>
  </si>
  <si>
    <t>U STORAGE BARRANQUILLA</t>
  </si>
  <si>
    <t>IMPACT HUB BOGOTA</t>
  </si>
  <si>
    <t>SUN SUPPLY S.A.S.</t>
  </si>
  <si>
    <t>MERCATODO FLORALIA</t>
  </si>
  <si>
    <t>COMERCIALIZADORA FLORALIA S.A.</t>
  </si>
  <si>
    <t>MERCATODO FLORESTA</t>
  </si>
  <si>
    <t>NUESTRO MONTERÍA</t>
  </si>
  <si>
    <t>PACTIA BURO 24</t>
  </si>
  <si>
    <t>PLASTICOS ESPECIALES BODEGA 80 Y 90</t>
  </si>
  <si>
    <t>PLASTICOS ESPECIALES S.A.S.</t>
  </si>
  <si>
    <t>PLASTICOS ESPECIALES_PLANTA FLEXIBLES</t>
  </si>
  <si>
    <t>COMESTIBLES ALDOR</t>
  </si>
  <si>
    <t>COMESTIBLES ALDOR S.A.S.</t>
  </si>
  <si>
    <t>SFV DANCALI</t>
  </si>
  <si>
    <t>OFICINAS INGEV S.A.S.</t>
  </si>
  <si>
    <t>INGENIO FINANCIERO GESTIÓN VERDE INGEV S.A.S.</t>
  </si>
  <si>
    <t>FV 85 kW SOLEDAD ATLÁNTICO</t>
  </si>
  <si>
    <t>INNECARIBE S.A.S.</t>
  </si>
  <si>
    <t>BODEGA DE PERFUMES DE LA PLANTA FIRMENICH</t>
  </si>
  <si>
    <t>PARQUE SOLAR COLORADOS I</t>
  </si>
  <si>
    <t>EL CARMEN DE BOLIVAR</t>
  </si>
  <si>
    <t>CASTELLANA DE PROYECTOS SOLARES SUCURSAL COLOMBIA</t>
  </si>
  <si>
    <t>PROYECTO GENERACION SOLAR KM+30 EL CARMEN</t>
  </si>
  <si>
    <t>ENERTOTAL S.A E.S.P</t>
  </si>
  <si>
    <t>SISTEMA FV 17 KW PENTHOUSE</t>
  </si>
  <si>
    <t>XANTIA-XAMUELS SAS</t>
  </si>
  <si>
    <t>SISTEMA FV 2.4 KW MESA DE YEGUAS</t>
  </si>
  <si>
    <t>ANAPOIMA</t>
  </si>
  <si>
    <t>SISTEMA FV 14 KW PUNTA CANGREJO</t>
  </si>
  <si>
    <t>JUAN DE ACOSTA</t>
  </si>
  <si>
    <t>FINCA GOMEZ MORA</t>
  </si>
  <si>
    <t>RIONEGRO</t>
  </si>
  <si>
    <t>GRANENERGY SAS</t>
  </si>
  <si>
    <t>SISTEMA SOLAR FV PARA AUTOCONSUMO, EDIFICIO CENTRO DE CONTROL, SEDE PROMISION ELECTRIFICADORA DEL HUILA</t>
  </si>
  <si>
    <t>CASA PAYANDE 3.2 kWp</t>
  </si>
  <si>
    <t>QUEBRADANEGRA</t>
  </si>
  <si>
    <t>ESTRATEGIA ANDINA S.A.S.</t>
  </si>
  <si>
    <t>FAROCOL DOS</t>
  </si>
  <si>
    <t>FAROCOL DOS S.A.S.</t>
  </si>
  <si>
    <t>SISTEMA SOLAR FOTOVOLTAICO DE  296,40 kW DC PARA CHALLENGER S.A.S.</t>
  </si>
  <si>
    <t>CHALLENGER SAS</t>
  </si>
  <si>
    <t>SISTEMA PV 351 kWp INSTALACIONES ITALO</t>
  </si>
  <si>
    <t>PACTIA U STORAGE CARTAGENA</t>
  </si>
  <si>
    <t>PLANTA SOLAR PV ALMACEN No.16 CARTAGO</t>
  </si>
  <si>
    <t>SISTEMAS SOLARES FOTOVOLTAICOS PARA EL SECTOR RURAL EN ZONAS NO INTERCONECTADAS DEL MUNICIPIO DE HATO</t>
  </si>
  <si>
    <t>IMPLEMENTACION DE SISTEMA DE GENERACION DE ENERGIA SOLAR FOTOVOLTAICA DE 21,45 KW</t>
  </si>
  <si>
    <t>TECNOLOGIA INMOBILIARIA SA</t>
  </si>
  <si>
    <t>SOLUCIÓN FOTOVOLTAICA TERMINAL TRANSPORTES ARMENIA</t>
  </si>
  <si>
    <t>TERMINAL DE TRANSPORTES DE ARMENIA S.A.</t>
  </si>
  <si>
    <t>INSTALACION FV SOBRE CUBIERTA LICEO PINO VERDE-25000 KWn</t>
  </si>
  <si>
    <t>EMPRESA DE ENERGÍA DE PEREIRA S.A ESP</t>
  </si>
  <si>
    <t>ENERGÍA SOLAR FOTOVOLTÁICA EN CENTRO TURÍSTICO SIMONA DEL MAR</t>
  </si>
  <si>
    <t>TURBO</t>
  </si>
  <si>
    <t>BEATRIZ ELENA DUQUE NARANJO</t>
  </si>
  <si>
    <t>AVÍCOLA SANTA ANITA LA CONQUISTA</t>
  </si>
  <si>
    <t>POLONUEVO</t>
  </si>
  <si>
    <t>SISTEMA SOLAR FOTOVOLTAICO CENTRO VACACIONAL CAFAM MELGAR</t>
  </si>
  <si>
    <t>MELGAR</t>
  </si>
  <si>
    <t>A&amp;I INSTELMEC S.A.S.</t>
  </si>
  <si>
    <t>ITALCOL RIVERPORT PUERTO</t>
  </si>
  <si>
    <t>ITALCOL S.A.</t>
  </si>
  <si>
    <t>SUMINISTRO E INSTALACIÓN DE SISTEMA FOTOVOLTAICO OFF-GRID DE 14.5 KW</t>
  </si>
  <si>
    <t>JARDINES DE LA COLINA LIMITADA</t>
  </si>
  <si>
    <t>CENTRO INTERNACIONAL DE AGRICULTURA TROPICAL CIAT VALLE DEL CAUCA</t>
  </si>
  <si>
    <t>AVÍCOLA SANTA ANITA</t>
  </si>
  <si>
    <t>EDIFICIO EL ESCONDIDO</t>
  </si>
  <si>
    <t>PERUGIA SAS</t>
  </si>
  <si>
    <t>SISTEMA SOLAR FV PARA AUTOCONSUMO, EDIFICIO PROMISION ELECTRIFICADORA DEL HUILA SA ESP</t>
  </si>
  <si>
    <t>E.S. PUERTA DE HIERRO</t>
  </si>
  <si>
    <t>GRUPO EDS AUTOGAS SAS</t>
  </si>
  <si>
    <t>PUNTO No.1 DE VENTA LA CONFIANZA 2.16 KWp</t>
  </si>
  <si>
    <t>IVAN GUILLERMO BUENO MELO</t>
  </si>
  <si>
    <t>PLANTA SOLAR CASA MOLM</t>
  </si>
  <si>
    <t>MAURICIO OSWALDO LOZANO MARÍN</t>
  </si>
  <si>
    <t>PLANTA SOLAR TAMANÁ</t>
  </si>
  <si>
    <t>INTERNACIONAL DE ELÉCTRICOS</t>
  </si>
  <si>
    <t>DATECSA</t>
  </si>
  <si>
    <t>SISTEMA SOLAR FOTOVOLTAICO IZC MAYORISTA</t>
  </si>
  <si>
    <t>COTA</t>
  </si>
  <si>
    <t>ICZ MAYORISTA SAS</t>
  </si>
  <si>
    <t>AVIMA PLANTA DE INCUBACION GIRARDOT PARA AUTOCONSUMO FOTOVOLTAICO</t>
  </si>
  <si>
    <t>AVICOLA DEL MAGDALENA S.A.</t>
  </si>
  <si>
    <t>PLANTA SOLAR 5,4 KWp JAIRO NEL GUATIBONZA PRECIADO</t>
  </si>
  <si>
    <t>JAIRO NEL GUATIBONZA PRECIADO</t>
  </si>
  <si>
    <t>PLANTA SOLAR 1,8 KWp JAIME BARRIOS MEJIA</t>
  </si>
  <si>
    <t>JAIME BARRIOS MEJIA</t>
  </si>
  <si>
    <t>PLANTA SOLAR 37,2 KWp AVENIDA CONSTRUCCIONES SAS</t>
  </si>
  <si>
    <t>AVENIDA CONSTRUCCIONES SAS</t>
  </si>
  <si>
    <t>PLANTA SOLAR 3,6 KWp ALFONSO EDUARDO MONRROY MARQUEZ</t>
  </si>
  <si>
    <t>ALFONSO EDUARDO MONRROY MARQUEZ</t>
  </si>
  <si>
    <t>PLANTA SOLAR 97,8 KWp LOS GUADUALES INVERSIONES SAS</t>
  </si>
  <si>
    <t>PIEDRAS</t>
  </si>
  <si>
    <t>LOS GUADUALES INVERSIONES SAS</t>
  </si>
  <si>
    <t>PROYECTO SOLAR DE AUTOCONSUMO DE 4.48 kWp</t>
  </si>
  <si>
    <t>VICHADA</t>
  </si>
  <si>
    <t>PUERTO CARRE¥O</t>
  </si>
  <si>
    <t>BEATRIZ ANDREA LOAIZA HURTADO</t>
  </si>
  <si>
    <t>SISTEMA SOLAR FOTOVOLTAICO IMPORFENIX</t>
  </si>
  <si>
    <t>IMPORTACIONES Y EXPORTACIONES FENIX SAS</t>
  </si>
  <si>
    <t>INSTALACION FV SOBRE CUBIERTA ORBE -22 KWN</t>
  </si>
  <si>
    <t>INVERSIONES Y PROYECTOS S.A.S.</t>
  </si>
  <si>
    <t>GRANJA PORVENIR PARA AUTOCONSUMO FOTOVOLTAICO</t>
  </si>
  <si>
    <t>GRANJA ESTRELLA DEL MAR AUTOCONSUMO FOTOVOLTAICO</t>
  </si>
  <si>
    <t>ARJONA</t>
  </si>
  <si>
    <t>GRANJA MORALANDIA PARA AUTOCONSUMO FOTOVOLTAICO</t>
  </si>
  <si>
    <t>REPELON</t>
  </si>
  <si>
    <t>PLANTA SOMEX MALAMBO</t>
  </si>
  <si>
    <t>MALAMBO</t>
  </si>
  <si>
    <t>PARQUE SOLAR DEL PACÍFICO</t>
  </si>
  <si>
    <t>SMART CONSULTING GROUP SAS</t>
  </si>
  <si>
    <t>MADREMONTE CASA 21</t>
  </si>
  <si>
    <t>JUAN SEBASTIAN PFEIFFER PULIDO</t>
  </si>
  <si>
    <t>PROYECTO DE GENERACIÓN DE ENERGÍA ELÉCTRICA CON PANELES SOLARES FOTOVOLTAICOS SOBRE LA CUBIERTA DE LA TORRE DE PARQUEADEROS DEL CENTRO COMERCIAL PLAZA DE LAS AMÉRICAS</t>
  </si>
  <si>
    <t>CENTRO COMERCIAL PLAZA DE LAS AMERICAS PH</t>
  </si>
  <si>
    <t>PLANTA SOLAR FOTOVOLTAICA DE INTERCONEXIÓN A RED-EMPRESA TRANSNORTE S.A.</t>
  </si>
  <si>
    <t>BIONERGAS SAS ESP</t>
  </si>
  <si>
    <t>PLANTA SOLAR 4,5 KWP L&amp;M TRANSLOGISTICS SAS</t>
  </si>
  <si>
    <t>L&amp;M TRANSLOGISTICS SAS</t>
  </si>
  <si>
    <t>PLANTA SOLAR 18,6 KWP ALIRIO GIRALDO RAMIREZ</t>
  </si>
  <si>
    <t>TUBARA</t>
  </si>
  <si>
    <t>INGENIERIA SOSTENIBLE ENERGY AND LIGHTING PROFESSIONALS S.A.S.</t>
  </si>
  <si>
    <t>SISTEMA FOTOVOLTAICO INTERCONECTADO 42,63 KWP-CEIBA GRANDE DE CANAAN</t>
  </si>
  <si>
    <t>CFC &amp; A CONSTRUCCIONES</t>
  </si>
  <si>
    <t>SISTEMA FOTOVOLTAICO INTERCONECTADO 10.44 KWP-ALTOS DE QUIMBAYA 14</t>
  </si>
  <si>
    <t>MARTIN SÁNCHEZ PALMA</t>
  </si>
  <si>
    <t>SISTEMA FOTOVOLTAICO INTERCONECTADO 6,38 KWP-ALTOS DE QUIMBAYA 32</t>
  </si>
  <si>
    <t>JUAN GUILLERMO ESCOBAR BOTERO</t>
  </si>
  <si>
    <t>SISTEMA FOTOVOLTAICO INTERCONECTADO 4,64 KWP-ALTOS DE QUIMBAYA 20</t>
  </si>
  <si>
    <t>JUAN DAVID SANCHEZ ACOSTA</t>
  </si>
  <si>
    <t>SISTEMA FOTOVOLTAICO HIBRIDO 10.44 KWP-EL PEÑON 365</t>
  </si>
  <si>
    <t>DIANA RODRIGUEZ SANDOVAL</t>
  </si>
  <si>
    <t>SISTEMA FOTOVOLTAICO INTERCONECTADO 46,4 KWP-INTEGRA CENTRO DE NEGOCIOS</t>
  </si>
  <si>
    <t>INTEGRA SA</t>
  </si>
  <si>
    <t>GRANJA SOLAR DE CALI</t>
  </si>
  <si>
    <t>EL MANANTIAL</t>
  </si>
  <si>
    <t>PLANTA DE ENERGIA SOLAR FUNSTALL</t>
  </si>
  <si>
    <t>REFEEL  COLOMBIA SAS</t>
  </si>
  <si>
    <t>PROYECTO SOLAR AGRALBA</t>
  </si>
  <si>
    <t>DISTRIBUCIONES AGRALBA S.A.</t>
  </si>
  <si>
    <t>PARQUE SOLAR FOTOVOLTAICO VALLEDUPAR</t>
  </si>
  <si>
    <t>PARQUE SOLAR FOTOVOLTAICO VALLEDUPAR S.A.S</t>
  </si>
  <si>
    <t>LA PALMERA</t>
  </si>
  <si>
    <t>CARLOS ALBERTO RODRÍGUEZ ROJAS</t>
  </si>
  <si>
    <t>SISTEMA SOLAR FOTOVOLTAICO DE 18,29 kW DC PARA QUIMICA ORION S.A.</t>
  </si>
  <si>
    <t>GUARNE</t>
  </si>
  <si>
    <t>ORION LOGISTICA S.A.S.</t>
  </si>
  <si>
    <t>PARQUE SOLAR FOTOVOLTAICO SABANALARGA</t>
  </si>
  <si>
    <t>PARQUE SOLAR FOTOVOLTAICO SABANALARGA S.A.S</t>
  </si>
  <si>
    <t>ENR COL I</t>
  </si>
  <si>
    <t>ENR COLOMBIA S.A. E.S.P.</t>
  </si>
  <si>
    <t>PROYECTO FOTOVOLTAICO UNIVERSIDAD DE LOS ANDES EDIFICIO JULIO MARIO SANTO DOMINGO</t>
  </si>
  <si>
    <t>SISTEMA SOLAR FV DE AUTOCONSUMO, PARA EL CONCESIONARIO DE AUTOMOVILES CAESCA S.A.S.</t>
  </si>
  <si>
    <t>CAESCA S.A.S.</t>
  </si>
  <si>
    <t>SISTEMA SOLAR FV DE AUTOCONSUMO, PARA EL CENTRO DE DIAGNOSTICO AUTOMOTOR CDA OPTIMO S.A.</t>
  </si>
  <si>
    <t>CENTRO DE DIAGNOSTICO AUTOMOTOR OPTIMO S.A.S.</t>
  </si>
  <si>
    <t>GENERADOR SOLAR DE 1.7 kWp – FRANCO PIZA</t>
  </si>
  <si>
    <t>RETIRO</t>
  </si>
  <si>
    <t>ENERGIA SOLAR CFA</t>
  </si>
  <si>
    <t>FACATATIVA</t>
  </si>
  <si>
    <t>COLIBRI FLOWERS S.A.</t>
  </si>
  <si>
    <t>E.D.S SAN FRANCISCO</t>
  </si>
  <si>
    <t>SODICSA SAS</t>
  </si>
  <si>
    <t>TUTA1280INT</t>
  </si>
  <si>
    <t>TUTA</t>
  </si>
  <si>
    <t>MONTAJE SISTEMA FOTOVOLTAICO DE 11,2 KW PTAR URBANIZACION SANTA ANA</t>
  </si>
  <si>
    <t>TURBACO</t>
  </si>
  <si>
    <t>PROMOTORA LA CANDELARIA S.A.S.</t>
  </si>
  <si>
    <t>UNIVERSIDAD JAVERIANA CALI</t>
  </si>
  <si>
    <t>SSFV ON GRID 22,4 KW REPLASANDER</t>
  </si>
  <si>
    <t>REPLASANDER LTDA</t>
  </si>
  <si>
    <t>SISTEMA SOLAR FOTOVOLTAICO CON ALMACENAMIENTO</t>
  </si>
  <si>
    <t>ENERGIA SOLAR CCG</t>
  </si>
  <si>
    <t>INTERASESORES ASESORES EMPRESARIALES ADMINISTRATIVOS</t>
  </si>
  <si>
    <t>PROYECTO DE GENERACION DE ENERGIA ELECTRICA CON PANELES SOLARES FOTOVOLTAICOS SOBRE LA CUBIERTA DEL ALMACEN OLIMPICA - SAO VILLA CAROLINA DE BARRANQUILLA</t>
  </si>
  <si>
    <t>PROYECTO DE GENERACION DE ENERGIA ELECTRICA CON PANELES SOLARES FOTOVOLTAICOS SOBRE LA CUBIERTA DEL ALMACEN OLIMPICA - SAO CIRCUNVALAR DE MONTERIA</t>
  </si>
  <si>
    <t>PROYECTO DE GENERACION DE ENERGIA ELECTRICA CON PANELES SOLARES FOTOVOLTAICOS SOBRE LA CUBIERTA DEL ALMACEN SAO - OLIMPICA   DE RIOHACHA</t>
  </si>
  <si>
    <t>CESAR SOLAR III CASCAJALES</t>
  </si>
  <si>
    <t>CS III  S.A.S. E.S.P.</t>
  </si>
  <si>
    <t>CESAR SOLAR II BOSCONIA</t>
  </si>
  <si>
    <t>BOSCONIA</t>
  </si>
  <si>
    <t>CS II BOSCONIA S.A.S.</t>
  </si>
  <si>
    <t>CESAR SOLAR I VALLEDUPAR</t>
  </si>
  <si>
    <t>CS I VALLEDUPAR S.A.S.</t>
  </si>
  <si>
    <t>LADRILLERA VALLEGRES</t>
  </si>
  <si>
    <t>VILLA RICA</t>
  </si>
  <si>
    <t>COMPAÑÍA ENERGÉTICA DE OCCIDENTE SAS ESP</t>
  </si>
  <si>
    <t>HOTEL TIERRA DE ORO</t>
  </si>
  <si>
    <t>SSFV BODEGAS COLSOF (ZONA FRANCA METROPOLITANA)</t>
  </si>
  <si>
    <t>COLOMBIANA DE SOFTWARE Y HARDWARE COLSOFT S.A.</t>
  </si>
  <si>
    <t>SISTEMA SOLAR FOTOVOLTAICO CARLOS CABRERA 100 KW</t>
  </si>
  <si>
    <t>CARLOS CABRERA VILLAMIL</t>
  </si>
  <si>
    <t>PROYECTO AMBALEMA 250 MVA</t>
  </si>
  <si>
    <t>BELTRAN</t>
  </si>
  <si>
    <t>DESARROLLO INTEGRAL DE PROYECTOS GLOBAL S.A.S. - DEINPRO GLOBAL</t>
  </si>
  <si>
    <t>EL PASO SOLAR S.A.S.</t>
  </si>
  <si>
    <t>SISTEMA SOLAR FOTOVOLTAICO SAUCE 1</t>
  </si>
  <si>
    <t>SISTEMA SOLAR FOTOVOLTAICO SAUCE 2</t>
  </si>
  <si>
    <t>SINCELEJO</t>
  </si>
  <si>
    <t>PROMOTORA LOS CAUCHOS S.A.S.</t>
  </si>
  <si>
    <t>PLANTA HARINAGRO BUCARAMANGA PARA AUTOCONSUMO FOTOVOLTAICO</t>
  </si>
  <si>
    <t>PROYECTO DE GENERACIÓN FOTOVOLTAICA SUMINISTRO CENS S.A. E.S.P.</t>
  </si>
  <si>
    <t>CENTRALES ELÉCTRICAS DE NORTE DE SANTANDER S.A. E.S.P.</t>
  </si>
  <si>
    <t>SISTEMA HIBRIDO FV HV TELEVISION INTERCONECTADO</t>
  </si>
  <si>
    <t>ACACIAS</t>
  </si>
  <si>
    <t>IMAS INGENIERIA S.A.S.</t>
  </si>
  <si>
    <t>SISTEMA FOTOVOLTAICO 217.6 KWP 440 VAC CC LA CENTRAL</t>
  </si>
  <si>
    <t>INMUEBLES COMERCIALES SAS</t>
  </si>
  <si>
    <t>CONSTRUCCIÓN, INSTALACION E IMPLEMENTACION DE SOLUCIONES DE ENERGIA VARIOS VEREDAS CARTAGENA DEL CHAIRA</t>
  </si>
  <si>
    <t>CARTAGENA DEL CHAIRA</t>
  </si>
  <si>
    <t>UNION TEMPORAL ZNI CAQUETA 2017</t>
  </si>
  <si>
    <t>PLANTA ITALCOL PALMIRA PARA AUTOCONSUMO FOTOVOLTAICO</t>
  </si>
  <si>
    <t>PLANTA BELLINI MADRID PARA AUTOCONSUMO FOTOVOLTAICO</t>
  </si>
  <si>
    <t>MADRID</t>
  </si>
  <si>
    <t>CONALBRONCES</t>
  </si>
  <si>
    <t>PLANTA MADROÑO LEBRIJA PARA AUTOCONSUMO FOTOVOLTAICO</t>
  </si>
  <si>
    <t>LEBRIJA</t>
  </si>
  <si>
    <t>TRANSFORMADORES CDM</t>
  </si>
  <si>
    <t>PLANTA ITALCOL PEREIRA PARA AUTOCONSUMO FOTOVOLTAICO</t>
  </si>
  <si>
    <t>METREX</t>
  </si>
  <si>
    <t>GLOBAL OFFICE CENTER 24.7 kWp</t>
  </si>
  <si>
    <t>GLOBAL OFFICE CENTER S.A.S.</t>
  </si>
  <si>
    <t>PUERTO GAITAN</t>
  </si>
  <si>
    <t>GENERADOR FOTOVOLTAICO DE 30,2 KWP - UNIVERSIDAD SANTO TOMAS</t>
  </si>
  <si>
    <t>SALAMINA</t>
  </si>
  <si>
    <t>PI EPSILON PROYECTOS DE INGENIERIA ESPECIALIZADA S.A.S.</t>
  </si>
  <si>
    <t>CINEC - SOLAR</t>
  </si>
  <si>
    <t>CINEC SOLAR</t>
  </si>
  <si>
    <t>AVICOLA TRIPLE A LA CEIBA PARA AUTOCONSUMO FOTOVOLTAICO</t>
  </si>
  <si>
    <t>PLANTA ITALCOL FUNZA PARA AUTOCONSUMO FOTOVOLTAICO</t>
  </si>
  <si>
    <t>PLANTA ITALCOL GIRÓN 2 PARA AUTOCONSUMO FOTOVOLTAICO</t>
  </si>
  <si>
    <t>PROYECTO SOLAR FOTOVOLTAICO MONTEVIDEO I</t>
  </si>
  <si>
    <t>LEGOLAS INMOBILIARIA S.A.S.</t>
  </si>
  <si>
    <t>PROYECTO SOLAR FOTOVOLTAICO MONTEVIDEO II</t>
  </si>
  <si>
    <t>SISTEMA DE ENERGIA SOLAR FOTOVOLTAICA ZONA FRANCA PARQUE CENTRAL CARTAGENA BOLIVAR</t>
  </si>
  <si>
    <t>GREEN SOLUTIONS GROUP S.A.S.</t>
  </si>
  <si>
    <t>PROYECTO SISTEMA DE GENERACIÓN FOTOVOLTAICO 10 KW SIMA AMBIENTAL</t>
  </si>
  <si>
    <t>SISTEMAS INTEGRALES DE MANEJO AMBIENTAL -SIMA LTDA</t>
  </si>
  <si>
    <t>CONSTRUCCIÓN DEL SISTEMA DE PRODUCCIÓN DE ENERGÍA A PARTIR DE FNCE 60 KWP</t>
  </si>
  <si>
    <t>GRUPO PLANETA AMBIENTAL SAS</t>
  </si>
  <si>
    <t>CELSIA S.A. E.S.P</t>
  </si>
  <si>
    <t>SISTEMA SOLAR FV PARA AUTOCONSUMO PARA AGROCOSUR</t>
  </si>
  <si>
    <t>RICARDO QUINTERO MOSQUERA</t>
  </si>
  <si>
    <t>GRANJA SOLAR SAN JOSE DE GUADALUPE</t>
  </si>
  <si>
    <t>PSS GLOBAL S.A.S.</t>
  </si>
  <si>
    <t>GRANJA SOLAR LANCEROS</t>
  </si>
  <si>
    <t>ENERTOLIMA INVERSIONES SOCIEDAD POR ACCIONES E.S.P. - ENINSA</t>
  </si>
  <si>
    <t>QUINSA</t>
  </si>
  <si>
    <t>QUIMICA INTEGRADA S.A.</t>
  </si>
  <si>
    <t>SISTEMA SOLAR FOTOVOLTAICO SAUCE 3</t>
  </si>
  <si>
    <t>PUERTO SALGAR</t>
  </si>
  <si>
    <t>PROYECTO FOTOVOLTAICO EN PREMEX</t>
  </si>
  <si>
    <t>ENTORIA ENERGY COLOMBIA S.A.S.</t>
  </si>
  <si>
    <t>GRANJA SOLAR SAN FELIPE</t>
  </si>
  <si>
    <t>CONSTRUCCION DE SISTEMAS DE ENERGIA SOLAR FOTOVOLTAICA PARA 500 VIVIENDAS RURALES EN LOS RESGUARDOS UNUMA, SARACURE, CAWASI Y SAN LUIS DEL TOMO Y LAS VEREDAS MATAGRANDE, TUPARRO, ASOCORTOMO DEL MUNICIPIO DE CUMARIBO DEPARTAMENTO DEL VICHADA.</t>
  </si>
  <si>
    <t>CUMARIBO</t>
  </si>
  <si>
    <t>UNION TEMPORAL SOLARTECH</t>
  </si>
  <si>
    <t>PLANTA DE INCUBACION SAN MARINO SAN GIL PARA AUTOCONSUMO FOTOVOLTAICO</t>
  </si>
  <si>
    <t>PINCHOTE</t>
  </si>
  <si>
    <t>VIVA TUNJA</t>
  </si>
  <si>
    <t>VIVA ENVIGADO</t>
  </si>
  <si>
    <t>VIVA LA CEJA</t>
  </si>
  <si>
    <t>GENERADOR FOTOVOLTAICO DE 4 KWP - CASA SANTA JUANA PAOLA DIAZ</t>
  </si>
  <si>
    <t>JORGE CORTES - AV SUBA</t>
  </si>
  <si>
    <t>SUNCOLOMBIA S.A.S.</t>
  </si>
  <si>
    <t>SOLUCIÓN SOLAR FOTOVOLTAICA CONECTADO A RED CON CAPACIDAD DE 28KWP A SER INSTALADOS SOBRE TECHO INCLINADO DE LA FABRICA AGRICOLA HIMALAYA S.A. UBICADA EN LA VIA BITACO LA CUMBRE VALLE DEL CAUCA</t>
  </si>
  <si>
    <t>LA CUMBRE</t>
  </si>
  <si>
    <t>AGRICOLA HIMALAYA S.A.</t>
  </si>
  <si>
    <t>GENERADOR FOTOVOLTAICO DE 21 KWP - RED AGROVETERINARIA</t>
  </si>
  <si>
    <t>SISTEMA FOTOVOLTAICO # 1 FET 72 KW</t>
  </si>
  <si>
    <t>FLORES EL TRIGAL S.A.S.</t>
  </si>
  <si>
    <t>SISTEMA FOTOVOLTAICO # 2 FET 72 KW</t>
  </si>
  <si>
    <t>SISTEMA FOTOVOLTAICO # 3 FET 72 KW</t>
  </si>
  <si>
    <t>SISTEMA FOTOVOLTAICO # 4 FET 72 KW</t>
  </si>
  <si>
    <t>PLANTA PV 120 KWP GUARNE</t>
  </si>
  <si>
    <t>HERSIC INTERNACIONAL S.A.S.</t>
  </si>
  <si>
    <t>PROYECTO SOLAR FOTOVOLTAICO ESSO INDUSTRIALES 30 KW</t>
  </si>
  <si>
    <t>AZIMUT CONSULTORES S.A.S.</t>
  </si>
  <si>
    <t>ENERGIA SOLAR FOTOVOLTAICA DE CONEXIÓN A RED DE 161,1 KWP PARA LABORATORIOS BAXTER S.A.</t>
  </si>
  <si>
    <t>EFICIENCIA ENERGETICA DE COLOMBIA - ENECO S.A.S.</t>
  </si>
  <si>
    <t>EL TEMPLO</t>
  </si>
  <si>
    <t>CONSTRUCCION DE SISTEMAS DE ENERGIA SOLAR FOTOVOLTAICA EN LAS VEREDAS SAN JOSE , NUEVO PROGRESO, BOCAS DE SANSA, PEÑAS BLANCAS, SARDINATA, EL ROSAL, EL BOSQUE, MONSERRATE BAJO, CURIA BAJO, ANGOSTURAS Y CERRITOS DEL MUNICIPIO DE SAN JUAN DE ARAMA.</t>
  </si>
  <si>
    <t>SAN JUAN DE ARAMA</t>
  </si>
  <si>
    <t>DICOSELEC S.A.S.</t>
  </si>
  <si>
    <t>COLMEDICA CALLE 93 PARA AUTOCONSUMO FOTOVOLTAICO</t>
  </si>
  <si>
    <t>PLANTA DE AUTOGENERACIÓN DE ENERGIA SOLAR FOTOVOLTAICA PRONALCI S.A.</t>
  </si>
  <si>
    <t>PROCESADORA NACIONAL CIGARRILLERA S.A. - PRONALCI</t>
  </si>
  <si>
    <t>SISTEMA FOTOVOLTAICO 174,08 KWP HC MOSQUERA</t>
  </si>
  <si>
    <t>SODIMAC COLOMBIA S.A</t>
  </si>
  <si>
    <t>PROYECTO FOTOVOLTAICO LA GABRIELA</t>
  </si>
  <si>
    <t>LA MESA</t>
  </si>
  <si>
    <t>ENERSINC S.A.S.</t>
  </si>
  <si>
    <t>TORRE SALUD CENTRO CIAL. LLANO GRANDE</t>
  </si>
  <si>
    <t>CONSTRUCTORA GAMATELO S.A.S.</t>
  </si>
  <si>
    <t>ACUACAR</t>
  </si>
  <si>
    <t>AGUAS DE CARTAGENA S.A. - E.S.P.</t>
  </si>
  <si>
    <t>PARQUE SOLAR FOTOVOLTÁICO PONEDERA</t>
  </si>
  <si>
    <t>PONEDERA</t>
  </si>
  <si>
    <t>PARQUE SOLAR FOTOVOLTÁICO PONEDERA S.A.S.</t>
  </si>
  <si>
    <t>PROYECTO SOLAR INADISA</t>
  </si>
  <si>
    <t>INDUSTRIA ANDINA DE ILUMINACION S.A INADISA</t>
  </si>
  <si>
    <t>PARQUE SOLAR EL TREBOL</t>
  </si>
  <si>
    <t>ZAMBRANO</t>
  </si>
  <si>
    <t>GRANJA SOLAR CSCI 1 SAS ESP</t>
  </si>
  <si>
    <t>OFICINA GPI</t>
  </si>
  <si>
    <t>GPI CONSTRUCTORES S.A.S.</t>
  </si>
  <si>
    <t>PROYECTO GENERACION FOTOVOLTAICO ON GRID PLANTA METALMECANICA</t>
  </si>
  <si>
    <t>INSUMMA BUSINESS GROUP FARMAVICOLA S.A.</t>
  </si>
  <si>
    <t>PARQUE SOLAR LA LUNA 1</t>
  </si>
  <si>
    <t>SLOANE ENERGY COLOMBIA S.A.S.</t>
  </si>
  <si>
    <t>PARQUE SOLAR LA LUNA 2</t>
  </si>
  <si>
    <t>PARQUE SOLAR LA LUNA 3</t>
  </si>
  <si>
    <t>PARQUE SOLAR LA LUNA 4</t>
  </si>
  <si>
    <t>PARQUE SOLAR LA LUNA 5</t>
  </si>
  <si>
    <t>SISTEMA SOLAR FV PARA AUTOCONSUMO PARA LA VIVIENDA RESIDENCIAL - CARPA INGENIERIA S.A.S.</t>
  </si>
  <si>
    <t>CARPA INGENIERIA S.A.S.</t>
  </si>
  <si>
    <t>PARQUE FOTOVOLTAICO GUAYACANES</t>
  </si>
  <si>
    <t>PUERTO BOYACA</t>
  </si>
  <si>
    <t>FOTOVOLTAICO LOS GUAYACANES S.A.S.</t>
  </si>
  <si>
    <t>FOTOVOLTAICA CAMPIÑAS DE COMBIA CASA 25</t>
  </si>
  <si>
    <t>INGENIERIA Y RECICLAJE S.A.S.</t>
  </si>
  <si>
    <t>SUMINISTRO E INSTALACIÓN DE MODULOS FOTOVOLTAICOS INVERSORES Y ELEMENTOS DE CONEXIONADO, DE UN(OS) SISTEMA(S) SOLAR(ES) FOTOVOLTAICO(S) AISLADOS CON RESPALDO DE BATERIAS A SER INSTALADOS EN EL PROYECTO DE ENERGIZACION DE VIVIENDAS RURALES EN LAS VEREDAS P</t>
  </si>
  <si>
    <t>LA PRIMAVERA</t>
  </si>
  <si>
    <t>JIMMY GUALTEROS ZAPATA</t>
  </si>
  <si>
    <t>SISTEMA SOLAR FV PARA AUTOCONSUMO PARA LA CAMARA DE COMERCIO DE NEIVA</t>
  </si>
  <si>
    <t>CAMARA DE COMERCIO DE NEIVA</t>
  </si>
  <si>
    <t>SKY SOLUTIONS CASA CAMPESTRE RICAURTE 1</t>
  </si>
  <si>
    <t>RICAURTE</t>
  </si>
  <si>
    <t>SKY SOLUTIONS COLOMBIA S.A.S.</t>
  </si>
  <si>
    <t>SKY SOLUTIONS UNIVERSIDAD BOGOTA 1</t>
  </si>
  <si>
    <t>SKY SOLUTIONS UNIVERSIDAD CHIA 1</t>
  </si>
  <si>
    <t>SKY SOLUTIONS UNIVERSIDAD BOGOTA 2</t>
  </si>
  <si>
    <t>SKY SOLUTIONS EDIFICIO BOGOTA 1</t>
  </si>
  <si>
    <t>SKY SOLUTIONS BODEGA BOGOTA 1</t>
  </si>
  <si>
    <t>INYECTADO A LA RED ECOSOLAR</t>
  </si>
  <si>
    <t>ECOSOLAR ENERGY S.A.S.</t>
  </si>
  <si>
    <t>GRANJA SAN MARINO AGRICA PARA AUTOCONSUMO FOTOVOLTAICO</t>
  </si>
  <si>
    <t>CAJIBIO</t>
  </si>
  <si>
    <t>GENERADOR FOTOVOLTAICO DE 20 KWP- HOTEL CAFEIRA</t>
  </si>
  <si>
    <t>GRANJA SOLAR MUNICIPIO DE INÍRIDA</t>
  </si>
  <si>
    <t>SOL DE INIRIDA S.A.S. E.S.P</t>
  </si>
  <si>
    <t>CASETAS 3, 13 Y 31 DEL OLEODUCTO BICENTENARIO</t>
  </si>
  <si>
    <t>DISEÑO Y CONSTRUCCIÓN SISTEMAS DE ENERGIA FOTOVOLTAICA PARA VIVIENDAS RURALES DEL MUNICIPIO DE SAN JOSÉ DEL GUAVIARE, DEPARTAMENTO DEL GUAVIARE.</t>
  </si>
  <si>
    <t>SAN JOSE DEL GUAVIARE</t>
  </si>
  <si>
    <t>FULGOR S.A.S.</t>
  </si>
  <si>
    <t>GEELBE</t>
  </si>
  <si>
    <t>OPEN SOLAR I</t>
  </si>
  <si>
    <t>OPEN SYSTEMS COLOMBIA S.A.S.</t>
  </si>
  <si>
    <t>SISTEMAS FOTOVOLTAICOS PARA CUATRO ESCUELAS DEL PROYECTO EL PASO - CESAR- ENEL GREEN POWER (EGP): OCTAVIO MENDOZA DURÁN, SAN ANGEL, MATA DE QUESO Y LA ESTACIÓN.</t>
  </si>
  <si>
    <t>ENERGIA SOLAR LATTITUDE</t>
  </si>
  <si>
    <t>COLENERGIAS S.A.S.</t>
  </si>
  <si>
    <t>SKY SOLUTIONS FINCA CASANARE 1</t>
  </si>
  <si>
    <t>MANI</t>
  </si>
  <si>
    <t>SKY SOLUTIONS FINCA CASANARE 2</t>
  </si>
  <si>
    <t>PAZ DE ARIPORO</t>
  </si>
  <si>
    <t>SISTEMA SOLAR FOTOVOLTAICO INTERCONECTADO A LA RED (AUTOCONSUMO) PARA EL CENTRO COMERCIAL UNICENTRO DE NEIVA (335 KWP)</t>
  </si>
  <si>
    <t>SKY SOLUTIONS BODEGA CARTAGENA 1</t>
  </si>
  <si>
    <t>SKY SOLUTIONS BODEGA CUCUTA 1</t>
  </si>
  <si>
    <t>SKY SOLUTIONS CENTRO COMERCIAL CUCUTA 1</t>
  </si>
  <si>
    <t>ENERGIA SOLAR LUTAIMA</t>
  </si>
  <si>
    <t>LA MERCED</t>
  </si>
  <si>
    <t>MALL PLAZA EL CASTILLO</t>
  </si>
  <si>
    <t>PLANTA DE INCUBACION SAN MARINO - EL BOLO PARA AUTOCONSUMO FOTOVOLTAICO</t>
  </si>
  <si>
    <t>ELEC SEDE PRINCIPAL SOLAR</t>
  </si>
  <si>
    <t>PRICESMART CHIA</t>
  </si>
  <si>
    <t>PRICESMART PEREIRA</t>
  </si>
  <si>
    <t>PRICESMART CALI ( MENGA)</t>
  </si>
  <si>
    <t>PRICESMART CAÑAS GORDAS</t>
  </si>
  <si>
    <t>PRICESMART MEDELLÍN</t>
  </si>
  <si>
    <t>HOTEL RICHMOND SUITES SOLAR</t>
  </si>
  <si>
    <t>SKY SOLUTIONS PLANTA SOLAR GUAJIRA 1</t>
  </si>
  <si>
    <t>SKY SOLUTIONS HOTEL LETICIA 1</t>
  </si>
  <si>
    <t>SISTEMA FOTOVOLTAICO EMPRESA DE LICORES DE CUNDINAMARCA (ELC)</t>
  </si>
  <si>
    <t>07 AUTOGENERACION PV  46,79 KWP AMISALUD</t>
  </si>
  <si>
    <t>AMIGOS DE LA SALUD AMISALUD S.A.S.</t>
  </si>
  <si>
    <t>SKY SOLUTIONS COLEGIO BOGOTA 1</t>
  </si>
  <si>
    <t>SKY SOLUTIONS UNIVERSIDAD BOGOTA 3</t>
  </si>
  <si>
    <t>CONSTRUCCIÓN, INSTALACIÓN E IMPLEMENTACIÓN DE SOLUCIONES SOLARES FOTOVOLTAICAS PARA VIVIENDAS RURALES EN LAS ZONAS NO INTERCONECTADAS DEL MUNICIPIO DE TIERRALTA CORDOBA, EN LAS LOCALIDADES DE KM 40, COLON ALTO, COLON MEDIO, ALTAMIRA, CABECERA CORREGIMENTA</t>
  </si>
  <si>
    <t>CONSORCIO ZNI CORDOBA II</t>
  </si>
  <si>
    <t>PLANTA DE ENERGÍA SOLAR CARAVELA COFFEE</t>
  </si>
  <si>
    <t>CARAVELA COLOMBIA S.A.S.</t>
  </si>
  <si>
    <t>SISTEMA FOTOVOLTAICO ON GRID FINCA LA PUENTE</t>
  </si>
  <si>
    <t>ALFREDO AMAYA HERRERA</t>
  </si>
  <si>
    <t>SISTEMA INYECTADO DE 24KW</t>
  </si>
  <si>
    <t>JUAN CARLOS ORTIZ MANTILLA</t>
  </si>
  <si>
    <t>GEORGE´S NOBLE SCHOOL</t>
  </si>
  <si>
    <t>SISTEMA SOLAR FV DE AUTOCONSUMO INTERCONECTADO A LA RED (GRIED - TIED) PARA LA LADRILLERA ANDINA S.A.</t>
  </si>
  <si>
    <t>PLANTA SOLAR 97,5 KWp PISCICOLA BARACALDO S.A.S.</t>
  </si>
  <si>
    <t>ARMERO</t>
  </si>
  <si>
    <t>PISCICOLA BARACALDO S.A.S.</t>
  </si>
  <si>
    <t>PLANETA VERDE I</t>
  </si>
  <si>
    <t>FIRAVITOBA</t>
  </si>
  <si>
    <t>OSCAR DANIEL MONROY TORRES</t>
  </si>
  <si>
    <t>SISTEMA FV 95 KWP SUPERPLAST</t>
  </si>
  <si>
    <t>INNOVA SOLAR COLOMBIA S.A.S.</t>
  </si>
  <si>
    <t>SISTEMA FV 107 KWP LIDERPAN</t>
  </si>
  <si>
    <t>SKY SOLUTIONS BODEGA BARRANQUILLA 1</t>
  </si>
  <si>
    <t>SISTEMA FV 53,5 KWP CLAN OF SKYS</t>
  </si>
  <si>
    <t>SORACA</t>
  </si>
  <si>
    <t>EL SOL BRILLA PARA UNGUIA</t>
  </si>
  <si>
    <t>SUMINISTRO, INSTALACIÓN Y PUESTA EN MARCHA DE SISTEMA SOLAR FOTOVOLTAICO ON GRID DE 61,2KW PARA LAS INSTALACIONES DE PANELES ESTRUCTURALES S.A.S.</t>
  </si>
  <si>
    <t>PANELES ESTRUCTURALES S.A.S</t>
  </si>
  <si>
    <t>PRICESMART BOGOTÁ</t>
  </si>
  <si>
    <t>SISTEMA FV 56.4 KWP SUPERMERCADO LOS MONTES</t>
  </si>
  <si>
    <t>FOTOVOLTAICO DULIMA</t>
  </si>
  <si>
    <t>FLANDES</t>
  </si>
  <si>
    <t>FOTOVOLTAICO DULIMA SAS</t>
  </si>
  <si>
    <t>FOTOVOLTAICO YUMA</t>
  </si>
  <si>
    <t>FOTOVOLTAICO YUMA SAS</t>
  </si>
  <si>
    <t>CLUB CAMPESTRE CALI</t>
  </si>
  <si>
    <t>OFIMARCAS S.A.S.</t>
  </si>
  <si>
    <t>SISTEMA SOLAR FOTOVOLTAICO DE AUTOCONSUMO PARA FERRECASTILLO S.A.S. (32KW)</t>
  </si>
  <si>
    <t>FERRECASTILLO S.A.S.</t>
  </si>
  <si>
    <t>SISTEMA SOLAR FOTOVOLTAICO MICROCIRCUITOS</t>
  </si>
  <si>
    <t>SISTEMA SOLAR FV DE AUTOCONSUMO PARA EL EDIFICIO EMPRESARIAL PROHUILA LTDA (193,6KW)</t>
  </si>
  <si>
    <t>PROHUILA LTDA</t>
  </si>
  <si>
    <t>QUIMICA CAUCA</t>
  </si>
  <si>
    <t>QUIMICOS DEL CAUCA S.A.S.</t>
  </si>
  <si>
    <t>SKY SOLUTIONS HOSPITAL CUCUTA 1</t>
  </si>
  <si>
    <t>SKY SOLUTIONS BODEGA BARRANQUILLA 2</t>
  </si>
  <si>
    <t>SKY SOLUTIONS UNIVERSIDAD BOGOTÁ 4</t>
  </si>
  <si>
    <t>SKY SOLUTIONS EDIFICIO BOGOTÁ 2</t>
  </si>
  <si>
    <t>SKY SOLUTIONS BODEGA BOGOTA 2</t>
  </si>
  <si>
    <t>SKY SOLUTIONS UNIVERSIDAD CHIA 2</t>
  </si>
  <si>
    <t>TORRE 2 HMV INGENIEROS</t>
  </si>
  <si>
    <t>PLANTA DE INCUBACIÓN SAN MARINO - FLANDES PARA AUTOCONSUMO FOTOVOLTAICO</t>
  </si>
  <si>
    <t>SISTEMA FV 29,7 KWP EL SUPER AUTOSERVICIO</t>
  </si>
  <si>
    <t>SISTEMA FV 29,7 KWP MAKARIZA</t>
  </si>
  <si>
    <t>SISTEMA FV 69 KWP MAS POR MENOS SEDE 27</t>
  </si>
  <si>
    <t>SISTEMA FV 17,81 KWP DANCALI</t>
  </si>
  <si>
    <t>SISTEMA FV 29,7 KWP MAS POR MENOS COMERCIO</t>
  </si>
  <si>
    <t>SISTEMA FV 29,7 KWP CARNES ALAMEDA</t>
  </si>
  <si>
    <t>SISTEMA FV 29,7 KWP SUPERMERCADO LA CANASTA</t>
  </si>
  <si>
    <t>SISTEMA FV 76,6 KWP MAS POR MENOS BARRIO COLOMBIA</t>
  </si>
  <si>
    <t>PLANTA DE AUTOGENERACIÓN DE ENERGIA SOLAR FINCA SAN DIEGO</t>
  </si>
  <si>
    <t>PROYECTO RESIDENCIA ST. REGIS LAGOS</t>
  </si>
  <si>
    <t>MAURICIO JESUS ECHEVERRI CORREA</t>
  </si>
  <si>
    <t>SISTEMA FOTOVOLTAICO WMIMPRESORES 50KWP</t>
  </si>
  <si>
    <t>WM IMPRESORES</t>
  </si>
  <si>
    <t>PLANTA SOLAR ALIVAL</t>
  </si>
  <si>
    <t>ALIMENTOS DEL VALLE S.A.</t>
  </si>
  <si>
    <t>PARQUE SOLAR EMCALI</t>
  </si>
  <si>
    <t>EMPRESAS MUNICIPALES DE CALI E.I.C.E - E.S.P.</t>
  </si>
  <si>
    <t>SISTEMA FOTOVOLTAICO ATADO A LA RED DE 42,84 KWP PARA AUTOGENERACIÓN OFICINA PRINCIPAL PIEDECUESTANA DE SERVICIOS PÚBLICOS  S.A. E.S.P.</t>
  </si>
  <si>
    <t>PROYECTO SOLAR CELSA</t>
  </si>
  <si>
    <t>CELSA S.A.S</t>
  </si>
  <si>
    <t>SISTEMA FOTOVOLTAICO LOS FARALLONES</t>
  </si>
  <si>
    <t>SAN RAFAEL</t>
  </si>
  <si>
    <t>ENERGIA SOLAR CMA</t>
  </si>
  <si>
    <t>UNIVERSIDAD EL BOSQUE</t>
  </si>
  <si>
    <t>A GROUP S.A.S.</t>
  </si>
  <si>
    <t>PARQUE FOTOVOLTAICO DINAMARCA</t>
  </si>
  <si>
    <t>LICA ENERGIA RENOVABLE S.A.S.</t>
  </si>
  <si>
    <t>SISTEMA SOLAR FOTOVOLTAICO PLASTICOS CALIBRADOS 104KW</t>
  </si>
  <si>
    <t>PLASTICOS CALIBRADOS S.A.S.</t>
  </si>
  <si>
    <t>PARQUE FOTOVOLTAICO FLANDES</t>
  </si>
  <si>
    <t>FOTOVOLTAICO FLANDES SAS</t>
  </si>
  <si>
    <t>OFICO</t>
  </si>
  <si>
    <t>SISTEMA FOTOVOLTAICO EN AVICOLA LA IBAGUEREÑA</t>
  </si>
  <si>
    <t>AVICOLA LA IBAGUEREÑA &amp; CIA S EN C S</t>
  </si>
  <si>
    <t>DELPHI HELIOS 2 TOLIMA</t>
  </si>
  <si>
    <t>DELPHI CAPITAL PARTNERS S.A.S.</t>
  </si>
  <si>
    <t>DELPHI HELIOS 5 CUNDINAMARCA</t>
  </si>
  <si>
    <t>TENJO</t>
  </si>
  <si>
    <t>PROYECTO FOTOVOLTAICO SIERRA FLOR</t>
  </si>
  <si>
    <t>SISTEMA FV MINA BELLAVISTA</t>
  </si>
  <si>
    <t>SARDINATA</t>
  </si>
  <si>
    <t>BELLAVISTA COAL S.A.S.</t>
  </si>
  <si>
    <t>GENERADOR FOTOVOLTAICO SUPERMERCADO EL ARRIERO ALEJANDRIA</t>
  </si>
  <si>
    <t>SAHAGUN</t>
  </si>
  <si>
    <t>SISTEMA FOTOVOLTAICO EN HACIENDA LA UNION</t>
  </si>
  <si>
    <t>GUACARI</t>
  </si>
  <si>
    <t>ANA MARIA SAAVEDRA MARTINEZ</t>
  </si>
  <si>
    <t>GENERADOR FOTOVOLTAICO VILLA MARTHA HOTEL PARRILLA BAR</t>
  </si>
  <si>
    <t>LATAMSOLAR EL COPEY</t>
  </si>
  <si>
    <t>LATAMSOLAR ENERGIAS RENOVABLES S.A.S.</t>
  </si>
  <si>
    <t>CUCUNUBA</t>
  </si>
  <si>
    <t>J.E. JAIMES INGENIEROS S.A.</t>
  </si>
  <si>
    <t>GESTION Y SOPORTE S.A - GESINSO</t>
  </si>
  <si>
    <t>SISTEMA FOTOVOLTAICO FONANDES SEDE SOPÓ</t>
  </si>
  <si>
    <t>BOSQUES SOLARES DE  COLOMBIA 1</t>
  </si>
  <si>
    <t>MONTELIBANO</t>
  </si>
  <si>
    <t>BOSQUES SOLARES DE COLOMBIA 1  S.A.S. E.S.P</t>
  </si>
  <si>
    <t>BOSQUES SOLARES DE  COLOMBIA 2</t>
  </si>
  <si>
    <t>BOSQUES SOLARES DE COLOMBIA  2 S.A.S. E.S.P</t>
  </si>
  <si>
    <t>BOSQUES SOLARES DE  COLOMBIA 3</t>
  </si>
  <si>
    <t>BOSQUES SOLARES DE COLOMBIA 3  S.A.S. E.S.P</t>
  </si>
  <si>
    <t>BOSQUES SOLARES DE  COLOMBIA 4</t>
  </si>
  <si>
    <t>BOSQUES SOLARES DE COLOMBIA  4  S.A.S. E.S.P</t>
  </si>
  <si>
    <t>BOSQUES SOLARES DE  COLOMBIA 5</t>
  </si>
  <si>
    <t>BOSQUES SOLARES DE COLOMBIA 5  S.A.S. E.S.P</t>
  </si>
  <si>
    <t>SISTEMA PV CASA 52 EL MONTE</t>
  </si>
  <si>
    <t>HERSIC INTERNATIONAL SAS</t>
  </si>
  <si>
    <t>JUAN MINA</t>
  </si>
  <si>
    <t>RALOS &amp; BLAUD ENERGY COLOMBIA S.A.S</t>
  </si>
  <si>
    <t>BOSQUES SOLARES DE LOS LLANOS 3</t>
  </si>
  <si>
    <t>BOSQUES SOLARES DE LOS LLANOS 3 S.A.S - E.S.P</t>
  </si>
  <si>
    <t>PARQUE SOLAR ATLÁNTICO I</t>
  </si>
  <si>
    <t>ATLÁNTICO I SAS</t>
  </si>
  <si>
    <t>LA SIERRA SOLAR 200 MW</t>
  </si>
  <si>
    <t>INVENERGY RENEWABLES COLOMBIA SAS ESP</t>
  </si>
  <si>
    <t>SISTEMA DE ENERGIA SOLAR FAROCOL 3</t>
  </si>
  <si>
    <t>FAROCOL 3 S.A.S.</t>
  </si>
  <si>
    <t>DELPHI HELIOS 1 META</t>
  </si>
  <si>
    <t>BOSQUES SOLARES DE  COLOMBIA 6</t>
  </si>
  <si>
    <t>BOSQUES SOLARES DE COLOMBIA 6  S.A.S. E.S.P</t>
  </si>
  <si>
    <t>SISTEMA SOLAR FOTOVOLTAICO SAUCE 6 DE 120 KW AC</t>
  </si>
  <si>
    <t>PARQUE FOTOVOLTAICO SINCÉ</t>
  </si>
  <si>
    <t>SINCE</t>
  </si>
  <si>
    <t>PARQUE FOTOVOLTAICO SINCÉ S.A.S.</t>
  </si>
  <si>
    <t>DELPHI HELIOS 3 CESAR</t>
  </si>
  <si>
    <t>DELPHI HELIOS 4 CESAR</t>
  </si>
  <si>
    <t>TAURAMENA</t>
  </si>
  <si>
    <t>CASTAÑOGARCIAQUISQUEYA</t>
  </si>
  <si>
    <t>HUMBERTO CASTAÑO GARCIA</t>
  </si>
  <si>
    <t>SISTEMA SOLAR FOTOVOLTAICO HIBRIDO OFF GRID CON RESPALDO DE LA RED ELECTRICA PARA LA CASA VALHER UBICADA EN EL CONDOMINIO EL IMPERIO, CARMEN DE APICALA-TOLIMA</t>
  </si>
  <si>
    <t>CARMEN DE APICALA</t>
  </si>
  <si>
    <t>FULLY SAS</t>
  </si>
  <si>
    <t>SISTEMA SOLAR FOTOVOLTAICO DE AUTOCONSUMO PARA LA FINCA EL CIRHUELO (12,2 KW)</t>
  </si>
  <si>
    <t>LUIS EDUARDO SAAVEDRA PINZÓN</t>
  </si>
  <si>
    <t>SISTEMA SOLAR FOTOVOLTAICO DE AUTOCONSUMO PARA LA FINCA EL CAMPAMENTO (30,5 KW)</t>
  </si>
  <si>
    <t>SISTEMA SOLAR FOTOVOLTAICO INTERCONECTADO A LA RED (GRID-TIED) PARA LA SEDE PRINCIPAL DE SERVIAMBIENTAL S.A. E.S.P (10.8 KW)</t>
  </si>
  <si>
    <t>SERVIAMBIENTAL S.A. E.S.P.</t>
  </si>
  <si>
    <t>SISTEMA SOLAR FOTOVOLTAICO INTERCONECTADO DE AUTOCONSUMO PARA CORDOVA SAS (10.8 KW)</t>
  </si>
  <si>
    <t>CORDOVA SAS</t>
  </si>
  <si>
    <t>CASTILLA</t>
  </si>
  <si>
    <t>CASTILLA LA NUEVA</t>
  </si>
  <si>
    <t>ALDOR</t>
  </si>
  <si>
    <t>GREEN YELLOW ENERGIA DE COLOMBIA SAS</t>
  </si>
  <si>
    <t>SISTEMA FOTOVOLTAICO PLANTA ABB DOSQUEBRADAS</t>
  </si>
  <si>
    <t>GROUPE SEB RIONEGRO</t>
  </si>
  <si>
    <t>SISTEMA SOLAR FV GRID-TIE 98,64 KWp CALZADO ROMULO</t>
  </si>
  <si>
    <t>SISTEMA FOTOVOLTAICO CANAPRO SEDE MONIQUIRÁ</t>
  </si>
  <si>
    <t>VIVA BARRANQUILLA</t>
  </si>
  <si>
    <t>SAGFV GESOLAR 3</t>
  </si>
  <si>
    <t>GESOLAR S.A.S.</t>
  </si>
  <si>
    <t>SAGFV GESOLAR 1</t>
  </si>
  <si>
    <t>SAGFV GESOLAR 2</t>
  </si>
  <si>
    <t>SISTEMA FOTOVOLTAICO EN HACIENDA JAMAICA VEREDA MONTEGRANDE - ARISOL</t>
  </si>
  <si>
    <t>CAICEDONIA</t>
  </si>
  <si>
    <t>ARISOL S.A.S.</t>
  </si>
  <si>
    <t>ENERGÍA SOLAR CFC</t>
  </si>
  <si>
    <t>JULIO FONTAN SAS</t>
  </si>
  <si>
    <t>INSTALACION FV SOBRE CUBIERTA CLINALTEC 94 KWN</t>
  </si>
  <si>
    <t>SAN SILVESTRE 3</t>
  </si>
  <si>
    <t>SOLAR PROJECTS DEVELOPERS S.A.S.</t>
  </si>
  <si>
    <t>PLASTICEL</t>
  </si>
  <si>
    <t>PARQUE SOLAR MALAMBO No.1</t>
  </si>
  <si>
    <t>EGAL SAS</t>
  </si>
  <si>
    <t>PLANTA SOLAR FV CASANARE 1</t>
  </si>
  <si>
    <t>WISE PROJECT S.A.S.</t>
  </si>
  <si>
    <t>PROYECTO FOTOVOLTAICO GOLONDRINA VALLE DEL CAUCA</t>
  </si>
  <si>
    <t>CONSTRUCCIÓN, INSTALACIÓN E IMPLEMENTACIÓN DE SOLUCIONES DE ENERGÍA CONSISTENTES EN SISTEMAS SOLARES FOTOVOLTAICOS INDIVIDUALES PARA VIVIENDAS RURALES DISPERSAS EN LAS VEREDAS EL ESPINAL, LA CRISTALINA, LA UNIÓN, CANADÁ, SAN FRANCISCO, ALBANIA, BAJO AMARO</t>
  </si>
  <si>
    <t>CORAZONES 2</t>
  </si>
  <si>
    <t>CME CONSTRUCCIÓN Y MANUTENCIÓN ELECTROMECANICA S.A.</t>
  </si>
  <si>
    <t>SISTEMA FV 28.05 KWp IGLESIA CENTRO CRISTIANO LOS PINOS</t>
  </si>
  <si>
    <t>SISTEMA FV 24.7 KWp MERKGUSTO</t>
  </si>
  <si>
    <t>SISTEMA FV 113 KWp LOS MONTES</t>
  </si>
  <si>
    <t>SISTEMA FV 27.36 KWp JM ESTRADA</t>
  </si>
  <si>
    <t>LA ESTRELLA</t>
  </si>
  <si>
    <t>SISTEMA FV 26.4 KWp INDUSTRIAS DARWIN</t>
  </si>
  <si>
    <t>SISTEMA SOLAR FV GRID-TIE 10 KWp CALZADO ROMULO</t>
  </si>
  <si>
    <t>SAN MARCOS</t>
  </si>
  <si>
    <t>DATECSA ENERGIA SAS</t>
  </si>
  <si>
    <t>INVAL</t>
  </si>
  <si>
    <t>FUNDICIONES UNIVERSO</t>
  </si>
  <si>
    <t>CONALBRONCES (de DATECSA)</t>
  </si>
  <si>
    <t>URGENCIAS MEDICAS BUGA</t>
  </si>
  <si>
    <t>LOS ALACRANES</t>
  </si>
  <si>
    <t>COLREN I SAS</t>
  </si>
  <si>
    <t>COMFENALCO LA RIVERA TULUA</t>
  </si>
  <si>
    <t>COMFENALCO VALLE DELAGENTE</t>
  </si>
  <si>
    <t>COMFENALCO CLUB CAÑASGORDAS</t>
  </si>
  <si>
    <t>SISTEMA SOLAR FV GRID-TIE 201.45 KWP LABORATORIOS BAXTER</t>
  </si>
  <si>
    <t>COMFENALCO CALLE 5</t>
  </si>
  <si>
    <t>SISTEMA FOTOVOLTAICO ATADO A LA RED DE 103,68 KWP PARA AUTOGENERACIÓN GRUPO ALIMENTICIO ALBA DEL FONCE SAS</t>
  </si>
  <si>
    <t>GRUPO ALIMENTICIO ALBA DEL FONCE SAS</t>
  </si>
  <si>
    <t>AUTOGENERACIÓN MILPA SAMACÁ</t>
  </si>
  <si>
    <t>PROMOTORA DE ENERGIAS RENOVABLES SAS</t>
  </si>
  <si>
    <t>SISTEMA SOLAR FOTOVOLTAICO INTERCONECTADO DE 600.3 KW-UTP</t>
  </si>
  <si>
    <t>PORVENIR II (SOLAR)</t>
  </si>
  <si>
    <t>SAN MARTIN</t>
  </si>
  <si>
    <t>PORVENIR III</t>
  </si>
  <si>
    <t>PARQUE FOTOVOLTAICO CANOAS</t>
  </si>
  <si>
    <t>SOACHA</t>
  </si>
  <si>
    <t>DUE CAPITAL AND SERVICES S.A.S.</t>
  </si>
  <si>
    <t>SISTEMA SOLAR FOTOVOLTAICO TORRE PROTECCION</t>
  </si>
  <si>
    <t>SISTEMA SOLAR FOTOVOLTAICO CONECTADO A RED CAÑAVERAL ZARZAL</t>
  </si>
  <si>
    <t>SUPERTIENDAS CAÑAVERAL SA</t>
  </si>
  <si>
    <t>SISTEMA SOLAR FOTOVOLTAICO CONECTADO A RED CAÑAVERAL PALMIRA</t>
  </si>
  <si>
    <t>SISTEMA FOTOVOLTAICO PLANTA COORDINADORA MERCANTIL</t>
  </si>
  <si>
    <t>LATAMSOLAR FOTOVOLTAICA FUNDACION</t>
  </si>
  <si>
    <t>PARQUE SOLAR DICEL</t>
  </si>
  <si>
    <t>SISTEMA SOLAR FOTOVOLTAICO CONECTADO A RED SONORA</t>
  </si>
  <si>
    <t>RED SONORA SAS</t>
  </si>
  <si>
    <t>LATAMSOLAR FUNDACION</t>
  </si>
  <si>
    <t>PIVIJAY</t>
  </si>
  <si>
    <t>PLANTA DE GENERACIÓN FV CHAPARRAL</t>
  </si>
  <si>
    <t>FRIOGAN LA DORADA</t>
  </si>
  <si>
    <t>LA DORADA</t>
  </si>
  <si>
    <t>FRIOGAN COROZAL</t>
  </si>
  <si>
    <t>COROZAL</t>
  </si>
  <si>
    <t>FRIOGAN VILLAVICENCIO</t>
  </si>
  <si>
    <t>FRIOGAN SAN CAYETANO</t>
  </si>
  <si>
    <t>BOSQUES SOLARES DE BOLIVAR 506</t>
  </si>
  <si>
    <t>BOSQUES SOLARES DE BOLIVAR 506 S.A.S. E.S.P</t>
  </si>
  <si>
    <t>TECHO SOLAR RELIANZ GALAPA</t>
  </si>
  <si>
    <t>RELIANZ MINING SOLUTIONS S.A.S.</t>
  </si>
  <si>
    <t>TECHO SOLAR HYDRAULIC SYSTEMS GALAPA</t>
  </si>
  <si>
    <t>FINCA PLANTA CIENAGA DE ORO PARA AUTOCONSUMO FOTOVOLTAICO</t>
  </si>
  <si>
    <t>CERETE</t>
  </si>
  <si>
    <t>28 AUTOGENERACIÓN PV 66.33 kWp INELCA B 4y5 C</t>
  </si>
  <si>
    <t>INDUSTRIA ELECTRICA DEL CAUCA S.A.S</t>
  </si>
  <si>
    <t>29 AUTOGENERACIÓN PV 11.05 kWp INELCA B 3C</t>
  </si>
  <si>
    <t>GRANJA SOLAR PRADO 50 MW</t>
  </si>
  <si>
    <t>PRADO</t>
  </si>
  <si>
    <t>GESINSO SAS</t>
  </si>
  <si>
    <t>CONTEGRAL CARTAGO PARA AUTOCONSUMO FOTOVOLTAICO</t>
  </si>
  <si>
    <t>GENERACIÓN FOTOVOLTAICA HOTEL QUO</t>
  </si>
  <si>
    <t>EDIFICIO MIRADOR DE SANTA MARIA SAS</t>
  </si>
  <si>
    <t>SISTEMA SOLAR FOTOVOLTAICO DE 8.64 KWp CON ENTREGA DE EXCEDENTES</t>
  </si>
  <si>
    <t>SMART ECOPOWER S.A.S.</t>
  </si>
  <si>
    <t>SAN SILVESTRE</t>
  </si>
  <si>
    <t>CONSORCIO SOLAR PROJECT DEVELOPERS-INPRELCO</t>
  </si>
  <si>
    <t>BOSQUES SOLARES DE BOLIVAR 507</t>
  </si>
  <si>
    <t>BOSQUES SOLARES DE BOLIVAR 507 S.A.S. E.S.P</t>
  </si>
  <si>
    <t>BOSQUES SOLARES DE LOS LLANOS 1</t>
  </si>
  <si>
    <t>BOSQUES SOLARES DE LOS LLANOS 1 S.A.S - E.S.P</t>
  </si>
  <si>
    <t>BOSQUES SOLARES DE LOS LLANOS 2</t>
  </si>
  <si>
    <t>BOSQUES SOLARES DE LOS LLANOS 2 S.A.S - E.S.P</t>
  </si>
  <si>
    <t>BOSQUES SOLARES DE BOLIVAR 505</t>
  </si>
  <si>
    <t>BOSQUES SOLARES DE BOLIVAR 505 S.A.S. E.S.P</t>
  </si>
  <si>
    <t>COLIBRÍ ENERGY S.A.S</t>
  </si>
  <si>
    <t>SACHICA</t>
  </si>
  <si>
    <t>SUN FLOWER GAMARRA</t>
  </si>
  <si>
    <t>GAMARRA</t>
  </si>
  <si>
    <t>VH PROYECTOS SAS</t>
  </si>
  <si>
    <t>PLANTA DE GENERACIÓN FV CHAPARRAL CASTAÑAL II 22 MW</t>
  </si>
  <si>
    <t>PARQUE DE GENERACIÓN FOTOVOLTAICA EL DONCELLO</t>
  </si>
  <si>
    <t>EL DONCELLO</t>
  </si>
  <si>
    <t>PARQUE SOLAR COLOMBIA I SAS ESP</t>
  </si>
  <si>
    <t>PARQUE DE GENERACIÓN FOTOVOLTAICA LA TABLA</t>
  </si>
  <si>
    <t>PARQUE SOLAR COLOMBIA IV SAS ESP</t>
  </si>
  <si>
    <t>PARQUE DE GENERACIÓN FOTOVOLTAICA YAGUARÁ</t>
  </si>
  <si>
    <t>PAICOL</t>
  </si>
  <si>
    <t>PARQUE SOLAR COLOMBIA II SAS ESP</t>
  </si>
  <si>
    <t>PARQUE SOLAR TIERRA LINDA</t>
  </si>
  <si>
    <t>CHINU</t>
  </si>
  <si>
    <t>PARQUE SOLAR TIERRA LINDA SAS</t>
  </si>
  <si>
    <t>GENERACIÓN FOTOVOLTAICA ALIAR-BARLOVENTO</t>
  </si>
  <si>
    <t>GENERACIÓN FOTOVOLTAICA ALIAR-LA FAZENDA</t>
  </si>
  <si>
    <t>GENERACIÓN FOTOVOLTAICA INDUSTRIA LICORERA DE CALDAS</t>
  </si>
  <si>
    <t>PROYECTO FOTOVOLTAICO EN SOCODA</t>
  </si>
  <si>
    <t>GENERACIÓN FOTOVOLTAICA ALIAR-FRIGORIFICO LA FAZENDA</t>
  </si>
  <si>
    <t>PARQUE SOLAR SAN JUAN DEL CESAR 2</t>
  </si>
  <si>
    <t>SAN JUAN DEL CESAR</t>
  </si>
  <si>
    <t>COLENERGY II SAS ESP</t>
  </si>
  <si>
    <t>PARQUE SOLAR TORO MORENO</t>
  </si>
  <si>
    <t>COLOMENER II S.A.S E.S.P</t>
  </si>
  <si>
    <t>PROYECTO FOTOVOLTÁICO CELSIA SOLAR VALLEDUPAR PLANTA 1</t>
  </si>
  <si>
    <t>PROYECTO FOTOVOLTÁICO CELSIA SOLAR VALLEDUPAR PLANTA 2</t>
  </si>
  <si>
    <t>PROYECTO FOTOVOLTÁICO CELSIA SOLAR VALLEDUPAR PLANTA 3</t>
  </si>
  <si>
    <t>PARQUE SOLAR MARAÑONES I</t>
  </si>
  <si>
    <t>SIERGROUP SAS</t>
  </si>
  <si>
    <t>COPEY DEL VERANO SOLAR</t>
  </si>
  <si>
    <t>VERANO CAPITAL COLOMBIA SAS</t>
  </si>
  <si>
    <t>BOSQUES SOLARES DE BOLIVAR 509</t>
  </si>
  <si>
    <t>BOSQUES SOLARES DE BOLIVAR 509 SAS</t>
  </si>
  <si>
    <t>EPM SOLAR</t>
  </si>
  <si>
    <t>EPM SOLAR SAS ESP</t>
  </si>
  <si>
    <t>GRANJA SOLAR BELMONTE</t>
  </si>
  <si>
    <t>AMANECER SOLAR DE COLOMBIA</t>
  </si>
  <si>
    <t>AMANECER SOLAR DE COLOMBIA SAS ESP</t>
  </si>
  <si>
    <t>COSTEÑA FOTOVOLTÁICA</t>
  </si>
  <si>
    <t>COSTEÑA FOTOVOLTAICA SAS</t>
  </si>
  <si>
    <t>CONSTRUCCIÓN DEL SISTEMA DE PRODUCCIÓN DE ENERGÍA A PARTIR DE FNCE (FOTOVOLTAICA), 30 KWp EN CARNES MANZANARES</t>
  </si>
  <si>
    <t>FLORIDABLANCA</t>
  </si>
  <si>
    <t>BIENES RAICES SANTANDER SAS</t>
  </si>
  <si>
    <t>FUNDACIÓN DEL VERANO SOLAR</t>
  </si>
  <si>
    <t>FUNDACION</t>
  </si>
  <si>
    <t>PARQUE DE GENERACIÓN FOTOVOLTAICA ALTAMIRA</t>
  </si>
  <si>
    <t>PARQUE SOLAR COLOMBIA III SAS ESP</t>
  </si>
  <si>
    <t>GRANJA SOLAR MITÚ</t>
  </si>
  <si>
    <t>PARQUE DE GENERACIÓN FOTOVOLTAICA LA MINA</t>
  </si>
  <si>
    <t>FUENTE DE ORO</t>
  </si>
  <si>
    <t>LA UNION</t>
  </si>
  <si>
    <t>PARQUE DE GENERACIÓN FOTOVOLTAICA AIPE</t>
  </si>
  <si>
    <t>EL ALTILLO 1</t>
  </si>
  <si>
    <t>PARQUE FOTOVOLTAICO PUERTO BADEL</t>
  </si>
  <si>
    <t>PLANTA SOLAR FOTOVOLTAICO CIMITARRA</t>
  </si>
  <si>
    <t>CIMITARRA SOLAR 1 SAS</t>
  </si>
  <si>
    <t>PARQUE DE GENERACIÓN FOTOVOLTAICA EL SOL</t>
  </si>
  <si>
    <t>CHIRIGUANA</t>
  </si>
  <si>
    <t>PARQUE DE GENERACIÓN FOTOVOLTAICA SANTA TERESA</t>
  </si>
  <si>
    <t>PARQUE SOLAR COLOMBIA VIII S.A.S. E.S.P.</t>
  </si>
  <si>
    <t>PARQUE DE GENERACIÓN FOTOVOLTAICA EL GRAN CHAPARRAL</t>
  </si>
  <si>
    <t>PARQUE SOLAR COLOMBIA XI S.A.S. E.S.P.</t>
  </si>
  <si>
    <t>PARQUE DE GENERACIÓN FOTOVOLTAICA EL GALLEGO</t>
  </si>
  <si>
    <t>CANDELARIA</t>
  </si>
  <si>
    <t>PARQUE SOLAR COLOMBIA X S.A.S. E.S.P.</t>
  </si>
  <si>
    <t>PROYECTO EÓLICO MARÍA</t>
  </si>
  <si>
    <t>EÓLICA SIERRA NEVADA S.A.S. E.S.P.</t>
  </si>
  <si>
    <t>VALLEDUPAR PLANTA 4</t>
  </si>
  <si>
    <t>GRANJA SOLAR GUADULUPANA 99.9 MW</t>
  </si>
  <si>
    <t>LATAMSOLAR LA LOMA</t>
  </si>
  <si>
    <t>EGP FOTOVOLTAICA LA LOMA SAS</t>
  </si>
  <si>
    <t>PROYECTO FOTOVOLTÁICO CELSIA SOLAR CHICAMOCHA 1</t>
  </si>
  <si>
    <t>PROYECTO FOTOVOLTÁICO CELSIA SOLAR CHICAMOCHA 2</t>
  </si>
  <si>
    <t>PROYECTO FOTOVOLTÁICO CELSIA SOLAR CHICAMOCHA 3</t>
  </si>
  <si>
    <t>PROYECTO FOTOVOLTÁICO CELSIA SOLAR CHICAMOCHA 4</t>
  </si>
  <si>
    <t>GRANJA SOLAR REMOLINO 99.9 MW</t>
  </si>
  <si>
    <t>REMOLINO</t>
  </si>
  <si>
    <t>SOLAR LA VICTORIA 1</t>
  </si>
  <si>
    <t>LA VICTORIA</t>
  </si>
  <si>
    <t>SOLAR LA VICTORIA 2</t>
  </si>
  <si>
    <t>SOLAR LA VICTORIA 3</t>
  </si>
  <si>
    <t>SOLAR LA VICTORIA 4</t>
  </si>
  <si>
    <t>SOLAR LA VICTORIA 5</t>
  </si>
  <si>
    <t>PARQUE DE GENERACIÓN FOTOVOLTAICA EL ZARZAL</t>
  </si>
  <si>
    <t>PARQUE SOLAR COLOMBIA VI SAS ESP</t>
  </si>
  <si>
    <t>PARQUE DE GENERACIÓN FOTOVOLTAICA LA PRIMAVERA</t>
  </si>
  <si>
    <t>PARQUE FOTOVOLTAICO LA GRANJA</t>
  </si>
  <si>
    <t>SAN ANDRÉS-LA CALERA</t>
  </si>
  <si>
    <t>LA CALERA</t>
  </si>
  <si>
    <t>CLEANENERGYLA S.A.S.</t>
  </si>
  <si>
    <t>PARQUE FOTOVOLTAICO VALLE NEGRO</t>
  </si>
  <si>
    <t>PROYECTO SOLAR FOTOVOLTAICO CUMBITA</t>
  </si>
  <si>
    <t>INVERSIONES ENTRE RÍOS S.A.S.</t>
  </si>
  <si>
    <t>PARQUE SOLAR LAS MARGARITAS</t>
  </si>
  <si>
    <t>ARCABUCO</t>
  </si>
  <si>
    <t>GREENYELLOW ENERGIA DE COLOMBIA S.A.S.</t>
  </si>
  <si>
    <t>VICTORIA</t>
  </si>
  <si>
    <t>PARQUE DE ENERGÍAS RENOVABLES-ARROYO DE PIEDRA</t>
  </si>
  <si>
    <t>UNIÓN ELÉCTRICA</t>
  </si>
  <si>
    <t>PARQUE SOLAR SAN JUAN DEL CESAR 1</t>
  </si>
  <si>
    <t>COLOMENER VII SAS ESP</t>
  </si>
  <si>
    <t>ARENA Y GRAVAS PARA AUTOCONSUMO FOTOVOLTAICO</t>
  </si>
  <si>
    <t>VITERBO</t>
  </si>
  <si>
    <t>ARENA Y GRAVAS SAS</t>
  </si>
  <si>
    <t>PARQUE FOTOVOLTAICO LA CALERA</t>
  </si>
  <si>
    <t>PEPSICO FOTOVOLTAICO</t>
  </si>
  <si>
    <t>PEPSICO ALIMENTOS ZF LTDA</t>
  </si>
  <si>
    <t>PARQUE SOLAR BECHARRY</t>
  </si>
  <si>
    <t>COLOMENER III SAS ESP</t>
  </si>
  <si>
    <t>PROYECTO SOLAR COLIBRÍ-TIBITÓ</t>
  </si>
  <si>
    <t>PÉTALO DEL CÓRDOBA I</t>
  </si>
  <si>
    <t>PLANETA RICA</t>
  </si>
  <si>
    <t>GREEN YELLOW CLIM SOLAR SAS</t>
  </si>
  <si>
    <t>PROYECTO PARQUE SOLAR PUERTO BOYACÁ</t>
  </si>
  <si>
    <t>COLOMBIA SOLAR CORPORACIÓN INTERNACIONAL SAS</t>
  </si>
  <si>
    <t>GRANJA SOLAR PALMASECA</t>
  </si>
  <si>
    <t>ENERGIAS RENOVABLES DELVALLE S.A.S. E.S.P.</t>
  </si>
  <si>
    <t>EUGENIA SOLAR 75 MWp</t>
  </si>
  <si>
    <t>ZAM SOLAR COLOMBIA S.A.S</t>
  </si>
  <si>
    <t>PARQUE SOLAR MAGANGUÉ</t>
  </si>
  <si>
    <t>MAGANGUE</t>
  </si>
  <si>
    <t>ENERQ SAS</t>
  </si>
  <si>
    <t>PARQUE SOLAR PLANETA RICA</t>
  </si>
  <si>
    <t>PARQUE SOLAR PLANETA RICA SAS</t>
  </si>
  <si>
    <t>PLANTA SOLAR FOTOVOLTAICA JACOB</t>
  </si>
  <si>
    <t>TOLU</t>
  </si>
  <si>
    <t>COLGEOLICA S.A.S.</t>
  </si>
  <si>
    <t>PLANTA SOLAR FOTOVOLTAICA LA FORTUNA</t>
  </si>
  <si>
    <t>PARQUE SOLAR NUEVO MUNDO</t>
  </si>
  <si>
    <t>BECERRIL</t>
  </si>
  <si>
    <t>EAGLE ENERGY SLU</t>
  </si>
  <si>
    <t>LA MANGUITA</t>
  </si>
  <si>
    <t>PUERTO WILCHES</t>
  </si>
  <si>
    <t>FERMINAC INT SAS</t>
  </si>
  <si>
    <t>PLANTA SOLAR FOTOVOLTAICA PASACABALLO</t>
  </si>
  <si>
    <t>TURBANA</t>
  </si>
  <si>
    <t>PARQUE FOTOVOLTAICO LA SIERPE S.A.S.</t>
  </si>
  <si>
    <t>SAN BENITO ABAD</t>
  </si>
  <si>
    <t>PARQUE SOLAR PUERTO LEGUIZAMO</t>
  </si>
  <si>
    <t>PUERTO LEGUIZAMO</t>
  </si>
  <si>
    <t>PROYECTO FOTOVOLTAICO TURMEQUÉ</t>
  </si>
  <si>
    <t>ABO WIND RENOVABLES COLOMBIA SAS</t>
  </si>
  <si>
    <t>PROYECTO FOTOVOLTAICO LA ESTRELLA</t>
  </si>
  <si>
    <t>ABO WIND RENOVABLES PROYECTO SEIS SAS ESP</t>
  </si>
  <si>
    <t>PARQUE SOLAR LA PONDEROSA</t>
  </si>
  <si>
    <t>PROYECTO PARQUE SOLAR PV COMPOSTELA</t>
  </si>
  <si>
    <t>PUERTO BERRIO</t>
  </si>
  <si>
    <t>GRENERGY COLOMBIA SAS</t>
  </si>
  <si>
    <t>PROYECTO FOTOVOLTAICO SIATA</t>
  </si>
  <si>
    <t>ABO WIND RENOVABLES PROYECTO CUATRO SAS ESP</t>
  </si>
  <si>
    <t>PLANTA FOTOVOLTAICA CARARE</t>
  </si>
  <si>
    <t>ABO WIND RENOVABLES PROYECTO UNO SAS ESP</t>
  </si>
  <si>
    <t>PARQUE SOLAR CANAL DEL DIQUE</t>
  </si>
  <si>
    <t>SURTIDORA DE GASES DEL CARIBE SA ESP</t>
  </si>
  <si>
    <t>GRANJA SOLAR ALDOR</t>
  </si>
  <si>
    <t>PARQUE SOLAR FOTOVOLTAICO SAN JUAN</t>
  </si>
  <si>
    <t>PARQUE SOLAR FOTOVOLTÁICO SAN JUAN S.A.S.</t>
  </si>
  <si>
    <t>PARQUE SOLAR PUERTO BOYACÁ ETAPA 1</t>
  </si>
  <si>
    <t>PARQUE SOLAR PUERTO BOYACÁ ETAPA II</t>
  </si>
  <si>
    <t>PARQUE SOLAR FOTOVOLTAICO GUAYEPO 400 MW, SU LÍNEA DE EVACUACIÓN 500 KV Y BAHÍA DE CONEXIÓN</t>
  </si>
  <si>
    <t>GUAYEPO SOLAR S.A.S.</t>
  </si>
  <si>
    <t>PARQUE SOLAR BAYUNCA No.2</t>
  </si>
  <si>
    <t>PARQUE SOLAR BAYUNCA No.2 SAS</t>
  </si>
  <si>
    <t>PARQUE SOLAR MOKANA</t>
  </si>
  <si>
    <t>PARQUE SOLAR MOKANA SAS</t>
  </si>
  <si>
    <t>SISTEMA FOTOVOLTAICO GRID-TIE DE 17.16 KW PARA TELEMÁTICA LTDA. SEDE 20 DE JULIO YOPAL-CASANARE</t>
  </si>
  <si>
    <t>TELEMATICA LTDA</t>
  </si>
  <si>
    <t>PARQUE SOLAR LA MACARENA</t>
  </si>
  <si>
    <t>PROYECTO SOLAR FOTOVOLTAICO PUERTO BOYACÁ I</t>
  </si>
  <si>
    <t>PROYECTO SOLAR FOTOVOLTAICO DUITAMA I</t>
  </si>
  <si>
    <t>DUITAMA</t>
  </si>
  <si>
    <t>ATALAYA 1</t>
  </si>
  <si>
    <t>ATALAYA 2</t>
  </si>
  <si>
    <t>GUATIGUARA CHARCOS</t>
  </si>
  <si>
    <t>GUATIGUARA PLANADAS</t>
  </si>
  <si>
    <t>GUATIGUARA RINCÓN</t>
  </si>
  <si>
    <t>TERMOTASAJERO DOS S.A. E.S.P.</t>
  </si>
  <si>
    <t>PROYECTO DE GENERACIÓN SOLAR SANTA ROSALÍA</t>
  </si>
  <si>
    <t>SANTA ROSALIA</t>
  </si>
  <si>
    <t>ETRA INTERANDINA SA</t>
  </si>
  <si>
    <t>PARQUE SOLAR LERIDA</t>
  </si>
  <si>
    <t>PARQUE SOLAR ALVARADO</t>
  </si>
  <si>
    <t>PLANTA SOLAR MACAREGUA</t>
  </si>
  <si>
    <t>ATLÁNTICO PHOTOVOLTAIC</t>
  </si>
  <si>
    <t>ATLÁNTICO PHOTOVOLTAIC SAS</t>
  </si>
  <si>
    <t>BOSQUES SOLARES DE LOS LLANOS 8</t>
  </si>
  <si>
    <t>BOSQUES SOLARES DE LOS LLANOS 8 SAS ESP</t>
  </si>
  <si>
    <t>BOSQUES SOLARES DE LOS LLANOS 9</t>
  </si>
  <si>
    <t>BOSQUES SOLARES DE LOS LLANOS 9 SAS ESP</t>
  </si>
  <si>
    <t>PROYECTO SOLAR PV BAYUNCA 1</t>
  </si>
  <si>
    <t>PARQUE SOLAR ZAMBRANO 2</t>
  </si>
  <si>
    <t>COLOMENER IV SAS ESP</t>
  </si>
  <si>
    <t>PROYECTO SOLAR PV BUENAVISTA</t>
  </si>
  <si>
    <t>BUENAVISTA</t>
  </si>
  <si>
    <t>PROYECTO SOLAR  PV SOL DEL MAR</t>
  </si>
  <si>
    <t>AYAPEL</t>
  </si>
  <si>
    <t>CENTRAL DE GENERACIÓN FOTOVOLTAICA 2 MW LETICIA</t>
  </si>
  <si>
    <t>GERENCIA DE PROYECTOS Y SUMINISTROS DEL AMAZONAS S.A.S. E.S.P.</t>
  </si>
  <si>
    <t>PARQUE SOLAR ZAMBRANO 1</t>
  </si>
  <si>
    <t>SOLUCIONES FOTOVOLTAICAS PARA COMUNIDAD INDIGENA SÁLIBA – RESGUARDOS PARAVARE, MACUCUANA Y SALADILLO – OROCUÉ CASANARE</t>
  </si>
  <si>
    <t>OROCUE</t>
  </si>
  <si>
    <t>ASOCIACIÓN PROFESIONAL VORÁGINE</t>
  </si>
  <si>
    <t>PARQUE SOLAR LOS GIRASOLES</t>
  </si>
  <si>
    <t>ABREGO</t>
  </si>
  <si>
    <t>PARQUE SOLAR LOS GIRASOLES S.A.S</t>
  </si>
  <si>
    <t>SOL DE GAMARRITA 3 x 15 MW</t>
  </si>
  <si>
    <t>AGUACHICA</t>
  </si>
  <si>
    <t>SOL DE GAMARRITA PV SAS ESP</t>
  </si>
  <si>
    <t>BOSQUES SOLARES DE LOS LLANOS 4</t>
  </si>
  <si>
    <t>BOSQUES SOLARES DE LOS LLANOS 4 S.A.S - E.S.P</t>
  </si>
  <si>
    <t>BOSQUES SOLARES DE LOS LLANOS 5</t>
  </si>
  <si>
    <t>BOSQUES SOLARES DE LOS LLANOS 5 S.A.S - E.S.P</t>
  </si>
  <si>
    <t>PLANTA SOLAR ARENAL (NEHEMÍAS)</t>
  </si>
  <si>
    <t>SAN ESTANISLAO</t>
  </si>
  <si>
    <t>PLANTA SOLAR NEHEMÍAS SAS</t>
  </si>
  <si>
    <t>YOTOCO</t>
  </si>
  <si>
    <t>CSF CONTINUA BARBOSA II 9.9 MW</t>
  </si>
  <si>
    <t>CSF CONTINUA BARBOSA II SAS ESP</t>
  </si>
  <si>
    <t>CSF CONTINUA BARBOSA I 9.9 MW</t>
  </si>
  <si>
    <t>CSF CONTINUA BARBOSA I SAS ESP</t>
  </si>
  <si>
    <t>PARQUE SOLAR FOTOVOLTAICO GUAYACANES 200 MW</t>
  </si>
  <si>
    <t>SAN FERNANDO</t>
  </si>
  <si>
    <t>ALMA SOLAR I</t>
  </si>
  <si>
    <t>SVC E.S.P. S.A.S. ZOMAC</t>
  </si>
  <si>
    <t>CSF CONTINUA CARTAGO 99 MW</t>
  </si>
  <si>
    <t>OBANDO</t>
  </si>
  <si>
    <t>CSF CARTAGO CONTINUA S.A.S. - E.S.P.</t>
  </si>
  <si>
    <t>CSF CONTINUA SAN FELIPE 90 MW</t>
  </si>
  <si>
    <t>CSF SAN FELIPE CONTINUA SAS ESP</t>
  </si>
  <si>
    <t>AS II POLONUEVO</t>
  </si>
  <si>
    <t>AS II POLONUEVO S.A.S.</t>
  </si>
  <si>
    <t>PLANTA SOLAR URRÁ</t>
  </si>
  <si>
    <t>EMPRESA URRÁ S.A. E.S.P.</t>
  </si>
  <si>
    <t>SOLAR FOTOVOLTAICO FLOTANTE AQUASOL</t>
  </si>
  <si>
    <t>TOLUVIEJO</t>
  </si>
  <si>
    <t>ELAWAN ENERGY COLOMBIA SAS</t>
  </si>
  <si>
    <t>ATLANTICO SOLAR I BARANOA</t>
  </si>
  <si>
    <t>AS I BARANOA S.A.S.</t>
  </si>
  <si>
    <t>PARQUE SOLAR FOTOVOLTAICO TERNERA 9.9 MW</t>
  </si>
  <si>
    <t>FOTOVOLTAICO LA SIERRA SAS</t>
  </si>
  <si>
    <t>RUTA DEL SOL</t>
  </si>
  <si>
    <t>CHAGUANI</t>
  </si>
  <si>
    <t>PARQUE SOLAR ATLÁNTICO IV</t>
  </si>
  <si>
    <t>CALAMAR</t>
  </si>
  <si>
    <t>COLOMENER VI S.A.S - E.S.P.</t>
  </si>
  <si>
    <t>PARQUE FOTOVOLTAICO LA CALERA II</t>
  </si>
  <si>
    <t>PARQUE SOLAR PUNTA ASTILLEROS</t>
  </si>
  <si>
    <t>INVERSIONES Y COMERCIALIZADORA TWC SAS</t>
  </si>
  <si>
    <t>CENTRAL HÍBRIDA DEL GUALÍ</t>
  </si>
  <si>
    <t>P.C.H. DEL GUALÍ S.A.S.  E.S.P</t>
  </si>
  <si>
    <t>HELIOS CESAR-OCAÑA 200MWAC</t>
  </si>
  <si>
    <t>SISTEMA FOTOVOLTAICO PLANTA CEMENTOS TEQUENDAMA SUESCA</t>
  </si>
  <si>
    <t>SUESCA</t>
  </si>
  <si>
    <t>SISTEMA FOTOVOLTAICO PLANTA CARVAJAL GINEBRA</t>
  </si>
  <si>
    <t>GINEBRA</t>
  </si>
  <si>
    <t>SISTEMA FOTOVOLTAICO PLANTA CORONA GIRARDOTA</t>
  </si>
  <si>
    <t>SISTEMA FOTOVOLTAICO PLANTA CORONA SOPÓ</t>
  </si>
  <si>
    <t>SISTEMA FOTOVOLTAICO PLANTA POSTOBÓN MALAMBO</t>
  </si>
  <si>
    <t>CEDI LATAM</t>
  </si>
  <si>
    <t>PARQUE FOTOVOLTAICO NOBSA I</t>
  </si>
  <si>
    <t>NOBSA</t>
  </si>
  <si>
    <t>AAGES DEVELOPMENT COLOMBIA SAS ESP</t>
  </si>
  <si>
    <t>PARQUE SOLAR FOTOVOLTAICO FUNDACION</t>
  </si>
  <si>
    <t>PARQUE SOLAR FOTOVOLTAICO FUNDACIÓN SAS</t>
  </si>
  <si>
    <t>SURIA</t>
  </si>
  <si>
    <t>PLANTA SOLAR FOTOVOLTAICA OICATÁ</t>
  </si>
  <si>
    <t>OICATA</t>
  </si>
  <si>
    <t>OICATÁ SOLAR 1 SAS</t>
  </si>
  <si>
    <t>PARQUE SOLAR ROLDANILLO</t>
  </si>
  <si>
    <t>ROLDANILLO</t>
  </si>
  <si>
    <t>ENERGIA SOLAR DEL VALLE DEL CAUCA SAS</t>
  </si>
  <si>
    <t>FV – PR02 COLISEO</t>
  </si>
  <si>
    <t>PARQUE SOLAR JUANA MARIA I x 9.4 MW</t>
  </si>
  <si>
    <t>TASCO</t>
  </si>
  <si>
    <t>JP ENERGY COLOMBIA SAS ESP</t>
  </si>
  <si>
    <t>PARQUE FOTOVOLTAICO NOBSA II</t>
  </si>
  <si>
    <t>GREEN ENERGY DS&amp;E S.A.S</t>
  </si>
  <si>
    <t>SOCHAGOTA DEL VERANO</t>
  </si>
  <si>
    <t>TIBASOSA</t>
  </si>
  <si>
    <t>MILA DEL VERANO</t>
  </si>
  <si>
    <t>TOPAGA</t>
  </si>
  <si>
    <t>FIRAVITOBA DEL VERANO</t>
  </si>
  <si>
    <t>PESCA</t>
  </si>
  <si>
    <t>PARQUE EÓLICO TRUPILLO</t>
  </si>
  <si>
    <t>EOLICA LA VELA SAS</t>
  </si>
  <si>
    <t>PARQUE SOLAR BUENAVISTA</t>
  </si>
  <si>
    <t>GENERADORA BUENAVISTA SAS</t>
  </si>
  <si>
    <t>Si</t>
  </si>
  <si>
    <t>TERMOTASAJERO DOS SOLAR</t>
  </si>
  <si>
    <t>PUERTOS DE SANTANDER SOLAR</t>
  </si>
  <si>
    <t>ANDES SOLAR III SAS</t>
  </si>
  <si>
    <t>FV-UTCH</t>
  </si>
  <si>
    <t>QUIBDO</t>
  </si>
  <si>
    <t>BARRANCA SOLAR</t>
  </si>
  <si>
    <t>ANDES SOLAR IV S.A.S.</t>
  </si>
  <si>
    <t>FV-ST02 COLISEO MFS 
 FV-ST02 COLISEO MFS 
 FV-ST02 COLISEO MFS</t>
  </si>
  <si>
    <t>FV – PR01 COLISEO CIC</t>
  </si>
  <si>
    <t>SEBASTOSOL</t>
  </si>
  <si>
    <t>SEBASTOSOL SAS ESP</t>
  </si>
  <si>
    <t>NORIA CARACOLITO</t>
  </si>
  <si>
    <t>NORIA ENERGY CARACOLITO SAS</t>
  </si>
  <si>
    <t>PARQUE SOLAR ISABELA</t>
  </si>
  <si>
    <t>SABANA DE TORRES</t>
  </si>
  <si>
    <t>FORTALECILLAS SOLAR</t>
  </si>
  <si>
    <t>VO RENOVABLES SOL 1 SAS ESP</t>
  </si>
  <si>
    <t>PARQUE SOLAR SAN ISIDRO SAS</t>
  </si>
  <si>
    <t>PARQUE SOLAR ZAPATOCA</t>
  </si>
  <si>
    <t>ZAPATOCA</t>
  </si>
  <si>
    <t>CAMPO ALEGRE</t>
  </si>
  <si>
    <t>RIVERA</t>
  </si>
  <si>
    <t>LOS CAUCHOS SOLAR</t>
  </si>
  <si>
    <t>HOBO</t>
  </si>
  <si>
    <t>GENERADORA SOLAR EL HOBO SAS</t>
  </si>
  <si>
    <t>PROYECTO FOTOVOLTAICO LA TOLÚA</t>
  </si>
  <si>
    <t>SAMPUES</t>
  </si>
  <si>
    <t>PARQUE FOTOVOLTAICO LA TOLÚA SAS</t>
  </si>
  <si>
    <t>VIVA VILLAVICENCIO</t>
  </si>
  <si>
    <t>LAS BRUJAS SOLAR</t>
  </si>
  <si>
    <t>LAS BRUJAS SOLAR SAS</t>
  </si>
  <si>
    <t>BATEAS SOLAR</t>
  </si>
  <si>
    <t>CSF CONTINUA EL FUTURO 500 MW</t>
  </si>
  <si>
    <t>CSF CONTINUA EL FUTURO S.A.S E.S.P</t>
  </si>
  <si>
    <t>PLANTA DE ENERGIA SOLAR FOTOVOLTAICA DE 9.99 MWp PARA AUTOCONSUMO DEL BLOQUE LLANOS 34 - GEOPARK</t>
  </si>
  <si>
    <t>KLARZEN GREEN TECHNOLOGY INC SAS ESP</t>
  </si>
  <si>
    <t>ALEJANDRIA 150 MW</t>
  </si>
  <si>
    <t>FLORESTA</t>
  </si>
  <si>
    <t>PRODIEL COLOMBIA S.A.S.</t>
  </si>
  <si>
    <t>CAMPO ALEGRE 1</t>
  </si>
  <si>
    <t>ILES</t>
  </si>
  <si>
    <t>CAMPO ALEGRE 2</t>
  </si>
  <si>
    <t>PARQUE FOTOVOLTAICO SOL DE INÍRIDA 2</t>
  </si>
  <si>
    <t>SISTEMA FOTOVOLTAICO PLANTA CENTRAL CERVECERA</t>
  </si>
  <si>
    <t>SESQUILE</t>
  </si>
  <si>
    <t>SISTEMA FOTOVOLTAICO PLANTA GASEOSAS LUX</t>
  </si>
  <si>
    <t>SISTEMA FOTOVOLTAICO PLANTA CORONA MADRID</t>
  </si>
  <si>
    <t>SISTEMA FOTOVOLTAICO PLANTA GASEOSAS HIPINTO</t>
  </si>
  <si>
    <t>PARQUE SOLAR MUISCAS</t>
  </si>
  <si>
    <t>GRANJA SOLAR SOL&amp;CIELO I</t>
  </si>
  <si>
    <t>SOL &amp; CIELO SAS</t>
  </si>
  <si>
    <t>PARQUE SOLAR ISAMALIA</t>
  </si>
  <si>
    <t>NABUSIMAKE</t>
  </si>
  <si>
    <t>FOTOVOLTAICO SOLAR – ESCOBAL 6</t>
  </si>
  <si>
    <t>PARQUE SOLAR FOTOVOLTAICO PERALES 200 MW</t>
  </si>
  <si>
    <t>TW SOLAR SAS</t>
  </si>
  <si>
    <t>SOLAR PUERTA DE ORO</t>
  </si>
  <si>
    <t>GUADUAS</t>
  </si>
  <si>
    <t>PARQUE SOLAR PUERTA DE ORO S.A.S.</t>
  </si>
  <si>
    <t>PARQUE FOTOVOLTAICO SUNNORTE DE 35 MW</t>
  </si>
  <si>
    <t>GENERSOL SAS</t>
  </si>
  <si>
    <t>PLANTA SOLAR FV ARENOSA</t>
  </si>
  <si>
    <t>COYAIMA</t>
  </si>
  <si>
    <t>RENOVABLES LATAM SUCURSAL COLOMBIA</t>
  </si>
  <si>
    <t>PÉTALO DEL SUCRE I</t>
  </si>
  <si>
    <t>PALMITO</t>
  </si>
  <si>
    <t>BLACK ORCHID SOLAR SAS</t>
  </si>
  <si>
    <t>PÉTALO DEL CESAR II</t>
  </si>
  <si>
    <t>LA ESPERANZA</t>
  </si>
  <si>
    <t>PARQUE SOLAR LA MEDINA</t>
  </si>
  <si>
    <t>PARQUE SOLAR LA MEDINA SAS</t>
  </si>
  <si>
    <t>PARQUE SOLAR LOS CABALLEROS SAS</t>
  </si>
  <si>
    <t>PARQUE SOLAR MORROSQUILLOS I</t>
  </si>
  <si>
    <t>LOS MORROSQUILLOS SOLAR S.A.S</t>
  </si>
  <si>
    <t>PÉTALO DEL CÓRDOBA II</t>
  </si>
  <si>
    <t>PARQUE SOLAR FOTOVOLTAICO  BARANOA III 19.9 MW</t>
  </si>
  <si>
    <t>FOTOVOLTAICO CECROPIA SAS</t>
  </si>
  <si>
    <t>PI ÉPSILON – COYAIMA II</t>
  </si>
  <si>
    <t>PARQUE SOLAR MORROSQUILLOS II</t>
  </si>
  <si>
    <t>NEWCO ENERGÍAS RENOVABLES</t>
  </si>
  <si>
    <t>NEWCO ENERGÍAS RENOVABLES SAS ESP</t>
  </si>
  <si>
    <t>AGUACLARA</t>
  </si>
  <si>
    <t>AC RENOVABLES SOL 1 SAS ESP</t>
  </si>
  <si>
    <t>PARQUE SOLAR FOTOVOLTAICO SABANALARGA 9.9 MW</t>
  </si>
  <si>
    <t>FOTOVOLTAICO LA CEIBA S.A.S</t>
  </si>
  <si>
    <t>SAN JUAN SOLAR</t>
  </si>
  <si>
    <t>SJ RENOVABLES SUN 1 S.A.S. E.S.P.</t>
  </si>
  <si>
    <t>YOPALOSA</t>
  </si>
  <si>
    <t>PA RENOVABLES SOL 1 S.A.S. E.S.P.</t>
  </si>
  <si>
    <t>PARQUE FOTOVOLTAICO PUERTO BOYACÁ</t>
  </si>
  <si>
    <t>ENERLAND 2007 FOTOVOLTAICA SL SUCURSAL COLOMBIA</t>
  </si>
  <si>
    <t>PÉTALO DEL MAMONAL I</t>
  </si>
  <si>
    <t>ZONA BANANERA</t>
  </si>
  <si>
    <t>PARQUE SOLAR FOTOVOLTAICO SAN ALEJO 3 19,9 MW</t>
  </si>
  <si>
    <t>FOTOVOLTAICO MIROLINDO S.A.S</t>
  </si>
  <si>
    <t>PARQUE FOTOVOLTAICO TABEBUIA ROSEA 19,9 MW</t>
  </si>
  <si>
    <t>PARQUE FOTOVOLTAICO POLYERATA 9,9 MW</t>
  </si>
  <si>
    <t>PARQUE FOTOVOLTAICO ZONARIS 9,9 MW</t>
  </si>
  <si>
    <t>PARQUE FOTOVOLTAICO ACACIA 19,9 MW</t>
  </si>
  <si>
    <t>PARQUE FOTOVOLTAICO AMAZILIA 9,9 MW</t>
  </si>
  <si>
    <t>PARQUE SOLAR HOBO</t>
  </si>
  <si>
    <t>EL DOVIO</t>
  </si>
  <si>
    <t>PSFV POTRERITOS</t>
  </si>
  <si>
    <t>EL MOLINO</t>
  </si>
  <si>
    <t>ACCIONA ENERGÍA COLOMBIA SAS</t>
  </si>
  <si>
    <t>PROYECTO FOTOVOLTAICO PIJAOS</t>
  </si>
  <si>
    <t>ABO WIND RENOVABLES PROYECTO CINCO SAS ESP</t>
  </si>
  <si>
    <t>PARQUE FOTOVOLTAICO LA ESTRELLA</t>
  </si>
  <si>
    <t>PARQUE SOLAR MATA REDONDA</t>
  </si>
  <si>
    <t>MPC RENEWABLES COLOMBIA S.A.S</t>
  </si>
  <si>
    <t>PARQUE SOLAR EL ROBLE</t>
  </si>
  <si>
    <t>EL ROBLE SOLAR SAS</t>
  </si>
  <si>
    <t>LA CAYENA</t>
  </si>
  <si>
    <t>LA CAYENA SOLAR SAS</t>
  </si>
  <si>
    <t>PARQUE EÓLICO OFFSHORE DEL ATLÁNTICO</t>
  </si>
  <si>
    <t>ATLANTIC ENERGY GROUP SAS</t>
  </si>
  <si>
    <t>FOTOVOLTAICA YARIGUÍES 200 MW</t>
  </si>
  <si>
    <t>YARIGUIES SOLAR SAS</t>
  </si>
  <si>
    <t>PARQUE SOLAR FOTOVOLTAICO BARANOA 9.9 MW</t>
  </si>
  <si>
    <t>FOTOVOLTAICO EL CARACOLI S.A.S</t>
  </si>
  <si>
    <t>PROYECTO FOTOVOLTAICO BOCHICA DE 19.9 MW Y SU LÍNEA DE CONEXIÓN A 34.5 KV</t>
  </si>
  <si>
    <t>ABO Wind Renovables Proyecto Tres S.A.S E.S.P</t>
  </si>
  <si>
    <t>TIKUNA F1, S1</t>
  </si>
  <si>
    <t>PARQUE SOLAR TIKUNA F1 SAS</t>
  </si>
  <si>
    <t>GENERADORA SHANGRI LA SAS</t>
  </si>
  <si>
    <t>COVEÑAS</t>
  </si>
  <si>
    <t>PARQUE SOLAR FOTOVOLTAICO SINCERÍN-GAMBOTE 9,9 MW</t>
  </si>
  <si>
    <t>FOTOVOLTAICO QUETZALES SAS</t>
  </si>
  <si>
    <t>TIKUNA F1, S4</t>
  </si>
  <si>
    <t>TIKUNA F1, S5</t>
  </si>
  <si>
    <t>TIKUNA F1, S2</t>
  </si>
  <si>
    <t>TIKUNA F1, S3</t>
  </si>
  <si>
    <t>SOLAR NAVARRO</t>
  </si>
  <si>
    <t>NEW WORLD ENERGY GROUP LTD</t>
  </si>
  <si>
    <t>PARQUE SOLAR FOTOVOLTAICO EL BALSO 180 MW</t>
  </si>
  <si>
    <t>FOTOVOLTAICO EL BALSO SAS</t>
  </si>
  <si>
    <t>SELECTA HOLDING GROUP SA</t>
  </si>
  <si>
    <t>CATAY</t>
  </si>
  <si>
    <t>RUBIALES DEL PACIFICO SAS</t>
  </si>
  <si>
    <t>PARQUE SOLAR FOTOVOLTAICO TERNERA 19,9 MW</t>
  </si>
  <si>
    <t>FOTOVOLTAICO CAMPO VERDE SAS</t>
  </si>
  <si>
    <t>TIKUNA F2, S1</t>
  </si>
  <si>
    <t>TIKUNA F2, S2</t>
  </si>
  <si>
    <t>TIKUNA F2, S3</t>
  </si>
  <si>
    <t>TIKUNA F2, S4</t>
  </si>
  <si>
    <t>TIKUNA F2, S5</t>
  </si>
  <si>
    <t>PLANTA SOLAR FV AMBALEMA</t>
  </si>
  <si>
    <t>AMBALEMA</t>
  </si>
  <si>
    <t>CONDOR</t>
  </si>
  <si>
    <t>PÉTALO DEL CESAR 1</t>
  </si>
  <si>
    <t>SISTEMA FOTOVOLTAICO INDUMIL</t>
  </si>
  <si>
    <t>PARQUE SOLAR LAS MESETAS</t>
  </si>
  <si>
    <t>DESARROLLOS ENERGÉTICOS DEL CARIBE SAS</t>
  </si>
  <si>
    <t>HELIOS SAN MARCOS 300 MWAC</t>
  </si>
  <si>
    <t>HELIOS LANCEROS 19.9 MW</t>
  </si>
  <si>
    <t>ELECTRYON POWER COLOMBIA SAS</t>
  </si>
  <si>
    <t>PLANTA SOLAR FV ROVIRA</t>
  </si>
  <si>
    <t>PARQUE SOLAR FOTOVOLTAICO LOS OCOBOS 19,9 MW</t>
  </si>
  <si>
    <t>FOTOVOLTAICO RIO CLARO 1 SAS</t>
  </si>
  <si>
    <t>PARQUE SOLAR FOTOVOLTAICO LOS ROBLES 19.9 MW</t>
  </si>
  <si>
    <t>FOTOVOLTAICO LOS ROBLES SAS</t>
  </si>
  <si>
    <t>PARQUE SOLAR FOTOVOLTAICO SOLAR ALTAMIRA 90 MW</t>
  </si>
  <si>
    <t>FOTOVOLTAICO ALTAMIRA SAS</t>
  </si>
  <si>
    <t>PARQUE SOLAR FOTOVOLTAICO AZUCENOS 99.9 MW</t>
  </si>
  <si>
    <t>RIO DE ORO</t>
  </si>
  <si>
    <t>FOTOVOLTAICO LOS AZUCENOS SAS</t>
  </si>
  <si>
    <t>HONDA SOLAR 1</t>
  </si>
  <si>
    <t>BRISAS</t>
  </si>
  <si>
    <t>HELIOS TOLIMA NATAGAIMA 19.9 MW</t>
  </si>
  <si>
    <t>NATAGAIMA</t>
  </si>
  <si>
    <t>HELIOS TULUNI -19.9 MW</t>
  </si>
  <si>
    <t>APULO SOLAR 1</t>
  </si>
  <si>
    <t>APULO</t>
  </si>
  <si>
    <t>APULO SOLAR II</t>
  </si>
  <si>
    <t>SOL DE SANTANDER</t>
  </si>
  <si>
    <t>SANDALO II</t>
  </si>
  <si>
    <t>BOSQUES SOLARES DE LOS LLANOS 7</t>
  </si>
  <si>
    <t>BOSQUES SOLARES DE LOS LLANOS 7 SAS ESP</t>
  </si>
  <si>
    <t>BRISA SOLAR III</t>
  </si>
  <si>
    <t>AGUACHICA SOLAR</t>
  </si>
  <si>
    <t>INSTITUTO DE INVESTIGACIÓN Y DESARROLLO EN ENERGÍA Y MATERIALES
ECOEFICIENTES</t>
  </si>
  <si>
    <t>BOSQUES SOLARES DE BOLIVAR 501</t>
  </si>
  <si>
    <t>BOSQUES SOLARES DE BOLIVAR 501 S.A.S. E.S.P</t>
  </si>
  <si>
    <t>BOSQUES SOLARES DE BOLIVAR 500</t>
  </si>
  <si>
    <t>BOSQUES SOLARES DE BOLIVAR 500 S.A.S. E.S.P</t>
  </si>
  <si>
    <t>PLANTA SOLAR FOTOVOLTAICA (SFV) PARA 
INSTALACIÓN EN CAMPO CPE6 – FRONTERA ENERGY</t>
  </si>
  <si>
    <t>PLANTA DE GENERACIÓN SOLAR FOTOVOLTAICA DE
40 MWp PARA LAS INSTALACIONES DE LLANOS NORTE - SIERRACOL</t>
  </si>
  <si>
    <t>ARAUQUITA</t>
  </si>
  <si>
    <t>BOSQUES SOLARES DE BOLIVAR 502</t>
  </si>
  <si>
    <t>BOSQUES SOLARES DE BOLIVAR 502 S.A.S. E.S.P</t>
  </si>
  <si>
    <t>BOSQUES SOLARES DE BOLIVAR 503</t>
  </si>
  <si>
    <t>BOSQUES SOLARES DE BOLIVAR 503 S.A.S. E.S.P</t>
  </si>
  <si>
    <t>BOSQUES SOLARES DE BOLIVAR 504</t>
  </si>
  <si>
    <t>BOSQUES SOLARES DE BOLIVAR 504 S.A.S. E.S.P</t>
  </si>
  <si>
    <t>HELIOS TOLIMA ESPINAL I (100 MW)</t>
  </si>
  <si>
    <t>HELIOS ESPINAL II (19.9 MW)</t>
  </si>
  <si>
    <t>LEO SOLAR II</t>
  </si>
  <si>
    <t>LEO SOLAR SAS</t>
  </si>
  <si>
    <t>PLANTA SOLAR FV SUÁREZ</t>
  </si>
  <si>
    <t>SUAREZ</t>
  </si>
  <si>
    <t>RENERGETICA COLOMBIA SAS</t>
  </si>
  <si>
    <t>PLANTA SOLAR LAS PALMERAS</t>
  </si>
  <si>
    <t>GENERADORA SAN JOAQUÍN S.A.S</t>
  </si>
  <si>
    <t>LEO SOLAR I</t>
  </si>
  <si>
    <t>PLANTA SOLAR SAN ISIDRO 19,09 MW</t>
  </si>
  <si>
    <t>AXIS JC SAS</t>
  </si>
  <si>
    <t>PLANTA SOLAR CALDAS
FOTOVOLTAICA 1,3 MWp/ 959 KWac – CIUDAD PARAÍSO</t>
  </si>
  <si>
    <t>INSTITUTO DE FINANCIAMIENTO, PROMOCIÓN Y DESARROLLO DE MANIZALES -
INFIMANIZALES</t>
  </si>
  <si>
    <t>CAÑAHUATE I</t>
  </si>
  <si>
    <t>DRUMMOND ENERGY INC</t>
  </si>
  <si>
    <t>PARQUE SOLAR SAN JOSÉ</t>
  </si>
  <si>
    <t>SISTEMA DE AUTOGENERACIÓN DE ENERGÍA SOLAR
FOTOVOLTAICA 1,3 MWp/ 959 KWac – CIUDAD PARAÍSO</t>
  </si>
  <si>
    <t>AIR – E SAS ESP</t>
  </si>
  <si>
    <t>PROYECTO FOTOVOLTAICO MORICHAL</t>
  </si>
  <si>
    <t>ABO WIND RENOVABLES PROYECTO DOCE SAS ESP</t>
  </si>
  <si>
    <t>PROYECTO EFIGEN C04 x 99</t>
  </si>
  <si>
    <t>PUEBLO NUEVO</t>
  </si>
  <si>
    <t>EFICIENCIA GENERACIÓN Y ENERGIA SAS</t>
  </si>
  <si>
    <t>PROYECTO EFIGEN C03 x 99</t>
  </si>
  <si>
    <t>SAN ANDRES DE SOTAVENTO</t>
  </si>
  <si>
    <t>HELIOS GUAMO 19.9 MW</t>
  </si>
  <si>
    <t>GUAMO</t>
  </si>
  <si>
    <t>PARQUE SOLAR PACANDÉ</t>
  </si>
  <si>
    <t>PARQUE SOLAR PACANDÉ S.A.S. E.S.P.</t>
  </si>
  <si>
    <t>SAN ANGEL ENERGY</t>
  </si>
  <si>
    <t>SKAT INVESTMENT SAS</t>
  </si>
  <si>
    <t>PARQUE SOLAR TERRA I</t>
  </si>
  <si>
    <t>GREENWOOD ENERGY SAS ESP</t>
  </si>
  <si>
    <t>PROYECTO FOTOVOLTAICO ROKRA</t>
  </si>
  <si>
    <t>SALDA¥A</t>
  </si>
  <si>
    <t>ABO WIND RENOVABLES PROYECTO OCHO SAS ESP</t>
  </si>
  <si>
    <t>PARQUE SOLAR TERRA II</t>
  </si>
  <si>
    <t>PARQUE SOLAR TERRA III</t>
  </si>
  <si>
    <t>PROYECTO FOTOVOLTAICO NUMBANA</t>
  </si>
  <si>
    <t>ABO WIND RENOVABLES PROYECTO NUEVE SAS ESP</t>
  </si>
  <si>
    <t>CARACOLÍ I</t>
  </si>
  <si>
    <t>EL JASPE</t>
  </si>
  <si>
    <t>CSF EL JASPE SOLAR SAS</t>
  </si>
  <si>
    <t>PRADO SOLAR 1</t>
  </si>
  <si>
    <t>BRISA SOLAR II</t>
  </si>
  <si>
    <t>PROYECTO SOLAR  PV MONTELÍBANO</t>
  </si>
  <si>
    <t>MONTELIBANO SOLAR S.A.S. E.S.P.</t>
  </si>
  <si>
    <t>PV LA MATA</t>
  </si>
  <si>
    <t>SPK LA MATA S.A.S. E.S.P.</t>
  </si>
  <si>
    <t>PV LA UNIÓN</t>
  </si>
  <si>
    <t>SPK LA UNIÓN S.A.S. E.S.P.</t>
  </si>
  <si>
    <t>PROYECTO PARQUE SOLAR FOTOVOLTAICO TEPUY</t>
  </si>
  <si>
    <t>PARQUE DE GENERACION FOTOVOLTAICA VERSALLES 9.9 MW</t>
  </si>
  <si>
    <t>PARQUE SOLAR VII SAS ESP</t>
  </si>
  <si>
    <t>PARQUE DE GENERACIÓN FOTOVOLTAICA DINAMARCA</t>
  </si>
  <si>
    <t>PARQUE DE GENERACIÓN FOTOVOLTAICA ALEJANDRÍA</t>
  </si>
  <si>
    <t>PÉTALO DEL MAGDALENA I</t>
  </si>
  <si>
    <t>PARQUE DE GENERACION FOTOVOLTAICA EL TROPEZON</t>
  </si>
  <si>
    <t>PARQUE DE GENERACIÓN FOTOVOLTAICA LA MENA</t>
  </si>
  <si>
    <t>PARQUE SOLAR COLOMBIA V SAS ESP</t>
  </si>
  <si>
    <t>PARQUE SOLAR EL CAMPANO</t>
  </si>
  <si>
    <t>EL CAMPANO SOLAR S.A.S.</t>
  </si>
  <si>
    <t>PARQUE SOLAR FOTOVOLTAICO MANGLARES 99.9 MW.</t>
  </si>
  <si>
    <t>FOTOVOLTAICO ARRAYANES S.A.S.</t>
  </si>
  <si>
    <t>PARQUE SOLAR CAIMÁN CIENAGUERO (antes PARQUE SOLAR CORDOBITA)</t>
  </si>
  <si>
    <t>CIENAGA</t>
  </si>
  <si>
    <t>PARQUE SOLAR BADEL</t>
  </si>
  <si>
    <t>PARQUE SOLAR JOSÉ MARÍA CÓRDOVA</t>
  </si>
  <si>
    <t>AGUA DE DIOS</t>
  </si>
  <si>
    <t>CYB CONSTRUCTORES SAS</t>
  </si>
  <si>
    <t>PARQUE SOLAR PORTÓN DEL SOL</t>
  </si>
  <si>
    <t>PARQUE SOLAR PORTÓN DEL SOL SAS</t>
  </si>
  <si>
    <t>PARQUE SOLAR FOTOVOLTAICO BARANOA 19,9 MW</t>
  </si>
  <si>
    <t>FOTOVOLTAICO EL YARUMO S.A.S</t>
  </si>
  <si>
    <t>GRANJA SOLAR GRC</t>
  </si>
  <si>
    <t>PARQUE SOLAR CARIBE</t>
  </si>
  <si>
    <t>PARQUE SOLAR FOTOVOLTAICO SAN ALEJO 2 19,9 MW</t>
  </si>
  <si>
    <t>FOTOVOLTAICO OCHROMA SAS</t>
  </si>
  <si>
    <t>PARQUE SOLAR FOTOVOLTAICO SAN ALEJO 1 19,9 MW</t>
  </si>
  <si>
    <t>FOTOVOLTAICO SAN ALEJO SAS</t>
  </si>
  <si>
    <t>SOL BOCHICA</t>
  </si>
  <si>
    <t>SOL BOCHICA SAS</t>
  </si>
  <si>
    <t>SHANGRI-LA</t>
  </si>
  <si>
    <t>PATRIMONIOS AUTÓNOMOS CREDICORP CAPITAL FIDUCIARIA SA</t>
  </si>
  <si>
    <t>EL PIOJO 1</t>
  </si>
  <si>
    <t>EL PIOJO IV</t>
  </si>
  <si>
    <t>PATRIMONIOS AUTÓNOMOS CREDICORP CAPITAL FIDUCIARIA SA – FAP EL PIOJO</t>
  </si>
  <si>
    <t>EL PIOJO II</t>
  </si>
  <si>
    <t>EL PIOJO III</t>
  </si>
  <si>
    <t>PARQUE SOLAR FOTOVOLTAICO GUAYEPO III 200 MW Y SU LINEA DE EVACUACIÓN DE 500 KV</t>
  </si>
  <si>
    <t>GUAYEPO SOLAR III SAS</t>
  </si>
  <si>
    <t>PARQUE SOLAR FOTOVOLTAICO NISPEROS 19,9 MW</t>
  </si>
  <si>
    <t>PARQUE FOTOVOLTAICO CAMPANO 19.9 MW</t>
  </si>
  <si>
    <t>FOTOVOLTAICO CAMPANO S.A.S.</t>
  </si>
  <si>
    <t>GUALANDAY</t>
  </si>
  <si>
    <t>PARQUE FOTOVOLTAICO GUALANDAY 19,9 MW</t>
  </si>
  <si>
    <t>PARQUE SOLAR FOTOVOLTAICO GUALANDAY SAS</t>
  </si>
  <si>
    <t>PARQUE SOLAR RÍO FRÍO 9,9 MW</t>
  </si>
  <si>
    <t>SISTEMA SOLAR FINCA EL ARCA</t>
  </si>
  <si>
    <t>ANGÉLICA MARÍA RIVEROS GUTIERREZ</t>
  </si>
  <si>
    <t>GRANJA SOLAR TERMOPAIPA</t>
  </si>
  <si>
    <t>SOLARAK</t>
  </si>
  <si>
    <t>INVERSORA H.M.C. SAS</t>
  </si>
  <si>
    <t>GUALANDAY QMS 19 MW</t>
  </si>
  <si>
    <t>COELLO</t>
  </si>
  <si>
    <t>QUALITY MECHANICAL SOLAR SAS</t>
  </si>
  <si>
    <t>TWIN 1</t>
  </si>
  <si>
    <t>FRANK 100 MW</t>
  </si>
  <si>
    <t>PARQUE SOLAR LOS COLORADOS III</t>
  </si>
  <si>
    <t>LOS COLORADOS SOLAR SAS</t>
  </si>
  <si>
    <t>HELIOS TOLIMA NATAGAIMA 50 MW</t>
  </si>
  <si>
    <t>LA IGUANA</t>
  </si>
  <si>
    <t>COLOMBIA ENERGY CLIMATE CORPORATION SAS</t>
  </si>
  <si>
    <t>LA CEIBA</t>
  </si>
  <si>
    <t>SAN ONOFRE</t>
  </si>
  <si>
    <t>LA CEIBA SOLAR SAS</t>
  </si>
  <si>
    <t>LA FILIGRANA</t>
  </si>
  <si>
    <t>MOMPOS</t>
  </si>
  <si>
    <t>LA FILIGRANA SOLAR SAS</t>
  </si>
  <si>
    <t>PARQUE SOLAR EL TAMARINDO II</t>
  </si>
  <si>
    <t>EL TAMARINDO SOLAR SAS</t>
  </si>
  <si>
    <t>PARQUE SOLAR EL TAMARINDO I</t>
  </si>
  <si>
    <t>EL GUAYACÁN</t>
  </si>
  <si>
    <t>EL GUAYACÁN SOLAR SAS</t>
  </si>
  <si>
    <t>LOS COLORADOS II</t>
  </si>
  <si>
    <t>LA PROSPERIDAD</t>
  </si>
  <si>
    <t>LA PROSPERIDAD SOLAR S.A.S.</t>
  </si>
  <si>
    <t>PARQUE SOLAR FOTOVOLTAICO EMERSOLDO</t>
  </si>
  <si>
    <t>EMDOVIO EICE ESP</t>
  </si>
  <si>
    <t>PARQUE SOLAR SAN JOSÉ (200 MW)</t>
  </si>
  <si>
    <t>GENERADORA SAN JOSÉ SAS</t>
  </si>
  <si>
    <t>EL JARDIN</t>
  </si>
  <si>
    <t>DS COLOMBIA 2 SAS</t>
  </si>
  <si>
    <t>BARZALOSA 100 MW</t>
  </si>
  <si>
    <t>BARZALOSA SAS</t>
  </si>
  <si>
    <t>ECOPARQUE SOLAR LA CIRA INFANTAS</t>
  </si>
  <si>
    <t>ANDRÓMEDA</t>
  </si>
  <si>
    <t>PARQUE SOLAR ANDRÓMEDA I S.A.S. E.S.P.</t>
  </si>
  <si>
    <t>PLANTA SOLAR EL GUAMO 9,9 MW</t>
  </si>
  <si>
    <t>TECNOLOGÍA SOLAR DE COLOMBIA SAS</t>
  </si>
  <si>
    <t>PARQUE SOLAR SAN MATEO</t>
  </si>
  <si>
    <t>ANSERMANUEVO</t>
  </si>
  <si>
    <t>GENERADORA SAN MATEO SAS</t>
  </si>
  <si>
    <t>QMS 9.9 MW</t>
  </si>
  <si>
    <t>GARZON</t>
  </si>
  <si>
    <t>LOS MORROSQUILLOS III</t>
  </si>
  <si>
    <t>CATLEYA SOLAR SAS</t>
  </si>
  <si>
    <t>WILCHES SOLAR 1 SAS</t>
  </si>
  <si>
    <t>UBATÉ PSR1</t>
  </si>
  <si>
    <t>UBATE</t>
  </si>
  <si>
    <t>PSR 1 S.A.S.</t>
  </si>
  <si>
    <t>CENTRO SOLAR</t>
  </si>
  <si>
    <t>SOL DEL MAR II</t>
  </si>
  <si>
    <t>UVITA</t>
  </si>
  <si>
    <t>BCCY CÓRDOBA SAS ESP</t>
  </si>
  <si>
    <t>PROYECTO FOTOVOLTAICO COROCORA</t>
  </si>
  <si>
    <t>ABO WIND RENOVABLES PROYECTO DIECINUEVE SAS ESP</t>
  </si>
  <si>
    <t>PARQUE SOLAR DEL VALLE</t>
  </si>
  <si>
    <t>GENERADORA DEL VALLE SAS</t>
  </si>
  <si>
    <t>PAIPA II PSR 4</t>
  </si>
  <si>
    <t>SOTAQUIRA</t>
  </si>
  <si>
    <t>PSR 4 SAS</t>
  </si>
  <si>
    <t>PAIPA I PSR 3</t>
  </si>
  <si>
    <t>PSR 3 SAS</t>
  </si>
  <si>
    <t>DOMÉNICA</t>
  </si>
  <si>
    <t>PSR 5 SAS</t>
  </si>
  <si>
    <t>PUBENZA PSR 2</t>
  </si>
  <si>
    <t>PSR 2 SAS</t>
  </si>
  <si>
    <t>PLANTA SOLAR EL ARBOLITO 9.9 MW</t>
  </si>
  <si>
    <t>MERCADERES</t>
  </si>
  <si>
    <t>PARQUE SOLAR FOTOVOLTAICO QUANTUM</t>
  </si>
  <si>
    <t>SOLGER SAS</t>
  </si>
  <si>
    <t>PARQUE SOLAR FOTOVOLTAICO TOLIMA NORTE 50 MW</t>
  </si>
  <si>
    <t>FOTOVOLTAICO TOLIMA NORTE SAS</t>
  </si>
  <si>
    <t>EL COLIBRÍ</t>
  </si>
  <si>
    <t>MASSIVE SOLAR ENERGY COLOMBIA SAS</t>
  </si>
  <si>
    <t>PARQUE SOLAR CENTENARIO</t>
  </si>
  <si>
    <t>GENERACIÓN FOTOVOLTAICA- ALIAR- FAZENDA PRINCIPAL FASE 2
PRINCIPAL- FASE 2</t>
  </si>
  <si>
    <t>PARQUE FOTOVOLTAICO MATAKABI MITU</t>
  </si>
  <si>
    <t>PLANTA SOLAR FOTOVOLTAICA SÁCHICA</t>
  </si>
  <si>
    <t>PS SÁCHICA SAS</t>
  </si>
  <si>
    <t>GRANJA SOLAR LAS MERCEDES</t>
  </si>
  <si>
    <t>PARQUE FOTOVOLTAICO OLD-T</t>
  </si>
  <si>
    <t>TOLÚ VIEJO ENERGÍAS RENOVABLES SAS ESP</t>
  </si>
  <si>
    <t>PARQUE FOTOVOLTAICO SGDE</t>
  </si>
  <si>
    <t>SGDE ENERGÍAS RENOVABLES SAS ESP</t>
  </si>
  <si>
    <t>PARQUE FOTOVOLTAICO CRLI</t>
  </si>
  <si>
    <t>CARACOL ENERGÍAS RENOVABLES SAS ESP</t>
  </si>
  <si>
    <t>PARQUE FOTOVOLTAICO PN1</t>
  </si>
  <si>
    <t>PN1 ENERGÍAS RENOVABLES SAS ESP</t>
  </si>
  <si>
    <t>GRANJA SOLAR PALMIRA ORIENTE</t>
  </si>
  <si>
    <t>LA ORQUÍDEA</t>
  </si>
  <si>
    <t>LA ORQUÍDEA SOLAR S.A.S.</t>
  </si>
  <si>
    <t>PARQUE FOTOVOLTAICO JUMI</t>
  </si>
  <si>
    <t>JUAN MINA ENERGÍAS RENOVABLES SAS</t>
  </si>
  <si>
    <t>GRANJA SOLAR SOLGER</t>
  </si>
  <si>
    <t>GRANJA SOLAR TULUA SUR</t>
  </si>
  <si>
    <t>GRANJA SOLAR EL BALCON</t>
  </si>
  <si>
    <t>YAGUARA</t>
  </si>
  <si>
    <t>GRANJA SOLAR EL TOTUMITO</t>
  </si>
  <si>
    <t>TWIN 2</t>
  </si>
  <si>
    <t>LIZAMA</t>
  </si>
  <si>
    <t>SOLAR LIZAMA SAS</t>
  </si>
  <si>
    <t>PARQUE SOLAR LA VIRGINIA</t>
  </si>
  <si>
    <t>PRADERA</t>
  </si>
  <si>
    <t>SOLAR PRADERA SAS</t>
  </si>
  <si>
    <t>PROYECTO FOTOVOLTAICO JEQUES</t>
  </si>
  <si>
    <t>ABO WIND RENOVABLES PROYECTO DIECISIETE SAS ESP</t>
  </si>
  <si>
    <t>PROYECTO FOTOVOLTAICO CÓNDOR</t>
  </si>
  <si>
    <t>SIMIJACA</t>
  </si>
  <si>
    <t>ABO WIND RENOVABLES PROYECTO DIECISÉIS SAS ESP</t>
  </si>
  <si>
    <t>Columna1</t>
  </si>
  <si>
    <t>Columna3</t>
  </si>
  <si>
    <t>Columna4</t>
  </si>
  <si>
    <t>Columna5</t>
  </si>
  <si>
    <t>Subestacion</t>
  </si>
  <si>
    <t>Tensión</t>
  </si>
  <si>
    <t xml:space="preserve">Tension de la Subestacion [kV] </t>
  </si>
  <si>
    <t>Proyectos</t>
  </si>
  <si>
    <t>22+G21:G340</t>
  </si>
  <si>
    <t>Total CI Radicada (MW)</t>
  </si>
  <si>
    <t>Fase Prefactibilidad</t>
  </si>
  <si>
    <t>Fase de Factibilidad</t>
  </si>
  <si>
    <t>Fase  de Ingenieria de detalle</t>
  </si>
  <si>
    <t>Vigentes</t>
  </si>
  <si>
    <t>Preinscritos</t>
  </si>
  <si>
    <t>&lt;10MW</t>
  </si>
  <si>
    <t>x</t>
  </si>
  <si>
    <t>Municipio-Departamento</t>
  </si>
  <si>
    <t>GRANJA SOLAR CHIVO MONO I</t>
  </si>
  <si>
    <t>AMARAK GUTAMI ENERGY S.A.S. ESP</t>
  </si>
  <si>
    <t>ALBANIA, LA GUAJIRA</t>
  </si>
  <si>
    <t>PV SAHAGÚN 400 MW</t>
  </si>
  <si>
    <t>LATAMSOLAR FOTOVOLTAICA SAHAGUN SOLAR SAS</t>
  </si>
  <si>
    <t>SAHAGUN, CORDOBA</t>
  </si>
  <si>
    <t>EL CERRITO, VALLE DEL CAUCA</t>
  </si>
  <si>
    <t>PARQUE SOLAR FOTOVOLTAICO TURPIALES 278,6 MW</t>
  </si>
  <si>
    <t>FOTOVOLTAICO TURPIALES SAS</t>
  </si>
  <si>
    <t>RIO DE ORO, CESAR</t>
  </si>
  <si>
    <t>Fase uno</t>
  </si>
  <si>
    <t>Fase dos</t>
  </si>
  <si>
    <t>Ubicación</t>
  </si>
  <si>
    <t>Planta</t>
  </si>
  <si>
    <t>CapacidadEfectivaNeta[MW]</t>
  </si>
  <si>
    <t>GeneraciónPromedio[MWh_x0002_día]</t>
  </si>
  <si>
    <t>Factordeplanta[%]</t>
  </si>
  <si>
    <t>TRINA-VATIABSLIII</t>
  </si>
  <si>
    <t>TRINA-VATIABSLII</t>
  </si>
  <si>
    <t>TRINA-VATIABSLI</t>
  </si>
  <si>
    <t>LASIERPE</t>
  </si>
  <si>
    <t>GRPARQUESOLARTUCANES</t>
  </si>
  <si>
    <t>CERRITOS</t>
  </si>
  <si>
    <t>GRANJASOLARSANFELIPE</t>
  </si>
  <si>
    <t>LOSCABALLEROS</t>
  </si>
  <si>
    <t>LAMEDINA</t>
  </si>
  <si>
    <t>GYSOLARAURORA</t>
  </si>
  <si>
    <t>CELSIASOLARBOLIVAR</t>
  </si>
  <si>
    <t>GRANJASOLARLANCEROS</t>
  </si>
  <si>
    <t>CELSIASOLARESPINAL</t>
  </si>
  <si>
    <t>GRANJASOLARBELMONTE</t>
  </si>
  <si>
    <t>CELSIASOLARLAPAILA</t>
  </si>
  <si>
    <t>AUTOGCELSIASOLARLEVAPAN</t>
  </si>
  <si>
    <t>CELSIASOLARCARMELO</t>
  </si>
  <si>
    <t>AUTOGCELSIASOLARYUMBO</t>
  </si>
  <si>
    <t>AUTOGCELSIASOLARHARINAS</t>
  </si>
  <si>
    <t>AUTOGCOLOMBINADELCAUCA</t>
  </si>
  <si>
    <t>BOSQUESSOLARESDELOSLLANOS4</t>
  </si>
  <si>
    <t>BOSQUESSOLARESDELOSLLANOS5</t>
  </si>
  <si>
    <t>HELIOSI1</t>
  </si>
  <si>
    <t>TERMOTASAJERODOSSOLAR4</t>
  </si>
  <si>
    <t>PLANTASOLARBAYUNCAI</t>
  </si>
  <si>
    <t>Autogenerador a gran escala (AGGE). </t>
  </si>
  <si>
    <t>Servicio del Sistema. </t>
  </si>
  <si>
    <t>SDL. Sistema de transporte de energía eléctrica compuesto por el conjunto de líneas y subestaciones, con sus equipos asociados, que operan a los niveles de tensión 3, 2 y 1 dedicados a la prestación del servicio en un Mercado de Comercialización.</t>
  </si>
  <si>
    <t>Transmisor Nacional, TN. </t>
  </si>
  <si>
    <t>Sistema de Transmisión Nacional, STN. </t>
  </si>
  <si>
    <t>Área de operación de tensión para plantas eólicas y solares fotovoltaicas (voltage ride through). Hace referencia al área de operación cuyo límite superior es la curva de sobretensión (HVRT - High Voltage Ride Through) y el límite inferior es la curva de depresiones de tensión (LVRT- Low Voltage Ride Through).</t>
  </si>
  <si>
    <t>Estatismo en tensión.</t>
  </si>
  <si>
    <t>Son las fuentes de energía, tales como la biomasa, los pequeños aprovechamientos hidroeléctricos, la eólica, la geotérmica, la solar, los mares, hidrógeno verde y azul, de acuerdo con la definición establecida en las Leyes 1715 de 2014, Ley 2099 de 2021, o aquellas que la modifiquen o sustituyan.</t>
  </si>
  <si>
    <t>Es el sistema interconectado de transmisión de energía eléctrica compuesto por el conjunto de líneas, equipos de compensación y subestaciones que operan a tensiones iguales o superiores a 220 kV, los transformadores con este nivel de tensión en el lado de baja, y los correspondientes módulos de conexión.</t>
  </si>
  <si>
    <r>
      <t>Establece las condiciones para la prestación de estos servicios, incluyendo la regulación de tarifas y la creación de comisiones de regulación para supervisar las actividades de las empresas prestadoras de servicios públicos.</t>
    </r>
    <r>
      <rPr>
        <sz val="14"/>
        <color rgb="FF000000"/>
        <rFont val="Calibri"/>
        <family val="2"/>
        <scheme val="minor"/>
      </rPr>
      <t>[11]</t>
    </r>
  </si>
  <si>
    <r>
      <t>Establece las funciones y mecanismos de regulación a entidades encargadas de asegurar una adecuada prestación del servicio mediante el aprovechamiento eficiente de los diferentes recursos energéticos en relación con el sector energético, así como establece el régimen para la generación, interconexión, transmisión, distribución y comercialización de electricidad en el territorio nacional.</t>
    </r>
    <r>
      <rPr>
        <sz val="14"/>
        <color rgb="FF000000"/>
        <rFont val="Calibri"/>
        <family val="2"/>
        <scheme val="minor"/>
      </rPr>
      <t>[10]</t>
    </r>
  </si>
  <si>
    <r>
      <t>Establecer un conjunto de reglas que regulen el funcionamiento del mercado mayorista en los aspectos relacionados con las transacciones comerciales realizadas entre los agentes que participan en ese mercado</t>
    </r>
    <r>
      <rPr>
        <sz val="14"/>
        <color rgb="FF000000"/>
        <rFont val="Calibri"/>
        <family val="2"/>
        <scheme val="minor"/>
      </rPr>
      <t>[13]</t>
    </r>
  </si>
  <si>
    <r>
      <t>El Código de Redes establece las normas y requisitos técnicos para la interconexión de los sistemas eléctricos en Colombia, incluyendo la generación, la transmisión y la distribución de energía eléctrica.</t>
    </r>
    <r>
      <rPr>
        <sz val="14"/>
        <color rgb="FF000000"/>
        <rFont val="Calibri"/>
        <family val="2"/>
        <scheme val="minor"/>
      </rPr>
      <t>[12]</t>
    </r>
  </si>
  <si>
    <r>
      <t>Define los derechos y las obligaciones de los diferentes actores involucrados en el proceso de distribución de energía, establece los procedimientos para conexión y desconexión del servicio, medición de consumos, facturación, reclamos de usuarios, y define las obligaciones de las empresas de distribución y de los usuarios. La cual se ha ido modificando con el fin de la integración las nuevas tecnologías.</t>
    </r>
    <r>
      <rPr>
        <sz val="14"/>
        <color rgb="FF000000"/>
        <rFont val="Calibri"/>
        <family val="2"/>
        <scheme val="minor"/>
      </rPr>
      <t>[14]</t>
    </r>
  </si>
  <si>
    <r>
      <t>Establece la metodología y demás disposiciones para la remuneración del Cargo por Confiabilidad en el sector eléctrico, que busca asegurar la estabilidad y confiabilidad del sistema interconectado nacional. La resolución define los criterios para el cálculo del Cargo por Confiabilidad para los distintos agentes que intervienen en la generación, transmisión y distribución de energía eléctrica, y establece los procedimientos para su ejecución y pago.</t>
    </r>
    <r>
      <rPr>
        <sz val="14"/>
        <color rgb="FF000000"/>
        <rFont val="Calibri"/>
        <family val="2"/>
        <scheme val="minor"/>
      </rPr>
      <t>[21]</t>
    </r>
  </si>
  <si>
    <r>
      <t>Establece los procedimientos para la venta de excedentes de energía a la red de servicio público y los mecanismos de compensación por la energía eléctrica entregada al SIN para los AGGE.</t>
    </r>
    <r>
      <rPr>
        <sz val="14"/>
        <color rgb="FF000000"/>
        <rFont val="Calibri"/>
        <family val="2"/>
        <scheme val="minor"/>
      </rPr>
      <t>[17]</t>
    </r>
  </si>
  <si>
    <r>
      <t>La resolución establece los requisitos técnicos mínimos que deben cumplir estas plantas de generación de energía renovable para poder conectarse al Sistema de Transmisión Nacional y los Sistemas de Transmisión Regional. También define los procedimientos para la solicitud de conexión, los estudios de conexión requeridos y el proceso de desconexión de dichas plantas.</t>
    </r>
    <r>
      <rPr>
        <sz val="14"/>
        <color rgb="FF000000"/>
        <rFont val="Calibri"/>
        <family val="2"/>
        <scheme val="minor"/>
      </rPr>
      <t>[15]</t>
    </r>
  </si>
  <si>
    <r>
      <t>Promueve la competencia en el mercado energético y reactivación de la economía. Establece disposiciones para el desarrollo de fuentes de energía renovables y la reducción de emisiones de gases de efecto invernadero, y también define los roles de las diferentes entidades involucradas en el sector energético, incluyendo el gobierno, empresas privadas y consumidores.</t>
    </r>
    <r>
      <rPr>
        <sz val="14"/>
        <color rgb="FF000000"/>
        <rFont val="Calibri"/>
        <family val="2"/>
        <scheme val="minor"/>
      </rPr>
      <t>[25]</t>
    </r>
  </si>
  <si>
    <r>
      <t>La resolución establece los criterios y mecanismos para la asignación de capacidad en líneas de transmisión, los requisitos para los estudios de conexión y los procedimientos para solicitar y obtener asignaciones de capacidad de transporte.</t>
    </r>
    <r>
      <rPr>
        <sz val="14"/>
        <color rgb="FF000000"/>
        <rFont val="Calibri"/>
        <family val="2"/>
        <scheme val="minor"/>
      </rPr>
      <t>[18]</t>
    </r>
  </si>
  <si>
    <r>
      <t>Esta resolución define los requisitos técnicos que deben cumplir estas plantas para conectarse a los SDL y establece los procedimientos que deben seguir los operadores de la red y los generadores para la conexión de estas plantas.</t>
    </r>
    <r>
      <rPr>
        <sz val="14"/>
        <color rgb="FF000000"/>
        <rFont val="Calibri"/>
        <family val="2"/>
        <scheme val="minor"/>
      </rPr>
      <t>[16]</t>
    </r>
  </si>
  <si>
    <r>
      <t xml:space="preserve">Define las reglas y procedimientos para la asignación de capacidad de transporte y derechos de transmisión, incluyendo el establecimiento de los mecanismos de subasta y el cálculo del cargo por confiabilidad para los diferentes agentes involucrados en el sector eléctrico. </t>
    </r>
    <r>
      <rPr>
        <sz val="14"/>
        <color rgb="FF000000"/>
        <rFont val="Calibri"/>
        <family val="2"/>
        <scheme val="minor"/>
      </rPr>
      <t>[23]</t>
    </r>
  </si>
  <si>
    <r>
      <t>Establece medidas para el cálculo de los costos de las restricciones al Sistema Interconectado Nacional (SIN), incluyendo los criterios para la asignación de capacidad en las líneas de transmisión y las metodologías para el cálculo de la congestión y pérdidas en el sector eléctrico.</t>
    </r>
    <r>
      <rPr>
        <sz val="14"/>
        <color rgb="FF000000"/>
        <rFont val="Calibri"/>
        <family val="2"/>
        <scheme val="minor"/>
      </rPr>
      <t>[19]</t>
    </r>
  </si>
  <si>
    <r>
      <t>La resolución también amplía los plazos para el cumplimiento de determinados procedimientos relacionados con la asignación de capacidad de transporte, y establece nuevos criterios para la asignación de capacidad en líneas de transmisión.</t>
    </r>
    <r>
      <rPr>
        <sz val="14"/>
        <color rgb="FF000000"/>
        <rFont val="Calibri"/>
        <family val="2"/>
        <scheme val="minor"/>
      </rPr>
      <t>[24]</t>
    </r>
  </si>
  <si>
    <r>
      <t>Establece la metodología de cálculo de la energía firme para el cargo por confiabilidad, ENFICC, de plantas solares fotovoltaicas, así como los requisitos de reporte de información de estas plantas.</t>
    </r>
    <r>
      <rPr>
        <sz val="14"/>
        <color rgb="FF000000"/>
        <rFont val="Calibri"/>
        <family val="2"/>
        <scheme val="minor"/>
      </rPr>
      <t>[22]</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</si>
</sst>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2" formatCode="_-&quot;$&quot;\ * #,##0_-;\-&quot;$&quot;\ * #,##0_-;_-&quot;$&quot;\ * &quot;-&quot;_-;_-@_-"/>
    <numFmt numFmtId="44" formatCode="_-&quot;$&quot;\ * #,##0.00_-;\-&quot;$&quot;\ * #,##0.00_-;_-&quot;$&quot;\ * &quot;-&quot;??_-;_-@_-"/>
    <numFmt numFmtId="43" formatCode="_-* #,##0.00_-;\-* #,##0.00_-;_-* &quot;-&quot;??_-;_-@_-"/>
    <numFmt numFmtId="164" formatCode="[$-F400]h:mm:ss\ AM/PM"/>
    <numFmt numFmtId="165" formatCode="_-&quot;$&quot;* #,##0_-;\-&quot;$&quot;* #,##0_-;_-&quot;$&quot;* &quot;-&quot;??_-;_-@_-"/>
    <numFmt numFmtId="166" formatCode="0.000"/>
    <numFmt numFmtId="167" formatCode="&quot;$&quot;\ #,##0"/>
    <numFmt numFmtId="168" formatCode="_(&quot;$&quot;\ * #,##0.00_);_(&quot;$&quot;\ * \(#,##0.00\);_(&quot;$&quot;\ * &quot;-&quot;??_);_(@_)"/>
    <numFmt numFmtId="169" formatCode="0.0%"/>
  </numFmts>
  <fonts count="34" x14ac:knownFonts="1">
    <font>
      <sz val="11"/>
      <color theme="1"/>
      <name val="Calibri"/>
      <family val="2"/>
      <scheme val="minor"/>
    </font>
    <font>
      <b/>
      <sz val="11"/>
      <color theme="1"/>
      <name val="Calibri"/>
      <family val="2"/>
      <scheme val="minor"/>
    </font>
    <font>
      <sz val="11"/>
      <color theme="1"/>
      <name val="Calibri"/>
      <family val="2"/>
      <scheme val="minor"/>
    </font>
    <font>
      <sz val="10"/>
      <color rgb="FF000000"/>
      <name val="Calibri"/>
      <family val="2"/>
      <scheme val="minor"/>
    </font>
    <font>
      <sz val="10"/>
      <color theme="1"/>
      <name val="Arial"/>
      <family val="2"/>
    </font>
    <font>
      <b/>
      <sz val="11"/>
      <color theme="0"/>
      <name val="Calibri"/>
      <family val="2"/>
      <scheme val="minor"/>
    </font>
    <font>
      <sz val="10"/>
      <color theme="1"/>
      <name val="Times New Roman"/>
      <family val="1"/>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9"/>
      <color rgb="FF6D6E70"/>
      <name val="Verdana"/>
      <family val="2"/>
    </font>
    <font>
      <u/>
      <sz val="11"/>
      <color theme="10"/>
      <name val="Calibri"/>
      <family val="2"/>
      <scheme val="minor"/>
    </font>
    <font>
      <sz val="10"/>
      <color indexed="8"/>
      <name val="Arial"/>
      <family val="2"/>
    </font>
    <font>
      <sz val="8"/>
      <color rgb="FF000000"/>
      <name val="Arial"/>
      <family val="2"/>
    </font>
    <font>
      <b/>
      <sz val="10"/>
      <color theme="0"/>
      <name val="Times New Roman"/>
      <family val="1"/>
    </font>
    <font>
      <sz val="12"/>
      <name val="Calibri"/>
      <family val="2"/>
      <scheme val="minor"/>
    </font>
    <font>
      <sz val="14"/>
      <name val="Calibri"/>
      <family val="2"/>
      <scheme val="minor"/>
    </font>
    <font>
      <b/>
      <sz val="12"/>
      <color theme="1"/>
      <name val="Calibri"/>
      <family val="2"/>
      <scheme val="minor"/>
    </font>
    <font>
      <sz val="9"/>
      <name val="Verdana"/>
      <family val="2"/>
    </font>
    <font>
      <sz val="10"/>
      <name val="Verdana"/>
      <family val="2"/>
    </font>
    <font>
      <sz val="14"/>
      <color theme="1"/>
      <name val="Calibri"/>
      <family val="2"/>
      <scheme val="minor"/>
    </font>
    <font>
      <sz val="14"/>
      <color rgb="FF000000"/>
      <name val="Calibri"/>
      <family val="2"/>
      <scheme val="minor"/>
    </font>
    <font>
      <sz val="14"/>
      <color rgb="FFFF0000"/>
      <name val="Calibri"/>
      <family val="2"/>
      <scheme val="minor"/>
    </font>
  </fonts>
  <fills count="43">
    <fill>
      <patternFill patternType="none"/>
    </fill>
    <fill>
      <patternFill patternType="gray125"/>
    </fill>
    <fill>
      <patternFill patternType="solid">
        <fgColor theme="4" tint="0.59999389629810485"/>
        <bgColor indexed="64"/>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8"/>
        <bgColor theme="8"/>
      </patternFill>
    </fill>
    <fill>
      <patternFill patternType="solid">
        <fgColor theme="8" tint="0.79998168889431442"/>
        <bgColor theme="8" tint="0.7999816888943144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EEEEE"/>
        <bgColor indexed="64"/>
      </patternFill>
    </fill>
    <fill>
      <patternFill patternType="solid">
        <fgColor theme="4"/>
        <bgColor theme="4"/>
      </patternFill>
    </fill>
    <fill>
      <patternFill patternType="solid">
        <fgColor theme="4" tint="-0.249977111117893"/>
        <bgColor indexed="0"/>
      </patternFill>
    </fill>
    <fill>
      <patternFill patternType="solid">
        <fgColor theme="4" tint="0.79998168889431442"/>
        <bgColor indexed="64"/>
      </patternFill>
    </fill>
    <fill>
      <patternFill patternType="solid">
        <fgColor theme="0"/>
        <bgColor indexed="64"/>
      </patternFill>
    </fill>
  </fills>
  <borders count="33">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
      <left/>
      <right/>
      <top style="thin">
        <color theme="8" tint="0.39997558519241921"/>
      </top>
      <bottom style="thin">
        <color theme="4" tint="0.39997558519241921"/>
      </bottom>
      <diagonal/>
    </border>
    <border>
      <left/>
      <right/>
      <top style="thin">
        <color theme="4" tint="0.39997558519241921"/>
      </top>
      <bottom style="thin">
        <color theme="8" tint="0.39997558519241921"/>
      </bottom>
      <diagonal/>
    </border>
    <border>
      <left style="medium">
        <color indexed="64"/>
      </left>
      <right style="medium">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style="thin">
        <color auto="1"/>
      </bottom>
      <diagonal/>
    </border>
    <border>
      <left style="medium">
        <color indexed="64"/>
      </left>
      <right style="medium">
        <color indexed="64"/>
      </right>
      <top/>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55">
    <xf numFmtId="0" fontId="0"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0" fontId="2" fillId="0" borderId="0"/>
    <xf numFmtId="0" fontId="3" fillId="0" borderId="0"/>
    <xf numFmtId="42" fontId="2" fillId="0" borderId="0" applyFont="0" applyFill="0" applyBorder="0" applyAlignment="0" applyProtection="0"/>
    <xf numFmtId="9" fontId="2" fillId="0" borderId="0" applyFont="0" applyFill="0" applyBorder="0" applyAlignment="0" applyProtection="0"/>
    <xf numFmtId="0" fontId="2" fillId="0" borderId="0"/>
    <xf numFmtId="168" fontId="2" fillId="0" borderId="0" applyFont="0" applyFill="0" applyBorder="0" applyAlignment="0" applyProtection="0"/>
    <xf numFmtId="0" fontId="3" fillId="0" borderId="0"/>
    <xf numFmtId="0" fontId="7" fillId="0" borderId="0" applyNumberFormat="0" applyFill="0" applyBorder="0" applyAlignment="0" applyProtection="0"/>
    <xf numFmtId="0" fontId="8" fillId="0" borderId="7" applyNumberFormat="0" applyFill="0" applyAlignment="0" applyProtection="0"/>
    <xf numFmtId="0" fontId="9" fillId="0" borderId="8" applyNumberFormat="0" applyFill="0" applyAlignment="0" applyProtection="0"/>
    <xf numFmtId="0" fontId="10" fillId="0" borderId="9" applyNumberFormat="0" applyFill="0" applyAlignment="0" applyProtection="0"/>
    <xf numFmtId="0" fontId="10" fillId="0" borderId="0" applyNumberFormat="0" applyFill="0" applyBorder="0" applyAlignment="0" applyProtection="0"/>
    <xf numFmtId="0" fontId="11" fillId="7" borderId="0" applyNumberFormat="0" applyBorder="0" applyAlignment="0" applyProtection="0"/>
    <xf numFmtId="0" fontId="12" fillId="8" borderId="0" applyNumberFormat="0" applyBorder="0" applyAlignment="0" applyProtection="0"/>
    <xf numFmtId="0" fontId="13" fillId="9" borderId="0" applyNumberFormat="0" applyBorder="0" applyAlignment="0" applyProtection="0"/>
    <xf numFmtId="0" fontId="14" fillId="10" borderId="10" applyNumberFormat="0" applyAlignment="0" applyProtection="0"/>
    <xf numFmtId="0" fontId="15" fillId="11" borderId="11" applyNumberFormat="0" applyAlignment="0" applyProtection="0"/>
    <xf numFmtId="0" fontId="16" fillId="11" borderId="10" applyNumberFormat="0" applyAlignment="0" applyProtection="0"/>
    <xf numFmtId="0" fontId="17" fillId="0" borderId="12" applyNumberFormat="0" applyFill="0" applyAlignment="0" applyProtection="0"/>
    <xf numFmtId="0" fontId="5" fillId="12" borderId="13" applyNumberFormat="0" applyAlignment="0" applyProtection="0"/>
    <xf numFmtId="0" fontId="18" fillId="0" borderId="0" applyNumberFormat="0" applyFill="0" applyBorder="0" applyAlignment="0" applyProtection="0"/>
    <xf numFmtId="0" fontId="2" fillId="13" borderId="14" applyNumberFormat="0" applyFont="0" applyAlignment="0" applyProtection="0"/>
    <xf numFmtId="0" fontId="19" fillId="0" borderId="0" applyNumberFormat="0" applyFill="0" applyBorder="0" applyAlignment="0" applyProtection="0"/>
    <xf numFmtId="0" fontId="1" fillId="0" borderId="15" applyNumberFormat="0" applyFill="0" applyAlignment="0" applyProtection="0"/>
    <xf numFmtId="0" fontId="20"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0"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2" fillId="21" borderId="0" applyNumberFormat="0" applyBorder="0" applyAlignment="0" applyProtection="0"/>
    <xf numFmtId="0" fontId="20"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2" fillId="25" borderId="0" applyNumberFormat="0" applyBorder="0" applyAlignment="0" applyProtection="0"/>
    <xf numFmtId="0" fontId="20"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2" fillId="29" borderId="0" applyNumberFormat="0" applyBorder="0" applyAlignment="0" applyProtection="0"/>
    <xf numFmtId="0" fontId="20"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0"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2" fillId="0" borderId="0" applyNumberFormat="0" applyFill="0" applyBorder="0" applyAlignment="0" applyProtection="0"/>
    <xf numFmtId="0" fontId="23" fillId="0" borderId="0"/>
  </cellStyleXfs>
  <cellXfs count="154">
    <xf numFmtId="0" fontId="0" fillId="0" borderId="0" xfId="0"/>
    <xf numFmtId="0" fontId="0" fillId="2" borderId="0" xfId="0" applyFill="1" applyAlignment="1">
      <alignment horizontal="center"/>
    </xf>
    <xf numFmtId="0" fontId="1" fillId="0" borderId="2" xfId="0" applyFont="1" applyBorder="1" applyAlignment="1">
      <alignment horizontal="center" vertical="center"/>
    </xf>
    <xf numFmtId="4" fontId="1" fillId="0" borderId="2" xfId="0" applyNumberFormat="1" applyFont="1" applyBorder="1" applyAlignment="1">
      <alignment horizontal="center" vertical="center"/>
    </xf>
    <xf numFmtId="0" fontId="4" fillId="0" borderId="1" xfId="0" applyFont="1" applyBorder="1" applyAlignment="1">
      <alignment horizontal="center" vertical="center"/>
    </xf>
    <xf numFmtId="22" fontId="4" fillId="0" borderId="1" xfId="0" applyNumberFormat="1" applyFont="1" applyBorder="1" applyAlignment="1">
      <alignment horizontal="center" vertical="center"/>
    </xf>
    <xf numFmtId="164" fontId="4" fillId="0" borderId="1" xfId="0" applyNumberFormat="1" applyFont="1" applyBorder="1" applyAlignment="1">
      <alignment horizontal="center" vertical="center"/>
    </xf>
    <xf numFmtId="14" fontId="4" fillId="0" borderId="1" xfId="0" applyNumberFormat="1" applyFont="1" applyBorder="1" applyAlignment="1">
      <alignment horizontal="center" vertical="center"/>
    </xf>
    <xf numFmtId="4" fontId="4" fillId="0" borderId="2" xfId="0" applyNumberFormat="1" applyFont="1" applyBorder="1" applyAlignment="1">
      <alignment horizontal="center" vertical="center"/>
    </xf>
    <xf numFmtId="4" fontId="4" fillId="0" borderId="1" xfId="0" applyNumberFormat="1" applyFont="1" applyBorder="1" applyAlignment="1">
      <alignment horizontal="center" vertical="center"/>
    </xf>
    <xf numFmtId="0" fontId="4" fillId="0" borderId="3" xfId="0" applyFont="1" applyBorder="1" applyAlignment="1">
      <alignment horizontal="center" vertical="center"/>
    </xf>
    <xf numFmtId="22" fontId="4" fillId="0" borderId="3" xfId="0" applyNumberFormat="1" applyFont="1" applyBorder="1" applyAlignment="1">
      <alignment horizontal="center" vertical="center"/>
    </xf>
    <xf numFmtId="164" fontId="4" fillId="0" borderId="3" xfId="0" applyNumberFormat="1" applyFont="1" applyBorder="1" applyAlignment="1">
      <alignment horizontal="center" vertical="center"/>
    </xf>
    <xf numFmtId="14" fontId="4" fillId="0" borderId="3" xfId="0" applyNumberFormat="1" applyFont="1" applyBorder="1" applyAlignment="1">
      <alignment horizontal="center" vertical="center"/>
    </xf>
    <xf numFmtId="4" fontId="4" fillId="0" borderId="3" xfId="0" applyNumberFormat="1" applyFont="1" applyBorder="1" applyAlignment="1">
      <alignment horizontal="center" vertical="center"/>
    </xf>
    <xf numFmtId="42" fontId="4" fillId="0" borderId="1" xfId="7" applyFont="1" applyFill="1" applyBorder="1" applyAlignment="1">
      <alignment horizontal="center" vertical="center"/>
    </xf>
    <xf numFmtId="42" fontId="4" fillId="0" borderId="3" xfId="7" applyFont="1" applyFill="1" applyBorder="1" applyAlignment="1">
      <alignment horizontal="center" vertical="center"/>
    </xf>
    <xf numFmtId="2" fontId="4" fillId="0" borderId="1" xfId="0" applyNumberFormat="1" applyFont="1" applyBorder="1" applyAlignment="1">
      <alignment horizontal="center" vertical="center"/>
    </xf>
    <xf numFmtId="165" fontId="4" fillId="0" borderId="1" xfId="2" applyNumberFormat="1" applyFont="1" applyFill="1" applyBorder="1" applyAlignment="1">
      <alignment horizontal="center" vertical="center"/>
    </xf>
    <xf numFmtId="166" fontId="4" fillId="0" borderId="3" xfId="0" applyNumberFormat="1" applyFont="1" applyBorder="1" applyAlignment="1">
      <alignment horizontal="center" vertical="center"/>
    </xf>
    <xf numFmtId="2" fontId="4" fillId="0" borderId="3" xfId="0" applyNumberFormat="1" applyFont="1" applyBorder="1" applyAlignment="1">
      <alignment horizontal="center" vertical="center"/>
    </xf>
    <xf numFmtId="4" fontId="4" fillId="0" borderId="1" xfId="2" applyNumberFormat="1" applyFont="1" applyFill="1" applyBorder="1" applyAlignment="1">
      <alignment horizontal="center" vertical="center"/>
    </xf>
    <xf numFmtId="4" fontId="4" fillId="0" borderId="1" xfId="1" applyNumberFormat="1" applyFont="1" applyFill="1" applyBorder="1" applyAlignment="1">
      <alignment horizontal="center" vertical="center"/>
    </xf>
    <xf numFmtId="11" fontId="4" fillId="0" borderId="1" xfId="0" applyNumberFormat="1" applyFont="1" applyBorder="1" applyAlignment="1">
      <alignment horizontal="center" vertical="center"/>
    </xf>
    <xf numFmtId="11" fontId="4" fillId="0" borderId="3" xfId="0" applyNumberFormat="1" applyFont="1" applyBorder="1" applyAlignment="1">
      <alignment horizontal="center" vertical="center"/>
    </xf>
    <xf numFmtId="4" fontId="4" fillId="0" borderId="3" xfId="2" applyNumberFormat="1" applyFont="1" applyFill="1" applyBorder="1" applyAlignment="1">
      <alignment horizontal="center" vertical="center"/>
    </xf>
    <xf numFmtId="4" fontId="4" fillId="0" borderId="3" xfId="1" applyNumberFormat="1" applyFont="1" applyFill="1" applyBorder="1" applyAlignment="1">
      <alignment horizontal="center" vertical="center"/>
    </xf>
    <xf numFmtId="1" fontId="4" fillId="0" borderId="1" xfId="0" applyNumberFormat="1" applyFont="1" applyBorder="1" applyAlignment="1">
      <alignment horizontal="center" vertical="center"/>
    </xf>
    <xf numFmtId="1" fontId="4" fillId="0" borderId="3" xfId="0" applyNumberFormat="1" applyFont="1" applyBorder="1" applyAlignment="1">
      <alignment horizontal="center" vertical="center"/>
    </xf>
    <xf numFmtId="167" fontId="4" fillId="0" borderId="1" xfId="0" applyNumberFormat="1" applyFont="1" applyBorder="1" applyAlignment="1">
      <alignment horizontal="center" vertical="center"/>
    </xf>
    <xf numFmtId="0" fontId="0" fillId="0" borderId="0" xfId="0" applyAlignment="1">
      <alignment horizontal="center"/>
    </xf>
    <xf numFmtId="0" fontId="0" fillId="0" borderId="0" xfId="0" applyAlignment="1">
      <alignment horizontal="center" vertical="center"/>
    </xf>
    <xf numFmtId="2" fontId="0" fillId="0" borderId="0" xfId="0" applyNumberFormat="1"/>
    <xf numFmtId="0" fontId="0" fillId="0" borderId="0" xfId="0" applyAlignment="1">
      <alignment wrapText="1"/>
    </xf>
    <xf numFmtId="0" fontId="0" fillId="3" borderId="0" xfId="0" applyFill="1"/>
    <xf numFmtId="0" fontId="0" fillId="3" borderId="0" xfId="0" applyFill="1" applyAlignment="1">
      <alignment wrapText="1"/>
    </xf>
    <xf numFmtId="0" fontId="4" fillId="6" borderId="1" xfId="0" applyFont="1" applyFill="1" applyBorder="1" applyAlignment="1">
      <alignment horizontal="center" vertical="center"/>
    </xf>
    <xf numFmtId="22" fontId="4" fillId="6" borderId="1" xfId="0" applyNumberFormat="1" applyFont="1" applyFill="1" applyBorder="1" applyAlignment="1">
      <alignment horizontal="center" vertical="center"/>
    </xf>
    <xf numFmtId="164" fontId="4" fillId="6" borderId="1" xfId="0" applyNumberFormat="1" applyFont="1" applyFill="1" applyBorder="1" applyAlignment="1">
      <alignment horizontal="center" vertical="center"/>
    </xf>
    <xf numFmtId="14" fontId="4" fillId="6" borderId="1" xfId="0" applyNumberFormat="1" applyFont="1" applyFill="1" applyBorder="1" applyAlignment="1">
      <alignment horizontal="center" vertical="center"/>
    </xf>
    <xf numFmtId="4" fontId="4" fillId="6" borderId="4" xfId="0" applyNumberFormat="1" applyFont="1" applyFill="1" applyBorder="1" applyAlignment="1">
      <alignment horizontal="center" vertical="center"/>
    </xf>
    <xf numFmtId="4" fontId="4" fillId="6" borderId="1" xfId="0" applyNumberFormat="1" applyFont="1" applyFill="1" applyBorder="1" applyAlignment="1">
      <alignment horizontal="center" vertical="center"/>
    </xf>
    <xf numFmtId="0" fontId="4" fillId="6" borderId="5" xfId="0" applyFont="1" applyFill="1" applyBorder="1" applyAlignment="1">
      <alignment horizontal="center" vertical="center"/>
    </xf>
    <xf numFmtId="22" fontId="4" fillId="6" borderId="5" xfId="0" applyNumberFormat="1" applyFont="1" applyFill="1" applyBorder="1" applyAlignment="1">
      <alignment horizontal="center" vertical="center"/>
    </xf>
    <xf numFmtId="164" fontId="4" fillId="6" borderId="5" xfId="0" applyNumberFormat="1" applyFont="1" applyFill="1" applyBorder="1" applyAlignment="1">
      <alignment horizontal="center" vertical="center"/>
    </xf>
    <xf numFmtId="14" fontId="4" fillId="6" borderId="5" xfId="0" applyNumberFormat="1" applyFont="1" applyFill="1" applyBorder="1" applyAlignment="1">
      <alignment horizontal="center" vertical="center"/>
    </xf>
    <xf numFmtId="4" fontId="4" fillId="6" borderId="5" xfId="0" applyNumberFormat="1" applyFont="1" applyFill="1" applyBorder="1" applyAlignment="1">
      <alignment horizontal="center" vertical="center"/>
    </xf>
    <xf numFmtId="42" fontId="4" fillId="0" borderId="1" xfId="7" applyFont="1" applyBorder="1" applyAlignment="1">
      <alignment horizontal="center" vertical="center"/>
    </xf>
    <xf numFmtId="42" fontId="4" fillId="6" borderId="1" xfId="7" applyFont="1" applyFill="1" applyBorder="1" applyAlignment="1">
      <alignment horizontal="center" vertical="center"/>
    </xf>
    <xf numFmtId="0" fontId="4" fillId="0" borderId="5" xfId="0" applyFont="1" applyBorder="1" applyAlignment="1">
      <alignment horizontal="center" vertical="center"/>
    </xf>
    <xf numFmtId="22" fontId="4" fillId="0" borderId="5" xfId="0" applyNumberFormat="1" applyFont="1" applyBorder="1" applyAlignment="1">
      <alignment horizontal="center" vertical="center"/>
    </xf>
    <xf numFmtId="164" fontId="4" fillId="0" borderId="5" xfId="0" applyNumberFormat="1" applyFont="1" applyBorder="1" applyAlignment="1">
      <alignment horizontal="center" vertical="center"/>
    </xf>
    <xf numFmtId="14" fontId="4" fillId="0" borderId="5" xfId="0" applyNumberFormat="1" applyFont="1" applyBorder="1" applyAlignment="1">
      <alignment horizontal="center" vertical="center"/>
    </xf>
    <xf numFmtId="4" fontId="4" fillId="0" borderId="5" xfId="0" applyNumberFormat="1" applyFont="1" applyBorder="1" applyAlignment="1">
      <alignment horizontal="center" vertical="center"/>
    </xf>
    <xf numFmtId="2" fontId="4" fillId="6" borderId="1" xfId="0" applyNumberFormat="1" applyFont="1" applyFill="1" applyBorder="1" applyAlignment="1">
      <alignment horizontal="center" vertical="center"/>
    </xf>
    <xf numFmtId="166" fontId="4" fillId="6" borderId="5" xfId="0" applyNumberFormat="1" applyFont="1" applyFill="1" applyBorder="1" applyAlignment="1">
      <alignment horizontal="center" vertical="center"/>
    </xf>
    <xf numFmtId="2" fontId="4" fillId="6" borderId="5" xfId="0" applyNumberFormat="1" applyFont="1" applyFill="1" applyBorder="1" applyAlignment="1">
      <alignment horizontal="center" vertical="center"/>
    </xf>
    <xf numFmtId="4" fontId="4" fillId="0" borderId="1" xfId="2" applyNumberFormat="1" applyFont="1" applyBorder="1" applyAlignment="1">
      <alignment horizontal="center" vertical="center"/>
    </xf>
    <xf numFmtId="4" fontId="4" fillId="0" borderId="1" xfId="1" applyNumberFormat="1" applyFont="1" applyBorder="1" applyAlignment="1">
      <alignment horizontal="center" vertical="center"/>
    </xf>
    <xf numFmtId="11" fontId="4" fillId="6" borderId="1" xfId="0" applyNumberFormat="1" applyFont="1" applyFill="1" applyBorder="1" applyAlignment="1">
      <alignment horizontal="center" vertical="center"/>
    </xf>
    <xf numFmtId="4" fontId="4" fillId="6" borderId="1" xfId="2" applyNumberFormat="1" applyFont="1" applyFill="1" applyBorder="1" applyAlignment="1">
      <alignment horizontal="center" vertical="center"/>
    </xf>
    <xf numFmtId="4" fontId="4" fillId="6" borderId="1" xfId="1" applyNumberFormat="1" applyFont="1" applyFill="1" applyBorder="1" applyAlignment="1">
      <alignment horizontal="center" vertical="center"/>
    </xf>
    <xf numFmtId="11" fontId="4" fillId="6" borderId="5" xfId="0" applyNumberFormat="1" applyFont="1" applyFill="1" applyBorder="1" applyAlignment="1">
      <alignment horizontal="center" vertical="center"/>
    </xf>
    <xf numFmtId="4" fontId="4" fillId="6" borderId="5" xfId="2" applyNumberFormat="1" applyFont="1" applyFill="1" applyBorder="1" applyAlignment="1">
      <alignment horizontal="center" vertical="center"/>
    </xf>
    <xf numFmtId="4" fontId="4" fillId="6" borderId="5" xfId="1" applyNumberFormat="1" applyFont="1" applyFill="1" applyBorder="1" applyAlignment="1">
      <alignment horizontal="center" vertical="center"/>
    </xf>
    <xf numFmtId="1" fontId="4" fillId="6" borderId="1" xfId="0" applyNumberFormat="1" applyFont="1" applyFill="1" applyBorder="1" applyAlignment="1">
      <alignment horizontal="center" vertical="center"/>
    </xf>
    <xf numFmtId="167" fontId="4" fillId="6" borderId="1" xfId="0" applyNumberFormat="1" applyFont="1" applyFill="1" applyBorder="1" applyAlignment="1">
      <alignment horizontal="center" vertical="center"/>
    </xf>
    <xf numFmtId="0" fontId="5" fillId="5" borderId="2" xfId="0" applyFont="1" applyFill="1" applyBorder="1" applyAlignment="1">
      <alignment horizontal="center" vertical="center"/>
    </xf>
    <xf numFmtId="4" fontId="5" fillId="5" borderId="2" xfId="0" applyNumberFormat="1" applyFont="1" applyFill="1" applyBorder="1" applyAlignment="1">
      <alignment horizontal="center" vertical="center"/>
    </xf>
    <xf numFmtId="4" fontId="4" fillId="0" borderId="3" xfId="2" applyNumberFormat="1" applyFont="1" applyBorder="1" applyAlignment="1">
      <alignment horizontal="center" vertical="center"/>
    </xf>
    <xf numFmtId="4" fontId="4" fillId="0" borderId="3" xfId="1" applyNumberFormat="1" applyFont="1" applyBorder="1" applyAlignment="1">
      <alignment horizontal="center" vertical="center"/>
    </xf>
    <xf numFmtId="0" fontId="4" fillId="4" borderId="1" xfId="0" applyFont="1" applyFill="1" applyBorder="1" applyAlignment="1">
      <alignment horizontal="center" vertical="center"/>
    </xf>
    <xf numFmtId="0" fontId="0" fillId="0" borderId="0" xfId="0" applyAlignment="1">
      <alignment horizontal="center" vertical="center" wrapText="1"/>
    </xf>
    <xf numFmtId="0" fontId="6" fillId="0" borderId="6" xfId="0" applyFont="1" applyBorder="1" applyAlignment="1">
      <alignment horizontal="justify" vertical="center" wrapText="1"/>
    </xf>
    <xf numFmtId="0" fontId="0" fillId="0" borderId="6" xfId="0" applyBorder="1"/>
    <xf numFmtId="2" fontId="6" fillId="0" borderId="6" xfId="0" applyNumberFormat="1" applyFont="1" applyBorder="1" applyAlignment="1">
      <alignment horizontal="justify" vertical="center" wrapText="1"/>
    </xf>
    <xf numFmtId="0" fontId="21" fillId="0" borderId="0" xfId="0" applyFont="1" applyAlignment="1">
      <alignment horizontal="left" vertical="center" wrapText="1" indent="1"/>
    </xf>
    <xf numFmtId="0" fontId="21" fillId="38" borderId="0" xfId="0" applyFont="1" applyFill="1" applyAlignment="1">
      <alignment horizontal="left" vertical="center" wrapText="1" indent="1"/>
    </xf>
    <xf numFmtId="14" fontId="21" fillId="0" borderId="0" xfId="0" applyNumberFormat="1" applyFont="1" applyAlignment="1">
      <alignment horizontal="left" vertical="center" wrapText="1" indent="1"/>
    </xf>
    <xf numFmtId="0" fontId="22" fillId="0" borderId="0" xfId="53" applyAlignment="1">
      <alignment horizontal="left" vertical="center" wrapText="1" indent="1"/>
    </xf>
    <xf numFmtId="0" fontId="5" fillId="39" borderId="1" xfId="0" applyFont="1" applyFill="1" applyBorder="1" applyAlignment="1">
      <alignment horizontal="center" vertical="center" wrapText="1"/>
    </xf>
    <xf numFmtId="0" fontId="5" fillId="5" borderId="0" xfId="0" applyFont="1" applyFill="1" applyAlignment="1">
      <alignment horizontal="center" vertical="center"/>
    </xf>
    <xf numFmtId="10" fontId="0" fillId="0" borderId="0" xfId="8" applyNumberFormat="1" applyFont="1" applyAlignment="1">
      <alignment horizontal="center" vertical="center"/>
    </xf>
    <xf numFmtId="0" fontId="5" fillId="39" borderId="0" xfId="0" applyFont="1" applyFill="1" applyAlignment="1">
      <alignment horizontal="center" vertical="center" wrapText="1"/>
    </xf>
    <xf numFmtId="9" fontId="0" fillId="0" borderId="6" xfId="8" applyFont="1" applyBorder="1" applyAlignment="1">
      <alignment horizontal="center"/>
    </xf>
    <xf numFmtId="9" fontId="0" fillId="0" borderId="0" xfId="0" applyNumberFormat="1" applyAlignment="1">
      <alignment horizontal="center"/>
    </xf>
    <xf numFmtId="0" fontId="0" fillId="0" borderId="16" xfId="0" applyBorder="1"/>
    <xf numFmtId="0" fontId="6" fillId="0" borderId="16" xfId="0" applyFont="1" applyBorder="1" applyAlignment="1">
      <alignment horizontal="justify" vertical="center" wrapText="1"/>
    </xf>
    <xf numFmtId="14" fontId="24" fillId="0" borderId="17" xfId="0" applyNumberFormat="1" applyFont="1" applyBorder="1" applyAlignment="1">
      <alignment horizontal="center" vertical="center" wrapText="1"/>
    </xf>
    <xf numFmtId="0" fontId="24" fillId="0" borderId="17" xfId="0" applyFont="1" applyBorder="1" applyAlignment="1">
      <alignment horizontal="center" vertical="center" wrapText="1"/>
    </xf>
    <xf numFmtId="0" fontId="24" fillId="0" borderId="17" xfId="0" applyFont="1" applyBorder="1" applyAlignment="1">
      <alignment vertical="center" wrapText="1"/>
    </xf>
    <xf numFmtId="0" fontId="5" fillId="40" borderId="17" xfId="54" applyFont="1" applyFill="1" applyBorder="1" applyAlignment="1">
      <alignment horizontal="center" vertical="center" wrapText="1"/>
    </xf>
    <xf numFmtId="9" fontId="0" fillId="0" borderId="0" xfId="8" applyFont="1"/>
    <xf numFmtId="0" fontId="6" fillId="0" borderId="18" xfId="0" applyFont="1" applyBorder="1" applyAlignment="1">
      <alignment horizontal="justify" vertical="center" wrapText="1"/>
    </xf>
    <xf numFmtId="0" fontId="0" fillId="4" borderId="6" xfId="0" applyFill="1" applyBorder="1"/>
    <xf numFmtId="0" fontId="5" fillId="39" borderId="6" xfId="0" applyFont="1" applyFill="1" applyBorder="1"/>
    <xf numFmtId="0" fontId="6" fillId="4" borderId="6" xfId="0" applyFont="1" applyFill="1" applyBorder="1" applyAlignment="1">
      <alignment horizontal="justify" vertical="center" wrapText="1"/>
    </xf>
    <xf numFmtId="0" fontId="25" fillId="39" borderId="6" xfId="0" applyFont="1" applyFill="1" applyBorder="1" applyAlignment="1">
      <alignment horizontal="justify" vertical="center" wrapText="1"/>
    </xf>
    <xf numFmtId="0" fontId="6" fillId="4" borderId="19" xfId="0" applyFont="1" applyFill="1" applyBorder="1" applyAlignment="1">
      <alignment horizontal="justify" vertical="center" wrapText="1"/>
    </xf>
    <xf numFmtId="0" fontId="6" fillId="0" borderId="19" xfId="0" applyFont="1" applyBorder="1" applyAlignment="1">
      <alignment horizontal="justify" vertical="center" wrapText="1"/>
    </xf>
    <xf numFmtId="0" fontId="0" fillId="4" borderId="20" xfId="0" applyFill="1" applyBorder="1"/>
    <xf numFmtId="0" fontId="0" fillId="0" borderId="20" xfId="0" applyBorder="1"/>
    <xf numFmtId="0" fontId="25" fillId="39" borderId="21" xfId="0" applyFont="1" applyFill="1" applyBorder="1" applyAlignment="1">
      <alignment horizontal="justify" vertical="center" wrapText="1"/>
    </xf>
    <xf numFmtId="0" fontId="5" fillId="39" borderId="22" xfId="0" applyFont="1" applyFill="1" applyBorder="1"/>
    <xf numFmtId="0" fontId="6" fillId="0" borderId="23" xfId="0" applyFont="1" applyBorder="1" applyAlignment="1">
      <alignment horizontal="justify" vertical="center" wrapText="1"/>
    </xf>
    <xf numFmtId="0" fontId="0" fillId="0" borderId="24" xfId="0" applyBorder="1"/>
    <xf numFmtId="169" fontId="0" fillId="0" borderId="0" xfId="8" applyNumberFormat="1" applyFont="1"/>
    <xf numFmtId="0" fontId="0" fillId="0" borderId="17" xfId="0" applyBorder="1"/>
    <xf numFmtId="0" fontId="0" fillId="0" borderId="17" xfId="0" applyBorder="1" applyAlignment="1">
      <alignment horizontal="center"/>
    </xf>
    <xf numFmtId="0" fontId="26" fillId="0" borderId="17" xfId="0" applyFont="1" applyBorder="1" applyAlignment="1">
      <alignment wrapText="1"/>
    </xf>
    <xf numFmtId="0" fontId="26" fillId="0" borderId="17" xfId="0" applyFont="1" applyBorder="1" applyAlignment="1">
      <alignment horizontal="center" vertical="center"/>
    </xf>
    <xf numFmtId="0" fontId="28" fillId="41" borderId="25" xfId="0" applyFont="1" applyFill="1" applyBorder="1" applyAlignment="1">
      <alignment horizontal="center"/>
    </xf>
    <xf numFmtId="0" fontId="28" fillId="41" borderId="26" xfId="0" applyFont="1" applyFill="1" applyBorder="1" applyAlignment="1">
      <alignment horizontal="center"/>
    </xf>
    <xf numFmtId="0" fontId="26" fillId="0" borderId="17" xfId="0" applyFont="1" applyBorder="1" applyAlignment="1">
      <alignment horizontal="center" vertical="center" wrapText="1"/>
    </xf>
    <xf numFmtId="0" fontId="26" fillId="0" borderId="17" xfId="0" applyFont="1" applyBorder="1" applyAlignment="1">
      <alignment vertical="top" wrapText="1"/>
    </xf>
    <xf numFmtId="0" fontId="0" fillId="0" borderId="17" xfId="0" applyBorder="1" applyAlignment="1">
      <alignment wrapText="1"/>
    </xf>
    <xf numFmtId="0" fontId="0" fillId="0" borderId="17" xfId="0" applyBorder="1" applyAlignment="1">
      <alignment horizontal="center" vertical="center" wrapText="1"/>
    </xf>
    <xf numFmtId="10" fontId="0" fillId="0" borderId="17" xfId="0" applyNumberFormat="1" applyBorder="1" applyAlignment="1">
      <alignment horizontal="center" vertical="center" wrapText="1"/>
    </xf>
    <xf numFmtId="0" fontId="0" fillId="0" borderId="17" xfId="0" applyBorder="1" applyAlignment="1">
      <alignment horizontal="center" vertical="center"/>
    </xf>
    <xf numFmtId="0" fontId="0" fillId="0" borderId="17" xfId="0" quotePrefix="1" applyBorder="1" applyAlignment="1">
      <alignment horizontal="center" vertical="center"/>
    </xf>
    <xf numFmtId="9" fontId="0" fillId="0" borderId="17" xfId="8" applyFont="1" applyBorder="1" applyAlignment="1">
      <alignment horizontal="center" vertical="center"/>
    </xf>
    <xf numFmtId="0" fontId="2" fillId="0" borderId="17" xfId="0" applyFont="1" applyBorder="1" applyAlignment="1">
      <alignment horizontal="center" vertical="center"/>
    </xf>
    <xf numFmtId="0" fontId="1" fillId="41" borderId="17" xfId="0" applyFont="1" applyFill="1" applyBorder="1" applyAlignment="1">
      <alignment horizontal="center" vertical="center"/>
    </xf>
    <xf numFmtId="0" fontId="1" fillId="41" borderId="17" xfId="0" applyFont="1" applyFill="1" applyBorder="1" applyAlignment="1">
      <alignment horizontal="center" vertical="center" wrapText="1"/>
    </xf>
    <xf numFmtId="0" fontId="1" fillId="0" borderId="17" xfId="0" applyFont="1" applyBorder="1"/>
    <xf numFmtId="0" fontId="0" fillId="0" borderId="17" xfId="0" applyBorder="1" applyAlignment="1">
      <alignment vertical="center"/>
    </xf>
    <xf numFmtId="0" fontId="0" fillId="0" borderId="17" xfId="0" applyBorder="1" applyAlignment="1">
      <alignment horizontal="left" vertical="center"/>
    </xf>
    <xf numFmtId="0" fontId="1" fillId="0" borderId="17" xfId="0" applyFont="1" applyBorder="1" applyAlignment="1">
      <alignment horizontal="left" vertical="center"/>
    </xf>
    <xf numFmtId="0" fontId="20" fillId="0" borderId="0" xfId="0" applyFont="1"/>
    <xf numFmtId="0" fontId="30" fillId="0" borderId="17" xfId="0" applyFont="1" applyBorder="1" applyAlignment="1">
      <alignment horizontal="center" vertical="center" wrapText="1"/>
    </xf>
    <xf numFmtId="0" fontId="21" fillId="42" borderId="0" xfId="0" applyFont="1" applyFill="1" applyAlignment="1">
      <alignment horizontal="left" vertical="center" wrapText="1" indent="1"/>
    </xf>
    <xf numFmtId="0" fontId="29" fillId="0" borderId="0" xfId="0" applyFont="1" applyAlignment="1">
      <alignment horizontal="left" vertical="center" wrapText="1" indent="1"/>
    </xf>
    <xf numFmtId="0" fontId="29" fillId="0" borderId="0" xfId="0" applyFont="1" applyAlignment="1">
      <alignment horizontal="left" vertical="center" wrapText="1"/>
    </xf>
    <xf numFmtId="0" fontId="29" fillId="0" borderId="0" xfId="0" applyFont="1" applyAlignment="1">
      <alignment horizontal="center" vertical="center" wrapText="1"/>
    </xf>
    <xf numFmtId="14" fontId="29" fillId="0" borderId="0" xfId="0" applyNumberFormat="1" applyFont="1" applyAlignment="1">
      <alignment horizontal="left" vertical="center" wrapText="1"/>
    </xf>
    <xf numFmtId="0" fontId="0" fillId="42" borderId="0" xfId="0" applyFill="1"/>
    <xf numFmtId="0" fontId="0" fillId="2" borderId="17" xfId="0" applyFill="1" applyBorder="1" applyAlignment="1">
      <alignment horizontal="center" wrapText="1"/>
    </xf>
    <xf numFmtId="0" fontId="0" fillId="2" borderId="17" xfId="0" applyFill="1" applyBorder="1" applyAlignment="1">
      <alignment horizontal="center" vertical="center"/>
    </xf>
    <xf numFmtId="9" fontId="0" fillId="0" borderId="0" xfId="8" applyFont="1" applyAlignment="1">
      <alignment wrapText="1"/>
    </xf>
    <xf numFmtId="0" fontId="1" fillId="2" borderId="17" xfId="0" applyFont="1" applyFill="1" applyBorder="1" applyAlignment="1">
      <alignment horizontal="center" vertical="center" wrapText="1"/>
    </xf>
    <xf numFmtId="0" fontId="0" fillId="2" borderId="17" xfId="0" applyFill="1" applyBorder="1" applyAlignment="1">
      <alignment horizontal="center"/>
    </xf>
    <xf numFmtId="0" fontId="27" fillId="0" borderId="27" xfId="0" applyFont="1" applyBorder="1" applyAlignment="1">
      <alignment horizontal="center" wrapText="1"/>
    </xf>
    <xf numFmtId="0" fontId="27" fillId="0" borderId="28" xfId="0" applyFont="1" applyBorder="1" applyAlignment="1">
      <alignment horizontal="center" wrapText="1"/>
    </xf>
    <xf numFmtId="0" fontId="27" fillId="0" borderId="29" xfId="0" applyFont="1" applyBorder="1" applyAlignment="1">
      <alignment horizontal="center" wrapText="1"/>
    </xf>
    <xf numFmtId="0" fontId="31" fillId="0" borderId="0" xfId="0" applyFont="1"/>
    <xf numFmtId="0" fontId="31" fillId="0" borderId="26"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25" xfId="0" applyFont="1" applyBorder="1" applyAlignment="1">
      <alignment horizontal="center" vertical="center" wrapText="1"/>
    </xf>
    <xf numFmtId="0" fontId="33" fillId="0" borderId="17" xfId="0" applyFont="1" applyBorder="1" applyAlignment="1">
      <alignment horizontal="center" vertical="center" wrapText="1"/>
    </xf>
    <xf numFmtId="0" fontId="31" fillId="0" borderId="30" xfId="0" applyFont="1" applyBorder="1" applyAlignment="1">
      <alignment horizontal="center" vertical="center" wrapText="1"/>
    </xf>
    <xf numFmtId="0" fontId="31" fillId="0" borderId="31" xfId="0" applyFont="1" applyBorder="1" applyAlignment="1">
      <alignment horizontal="center" vertical="center" wrapText="1"/>
    </xf>
    <xf numFmtId="0" fontId="31" fillId="0" borderId="32" xfId="0" applyFont="1" applyBorder="1" applyAlignment="1">
      <alignment horizontal="center" vertical="center" wrapText="1"/>
    </xf>
    <xf numFmtId="2" fontId="0" fillId="0" borderId="17" xfId="0" applyNumberFormat="1" applyBorder="1"/>
    <xf numFmtId="2" fontId="0" fillId="0" borderId="17" xfId="0" applyNumberFormat="1" applyBorder="1" applyAlignment="1">
      <alignment vertical="center"/>
    </xf>
  </cellXfs>
  <cellStyles count="55">
    <cellStyle name="20% - Énfasis1" xfId="30" builtinId="30" customBuiltin="1"/>
    <cellStyle name="20% - Énfasis2" xfId="34" builtinId="34" customBuiltin="1"/>
    <cellStyle name="20% - Énfasis3" xfId="38" builtinId="38" customBuiltin="1"/>
    <cellStyle name="20% - Énfasis4" xfId="42" builtinId="42" customBuiltin="1"/>
    <cellStyle name="20% - Énfasis5" xfId="46" builtinId="46" customBuiltin="1"/>
    <cellStyle name="20% - Énfasis6" xfId="50" builtinId="50" customBuiltin="1"/>
    <cellStyle name="40% - Énfasis1" xfId="31" builtinId="31" customBuiltin="1"/>
    <cellStyle name="40% - Énfasis2" xfId="35" builtinId="35" customBuiltin="1"/>
    <cellStyle name="40% - Énfasis3" xfId="39" builtinId="39" customBuiltin="1"/>
    <cellStyle name="40% - Énfasis4" xfId="43" builtinId="43" customBuiltin="1"/>
    <cellStyle name="40% - Énfasis5" xfId="47" builtinId="47" customBuiltin="1"/>
    <cellStyle name="40% - Énfasis6" xfId="51" builtinId="51" customBuiltin="1"/>
    <cellStyle name="60% - Énfasis1" xfId="32" builtinId="32" customBuiltin="1"/>
    <cellStyle name="60% - Énfasis2" xfId="36" builtinId="36" customBuiltin="1"/>
    <cellStyle name="60% - Énfasis3" xfId="40" builtinId="40" customBuiltin="1"/>
    <cellStyle name="60% - Énfasis4" xfId="44" builtinId="44" customBuiltin="1"/>
    <cellStyle name="60% - Énfasis5" xfId="48" builtinId="48" customBuiltin="1"/>
    <cellStyle name="60% - Énfasis6" xfId="52" builtinId="52" customBuiltin="1"/>
    <cellStyle name="Bueno" xfId="17" builtinId="26" customBuiltin="1"/>
    <cellStyle name="Cálculo" xfId="22" builtinId="22" customBuiltin="1"/>
    <cellStyle name="Celda de comprobación" xfId="24" builtinId="23" customBuiltin="1"/>
    <cellStyle name="Celda vinculada" xfId="23" builtinId="24" customBuiltin="1"/>
    <cellStyle name="Encabezado 1" xfId="13" builtinId="16" customBuiltin="1"/>
    <cellStyle name="Encabezado 4" xfId="16" builtinId="19" customBuiltin="1"/>
    <cellStyle name="Énfasis1" xfId="29" builtinId="29" customBuiltin="1"/>
    <cellStyle name="Énfasis2" xfId="33" builtinId="33" customBuiltin="1"/>
    <cellStyle name="Énfasis3" xfId="37" builtinId="37" customBuiltin="1"/>
    <cellStyle name="Énfasis4" xfId="41" builtinId="41" customBuiltin="1"/>
    <cellStyle name="Énfasis5" xfId="45" builtinId="45" customBuiltin="1"/>
    <cellStyle name="Énfasis6" xfId="49" builtinId="49" customBuiltin="1"/>
    <cellStyle name="Entrada" xfId="20" builtinId="20" customBuiltin="1"/>
    <cellStyle name="Hipervínculo" xfId="53" builtinId="8"/>
    <cellStyle name="Incorrecto" xfId="18" builtinId="27" customBuiltin="1"/>
    <cellStyle name="Millares" xfId="1" builtinId="3"/>
    <cellStyle name="Millares 2" xfId="3" xr:uid="{0997708F-4F4E-416D-867C-09DE963B9399}"/>
    <cellStyle name="Moneda" xfId="2" builtinId="4"/>
    <cellStyle name="Moneda [0]" xfId="7" builtinId="7"/>
    <cellStyle name="Moneda 2" xfId="4" xr:uid="{E959A925-059E-4713-A87A-277613F45C92}"/>
    <cellStyle name="Moneda 3" xfId="10" xr:uid="{3AEB2978-3412-4887-8F96-CFEAA803CAA6}"/>
    <cellStyle name="Neutral" xfId="19" builtinId="28" customBuiltin="1"/>
    <cellStyle name="Normal" xfId="0" builtinId="0"/>
    <cellStyle name="Normal 2" xfId="5" xr:uid="{83878262-C140-43C9-8491-969C4F8144B9}"/>
    <cellStyle name="Normal 2 2" xfId="9" xr:uid="{D251ABB9-FCB5-4771-9E84-222C7F990E1F}"/>
    <cellStyle name="Normal 2 3" xfId="11" xr:uid="{02E1BB97-5029-4549-92ED-6DE451729375}"/>
    <cellStyle name="Normal 3 2" xfId="6" xr:uid="{AF8AFCB3-3A3A-467C-84A1-264394FA0DE4}"/>
    <cellStyle name="Normal_Hoja1" xfId="54" xr:uid="{498E5938-BBF0-408F-A552-2F635FFBC7CA}"/>
    <cellStyle name="Notas" xfId="26" builtinId="10" customBuiltin="1"/>
    <cellStyle name="Porcentaje" xfId="8" builtinId="5"/>
    <cellStyle name="Salida" xfId="21" builtinId="21" customBuiltin="1"/>
    <cellStyle name="Texto de advertencia" xfId="25" builtinId="11" customBuiltin="1"/>
    <cellStyle name="Texto explicativo" xfId="27" builtinId="53" customBuiltin="1"/>
    <cellStyle name="Título" xfId="12" builtinId="15" customBuiltin="1"/>
    <cellStyle name="Título 2" xfId="14" builtinId="17" customBuiltin="1"/>
    <cellStyle name="Título 3" xfId="15" builtinId="18" customBuiltin="1"/>
    <cellStyle name="Total" xfId="28" builtinId="25" customBuiltin="1"/>
  </cellStyles>
  <dxfs count="232">
    <dxf>
      <font>
        <strike val="0"/>
        <outline val="0"/>
        <shadow val="0"/>
        <u val="none"/>
        <vertAlign val="baseline"/>
        <sz val="14"/>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4"/>
        <color auto="1"/>
        <name val="Calibri"/>
        <family val="2"/>
        <scheme val="minor"/>
      </font>
      <alignment horizontal="center" vertical="bottom"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4"/>
        <color theme="1"/>
        <name val="Calibri"/>
        <family val="2"/>
        <scheme val="minor"/>
      </font>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center"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0"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9"/>
        <color auto="1"/>
        <name val="Verdana"/>
        <family val="2"/>
        <scheme val="none"/>
      </font>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border diagonalUp="0" diagonalDown="0">
        <left style="medium">
          <color indexed="64"/>
        </left>
        <right/>
        <top style="medium">
          <color indexed="64"/>
        </top>
        <bottom style="medium">
          <color indexed="64"/>
        </bottom>
        <vertical/>
        <horizontal/>
      </border>
    </dxf>
    <dxf>
      <font>
        <b val="0"/>
        <i val="0"/>
        <strike val="0"/>
        <condense val="0"/>
        <extend val="0"/>
        <outline val="0"/>
        <shadow val="0"/>
        <u val="none"/>
        <vertAlign val="baseline"/>
        <sz val="10"/>
        <color theme="1"/>
        <name val="Times New Roman"/>
        <family val="1"/>
        <scheme val="none"/>
      </font>
      <alignment horizontal="justify" vertical="center" textRotation="0" wrapText="1" indent="0" justifyLastLine="0" shrinkToFit="0" readingOrder="0"/>
      <border diagonalUp="0" diagonalDown="0">
        <left/>
        <right style="medium">
          <color indexed="64"/>
        </right>
        <top style="medium">
          <color indexed="64"/>
        </top>
        <bottom style="medium">
          <color indexed="64"/>
        </bottom>
        <vertical/>
        <horizontal/>
      </border>
    </dxf>
    <dxf>
      <border outline="0">
        <top style="medium">
          <color indexed="64"/>
        </top>
      </border>
    </dxf>
    <dxf>
      <border outline="0">
        <left style="medium">
          <color indexed="64"/>
        </left>
        <right style="medium">
          <color indexed="64"/>
        </right>
        <top style="medium">
          <color indexed="64"/>
        </top>
        <bottom style="medium">
          <color indexed="64"/>
        </bottom>
      </border>
    </dxf>
    <dxf>
      <border outline="0">
        <bottom style="medium">
          <color indexed="64"/>
        </bottom>
      </border>
    </dxf>
    <dxf>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theme="1"/>
        <name val="Times New Roman"/>
        <family val="1"/>
        <scheme val="none"/>
      </font>
      <numFmt numFmtId="2" formatCode="0.00"/>
      <alignment horizontal="justify"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font>
        <b val="0"/>
        <i val="0"/>
        <strike val="0"/>
        <condense val="0"/>
        <extend val="0"/>
        <outline val="0"/>
        <shadow val="0"/>
        <u val="none"/>
        <vertAlign val="baseline"/>
        <sz val="10"/>
        <color theme="1"/>
        <name val="Times New Roman"/>
        <family val="1"/>
        <scheme val="none"/>
      </font>
      <alignment horizontal="justify" vertical="center" textRotation="0" wrapText="1" indent="0" justifyLastLine="0" shrinkToFit="0" readingOrder="0"/>
      <border diagonalUp="0" diagonalDown="0">
        <left style="medium">
          <color indexed="64"/>
        </left>
        <right style="medium">
          <color indexed="64"/>
        </right>
        <top style="medium">
          <color indexed="64"/>
        </top>
        <bottom style="medium">
          <color indexed="64"/>
        </bottom>
        <vertical/>
        <horizontal/>
      </border>
    </dxf>
    <dxf>
      <border diagonalUp="0" diagonalDown="0">
        <left style="medium">
          <color indexed="64"/>
        </left>
        <right style="medium">
          <color indexed="64"/>
        </right>
        <top style="medium">
          <color indexed="64"/>
        </top>
        <bottom style="medium">
          <color indexed="64"/>
        </bottom>
        <vertical/>
        <horizontal/>
      </border>
    </dxf>
    <dxf>
      <border outline="0">
        <top style="medium">
          <color indexed="64"/>
        </top>
      </border>
    </dxf>
    <dxf>
      <border outline="0">
        <bottom style="medium">
          <color indexed="64"/>
        </bottom>
      </border>
    </dxf>
    <dxf>
      <border diagonalUp="0" diagonalDown="0" outline="0">
        <left style="medium">
          <color indexed="64"/>
        </left>
        <right style="medium">
          <color indexed="64"/>
        </right>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164" formatCode="[$-F400]h:mm:ss\ AM/PM"/>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27" formatCode="d/mm/yyyy\ h:mm"/>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19" formatCode="d/mm/yyyy"/>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9" formatCode="d/mm/yyyy"/>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19" formatCode="d/mm/yyyy"/>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9" formatCode="d/mm/yyyy"/>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164" formatCode="[$-F400]h:mm:ss\ AM/PM"/>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4" formatCode="[$-F400]h:mm:ss\ AM/PM"/>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numFmt numFmtId="27" formatCode="d/mm/yyyy\ h:mm"/>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27" formatCode="d/mm/yyyy\ h:mm"/>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left/>
        <right/>
        <top style="thin">
          <color theme="4" tint="0.39997558519241921"/>
        </top>
        <bottom style="thin">
          <color theme="4" tint="0.39997558519241921"/>
        </bottom>
        <vertical/>
        <horizontal/>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Calibri"/>
        <family val="2"/>
        <scheme val="minor"/>
      </font>
      <numFmt numFmtId="4" formatCode="#,##0.00"/>
      <fill>
        <patternFill patternType="solid">
          <fgColor theme="8"/>
          <bgColor theme="8"/>
        </patternFill>
      </fill>
      <alignment horizontal="center" vertical="center" textRotation="0" wrapText="0" indent="0" justifyLastLine="0" shrinkToFit="0" readingOrder="0"/>
    </dxf>
    <dxf>
      <font>
        <b val="0"/>
        <i val="0"/>
        <strike val="0"/>
        <condense val="0"/>
        <extend val="0"/>
        <outline val="0"/>
        <shadow val="0"/>
        <u val="none"/>
        <vertAlign val="baseline"/>
        <sz val="9"/>
        <color rgb="FF6D6E70"/>
        <name val="Verdana"/>
        <family val="2"/>
        <scheme val="none"/>
      </font>
      <alignment horizontal="left"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4" formatCode="#,##0.00"/>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4" formatCode="#,##0.00"/>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19" formatCode="d/mm/yyyy"/>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9" formatCode="d/mm/yyyy"/>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19" formatCode="d/mm/yyyy"/>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9" formatCode="d/mm/yyyy"/>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164" formatCode="[$-F400]h:mm:ss\ AM/PM"/>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164" formatCode="[$-F400]h:mm:ss\ AM/PM"/>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numFmt numFmtId="27" formatCode="d/mm/yyyy\ h:mm"/>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numFmt numFmtId="27" formatCode="d/mm/yyyy\ h:mm"/>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alignment horizontal="center" vertical="center" textRotation="0" wrapText="0" indent="0" justifyLastLine="0" shrinkToFit="0" readingOrder="0"/>
      <border diagonalUp="0" diagonalDown="0" outline="0">
        <left/>
        <right/>
        <top style="thin">
          <color theme="4" tint="0.39997558519241921"/>
        </top>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0"/>
        <color theme="1"/>
        <name val="Arial"/>
        <family val="2"/>
        <scheme val="none"/>
      </font>
      <fill>
        <patternFill patternType="none">
          <fgColor indexed="64"/>
          <bgColor auto="1"/>
        </patternFill>
      </fill>
      <alignment horizontal="center" vertical="center" textRotation="0" wrapText="0"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1"/>
        <name val="Calibri"/>
        <family val="2"/>
        <scheme val="minor"/>
      </font>
      <fill>
        <patternFill patternType="none">
          <fgColor indexed="64"/>
          <bgColor auto="1"/>
        </patternFill>
      </fill>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owerPivotData" Target="model/item.data"/><Relationship Id="rId33" Type="http://schemas.openxmlformats.org/officeDocument/2006/relationships/customXml" Target="../customXml/item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32" Type="http://schemas.openxmlformats.org/officeDocument/2006/relationships/customXml" Target="../customXml/item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792518110668336"/>
          <c:y val="6.3191142757913571E-2"/>
          <c:w val="0.84554082682983567"/>
          <c:h val="0.67023312390141121"/>
        </c:manualLayout>
      </c:layout>
      <c:barChart>
        <c:barDir val="col"/>
        <c:grouping val="stacked"/>
        <c:varyColors val="0"/>
        <c:ser>
          <c:idx val="0"/>
          <c:order val="0"/>
          <c:tx>
            <c:strRef>
              <c:f>'Lineas '!$K$1</c:f>
              <c:strCache>
                <c:ptCount val="1"/>
                <c:pt idx="0">
                  <c:v>LONGITUD ACTUAL SIN SEGÚN XM</c:v>
                </c:pt>
              </c:strCache>
            </c:strRef>
          </c:tx>
          <c:spPr>
            <a:solidFill>
              <a:schemeClr val="accent1"/>
            </a:solidFill>
            <a:ln>
              <a:noFill/>
            </a:ln>
            <a:effectLst/>
          </c:spPr>
          <c:invertIfNegative val="0"/>
          <c:dLbls>
            <c:dLbl>
              <c:idx val="1"/>
              <c:layout>
                <c:manualLayout>
                  <c:x val="1.1055830026450014E-3"/>
                  <c:y val="-3.7914519798730402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extLst>
                <c:ext xmlns:c15="http://schemas.microsoft.com/office/drawing/2012/chart" uri="{CE6537A1-D6FC-4f65-9D91-7224C49458BB}">
                  <c15:layout>
                    <c:manualLayout>
                      <c:w val="0.10434492378963907"/>
                      <c:h val="6.734086032170096E-2"/>
                    </c:manualLayout>
                  </c15:layout>
                </c:ext>
                <c:ext xmlns:c16="http://schemas.microsoft.com/office/drawing/2014/chart" uri="{C3380CC4-5D6E-409C-BE32-E72D297353CC}">
                  <c16:uniqueId val="{00000003-752C-4E28-952D-A4EB26FE69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'Lineas '!$I$2:$I$6</c:f>
              <c:numCache>
                <c:formatCode>General</c:formatCode>
                <c:ptCount val="5"/>
                <c:pt idx="0">
                  <c:v>500</c:v>
                </c:pt>
                <c:pt idx="1">
                  <c:v>230</c:v>
                </c:pt>
                <c:pt idx="2">
                  <c:v>220</c:v>
                </c:pt>
                <c:pt idx="3">
                  <c:v>115</c:v>
                </c:pt>
                <c:pt idx="4">
                  <c:v>110</c:v>
                </c:pt>
              </c:numCache>
            </c:numRef>
          </c:cat>
          <c:val>
            <c:numRef>
              <c:f>'Lineas '!$K$2:$K$6</c:f>
              <c:numCache>
                <c:formatCode>General</c:formatCode>
                <c:ptCount val="5"/>
                <c:pt idx="0">
                  <c:v>3588.14</c:v>
                </c:pt>
                <c:pt idx="1">
                  <c:v>10958.66</c:v>
                </c:pt>
                <c:pt idx="2">
                  <c:v>2668.07</c:v>
                </c:pt>
                <c:pt idx="3">
                  <c:v>8341.4699999999993</c:v>
                </c:pt>
                <c:pt idx="4">
                  <c:v>3814.19</c:v>
                </c:pt>
              </c:numCache>
            </c:numRef>
          </c:val>
          <c:extLst>
            <c:ext xmlns:c16="http://schemas.microsoft.com/office/drawing/2014/chart" uri="{C3380CC4-5D6E-409C-BE32-E72D297353CC}">
              <c16:uniqueId val="{00000000-752C-4E28-952D-A4EB26FE697F}"/>
            </c:ext>
          </c:extLst>
        </c:ser>
        <c:ser>
          <c:idx val="1"/>
          <c:order val="1"/>
          <c:tx>
            <c:strRef>
              <c:f>'Lineas '!$L$1</c:f>
              <c:strCache>
                <c:ptCount val="1"/>
                <c:pt idx="0">
                  <c:v>LONGITUD DEL TRAMO PROYECTADO</c:v>
                </c:pt>
              </c:strCache>
            </c:strRef>
          </c:tx>
          <c:spPr>
            <a:solidFill>
              <a:schemeClr val="accent2"/>
            </a:solidFill>
            <a:ln>
              <a:noFill/>
            </a:ln>
            <a:effectLst/>
          </c:spPr>
          <c:invertIfNegative val="0"/>
          <c:dLbls>
            <c:dLbl>
              <c:idx val="1"/>
              <c:layout>
                <c:manualLayout>
                  <c:x val="-4.0537575136791021E-17"/>
                  <c:y val="-3.370194280422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752C-4E28-952D-A4EB26FE697F}"/>
                </c:ext>
              </c:extLst>
            </c:dLbl>
            <c:dLbl>
              <c:idx val="2"/>
              <c:layout>
                <c:manualLayout>
                  <c:x val="6.633498015870252E-3"/>
                  <c:y val="-4.634017135580328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752C-4E28-952D-A4EB26FE697F}"/>
                </c:ext>
              </c:extLst>
            </c:dLbl>
            <c:dLbl>
              <c:idx val="3"/>
              <c:layout>
                <c:manualLayout>
                  <c:x val="-8.1075150273582041E-17"/>
                  <c:y val="-2.527645710316546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752C-4E28-952D-A4EB26FE697F}"/>
                </c:ext>
              </c:extLst>
            </c:dLbl>
            <c:dLbl>
              <c:idx val="4"/>
              <c:layout>
                <c:manualLayout>
                  <c:x val="0"/>
                  <c:y val="-3.3701942804220571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52C-4E28-952D-A4EB26FE69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'Lineas '!$L$2:$L$6</c:f>
              <c:numCache>
                <c:formatCode>General</c:formatCode>
                <c:ptCount val="5"/>
                <c:pt idx="0">
                  <c:v>2453.6799999999998</c:v>
                </c:pt>
                <c:pt idx="1">
                  <c:v>220.24</c:v>
                </c:pt>
                <c:pt idx="2">
                  <c:v>240.64</c:v>
                </c:pt>
                <c:pt idx="3">
                  <c:v>0.67</c:v>
                </c:pt>
                <c:pt idx="4">
                  <c:v>102.16</c:v>
                </c:pt>
              </c:numCache>
            </c:numRef>
          </c:val>
          <c:extLst>
            <c:ext xmlns:c16="http://schemas.microsoft.com/office/drawing/2014/chart" uri="{C3380CC4-5D6E-409C-BE32-E72D297353CC}">
              <c16:uniqueId val="{00000001-752C-4E28-952D-A4EB26FE697F}"/>
            </c:ext>
          </c:extLst>
        </c:ser>
        <c:dLbls>
          <c:showLegendKey val="0"/>
          <c:showVal val="1"/>
          <c:showCatName val="0"/>
          <c:showSerName val="0"/>
          <c:showPercent val="0"/>
          <c:showBubbleSize val="0"/>
        </c:dLbls>
        <c:gapWidth val="92"/>
        <c:overlap val="100"/>
        <c:axId val="544999264"/>
        <c:axId val="544995904"/>
      </c:barChart>
      <c:catAx>
        <c:axId val="54499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Tensión</a:t>
                </a:r>
                <a:r>
                  <a:rPr lang="es-CO" baseline="0"/>
                  <a:t> de la linea [kV]</a:t>
                </a:r>
                <a:endParaRPr lang="es-CO"/>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4995904"/>
        <c:crosses val="autoZero"/>
        <c:auto val="1"/>
        <c:lblAlgn val="ctr"/>
        <c:lblOffset val="100"/>
        <c:noMultiLvlLbl val="0"/>
      </c:catAx>
      <c:valAx>
        <c:axId val="544995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Longitud de</a:t>
                </a:r>
                <a:r>
                  <a:rPr lang="es-CO" baseline="0"/>
                  <a:t> la linea [Km]</a:t>
                </a:r>
                <a:endParaRPr lang="es-CO"/>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5449992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s-CO"/>
              <a:t>CAPACIDAD INSTALADA  [MW]</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s-CO"/>
        </a:p>
      </c:txPr>
    </c:title>
    <c:autoTitleDeleted val="0"/>
    <c:plotArea>
      <c:layout/>
      <c:pieChart>
        <c:varyColors val="1"/>
        <c:ser>
          <c:idx val="0"/>
          <c:order val="0"/>
          <c:dPt>
            <c:idx val="0"/>
            <c:bubble3D val="0"/>
            <c:spPr>
              <a:pattFill prst="ltUpDiag">
                <a:fgClr>
                  <a:schemeClr val="accent1"/>
                </a:fgClr>
                <a:bgClr>
                  <a:schemeClr val="accent1">
                    <a:lumMod val="20000"/>
                    <a:lumOff val="80000"/>
                  </a:schemeClr>
                </a:bgClr>
              </a:pattFill>
              <a:ln w="19050">
                <a:solidFill>
                  <a:schemeClr val="lt1"/>
                </a:solidFill>
              </a:ln>
              <a:effectLst>
                <a:innerShdw blurRad="114300">
                  <a:schemeClr val="accent1"/>
                </a:innerShdw>
              </a:effectLst>
            </c:spPr>
            <c:extLst>
              <c:ext xmlns:c16="http://schemas.microsoft.com/office/drawing/2014/chart" uri="{C3380CC4-5D6E-409C-BE32-E72D297353CC}">
                <c16:uniqueId val="{00000001-DF5E-4D32-8D0A-14221D527706}"/>
              </c:ext>
            </c:extLst>
          </c:dPt>
          <c:dPt>
            <c:idx val="1"/>
            <c:bubble3D val="0"/>
            <c:spPr>
              <a:pattFill prst="ltUpDiag">
                <a:fgClr>
                  <a:schemeClr val="accent2"/>
                </a:fgClr>
                <a:bgClr>
                  <a:schemeClr val="accent2">
                    <a:lumMod val="20000"/>
                    <a:lumOff val="80000"/>
                  </a:schemeClr>
                </a:bgClr>
              </a:pattFill>
              <a:ln w="19050">
                <a:solidFill>
                  <a:schemeClr val="lt1"/>
                </a:solidFill>
              </a:ln>
              <a:effectLst>
                <a:innerShdw blurRad="114300">
                  <a:schemeClr val="accent2"/>
                </a:innerShdw>
              </a:effectLst>
            </c:spPr>
            <c:extLst>
              <c:ext xmlns:c16="http://schemas.microsoft.com/office/drawing/2014/chart" uri="{C3380CC4-5D6E-409C-BE32-E72D297353CC}">
                <c16:uniqueId val="{00000002-DF5E-4D32-8D0A-14221D527706}"/>
              </c:ext>
            </c:extLst>
          </c:dPt>
          <c:dPt>
            <c:idx val="2"/>
            <c:bubble3D val="0"/>
            <c:spPr>
              <a:pattFill prst="ltUpDiag">
                <a:fgClr>
                  <a:schemeClr val="accent3"/>
                </a:fgClr>
                <a:bgClr>
                  <a:schemeClr val="accent3">
                    <a:lumMod val="20000"/>
                    <a:lumOff val="80000"/>
                  </a:schemeClr>
                </a:bgClr>
              </a:pattFill>
              <a:ln w="19050">
                <a:solidFill>
                  <a:schemeClr val="lt1"/>
                </a:solidFill>
              </a:ln>
              <a:effectLst>
                <a:innerShdw blurRad="114300">
                  <a:schemeClr val="accent3"/>
                </a:innerShdw>
              </a:effectLst>
            </c:spPr>
            <c:extLst>
              <c:ext xmlns:c16="http://schemas.microsoft.com/office/drawing/2014/chart" uri="{C3380CC4-5D6E-409C-BE32-E72D297353CC}">
                <c16:uniqueId val="{00000003-DF5E-4D32-8D0A-14221D527706}"/>
              </c:ext>
            </c:extLst>
          </c:dPt>
          <c:dPt>
            <c:idx val="3"/>
            <c:bubble3D val="0"/>
            <c:spPr>
              <a:pattFill prst="ltUpDiag">
                <a:fgClr>
                  <a:schemeClr val="accent4"/>
                </a:fgClr>
                <a:bgClr>
                  <a:schemeClr val="accent4">
                    <a:lumMod val="20000"/>
                    <a:lumOff val="80000"/>
                  </a:schemeClr>
                </a:bgClr>
              </a:pattFill>
              <a:ln w="19050">
                <a:solidFill>
                  <a:schemeClr val="lt1"/>
                </a:solidFill>
              </a:ln>
              <a:effectLst>
                <a:innerShdw blurRad="114300">
                  <a:schemeClr val="accent4"/>
                </a:innerShdw>
              </a:effectLst>
            </c:spPr>
            <c:extLst>
              <c:ext xmlns:c16="http://schemas.microsoft.com/office/drawing/2014/chart" uri="{C3380CC4-5D6E-409C-BE32-E72D297353CC}">
                <c16:uniqueId val="{00000007-B59A-45CA-AF6F-45862257EA0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dLblPos val="outEnd"/>
            <c:showLegendKey val="0"/>
            <c:showVal val="0"/>
            <c:showCatName val="1"/>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'%Proyectos por capacidad'!$L$2:$L$5</c:f>
              <c:strCache>
                <c:ptCount val="4"/>
                <c:pt idx="0">
                  <c:v>&lt;10MW</c:v>
                </c:pt>
                <c:pt idx="1">
                  <c:v>[10MW - 20MW]</c:v>
                </c:pt>
                <c:pt idx="2">
                  <c:v>[20MW - 100MW]</c:v>
                </c:pt>
                <c:pt idx="3">
                  <c:v>&gt;100MW</c:v>
                </c:pt>
              </c:strCache>
            </c:strRef>
          </c:cat>
          <c:val>
            <c:numRef>
              <c:f>'%Proyectos por capacidad'!$M$2:$M$5</c:f>
              <c:numCache>
                <c:formatCode>General</c:formatCode>
                <c:ptCount val="4"/>
                <c:pt idx="0">
                  <c:v>76</c:v>
                </c:pt>
                <c:pt idx="1">
                  <c:v>41</c:v>
                </c:pt>
                <c:pt idx="2">
                  <c:v>42</c:v>
                </c:pt>
                <c:pt idx="3">
                  <c:v>15</c:v>
                </c:pt>
              </c:numCache>
            </c:numRef>
          </c:val>
          <c:extLst>
            <c:ext xmlns:c16="http://schemas.microsoft.com/office/drawing/2014/chart" uri="{C3380CC4-5D6E-409C-BE32-E72D297353CC}">
              <c16:uniqueId val="{00000000-DF5E-4D32-8D0A-14221D527706}"/>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s-C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Capacudad de transpote</a:t>
            </a:r>
            <a:r>
              <a:rPr lang="en-US" baseline="0"/>
              <a:t> </a:t>
            </a:r>
            <a:r>
              <a:rPr lang="en-US"/>
              <a:t>Aprobada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pieChart>
        <c:varyColors val="1"/>
        <c:ser>
          <c:idx val="0"/>
          <c:order val="0"/>
          <c:tx>
            <c:strRef>
              <c:f>'Capacidad de lineas Por SubArea'!$G$1</c:f>
              <c:strCache>
                <c:ptCount val="1"/>
                <c:pt idx="0">
                  <c:v>% Aprobado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E1A-42DC-AEF2-BC9CD4A726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BE1A-42DC-AEF2-BC9CD4A726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6-BE1A-42DC-AEF2-BC9CD4A726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5-BE1A-42DC-AEF2-BC9CD4A726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BE1A-42DC-AEF2-BC9CD4A726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3-BE1A-42DC-AEF2-BC9CD4A7269E}"/>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1-BE1A-42DC-AEF2-BC9CD4A7269E}"/>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2-BE1A-42DC-AEF2-BC9CD4A7269E}"/>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6F6-4524-A98F-8301E960295D}"/>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6F6-4524-A98F-8301E960295D}"/>
              </c:ext>
            </c:extLst>
          </c:dPt>
          <c:dPt>
            <c:idx val="10"/>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15-76F6-4524-A98F-8301E960295D}"/>
              </c:ext>
            </c:extLst>
          </c:dPt>
          <c:dPt>
            <c:idx val="11"/>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9-BE1A-42DC-AEF2-BC9CD4A7269E}"/>
              </c:ext>
            </c:extLst>
          </c:dPt>
          <c:dPt>
            <c:idx val="12"/>
            <c:bubble3D val="0"/>
            <c:spPr>
              <a:solidFill>
                <a:schemeClr val="accent1">
                  <a:lumMod val="80000"/>
                  <a:lumOff val="20000"/>
                </a:schemeClr>
              </a:solidFill>
              <a:ln w="19050">
                <a:solidFill>
                  <a:schemeClr val="lt1"/>
                </a:solidFill>
              </a:ln>
              <a:effectLst/>
            </c:spPr>
            <c:extLst>
              <c:ext xmlns:c16="http://schemas.microsoft.com/office/drawing/2014/chart" uri="{C3380CC4-5D6E-409C-BE32-E72D297353CC}">
                <c16:uniqueId val="{00000019-76F6-4524-A98F-8301E960295D}"/>
              </c:ext>
            </c:extLst>
          </c:dPt>
          <c:dLbls>
            <c:dLbl>
              <c:idx val="1"/>
              <c:layout>
                <c:manualLayout>
                  <c:x val="-3.8697842961593031E-2"/>
                  <c:y val="6.8967007050681442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BE1A-42DC-AEF2-BC9CD4A7269E}"/>
                </c:ext>
              </c:extLst>
            </c:dLbl>
            <c:dLbl>
              <c:idx val="2"/>
              <c:delete val="1"/>
              <c:extLst>
                <c:ext xmlns:c15="http://schemas.microsoft.com/office/drawing/2012/chart" uri="{CE6537A1-D6FC-4f65-9D91-7224C49458BB}"/>
                <c:ext xmlns:c16="http://schemas.microsoft.com/office/drawing/2014/chart" uri="{C3380CC4-5D6E-409C-BE32-E72D297353CC}">
                  <c16:uniqueId val="{00000006-BE1A-42DC-AEF2-BC9CD4A7269E}"/>
                </c:ext>
              </c:extLst>
            </c:dLbl>
            <c:dLbl>
              <c:idx val="3"/>
              <c:layout>
                <c:manualLayout>
                  <c:x val="-4.7656040334299016E-2"/>
                  <c:y val="7.667497248595348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BE1A-42DC-AEF2-BC9CD4A7269E}"/>
                </c:ext>
              </c:extLst>
            </c:dLbl>
            <c:dLbl>
              <c:idx val="6"/>
              <c:delete val="1"/>
              <c:extLst>
                <c:ext xmlns:c15="http://schemas.microsoft.com/office/drawing/2012/chart" uri="{CE6537A1-D6FC-4f65-9D91-7224C49458BB}"/>
                <c:ext xmlns:c16="http://schemas.microsoft.com/office/drawing/2014/chart" uri="{C3380CC4-5D6E-409C-BE32-E72D297353CC}">
                  <c16:uniqueId val="{00000001-BE1A-42DC-AEF2-BC9CD4A7269E}"/>
                </c:ext>
              </c:extLst>
            </c:dLbl>
            <c:dLbl>
              <c:idx val="11"/>
              <c:delete val="1"/>
              <c:extLst>
                <c:ext xmlns:c15="http://schemas.microsoft.com/office/drawing/2012/chart" uri="{CE6537A1-D6FC-4f65-9D91-7224C49458BB}"/>
                <c:ext xmlns:c16="http://schemas.microsoft.com/office/drawing/2014/chart" uri="{C3380CC4-5D6E-409C-BE32-E72D297353CC}">
                  <c16:uniqueId val="{00000009-BE1A-42DC-AEF2-BC9CD4A726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s-CO"/>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'Capacidad de lineas Por SubArea'!$A$2:$A$14</c:f>
              <c:strCache>
                <c:ptCount val="13"/>
                <c:pt idx="0">
                  <c:v>Antioquia</c:v>
                </c:pt>
                <c:pt idx="1">
                  <c:v>Atlantico</c:v>
                </c:pt>
                <c:pt idx="2">
                  <c:v>Bolivar</c:v>
                </c:pt>
                <c:pt idx="3">
                  <c:v>Boyaca-Casanare</c:v>
                </c:pt>
                <c:pt idx="4">
                  <c:v>CQR</c:v>
                </c:pt>
                <c:pt idx="5">
                  <c:v>Cauca - Nariño - Putumayo</c:v>
                </c:pt>
                <c:pt idx="6">
                  <c:v>Córdoba - Sucre</c:v>
                </c:pt>
                <c:pt idx="7">
                  <c:v>Guajira - Cesar - Madgalena</c:v>
                </c:pt>
                <c:pt idx="8">
                  <c:v>Tolima - Huila Caquetá</c:v>
                </c:pt>
                <c:pt idx="9">
                  <c:v>Norte de Santander</c:v>
                </c:pt>
                <c:pt idx="10">
                  <c:v>Oriental</c:v>
                </c:pt>
                <c:pt idx="11">
                  <c:v>Santander</c:v>
                </c:pt>
                <c:pt idx="12">
                  <c:v>Valle</c:v>
                </c:pt>
              </c:strCache>
            </c:strRef>
          </c:cat>
          <c:val>
            <c:numRef>
              <c:f>'Capacidad de lineas Por SubArea'!$G$2:$G$14</c:f>
              <c:numCache>
                <c:formatCode>0%</c:formatCode>
                <c:ptCount val="13"/>
                <c:pt idx="0">
                  <c:v>0.16515736342042756</c:v>
                </c:pt>
                <c:pt idx="1">
                  <c:v>0.10628145063335069</c:v>
                </c:pt>
                <c:pt idx="2">
                  <c:v>1.3596708779505721E-2</c:v>
                </c:pt>
                <c:pt idx="3">
                  <c:v>0.11988204604740842</c:v>
                </c:pt>
                <c:pt idx="4">
                  <c:v>0.60439302131216044</c:v>
                </c:pt>
                <c:pt idx="5">
                  <c:v>1.0000000000000002</c:v>
                </c:pt>
                <c:pt idx="6">
                  <c:v>6.4722101291539588E-2</c:v>
                </c:pt>
                <c:pt idx="7">
                  <c:v>0.21316442149865886</c:v>
                </c:pt>
                <c:pt idx="8">
                  <c:v>0.36582449988044952</c:v>
                </c:pt>
                <c:pt idx="9">
                  <c:v>0.23890219910789068</c:v>
                </c:pt>
                <c:pt idx="10">
                  <c:v>0.17774465971187289</c:v>
                </c:pt>
                <c:pt idx="11">
                  <c:v>3.8849503747214888E-2</c:v>
                </c:pt>
                <c:pt idx="12">
                  <c:v>0.26840172962388825</c:v>
                </c:pt>
              </c:numCache>
            </c:numRef>
          </c:val>
          <c:extLst>
            <c:ext xmlns:c16="http://schemas.microsoft.com/office/drawing/2014/chart" uri="{C3380CC4-5D6E-409C-BE32-E72D297353CC}">
              <c16:uniqueId val="{00000000-BE1A-42DC-AEF2-BC9CD4A7269E}"/>
            </c:ext>
          </c:extLst>
        </c:ser>
        <c:dLbls>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r>
              <a:rPr lang="en-US"/>
              <a:t>Capacidad Transporte [MW]</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65000"/>
                  <a:lumOff val="35000"/>
                </a:schemeClr>
              </a:solidFill>
              <a:latin typeface="+mn-lt"/>
              <a:ea typeface="+mn-ea"/>
              <a:cs typeface="+mn-cs"/>
            </a:defRPr>
          </a:pPr>
          <a:endParaRPr lang="es-CO"/>
        </a:p>
      </c:txPr>
    </c:title>
    <c:autoTitleDeleted val="0"/>
    <c:plotArea>
      <c:layout/>
      <c:pieChart>
        <c:varyColors val="1"/>
        <c:ser>
          <c:idx val="0"/>
          <c:order val="0"/>
          <c:tx>
            <c:strRef>
              <c:f>'Capacidad de lineas Por SubArea'!$F$1</c:f>
              <c:strCache>
                <c:ptCount val="1"/>
                <c:pt idx="0">
                  <c:v>Capacidad Aprobada(MW)</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6E2-4CFF-A903-A09E760FC36C}"/>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AC0-4889-84BF-59A611F62DE5}"/>
              </c:ext>
            </c:extLst>
          </c:dPt>
          <c:dLbls>
            <c:dLbl>
              <c:idx val="0"/>
              <c:dLblPos val="inEnd"/>
              <c:showLegendKey val="0"/>
              <c:showVal val="0"/>
              <c:showCatName val="0"/>
              <c:showSerName val="0"/>
              <c:showPercent val="1"/>
              <c:showBubbleSize val="0"/>
              <c:extLst>
                <c:ext xmlns:c15="http://schemas.microsoft.com/office/drawing/2012/chart" uri="{CE6537A1-D6FC-4f65-9D91-7224C49458BB}">
                  <c15:layout>
                    <c:manualLayout>
                      <c:w val="6.0222222222222226E-2"/>
                      <c:h val="6.4745552639253412E-2"/>
                    </c:manualLayout>
                  </c15:layout>
                </c:ext>
                <c:ext xmlns:c16="http://schemas.microsoft.com/office/drawing/2014/chart" uri="{C3380CC4-5D6E-409C-BE32-E72D297353CC}">
                  <c16:uniqueId val="{00000001-E6E2-4CFF-A903-A09E760FC36C}"/>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CO"/>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'Capacidad de lineas Por SubArea'!$E$1:$F$1</c:f>
              <c:strCache>
                <c:ptCount val="2"/>
                <c:pt idx="0">
                  <c:v>Total CI Radicada (MW)</c:v>
                </c:pt>
                <c:pt idx="1">
                  <c:v>Capacidad Aprobada(MW)</c:v>
                </c:pt>
              </c:strCache>
            </c:strRef>
          </c:cat>
          <c:val>
            <c:numRef>
              <c:f>'Capacidad de lineas Por SubArea'!$E$16:$F$16</c:f>
              <c:numCache>
                <c:formatCode>General</c:formatCode>
                <c:ptCount val="2"/>
                <c:pt idx="0">
                  <c:v>20949.800000000003</c:v>
                </c:pt>
                <c:pt idx="1">
                  <c:v>4805.1399999999994</c:v>
                </c:pt>
              </c:numCache>
            </c:numRef>
          </c:val>
          <c:extLst>
            <c:ext xmlns:c16="http://schemas.microsoft.com/office/drawing/2014/chart" uri="{C3380CC4-5D6E-409C-BE32-E72D297353CC}">
              <c16:uniqueId val="{00000000-E6E2-4CFF-A903-A09E760FC36C}"/>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b"/>
      <c:legendEntry>
        <c:idx val="0"/>
        <c:delete val="1"/>
      </c:legendEntry>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CO"/>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CO"/>
              <a:t>CAPEX</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CO"/>
        </a:p>
      </c:txPr>
    </c:title>
    <c:autoTitleDeleted val="0"/>
    <c:plotArea>
      <c:layout>
        <c:manualLayout>
          <c:layoutTarget val="inner"/>
          <c:xMode val="edge"/>
          <c:yMode val="edge"/>
          <c:x val="0.14248381452318462"/>
          <c:y val="0.18097222222222226"/>
          <c:w val="0.79329396325459323"/>
          <c:h val="0.62271617089530473"/>
        </c:manualLayout>
      </c:layout>
      <c:scatterChart>
        <c:scatterStyle val="smoothMarker"/>
        <c:varyColors val="0"/>
        <c:ser>
          <c:idx val="0"/>
          <c:order val="0"/>
          <c:spPr>
            <a:ln w="19050" cap="rnd">
              <a:solidFill>
                <a:schemeClr val="tx1"/>
              </a:solidFill>
              <a:round/>
            </a:ln>
            <a:effectLst>
              <a:outerShdw blurRad="50800" dist="50800" dir="5400000" algn="ctr" rotWithShape="0">
                <a:schemeClr val="bg1"/>
              </a:outerShdw>
            </a:effectLst>
          </c:spPr>
          <c:marker>
            <c:symbol val="circle"/>
            <c:size val="5"/>
            <c:spPr>
              <a:solidFill>
                <a:schemeClr val="accent1"/>
              </a:solidFill>
              <a:ln w="9525">
                <a:solidFill>
                  <a:schemeClr val="tx1"/>
                </a:solidFill>
              </a:ln>
              <a:effectLst>
                <a:outerShdw blurRad="50800" dist="50800" dir="5400000" algn="ctr" rotWithShape="0">
                  <a:schemeClr val="bg1"/>
                </a:outerShdw>
              </a:effectLst>
            </c:spPr>
          </c:marker>
          <c:trendline>
            <c:spPr>
              <a:ln w="19050" cap="rnd">
                <a:solidFill>
                  <a:schemeClr val="accent1"/>
                </a:solidFill>
                <a:prstDash val="sysDot"/>
              </a:ln>
              <a:effectLst/>
            </c:spPr>
            <c:trendlineType val="linear"/>
            <c:dispRSqr val="0"/>
            <c:dispEq val="0"/>
          </c:trendline>
          <c:xVal>
            <c:numRef>
              <c:f>CAPEX!$B$3:$B$10</c:f>
              <c:numCache>
                <c:formatCode>General</c:formatCode>
                <c:ptCount val="8"/>
                <c:pt idx="0">
                  <c:v>2016</c:v>
                </c:pt>
                <c:pt idx="1">
                  <c:v>2017</c:v>
                </c:pt>
                <c:pt idx="2">
                  <c:v>2018</c:v>
                </c:pt>
                <c:pt idx="3">
                  <c:v>2019</c:v>
                </c:pt>
                <c:pt idx="4">
                  <c:v>2020</c:v>
                </c:pt>
                <c:pt idx="5">
                  <c:v>2021</c:v>
                </c:pt>
                <c:pt idx="6">
                  <c:v>2022</c:v>
                </c:pt>
                <c:pt idx="7">
                  <c:v>2023</c:v>
                </c:pt>
              </c:numCache>
            </c:numRef>
          </c:xVal>
          <c:yVal>
            <c:numRef>
              <c:f>CAPEX!$C$3:$C$10</c:f>
              <c:numCache>
                <c:formatCode>General</c:formatCode>
                <c:ptCount val="8"/>
                <c:pt idx="0">
                  <c:v>1930</c:v>
                </c:pt>
                <c:pt idx="1">
                  <c:v>1962</c:v>
                </c:pt>
                <c:pt idx="2">
                  <c:v>1641</c:v>
                </c:pt>
                <c:pt idx="3">
                  <c:v>1246</c:v>
                </c:pt>
                <c:pt idx="4">
                  <c:v>1021</c:v>
                </c:pt>
                <c:pt idx="5">
                  <c:v>1049</c:v>
                </c:pt>
                <c:pt idx="6">
                  <c:v>1064</c:v>
                </c:pt>
                <c:pt idx="7">
                  <c:v>1121</c:v>
                </c:pt>
              </c:numCache>
            </c:numRef>
          </c:yVal>
          <c:smooth val="1"/>
          <c:extLst>
            <c:ext xmlns:c16="http://schemas.microsoft.com/office/drawing/2014/chart" uri="{C3380CC4-5D6E-409C-BE32-E72D297353CC}">
              <c16:uniqueId val="{00000000-4DEF-4E8D-AB14-A5CFAD7F71E6}"/>
            </c:ext>
          </c:extLst>
        </c:ser>
        <c:dLbls>
          <c:showLegendKey val="0"/>
          <c:showVal val="0"/>
          <c:showCatName val="0"/>
          <c:showSerName val="0"/>
          <c:showPercent val="0"/>
          <c:showBubbleSize val="0"/>
        </c:dLbls>
        <c:axId val="1055237215"/>
        <c:axId val="1055231455"/>
      </c:scatterChart>
      <c:valAx>
        <c:axId val="105523721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AÑO</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55231455"/>
        <c:crosses val="autoZero"/>
        <c:crossBetween val="midCat"/>
      </c:valAx>
      <c:valAx>
        <c:axId val="1055231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s-CO"/>
                  <a:t>USD/kW</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s-CO"/>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CO"/>
          </a:p>
        </c:txPr>
        <c:crossAx val="105523721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C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2">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
  <cs:dataPoint3D>
    <cs:lnRef idx="0"/>
    <cs:fillRef idx="0">
      <cs:styleClr val="auto"/>
    </cs:fillRef>
    <cs:effectRef idx="0"/>
    <cs:fontRef idx="minor">
      <a:schemeClr val="dk1"/>
    </cs:fontRef>
    <cs:spPr>
      <a:pattFill prst="ltUpDiag">
        <a:fgClr>
          <a:schemeClr val="phClr"/>
        </a:fgClr>
        <a:bgClr>
          <a:schemeClr val="phClr">
            <a:lumMod val="20000"/>
            <a:lumOff val="80000"/>
          </a:schemeClr>
        </a:bgClr>
      </a:pattFill>
      <a:ln w="19050">
        <a:solidFill>
          <a:schemeClr val="lt1"/>
        </a:solidFill>
      </a:ln>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14</xdr:col>
      <xdr:colOff>66675</xdr:colOff>
      <xdr:row>0</xdr:row>
      <xdr:rowOff>214312</xdr:rowOff>
    </xdr:from>
    <xdr:to>
      <xdr:col>21</xdr:col>
      <xdr:colOff>476251</xdr:colOff>
      <xdr:row>11</xdr:row>
      <xdr:rowOff>180975</xdr:rowOff>
    </xdr:to>
    <xdr:graphicFrame macro="">
      <xdr:nvGraphicFramePr>
        <xdr:cNvPr id="3" name="Gráfico 2">
          <a:extLst>
            <a:ext uri="{FF2B5EF4-FFF2-40B4-BE49-F238E27FC236}">
              <a16:creationId xmlns:a16="http://schemas.microsoft.com/office/drawing/2014/main" id="{18BF87DA-B692-8C07-C8AA-3B60EA88A5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9</xdr:col>
      <xdr:colOff>304800</xdr:colOff>
      <xdr:row>6</xdr:row>
      <xdr:rowOff>157162</xdr:rowOff>
    </xdr:from>
    <xdr:to>
      <xdr:col>14</xdr:col>
      <xdr:colOff>333375</xdr:colOff>
      <xdr:row>22</xdr:row>
      <xdr:rowOff>104775</xdr:rowOff>
    </xdr:to>
    <xdr:graphicFrame macro="">
      <xdr:nvGraphicFramePr>
        <xdr:cNvPr id="2" name="Gráfico 1">
          <a:extLst>
            <a:ext uri="{FF2B5EF4-FFF2-40B4-BE49-F238E27FC236}">
              <a16:creationId xmlns:a16="http://schemas.microsoft.com/office/drawing/2014/main" id="{50FEC710-7645-10DE-5B84-ECE0559134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9</xdr:col>
      <xdr:colOff>138111</xdr:colOff>
      <xdr:row>2</xdr:row>
      <xdr:rowOff>42861</xdr:rowOff>
    </xdr:from>
    <xdr:to>
      <xdr:col>16</xdr:col>
      <xdr:colOff>180974</xdr:colOff>
      <xdr:row>20</xdr:row>
      <xdr:rowOff>85724</xdr:rowOff>
    </xdr:to>
    <xdr:graphicFrame macro="">
      <xdr:nvGraphicFramePr>
        <xdr:cNvPr id="2" name="Gráfico 1">
          <a:extLst>
            <a:ext uri="{FF2B5EF4-FFF2-40B4-BE49-F238E27FC236}">
              <a16:creationId xmlns:a16="http://schemas.microsoft.com/office/drawing/2014/main" id="{B44293F3-E2C0-0C1C-DEDE-AF1C7936AA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147637</xdr:colOff>
      <xdr:row>20</xdr:row>
      <xdr:rowOff>157162</xdr:rowOff>
    </xdr:from>
    <xdr:to>
      <xdr:col>15</xdr:col>
      <xdr:colOff>147637</xdr:colOff>
      <xdr:row>35</xdr:row>
      <xdr:rowOff>42862</xdr:rowOff>
    </xdr:to>
    <xdr:graphicFrame macro="">
      <xdr:nvGraphicFramePr>
        <xdr:cNvPr id="3" name="Gráfico 2">
          <a:extLst>
            <a:ext uri="{FF2B5EF4-FFF2-40B4-BE49-F238E27FC236}">
              <a16:creationId xmlns:a16="http://schemas.microsoft.com/office/drawing/2014/main" id="{F0271E89-5CDA-CC57-87A0-A571301C13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228600</xdr:colOff>
      <xdr:row>0</xdr:row>
      <xdr:rowOff>176212</xdr:rowOff>
    </xdr:from>
    <xdr:to>
      <xdr:col>9</xdr:col>
      <xdr:colOff>228600</xdr:colOff>
      <xdr:row>15</xdr:row>
      <xdr:rowOff>61912</xdr:rowOff>
    </xdr:to>
    <xdr:graphicFrame macro="">
      <xdr:nvGraphicFramePr>
        <xdr:cNvPr id="4" name="Gráfico 3">
          <a:extLst>
            <a:ext uri="{FF2B5EF4-FFF2-40B4-BE49-F238E27FC236}">
              <a16:creationId xmlns:a16="http://schemas.microsoft.com/office/drawing/2014/main" id="{5472DC87-AF8D-D441-D76D-2D83E541D7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22F3DA5-0EE3-494D-ADA1-345D2388F4BC}" name="Tabla3" displayName="Tabla3" ref="A2:AH1105" totalsRowCount="1" headerRowDxfId="231" dataDxfId="229" headerRowBorderDxfId="230" tableBorderDxfId="228" totalsRowBorderDxfId="227">
  <autoFilter ref="A2:AH1104" xr:uid="{022F3DA5-0EE3-494D-ADA1-345D2388F4BC}">
    <filterColumn colId="8">
      <filters>
        <dateGroupItem year="2025" dateTimeGrouping="year"/>
        <dateGroupItem year="2024" dateTimeGrouping="year"/>
        <dateGroupItem year="2023" dateTimeGrouping="year"/>
        <dateGroupItem year="2021" dateTimeGrouping="year"/>
      </filters>
    </filterColumn>
    <filterColumn colId="9">
      <filters>
        <dateGroupItem year="2027" dateTimeGrouping="year"/>
        <dateGroupItem year="2026" dateTimeGrouping="year"/>
        <dateGroupItem year="2025" dateTimeGrouping="year"/>
        <dateGroupItem year="2024" dateTimeGrouping="year"/>
        <dateGroupItem year="2023" dateTimeGrouping="year"/>
        <dateGroupItem year="2021" dateTimeGrouping="year"/>
      </filters>
    </filterColumn>
  </autoFilter>
  <sortState xmlns:xlrd2="http://schemas.microsoft.com/office/spreadsheetml/2017/richdata2" ref="A3:P70">
    <sortCondition ref="B2:B70"/>
  </sortState>
  <tableColumns count="34">
    <tableColumn id="1" xr3:uid="{4C105E7E-5DC2-4690-8087-FE2CB72E60C0}" name="Código" dataDxfId="226" totalsRowDxfId="225"/>
    <tableColumn id="2" xr3:uid="{E34469D8-38D0-483E-975B-5588BF457031}" name="Nombre" dataDxfId="224" totalsRowDxfId="223"/>
    <tableColumn id="3" xr3:uid="{99B5FBC9-FE47-4229-AA7E-83B893BA1D04}" name="Fecha Radicación" dataDxfId="222" totalsRowDxfId="221"/>
    <tableColumn id="4" xr3:uid="{79AFBFD8-2429-4DE2-970E-A85715BF6C0C}" name="Hora Radicación" dataDxfId="220" totalsRowDxfId="219"/>
    <tableColumn id="5" xr3:uid="{9F4CFAD6-E75D-42EB-87E1-201C73BB1B66}" name="Capacidad" totalsRowFunction="sum" dataDxfId="218" totalsRowDxfId="217"/>
    <tableColumn id="6" xr3:uid="{20947D31-EB78-4177-BA00-688874AD298E}" name="Tipo" dataDxfId="216" totalsRowDxfId="215"/>
    <tableColumn id="7" xr3:uid="{D186FD96-7F6B-4A18-BB52-12EAB473036C}" name="Barra 1" dataDxfId="214" totalsRowDxfId="213"/>
    <tableColumn id="8" xr3:uid="{0A6B8C32-E2D0-424C-B5DD-7612E7400DCC}" name="Código Asociado" dataDxfId="212" totalsRowDxfId="211"/>
    <tableColumn id="9" xr3:uid="{717E64C3-31B5-431B-B30C-8E8E5D4B1549}" name="FPO" dataDxfId="210" totalsRowDxfId="209"/>
    <tableColumn id="10" xr3:uid="{04307884-D03B-4407-8C97-4742B290AB32}" name="FPO 2" dataDxfId="208" totalsRowDxfId="207"/>
    <tableColumn id="11" xr3:uid="{B065D573-DC03-495C-BC49-9ECF9CD3D07A}" name="Obligaciones" dataDxfId="206" totalsRowDxfId="205"/>
    <tableColumn id="12" xr3:uid="{831960F8-DAD3-4EC9-B893-C95D83C1D70D}" name="Requiere Expansión" dataDxfId="204" totalsRowDxfId="203"/>
    <tableColumn id="13" xr3:uid="{F9C85479-6DC3-4A25-ACB2-17FB505EF592}" name="Area Eléctrica" dataDxfId="202" totalsRowDxfId="201"/>
    <tableColumn id="14" xr3:uid="{FC2A3E8F-C776-4940-AE1D-10A754F0CD19}" name="Permisos Ambiental obtenida" dataDxfId="200" totalsRowDxfId="199"/>
    <tableColumn id="15" xr3:uid="{B344554D-DDD0-4BCD-8FA5-6B76B23F847F}" name="Costo Activos de Uso" dataDxfId="198" totalsRowDxfId="197"/>
    <tableColumn id="16" xr3:uid="{1C1C8996-DBEE-40EF-93FF-6D2AE14CC8E2}" name="Pérdidas STN" dataDxfId="196" totalsRowDxfId="195"/>
    <tableColumn id="17" xr3:uid="{514EDA37-3621-4B88-98BC-67A64ADDB7BA}" name="IT_TA" dataDxfId="194" totalsRowDxfId="193"/>
    <tableColumn id="18" xr3:uid="{C0C942F7-A2FB-4C36-B53A-F904A7E88645}" name="BT_Confi" dataDxfId="192" totalsRowDxfId="191"/>
    <tableColumn id="19" xr3:uid="{685349EA-09A9-4EBB-B0FD-09E4E2EE1F4D}" name="BT_Flex" dataDxfId="190" totalsRowDxfId="189"/>
    <tableColumn id="20" xr3:uid="{91F71CEB-4065-4EB5-828D-288266C9700E}" name="EC_RE" dataDxfId="188" totalsRowDxfId="187"/>
    <tableColumn id="21" xr3:uid="{17EC8EF3-7ED1-4DBD-9464-182670A09C34}" name="EC_RP" dataDxfId="186" totalsRowDxfId="185"/>
    <tableColumn id="22" xr3:uid="{69998133-1814-4A49-B48F-B3AB962460D3}" name="EC_Per" dataDxfId="184" totalsRowDxfId="183"/>
    <tableColumn id="23" xr3:uid="{A3B98057-BFBA-4883-BF6B-BDE251405981}" name="EC_Mar" dataDxfId="182" totalsRowDxfId="181"/>
    <tableColumn id="24" xr3:uid="{FE3A09DB-B250-4136-8B15-62F80BA1D8E2}" name="B_Ambiental" dataDxfId="180" totalsRowDxfId="179"/>
    <tableColumn id="25" xr3:uid="{1EB7B6D9-F836-40CC-B0C9-7960ECF3692E}" name="BT_Confi2" dataDxfId="178" totalsRowDxfId="177"/>
    <tableColumn id="26" xr3:uid="{A0608617-C90A-4E9B-9E1B-A33E3063A076}" name="BT_Flex3" dataDxfId="176" totalsRowDxfId="175"/>
    <tableColumn id="27" xr3:uid="{8C63DA0B-032C-4E96-9F52-BE68E7A27DC8}" name="EC_RE4" dataDxfId="174" totalsRowDxfId="173"/>
    <tableColumn id="28" xr3:uid="{908A2F59-F096-43EE-BEEB-CEA7209D6428}" name="EC_RP5" dataDxfId="172" totalsRowDxfId="171"/>
    <tableColumn id="29" xr3:uid="{DD8063B8-02B7-423F-AB7F-BAE920A58197}" name="EC_Per6" dataDxfId="170" totalsRowDxfId="169"/>
    <tableColumn id="30" xr3:uid="{34401B51-E68C-4F91-A2F1-05DFFB502DEA}" name="EC_Mar7" dataDxfId="168" totalsRowDxfId="167"/>
    <tableColumn id="31" xr3:uid="{A51665BC-F3E8-49E2-B2BB-8A22CF6AB7F6}" name="B_Ambiental8" dataDxfId="166" totalsRowDxfId="165"/>
    <tableColumn id="32" xr3:uid="{BC83B768-E501-4DF8-9310-EA2815A141EA}" name="Valoracion final " dataDxfId="164" totalsRowDxfId="163"/>
    <tableColumn id="33" xr3:uid="{4F93BE4A-8596-4683-A042-8558CBFEB581}" name="AÑO DE ENTRADA" dataDxfId="162" totalsRowDxfId="161">
      <calculatedColumnFormula>IF(ISBLANK(Tabla3[[#This Row],[FPO]]),"",YEAR(Tabla3[[#This Row],[FPO]])-$B$1)</calculatedColumnFormula>
    </tableColumn>
    <tableColumn id="34" xr3:uid="{085BCABE-3B6B-4FEB-B589-3C57DAEB222A}" name="Comentarios" dataDxfId="160" totalsRowDxfId="159"/>
  </tableColumns>
  <tableStyleInfo name="TableStyleMedium6"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8C52126-E9E1-434A-86AF-FB8C933E671D}" name="Tabla7" displayName="Tabla7" ref="A1:D18" totalsRowShown="0" headerRowDxfId="1" dataDxfId="0" headerRowBorderDxfId="7" tableBorderDxfId="8" totalsRowBorderDxfId="6">
  <autoFilter ref="A1:D18" xr:uid="{48C52126-E9E1-434A-86AF-FB8C933E671D}"/>
  <sortState xmlns:xlrd2="http://schemas.microsoft.com/office/spreadsheetml/2017/richdata2" ref="A2:D18">
    <sortCondition ref="D1:D18"/>
  </sortState>
  <tableColumns count="4">
    <tableColumn id="1" xr3:uid="{05823FCC-B9A2-43E4-A0FA-893BCCB74FC2}" name="Marco legal " dataDxfId="5"/>
    <tableColumn id="2" xr3:uid="{2907BDCE-2EBF-4B4C-9EA6-FE7DA9F855B1}" name="Descripcion" dataDxfId="4"/>
    <tableColumn id="3" xr3:uid="{78A55C07-A56D-4595-BC62-1AFD30E70F9E}" name="Ambito de aplicación" dataDxfId="3"/>
    <tableColumn id="4" xr3:uid="{0583A335-9CF1-4CEC-9CDA-A54411DADE98}" name="Año" dataDxfId="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3127F5FB-62CC-41F2-80DE-D89F9AB3890A}" name="Tabla9" displayName="Tabla9" ref="B1:G58" totalsRowShown="0" headerRowDxfId="38" dataDxfId="37">
  <autoFilter ref="B1:G58" xr:uid="{3127F5FB-62CC-41F2-80DE-D89F9AB3890A}"/>
  <sortState xmlns:xlrd2="http://schemas.microsoft.com/office/spreadsheetml/2017/richdata2" ref="B2:G58">
    <sortCondition ref="G1:G58"/>
  </sortState>
  <tableColumns count="6">
    <tableColumn id="1" xr3:uid="{90B075BF-0CF6-4919-984E-81C057D3D2A1}" name="Columna1" dataDxfId="42"/>
    <tableColumn id="2" xr3:uid="{AA367732-241D-4377-88D2-23748178B8CF}" name="Subestacion" dataDxfId="41"/>
    <tableColumn id="3" xr3:uid="{2B0C04B1-82CA-4977-98B7-99254C98FB85}" name="Columna3" dataDxfId="40"/>
    <tableColumn id="4" xr3:uid="{6A036413-A688-483C-AFF2-F7DF5C6F5E5F}" name="Columna4" dataDxfId="39"/>
    <tableColumn id="5" xr3:uid="{4748A95A-CBAF-438D-81EF-964FD3DBCCE5}" name="Columna5" dataDxfId="36"/>
    <tableColumn id="6" xr3:uid="{326F863C-C2A9-4E2B-B4BD-86A3755D8F0F}" name="Tensión" dataDxfId="3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CD82FD9-BAE4-4780-B761-DA8DC06EA756}" name="Tabla4" displayName="Tabla4" ref="A1:F42" totalsRowCount="1" headerRowDxfId="158" dataDxfId="157">
  <autoFilter ref="A1:F41" xr:uid="{1CD82FD9-BAE4-4780-B761-DA8DC06EA756}"/>
  <sortState xmlns:xlrd2="http://schemas.microsoft.com/office/spreadsheetml/2017/richdata2" ref="A2:F41">
    <sortCondition descending="1" ref="C1:C41"/>
  </sortState>
  <tableColumns count="6">
    <tableColumn id="1" xr3:uid="{423E08E0-20DF-4132-AC07-AEFBBF2A7ACA}" name="NOMBRE DEL TRAMO" dataDxfId="54" totalsRowDxfId="53"/>
    <tableColumn id="2" xr3:uid="{9465DB4D-420E-4BAE-B3AA-59DD9619D3EC}" name="SISTEMA" dataDxfId="52" totalsRowDxfId="51"/>
    <tableColumn id="3" xr3:uid="{1C47BC82-151D-48CB-94F9-D342BFC9B590}" name="TENSIÓN" dataDxfId="50" totalsRowDxfId="49"/>
    <tableColumn id="4" xr3:uid="{C04AA969-7647-4C90-BABE-92C40D60D422}" name="LONGITUD DEL TRAMO" totalsRowFunction="custom" dataDxfId="48" totalsRowDxfId="47">
      <totalsRowFormula>SUM(Tabla4[LONGITUD DEL TRAMO])</totalsRowFormula>
    </tableColumn>
    <tableColumn id="5" xr3:uid="{5A077341-7858-4BAC-AB3D-0DFB90DC28A4}" name="ETAPA" dataDxfId="46" totalsRowDxfId="45"/>
    <tableColumn id="6" xr3:uid="{80760326-1EF6-4863-AF1A-4E2499BC7277}" name="FPO " dataDxfId="44" totalsRowDxfId="43"/>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44774C0-5707-4B04-BB15-74F78D3001BD}" name="Tabla5" displayName="Tabla5" ref="A43:E100" totalsRowShown="0" dataDxfId="55">
  <autoFilter ref="A43:E100" xr:uid="{C44774C0-5707-4B04-BB15-74F78D3001BD}"/>
  <sortState xmlns:xlrd2="http://schemas.microsoft.com/office/spreadsheetml/2017/richdata2" ref="A44:E100">
    <sortCondition descending="1" ref="E43:E100"/>
  </sortState>
  <tableColumns count="5">
    <tableColumn id="1" xr3:uid="{9EDB3588-68B8-4501-B6CB-0FCD9BAD19CB}" name="PROPIETARIO" dataDxfId="60"/>
    <tableColumn id="2" xr3:uid="{580AD9DD-91C2-4D7A-BC8F-13024B62E042}" name="SUBESTACIÓN" dataDxfId="59"/>
    <tableColumn id="3" xr3:uid="{05C91528-1680-4A5B-BDA4-65F47DA9AC94}" name="ESTADO" dataDxfId="58"/>
    <tableColumn id="4" xr3:uid="{AA52BDFF-420B-48FC-B1E5-3D5A464B93E5}" name="SISTEMA" dataDxfId="57"/>
    <tableColumn id="5" xr3:uid="{784592A2-7A6F-4733-A839-554F9EED5540}" name="TENSIÓN" dataDxfId="56"/>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95ABF5-CE9C-4A5A-A99C-0E90C9B93D09}" name="Tabla2" displayName="Tabla2" ref="A1:AG558" totalsRowCount="1" headerRowDxfId="156" dataDxfId="154" headerRowBorderDxfId="155" tableBorderDxfId="153" dataCellStyle="Moneda">
  <autoFilter ref="A1:AG557" xr:uid="{7695ABF5-CE9C-4A5A-A99C-0E90C9B93D09}"/>
  <tableColumns count="33">
    <tableColumn id="1" xr3:uid="{95F32A9F-A190-49EC-901F-198F1D585EDF}" name="Código" dataDxfId="152" totalsRowDxfId="151"/>
    <tableColumn id="2" xr3:uid="{3FCEFA43-121F-493C-8CC2-4155070B39AE}" name="Nombre" dataDxfId="150" totalsRowDxfId="149"/>
    <tableColumn id="3" xr3:uid="{E7955745-D289-480B-9A91-3661BD93E626}" name="Fecha Radicación" dataDxfId="148" totalsRowDxfId="147"/>
    <tableColumn id="4" xr3:uid="{7AE18F78-470C-44EE-A6C3-2E53FC61F8A4}" name="Hora Radicación" dataDxfId="146" totalsRowDxfId="145"/>
    <tableColumn id="5" xr3:uid="{88953290-F0B8-4624-B8D0-45E1AB39DFB5}" name="Capacidad" totalsRowFunction="sum" dataDxfId="144" totalsRowDxfId="143"/>
    <tableColumn id="6" xr3:uid="{A5A48D44-1A51-46CB-9EEC-559000A2320B}" name="Tipo" dataDxfId="142" totalsRowDxfId="141"/>
    <tableColumn id="7" xr3:uid="{0D3C95D8-6610-4494-BAC4-888A4DC009EF}" name="Barra 1" dataDxfId="140" totalsRowDxfId="139"/>
    <tableColumn id="8" xr3:uid="{984A35E4-D281-42C9-BEFB-BA87E6CCC2E3}" name="Código Asociado" dataDxfId="138" totalsRowDxfId="137"/>
    <tableColumn id="9" xr3:uid="{C0E8B5EA-4644-4DE4-9439-08AB6C39E73E}" name="FPO" dataDxfId="136" totalsRowDxfId="135"/>
    <tableColumn id="10" xr3:uid="{FAC47046-22D9-436D-976A-AD367616C0FB}" name="FPO 2" dataDxfId="134" totalsRowDxfId="133"/>
    <tableColumn id="11" xr3:uid="{9EE7990F-4A88-4A4C-9C3E-51E6B2B88FB6}" name="Obligaciones" dataDxfId="132" totalsRowDxfId="131"/>
    <tableColumn id="12" xr3:uid="{35CF4B17-42ED-4A99-AFE7-A3AF0316EC26}" name="Requiere Expansión" dataDxfId="130" totalsRowDxfId="129"/>
    <tableColumn id="13" xr3:uid="{6F4F5BC0-B886-49C5-B7F3-F96800421390}" name="Area Eléctrica" dataDxfId="128" totalsRowDxfId="127"/>
    <tableColumn id="14" xr3:uid="{1C02E58B-D34C-4218-9ACE-BFE7032FDD92}" name="Permisos Ambiental obtenida" dataDxfId="126" totalsRowDxfId="125"/>
    <tableColumn id="15" xr3:uid="{BA2F0BA7-A269-4013-AD5B-F0854280A16F}" name="Costo Activos de Uso" dataDxfId="124" totalsRowDxfId="123"/>
    <tableColumn id="16" xr3:uid="{F4ED6F21-6496-4F6B-852B-80916EBA55F1}" name="Pérdidas STN" dataDxfId="122" totalsRowDxfId="121"/>
    <tableColumn id="17" xr3:uid="{F77B826B-BF32-4EA2-8841-EFEDA90AA543}" name="IT_TA" dataDxfId="120" totalsRowDxfId="119"/>
    <tableColumn id="18" xr3:uid="{52E264B9-6D49-42D2-BC8D-AD31EBB16F65}" name="BT_Confi" dataDxfId="118" totalsRowDxfId="117"/>
    <tableColumn id="19" xr3:uid="{56A44A95-D6A5-4B81-B465-760FCB6B7D61}" name="BT_Flex" dataDxfId="116" totalsRowDxfId="115"/>
    <tableColumn id="20" xr3:uid="{AE01DEC2-438B-4EF2-AB87-AFD57B354A9D}" name="EC_RE" dataDxfId="114" totalsRowDxfId="113"/>
    <tableColumn id="21" xr3:uid="{3474A6DB-979F-4CEA-A9D0-B8232DA9ED7A}" name="EC_RP" dataDxfId="112" totalsRowDxfId="111"/>
    <tableColumn id="22" xr3:uid="{6C9CF116-298F-471E-AB53-34A39020D55D}" name="EC_Per" dataDxfId="110" totalsRowDxfId="109"/>
    <tableColumn id="23" xr3:uid="{FB40155A-86C3-4B83-A20A-2B7DC3980636}" name="EC_Mar" dataDxfId="108" totalsRowDxfId="107"/>
    <tableColumn id="24" xr3:uid="{A35E2517-CCEE-4FBE-9656-38278933203D}" name="B_Ambiental" dataDxfId="106" totalsRowDxfId="105"/>
    <tableColumn id="25" xr3:uid="{29D2BC51-62D7-4330-A368-29CBCA191A71}" name="BT_Confi2" dataDxfId="104" totalsRowDxfId="103" dataCellStyle="Moneda" totalsRowCellStyle="Moneda"/>
    <tableColumn id="26" xr3:uid="{03F00F49-E033-4A54-B9AC-754255A3313E}" name="BT_Flex3" dataDxfId="102" totalsRowDxfId="101" dataCellStyle="Moneda" totalsRowCellStyle="Moneda"/>
    <tableColumn id="27" xr3:uid="{BA08E177-6FA3-4AE5-A204-7F591F04F2A4}" name="EC_RE4" dataDxfId="100" totalsRowDxfId="99" dataCellStyle="Moneda" totalsRowCellStyle="Moneda"/>
    <tableColumn id="28" xr3:uid="{62C8411A-600F-4021-92F4-0987220D82F7}" name="EC_RP5" dataDxfId="98" totalsRowDxfId="97" dataCellStyle="Moneda" totalsRowCellStyle="Moneda"/>
    <tableColumn id="29" xr3:uid="{F9732278-FD0D-4798-8CAA-3DDEF236B51B}" name="EC_Per6" dataDxfId="96" totalsRowDxfId="95" dataCellStyle="Moneda" totalsRowCellStyle="Moneda"/>
    <tableColumn id="30" xr3:uid="{AA89B35C-A27D-41ED-B040-00611223833D}" name="EC_Mar7" dataDxfId="94" totalsRowDxfId="93" dataCellStyle="Moneda" totalsRowCellStyle="Moneda"/>
    <tableColumn id="31" xr3:uid="{C22EE48B-0C2E-487F-808A-259444D97D22}" name="B_Ambiental8" dataDxfId="92" totalsRowDxfId="91" dataCellStyle="Moneda" totalsRowCellStyle="Moneda"/>
    <tableColumn id="32" xr3:uid="{70F87EE2-FE1B-4BFF-9E3E-0746E06A2806}" name="Valoracion final " dataDxfId="90" totalsRowDxfId="89" dataCellStyle="Millares" totalsRowCellStyle="Millares"/>
    <tableColumn id="33" xr3:uid="{C458E1AD-A09A-4976-961A-3EFA5AD28592}" name="AÑO DE ENTRADA" dataDxfId="88" totalsRowDxfId="87"/>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84055D6-4BFB-41E5-8932-09A1CF2B2AD4}" name="Tabla6" displayName="Tabla6" ref="A1:H319" totalsRowShown="0" headerRowDxfId="86" dataDxfId="84" headerRowBorderDxfId="85" tableBorderDxfId="83">
  <autoFilter ref="A1:H319" xr:uid="{F84055D6-4BFB-41E5-8932-09A1CF2B2AD4}"/>
  <tableColumns count="8">
    <tableColumn id="1" xr3:uid="{4322CD68-40BB-460F-A805-F1240E2349BA}" name="Código" dataDxfId="82"/>
    <tableColumn id="2" xr3:uid="{9E7387C1-4F24-4FFF-AD65-46208790D7C5}" name="Nombre" dataDxfId="81"/>
    <tableColumn id="3" xr3:uid="{ED739C53-7DF4-4F1F-A4C6-83C92CA3C3A8}" name="Fecha Radicación" dataDxfId="80"/>
    <tableColumn id="4" xr3:uid="{7F8A053F-66FB-4E09-8AC9-560640FD028B}" name="Hora Radicación" dataDxfId="79"/>
    <tableColumn id="5" xr3:uid="{BEFABCE4-A66D-4EBF-AD02-038E486A636C}" name="Capacidad" dataDxfId="78"/>
    <tableColumn id="6" xr3:uid="{8DD32D01-116F-4180-A0AB-60AE9244ED59}" name="Tipo" dataDxfId="77"/>
    <tableColumn id="7" xr3:uid="{DD6ACA27-ED31-4D50-A35D-16DF9CACFCB5}" name="Barra 1" dataDxfId="76"/>
    <tableColumn id="8" xr3:uid="{120EF448-401F-4FCB-8F3A-391407089ACF}" name="Comentarios" dataDxfId="75"/>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4C55833-D409-4790-BAFD-8BC52D9D5017}" name="Tabla8" displayName="Tabla8" ref="A23:F48" totalsRowShown="0" headerRowDxfId="74" headerRowBorderDxfId="73" tableBorderDxfId="72">
  <autoFilter ref="A23:F48" xr:uid="{E4C55833-D409-4790-BAFD-8BC52D9D5017}"/>
  <tableColumns count="6">
    <tableColumn id="1" xr3:uid="{2EAF6B06-1D4B-4D01-80F3-575607EBF1B1}" name="N° Proyectos" dataDxfId="71"/>
    <tableColumn id="2" xr3:uid="{A5E17259-9332-4716-ADA9-DABD3AECB679}" name="Departamento " dataDxfId="70"/>
    <tableColumn id="3" xr3:uid="{A2FB87BB-8D1F-4EFD-A2BD-9288F6AA9131}" name="Capacidad (MW)" dataDxfId="69"/>
    <tableColumn id="4" xr3:uid="{B579CCC7-E1CC-4607-9926-F9328ADA42AA}" name="[Radiación Promedio (KWh/m^2) ]" dataDxfId="68"/>
    <tableColumn id="5" xr3:uid="{79116EE7-DADD-4FBC-BA33-2A747A4BB3A7}" name="% Capacidad Instalada Proyectada" dataDxfId="67" dataCellStyle="Porcentaje"/>
    <tableColumn id="6" xr3:uid="{4B5F5304-FEED-4B8D-970F-FA6F1EFC32E6}" name="[Radiación (KWh/m^2) ]" dataDxfId="66"/>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1B9AA3-4596-460F-872E-EFD3BCABCA5D}" name="Tabla12" displayName="Tabla12" ref="K50:L74" totalsRowShown="0" headerRowBorderDxfId="65" tableBorderDxfId="64" totalsRowBorderDxfId="63">
  <autoFilter ref="K50:L74" xr:uid="{0A1B9AA3-4596-460F-872E-EFD3BCABCA5D}"/>
  <sortState xmlns:xlrd2="http://schemas.microsoft.com/office/spreadsheetml/2017/richdata2" ref="K51:L74">
    <sortCondition descending="1" ref="L50:L74"/>
  </sortState>
  <tableColumns count="2">
    <tableColumn id="1" xr3:uid="{7F588BB8-D20E-4956-9304-FFDB5EC3F38A}" name="Ubicación" dataDxfId="62"/>
    <tableColumn id="2" xr3:uid="{4B2393AB-7A23-4E6D-863B-88D3CBAADEA1}" name="[Radiación (KWh/m^2) ]" dataDxfId="6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CDDB9D9-866A-4C14-91C7-7060420C003B}" name="Tabla1" displayName="Tabla1" ref="A1:F50" totalsRowShown="0">
  <autoFilter ref="A1:F50" xr:uid="{BCDDB9D9-866A-4C14-91C7-7060420C003B}"/>
  <sortState xmlns:xlrd2="http://schemas.microsoft.com/office/spreadsheetml/2017/richdata2" ref="A2:F50">
    <sortCondition ref="D1:D50"/>
  </sortState>
  <tableColumns count="6">
    <tableColumn id="1" xr3:uid="{3B436F5D-2985-4948-B073-A5ECD987249E}" name="Articulo"/>
    <tableColumn id="2" xr3:uid="{201918C9-45BA-4CA5-9BCD-8248E7AEDB44}" name="Nombre"/>
    <tableColumn id="3" xr3:uid="{272F68AA-3F06-4103-9D70-9639E2ED9D12}" name="Mes"/>
    <tableColumn id="4" xr3:uid="{1903B49D-D13F-48DB-9A63-CB52720C5D79}" name="Año"/>
    <tableColumn id="5" xr3:uid="{60DB5EA5-BD3C-4CC9-A788-1E5FFAB3FD7E}" name="Introduccion "/>
    <tableColumn id="6" xr3:uid="{1F21BBE2-FECA-4F92-8D7F-F60CEE6312DB}" name="Resumen"/>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2.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3" Type="http://schemas.openxmlformats.org/officeDocument/2006/relationships/hyperlink" Target="https://www1.upme.gov.co/PromocionSector/InformacionInversionistas/Paginas/UPME-07-2017-Sabanalarga-Bolivar-500kV.aspx" TargetMode="External"/><Relationship Id="rId18" Type="http://schemas.openxmlformats.org/officeDocument/2006/relationships/hyperlink" Target="http://www1.upme.gov.co/PromocionSector/InformacionInversionistas/Paginas/UPME-STR-02-2019-obras-asociadas-subestaciones-termoflores-flores-centro-oasis-magdalena.aspx" TargetMode="External"/><Relationship Id="rId26" Type="http://schemas.openxmlformats.org/officeDocument/2006/relationships/hyperlink" Target="http://www1.upme.gov.co/PromocionSector/InformacionInversionistas/Paginas/UPME-03-2010-Chivor-Norte-Bacata.aspx." TargetMode="External"/><Relationship Id="rId21" Type="http://schemas.openxmlformats.org/officeDocument/2006/relationships/hyperlink" Target="http://www1.upme.gov.co/PromocionSector/InformacionInversionistas/Paginas/UPME-STR-02-2019-obras-asociadas-subestaciones-termoflores-flores-centro-oasis-magdalena.aspx" TargetMode="External"/><Relationship Id="rId34" Type="http://schemas.openxmlformats.org/officeDocument/2006/relationships/hyperlink" Target="https://www1.upme.gov.co/PromocionSector/InformacionInversionistas/Paginas/UPME-10-2019-Linea-de-transmision-Rio-Cordoba-Bonda-(Termocol)-220-kV.aspx" TargetMode="External"/><Relationship Id="rId7" Type="http://schemas.openxmlformats.org/officeDocument/2006/relationships/hyperlink" Target="http://www1.upme.gov.co/PromocionSector/InformacionInversionistas/Paginas/UPME-05-2018-Nueva-subestacion-Toluviejo-220kV.aspx" TargetMode="External"/><Relationship Id="rId12" Type="http://schemas.openxmlformats.org/officeDocument/2006/relationships/hyperlink" Target="http://www1.upme.gov.co/PromocionSector/InformacionInversionistas/Paginas/UPME-07-2016-Linea-Transmision-Virginia-Nueva-Esperanza-500kV.aspx" TargetMode="External"/><Relationship Id="rId17" Type="http://schemas.openxmlformats.org/officeDocument/2006/relationships/hyperlink" Target="https://www1.upme.gov.co/PromocionSector/InformacionInversionistas/Paginas/UPME-STR-13-2015-Proyecto-La-Loma-110-kV.aspx" TargetMode="External"/><Relationship Id="rId25" Type="http://schemas.openxmlformats.org/officeDocument/2006/relationships/hyperlink" Target="https://www1.upme.gov.co/PromocionSector/InformacionInversionistas/Paginas/UPME-04-2019-linea-transmision-la-loma-sogamoso-500-kV.aspx" TargetMode="External"/><Relationship Id="rId33" Type="http://schemas.openxmlformats.org/officeDocument/2006/relationships/hyperlink" Target="https://www1.upme.gov.co/PromocionSector/InformacionInversionistas/Paginas/UPME-02-2021-Subestacion-Pacifico-230-kV.aspx" TargetMode="External"/><Relationship Id="rId2" Type="http://schemas.openxmlformats.org/officeDocument/2006/relationships/hyperlink" Target="http://www1.upme.gov.co/PromocionSector/InformacionInversionistas/Paginas/UPME-01-2013-Sogamoso-Norte-Nueva-Esperanza-500kV.aspx" TargetMode="External"/><Relationship Id="rId16" Type="http://schemas.openxmlformats.org/officeDocument/2006/relationships/hyperlink" Target="https://www1.upme.gov.co/PromocionSector/InformacionInversionistas/Paginas/UPME-STR-13-2015-Proyecto-La-Loma-110-kV.aspx" TargetMode="External"/><Relationship Id="rId20" Type="http://schemas.openxmlformats.org/officeDocument/2006/relationships/hyperlink" Target="http://www1.upme.gov.co/PromocionSector/InformacionInversionistas/Paginas/UPME-STR-02-2019-obras-asociadas-subestaciones-termoflores-flores-centro-oasis-magdalena.aspx" TargetMode="External"/><Relationship Id="rId29" Type="http://schemas.openxmlformats.org/officeDocument/2006/relationships/hyperlink" Target="https://www1.upme.gov.co/PromocionSector/InformacionInversionistas/Paginas/UPME-STR-02-2019-obras-asociadas-subestaciones-termoflores-flores-centro-oasis-magdalena.aspx" TargetMode="External"/><Relationship Id="rId1" Type="http://schemas.openxmlformats.org/officeDocument/2006/relationships/hyperlink" Target="http://www1.upme.gov.co/PromocionSector/InformacionInversionistas/Paginas/UPME-06-2017-Subestacion-Colectora-500-kV.aspx" TargetMode="External"/><Relationship Id="rId6" Type="http://schemas.openxmlformats.org/officeDocument/2006/relationships/hyperlink" Target="http://www1.upme.gov.co/PromocionSector/InformacionInversionistas/Paginas/UPME-05-2018-Nueva-subestacion-Toluviejo-220kV.aspx" TargetMode="External"/><Relationship Id="rId11" Type="http://schemas.openxmlformats.org/officeDocument/2006/relationships/hyperlink" Target="http://www1.upme.gov.co/PromocionSector/ConvocatoriasSTN/UPME-04-2014/ANEXO_1_UPME_04_2014_SUROCCIDENTAL_V2.pdf" TargetMode="External"/><Relationship Id="rId24" Type="http://schemas.openxmlformats.org/officeDocument/2006/relationships/hyperlink" Target="https://www1.upme.gov.co/PromocionSector/InformacionInversionistas/Paginas/UPME-STR-03-2019-Nueva-Subestacion-La-Marina-110kV.aspx" TargetMode="External"/><Relationship Id="rId32" Type="http://schemas.openxmlformats.org/officeDocument/2006/relationships/hyperlink" Target="https://www1.upme.gov.co/PromocionSector/InformacionInversionistas/Paginas/UPME-STR-01-2021-Almacenamiento-de-Energ%C3%ADa-con-Baterias-Atlantico.aspx" TargetMode="External"/><Relationship Id="rId37" Type="http://schemas.openxmlformats.org/officeDocument/2006/relationships/hyperlink" Target="https://www1.upme.gov.co/PromocionSector/InformacionInversionistas/Paginas/UPME-STR-10-2018-Guatapuri-110kV.aspx" TargetMode="External"/><Relationship Id="rId5" Type="http://schemas.openxmlformats.org/officeDocument/2006/relationships/hyperlink" Target="http://www1.upme.gov.co/PromocionSector/InformacionInversionistas/Paginas/UPME-03-2010-Chivor-Norte-Bacata.aspx." TargetMode="External"/><Relationship Id="rId15" Type="http://schemas.openxmlformats.org/officeDocument/2006/relationships/hyperlink" Target="http://www1.upme.gov.co/PromocionSector/InformacionInversionistas/Paginas/UPME-09-2016-Lineas-Transmision-Copey-Cuestecitas-500kV-Copey-Fundacion-220kV.aspx" TargetMode="External"/><Relationship Id="rId23" Type="http://schemas.openxmlformats.org/officeDocument/2006/relationships/hyperlink" Target="https://www1.upme.gov.co/PromocionSector/InformacionInversionistas/Paginas/UPME-STR-03-2019-Nueva-Subestacion-La-Marina-110kV.aspx" TargetMode="External"/><Relationship Id="rId28" Type="http://schemas.openxmlformats.org/officeDocument/2006/relationships/hyperlink" Target="http://www1.upme.gov.co/PromocionSector/InformacionInversionistas/Paginas/UPME-03-2010-Chivor-Norte-Bacata.aspx." TargetMode="External"/><Relationship Id="rId36" Type="http://schemas.openxmlformats.org/officeDocument/2006/relationships/hyperlink" Target="http://www1.upme.gov.co/PromocionSector/InformacionInversionistas/Paginas/UPME-06-2017-Subestacion-Colectora-500-kV.aspx" TargetMode="External"/><Relationship Id="rId10" Type="http://schemas.openxmlformats.org/officeDocument/2006/relationships/hyperlink" Target="http://www1.upme.gov.co/PromocionSector/ConvocatoriasSTN/UPME-04-2014/ANEXO_1_UPME_04_2014_SUROCCIDENTAL_V2.pdf" TargetMode="External"/><Relationship Id="rId19" Type="http://schemas.openxmlformats.org/officeDocument/2006/relationships/hyperlink" Target="http://www1.upme.gov.co/PromocionSector/InformacionInversionistas/Paginas/UPME-STR-02-2019-obras-asociadas-subestaciones-termoflores-flores-centro-oasis-magdalena.aspx" TargetMode="External"/><Relationship Id="rId31" Type="http://schemas.openxmlformats.org/officeDocument/2006/relationships/hyperlink" Target="http://www1.upme.gov.co/PromocionSector/InformacionInversionistas/Paginas/UPME-STR-02-2019-obras-asociadas-subestaciones-termoflores-flores-centro-oasis-magdalena.aspx" TargetMode="External"/><Relationship Id="rId4" Type="http://schemas.openxmlformats.org/officeDocument/2006/relationships/hyperlink" Target="http://www1.upme.gov.co/PromocionSector/InformacionInversionistas/Paginas/UPME-03-2010-Chivor-Norte-Bacata.aspx." TargetMode="External"/><Relationship Id="rId9" Type="http://schemas.openxmlformats.org/officeDocument/2006/relationships/hyperlink" Target="http://www1.upme.gov.co/PromocionSector/ConvocatoriasSTN/UPME-04-2014/ANEXO_1_UPME_04_2014_SUROCCIDENTAL_V2.pdf" TargetMode="External"/><Relationship Id="rId14" Type="http://schemas.openxmlformats.org/officeDocument/2006/relationships/hyperlink" Target="http://www1.upme.gov.co/PromocionSector/InformacionInversionistas/Paginas/UPME-09-2016-Lineas-Transmision-Copey-Cuestecitas-500kV-Copey-Fundacion-220kV.aspx" TargetMode="External"/><Relationship Id="rId22" Type="http://schemas.openxmlformats.org/officeDocument/2006/relationships/hyperlink" Target="http://www1.upme.gov.co/PromocionSector/InformacionInversionistas/Paginas/UPME-STR-02-2019-obras-asociadas-subestaciones-termoflores-flores-centro-oasis-magdalena.aspx" TargetMode="External"/><Relationship Id="rId27" Type="http://schemas.openxmlformats.org/officeDocument/2006/relationships/hyperlink" Target="https://www1.upme.gov.co/PromocionSector/InformacionInversionistas/Paginas/UPME-10-2019-Linea-de-transmision-Rio-Cordoba-Bonda-(Termocol)-220-kV.aspx" TargetMode="External"/><Relationship Id="rId30" Type="http://schemas.openxmlformats.org/officeDocument/2006/relationships/hyperlink" Target="https://www1.upme.gov.co/PromocionSector/InformacionInversionistas/Paginas/UPME-STR-02-2019-obras-asociadas-subestaciones-termoflores-flores-centro-oasis-magdalena.aspx" TargetMode="External"/><Relationship Id="rId35" Type="http://schemas.openxmlformats.org/officeDocument/2006/relationships/hyperlink" Target="http://www1.upme.gov.co/PromocionSector/InformacionInversionistas/Paginas/UPME-09-2016-Lineas-Transmision-Copey-Cuestecitas-500kV-Copey-Fundacion-220kV.aspx" TargetMode="External"/><Relationship Id="rId8" Type="http://schemas.openxmlformats.org/officeDocument/2006/relationships/hyperlink" Target="http://www1.upme.gov.co/PromocionSector/ConvocatoriasSTN/UPME-04-2014/ANEXO_1_UPME_04_2014_SUROCCIDENTAL_V2.pdf" TargetMode="External"/><Relationship Id="rId3" Type="http://schemas.openxmlformats.org/officeDocument/2006/relationships/hyperlink" Target="http://www1.upme.gov.co/PromocionSector/InformacionInversionistas/Paginas/UPME-01-2013-Sogamoso-Norte-Nueva-Esperanza-500kV.aspx" TargetMode="Externa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B6AE0-E85C-454E-8F6E-AFCBF352688A}">
  <dimension ref="A1:AH1105"/>
  <sheetViews>
    <sheetView showGridLines="0" tabSelected="1" topLeftCell="Y1" zoomScale="85" zoomScaleNormal="85" workbookViewId="0">
      <selection activeCell="B372" sqref="B372"/>
    </sheetView>
  </sheetViews>
  <sheetFormatPr baseColWidth="10" defaultRowHeight="15" x14ac:dyDescent="0.25"/>
  <cols>
    <col min="1" max="1" width="18.42578125" customWidth="1"/>
    <col min="2" max="2" width="45.85546875" customWidth="1"/>
    <col min="3" max="3" width="42.42578125" customWidth="1"/>
    <col min="4" max="4" width="31.28515625" customWidth="1"/>
    <col min="5" max="5" width="18.5703125" customWidth="1"/>
    <col min="7" max="7" width="20.7109375" customWidth="1"/>
    <col min="8" max="8" width="21.7109375" customWidth="1"/>
    <col min="9" max="9" width="15.5703125" customWidth="1"/>
    <col min="10" max="10" width="19" customWidth="1"/>
    <col min="11" max="11" width="21" customWidth="1"/>
    <col min="12" max="12" width="21.140625" customWidth="1"/>
    <col min="13" max="13" width="24.85546875" customWidth="1"/>
    <col min="14" max="14" width="26" customWidth="1"/>
    <col min="15" max="15" width="20.28515625" customWidth="1"/>
    <col min="16" max="16" width="19" customWidth="1"/>
    <col min="17" max="17" width="21.5703125" customWidth="1"/>
    <col min="18" max="18" width="16.5703125" customWidth="1"/>
    <col min="19" max="19" width="19.85546875" customWidth="1"/>
    <col min="20" max="21" width="13.5703125" customWidth="1"/>
    <col min="22" max="22" width="20.5703125" customWidth="1"/>
    <col min="23" max="23" width="15.85546875" customWidth="1"/>
    <col min="24" max="24" width="21" customWidth="1"/>
    <col min="25" max="25" width="15.42578125" customWidth="1"/>
    <col min="26" max="26" width="17.85546875" customWidth="1"/>
    <col min="27" max="27" width="21.140625" customWidth="1"/>
    <col min="28" max="28" width="29.140625" customWidth="1"/>
    <col min="29" max="29" width="24.7109375" customWidth="1"/>
    <col min="30" max="30" width="30.140625" customWidth="1"/>
    <col min="31" max="31" width="14.85546875" customWidth="1"/>
    <col min="32" max="32" width="15.140625" customWidth="1"/>
    <col min="33" max="33" width="18.5703125" customWidth="1"/>
    <col min="34" max="34" width="17.7109375" customWidth="1"/>
  </cols>
  <sheetData>
    <row r="1" spans="1:34" x14ac:dyDescent="0.25">
      <c r="A1" s="1" t="s">
        <v>2954</v>
      </c>
      <c r="B1" s="1">
        <v>2023</v>
      </c>
    </row>
    <row r="2" spans="1:34" x14ac:dyDescent="0.25">
      <c r="A2" s="2" t="s">
        <v>0</v>
      </c>
      <c r="B2" s="2" t="s">
        <v>1</v>
      </c>
      <c r="C2" s="2" t="s">
        <v>2</v>
      </c>
      <c r="D2" s="2" t="s">
        <v>3</v>
      </c>
      <c r="E2" s="2" t="s">
        <v>4</v>
      </c>
      <c r="F2" s="2" t="s">
        <v>5</v>
      </c>
      <c r="G2" s="2" t="s">
        <v>6</v>
      </c>
      <c r="H2" s="2" t="s">
        <v>7</v>
      </c>
      <c r="I2" s="2" t="s">
        <v>8</v>
      </c>
      <c r="J2" s="2" t="s">
        <v>9</v>
      </c>
      <c r="K2" s="2" t="s">
        <v>10</v>
      </c>
      <c r="L2" s="2" t="s">
        <v>11</v>
      </c>
      <c r="M2" s="2" t="s">
        <v>12</v>
      </c>
      <c r="N2" s="2" t="s">
        <v>13</v>
      </c>
      <c r="O2" s="2" t="s">
        <v>14</v>
      </c>
      <c r="P2" s="2" t="s">
        <v>15</v>
      </c>
      <c r="Q2" s="3" t="s">
        <v>201</v>
      </c>
      <c r="R2" s="3" t="s">
        <v>202</v>
      </c>
      <c r="S2" s="3" t="s">
        <v>203</v>
      </c>
      <c r="T2" s="3" t="s">
        <v>204</v>
      </c>
      <c r="U2" s="3" t="s">
        <v>205</v>
      </c>
      <c r="V2" s="3" t="s">
        <v>206</v>
      </c>
      <c r="W2" s="3" t="s">
        <v>207</v>
      </c>
      <c r="X2" s="3" t="s">
        <v>208</v>
      </c>
      <c r="Y2" s="3" t="s">
        <v>210</v>
      </c>
      <c r="Z2" s="3" t="s">
        <v>211</v>
      </c>
      <c r="AA2" s="3" t="s">
        <v>212</v>
      </c>
      <c r="AB2" s="3" t="s">
        <v>213</v>
      </c>
      <c r="AC2" s="3" t="s">
        <v>214</v>
      </c>
      <c r="AD2" s="3" t="s">
        <v>215</v>
      </c>
      <c r="AE2" s="3" t="s">
        <v>216</v>
      </c>
      <c r="AF2" s="3" t="s">
        <v>209</v>
      </c>
      <c r="AG2" s="2" t="s">
        <v>2953</v>
      </c>
      <c r="AH2" s="2" t="s">
        <v>3746</v>
      </c>
    </row>
    <row r="3" spans="1:34" x14ac:dyDescent="0.25">
      <c r="A3" s="4" t="s">
        <v>101</v>
      </c>
      <c r="B3" s="4" t="s">
        <v>102</v>
      </c>
      <c r="C3" s="5">
        <v>44760.624571759261</v>
      </c>
      <c r="D3" s="6">
        <v>44760.624571759261</v>
      </c>
      <c r="E3" s="4">
        <v>100</v>
      </c>
      <c r="F3" s="4" t="s">
        <v>21</v>
      </c>
      <c r="G3" s="4" t="s">
        <v>22</v>
      </c>
      <c r="H3" s="4" t="s">
        <v>103</v>
      </c>
      <c r="I3" s="7">
        <v>45992</v>
      </c>
      <c r="J3" s="7">
        <v>45992</v>
      </c>
      <c r="K3" s="4" t="s">
        <v>16</v>
      </c>
      <c r="L3" s="4" t="s">
        <v>16</v>
      </c>
      <c r="M3" s="4" t="s">
        <v>17</v>
      </c>
      <c r="N3" s="4" t="s">
        <v>16</v>
      </c>
      <c r="O3" s="4">
        <v>0</v>
      </c>
      <c r="P3" s="4">
        <v>-1.3630000000000001E-3</v>
      </c>
      <c r="Q3" s="8">
        <v>0</v>
      </c>
      <c r="R3" s="8">
        <v>459473.15704881452</v>
      </c>
      <c r="S3" s="8">
        <v>0</v>
      </c>
      <c r="T3" s="8">
        <v>667975.46071520646</v>
      </c>
      <c r="U3" s="8">
        <v>1521388.3015303449</v>
      </c>
      <c r="V3" s="8">
        <v>-16.119061010862886</v>
      </c>
      <c r="W3" s="8">
        <v>1521388.3015303449</v>
      </c>
      <c r="X3" s="8">
        <v>0</v>
      </c>
      <c r="Y3" s="8">
        <v>2203639.6954829735</v>
      </c>
      <c r="Z3" s="8">
        <v>1744166.5384341588</v>
      </c>
      <c r="AA3" s="8">
        <v>2412141.9991493654</v>
      </c>
      <c r="AB3" s="8">
        <v>3265554.8399645034</v>
      </c>
      <c r="AC3" s="8">
        <v>1744150.4193731479</v>
      </c>
      <c r="AD3" s="8">
        <v>3265554.8399645034</v>
      </c>
      <c r="AE3" s="8">
        <v>1744166.5384341588</v>
      </c>
      <c r="AF3" s="8">
        <v>13525680.873916648</v>
      </c>
      <c r="AG3" s="8">
        <f>IF(ISBLANK(Tabla3[[#This Row],[FPO]]),"",YEAR(Tabla3[[#This Row],[FPO]])-$B$1)</f>
        <v>2</v>
      </c>
      <c r="AH3" s="8"/>
    </row>
    <row r="4" spans="1:34" x14ac:dyDescent="0.25">
      <c r="A4" s="4" t="s">
        <v>105</v>
      </c>
      <c r="B4" s="4" t="s">
        <v>102</v>
      </c>
      <c r="C4" s="5">
        <v>44760.624571759261</v>
      </c>
      <c r="D4" s="6">
        <v>44760.624571759261</v>
      </c>
      <c r="E4" s="4">
        <v>100</v>
      </c>
      <c r="F4" s="4" t="s">
        <v>21</v>
      </c>
      <c r="G4" s="4" t="s">
        <v>84</v>
      </c>
      <c r="H4" s="4" t="s">
        <v>103</v>
      </c>
      <c r="I4" s="7">
        <v>45992</v>
      </c>
      <c r="J4" s="7">
        <v>46752</v>
      </c>
      <c r="K4" s="4" t="s">
        <v>16</v>
      </c>
      <c r="L4" s="4" t="s">
        <v>16</v>
      </c>
      <c r="M4" s="4" t="s">
        <v>17</v>
      </c>
      <c r="N4" s="4" t="s">
        <v>16</v>
      </c>
      <c r="O4" s="4">
        <v>0</v>
      </c>
      <c r="P4" s="4">
        <v>-1.7600000000000001E-3</v>
      </c>
      <c r="Q4" s="9">
        <v>0</v>
      </c>
      <c r="R4" s="9">
        <v>459473.15704881452</v>
      </c>
      <c r="S4" s="9">
        <v>0</v>
      </c>
      <c r="T4" s="9">
        <v>667975.46071520646</v>
      </c>
      <c r="U4" s="9">
        <v>1521388.3015303449</v>
      </c>
      <c r="V4" s="9">
        <v>-20.814047967071666</v>
      </c>
      <c r="W4" s="9">
        <v>1521388.3015303449</v>
      </c>
      <c r="X4" s="9">
        <v>0</v>
      </c>
      <c r="Y4" s="9">
        <v>2203639.6954829735</v>
      </c>
      <c r="Z4" s="9">
        <v>1744166.5384341588</v>
      </c>
      <c r="AA4" s="9">
        <v>2412141.9991493654</v>
      </c>
      <c r="AB4" s="9">
        <v>3265554.8399645034</v>
      </c>
      <c r="AC4" s="9">
        <v>1744145.7243861917</v>
      </c>
      <c r="AD4" s="9">
        <v>3265554.8399645034</v>
      </c>
      <c r="AE4" s="9">
        <v>1744166.5384341588</v>
      </c>
      <c r="AF4" s="9">
        <v>13525676.178929692</v>
      </c>
      <c r="AG4" s="9">
        <f>IF(ISBLANK(Tabla3[[#This Row],[FPO]]),"",YEAR(Tabla3[[#This Row],[FPO]])-$B$1)</f>
        <v>2</v>
      </c>
      <c r="AH4" s="9"/>
    </row>
    <row r="5" spans="1:34" x14ac:dyDescent="0.25">
      <c r="A5" s="4" t="s">
        <v>98</v>
      </c>
      <c r="B5" s="4" t="s">
        <v>99</v>
      </c>
      <c r="C5" s="5">
        <v>44760.624421296292</v>
      </c>
      <c r="D5" s="6">
        <v>44760.624421296292</v>
      </c>
      <c r="E5" s="4">
        <v>100</v>
      </c>
      <c r="F5" s="4" t="s">
        <v>21</v>
      </c>
      <c r="G5" s="4" t="s">
        <v>22</v>
      </c>
      <c r="H5" s="4" t="s">
        <v>100</v>
      </c>
      <c r="I5" s="7">
        <v>45992</v>
      </c>
      <c r="J5" s="7">
        <v>45992</v>
      </c>
      <c r="K5" s="4" t="s">
        <v>16</v>
      </c>
      <c r="L5" s="4" t="s">
        <v>16</v>
      </c>
      <c r="M5" s="4" t="s">
        <v>17</v>
      </c>
      <c r="N5" s="4" t="s">
        <v>16</v>
      </c>
      <c r="O5" s="4">
        <v>0</v>
      </c>
      <c r="P5" s="4">
        <v>-1.3630000000000001E-3</v>
      </c>
      <c r="Q5" s="9">
        <v>0</v>
      </c>
      <c r="R5" s="9">
        <v>459473.15704881452</v>
      </c>
      <c r="S5" s="9">
        <v>0</v>
      </c>
      <c r="T5" s="9">
        <v>667975.46071520646</v>
      </c>
      <c r="U5" s="9">
        <v>1521388.3015303449</v>
      </c>
      <c r="V5" s="9">
        <v>-16.119061010862886</v>
      </c>
      <c r="W5" s="9">
        <v>1521388.3015303449</v>
      </c>
      <c r="X5" s="9">
        <v>0</v>
      </c>
      <c r="Y5" s="9">
        <v>2203639.6954829735</v>
      </c>
      <c r="Z5" s="9">
        <v>1744166.5384341588</v>
      </c>
      <c r="AA5" s="9">
        <v>2412141.9991493654</v>
      </c>
      <c r="AB5" s="9">
        <v>3265554.8399645034</v>
      </c>
      <c r="AC5" s="9">
        <v>1744150.4193731479</v>
      </c>
      <c r="AD5" s="9">
        <v>3265554.8399645034</v>
      </c>
      <c r="AE5" s="9">
        <v>1744166.5384341588</v>
      </c>
      <c r="AF5" s="9">
        <v>13525680.873916648</v>
      </c>
      <c r="AG5" s="9">
        <f>IF(ISBLANK(Tabla3[[#This Row],[FPO]]),"",YEAR(Tabla3[[#This Row],[FPO]])-$B$1)</f>
        <v>2</v>
      </c>
      <c r="AH5" s="9"/>
    </row>
    <row r="6" spans="1:34" x14ac:dyDescent="0.25">
      <c r="A6" s="4" t="s">
        <v>104</v>
      </c>
      <c r="B6" s="4" t="s">
        <v>99</v>
      </c>
      <c r="C6" s="5">
        <v>44760.624421296292</v>
      </c>
      <c r="D6" s="6">
        <v>44760.624421296292</v>
      </c>
      <c r="E6" s="4">
        <v>100</v>
      </c>
      <c r="F6" s="4" t="s">
        <v>21</v>
      </c>
      <c r="G6" s="4" t="s">
        <v>84</v>
      </c>
      <c r="H6" s="4" t="s">
        <v>100</v>
      </c>
      <c r="I6" s="7">
        <v>45992</v>
      </c>
      <c r="J6" s="7">
        <v>46660</v>
      </c>
      <c r="K6" s="4" t="s">
        <v>16</v>
      </c>
      <c r="L6" s="4" t="s">
        <v>16</v>
      </c>
      <c r="M6" s="4" t="s">
        <v>17</v>
      </c>
      <c r="N6" s="4" t="s">
        <v>16</v>
      </c>
      <c r="O6" s="4">
        <v>0</v>
      </c>
      <c r="P6" s="4">
        <v>-1.7600000000000001E-3</v>
      </c>
      <c r="Q6" s="9">
        <v>0</v>
      </c>
      <c r="R6" s="9">
        <v>459473.15704881452</v>
      </c>
      <c r="S6" s="9">
        <v>0</v>
      </c>
      <c r="T6" s="9">
        <v>667975.46071520646</v>
      </c>
      <c r="U6" s="9">
        <v>1521388.3015303449</v>
      </c>
      <c r="V6" s="9">
        <v>-20.814047967071666</v>
      </c>
      <c r="W6" s="9">
        <v>1521388.3015303449</v>
      </c>
      <c r="X6" s="9">
        <v>0</v>
      </c>
      <c r="Y6" s="9">
        <v>2203639.6954829735</v>
      </c>
      <c r="Z6" s="9">
        <v>1744166.5384341588</v>
      </c>
      <c r="AA6" s="9">
        <v>2412141.9991493654</v>
      </c>
      <c r="AB6" s="9">
        <v>3265554.8399645034</v>
      </c>
      <c r="AC6" s="9">
        <v>1744145.7243861917</v>
      </c>
      <c r="AD6" s="9">
        <v>3265554.8399645034</v>
      </c>
      <c r="AE6" s="9">
        <v>1744166.5384341588</v>
      </c>
      <c r="AF6" s="9">
        <v>13525676.178929692</v>
      </c>
      <c r="AG6" s="9">
        <f>IF(ISBLANK(Tabla3[[#This Row],[FPO]]),"",YEAR(Tabla3[[#This Row],[FPO]])-$B$1)</f>
        <v>2</v>
      </c>
      <c r="AH6" s="9"/>
    </row>
    <row r="7" spans="1:34" x14ac:dyDescent="0.25">
      <c r="A7" s="4" t="s">
        <v>60</v>
      </c>
      <c r="B7" s="4" t="s">
        <v>61</v>
      </c>
      <c r="C7" s="5">
        <v>44755.643738425926</v>
      </c>
      <c r="D7" s="6">
        <v>44755.643738425926</v>
      </c>
      <c r="E7" s="4">
        <v>9.9</v>
      </c>
      <c r="F7" s="4" t="s">
        <v>21</v>
      </c>
      <c r="G7" s="4" t="s">
        <v>62</v>
      </c>
      <c r="H7" s="4" t="s">
        <v>63</v>
      </c>
      <c r="I7" s="7">
        <v>46022</v>
      </c>
      <c r="J7" s="7">
        <v>46022</v>
      </c>
      <c r="K7" s="4" t="s">
        <v>16</v>
      </c>
      <c r="L7" s="4" t="s">
        <v>16</v>
      </c>
      <c r="M7" s="4" t="s">
        <v>17</v>
      </c>
      <c r="N7" s="4" t="s">
        <v>16</v>
      </c>
      <c r="O7" s="4">
        <v>0</v>
      </c>
      <c r="P7" s="4">
        <v>-0.72521000000000002</v>
      </c>
      <c r="Q7" s="9">
        <v>0</v>
      </c>
      <c r="R7" s="9">
        <v>459473.15704881464</v>
      </c>
      <c r="S7" s="9">
        <v>0</v>
      </c>
      <c r="T7" s="9">
        <v>667975.46071520657</v>
      </c>
      <c r="U7" s="9">
        <v>1521388.3015303449</v>
      </c>
      <c r="V7" s="9">
        <v>-86630.829466253694</v>
      </c>
      <c r="W7" s="9">
        <v>1521388.3015303449</v>
      </c>
      <c r="X7" s="9">
        <v>0</v>
      </c>
      <c r="Y7" s="9">
        <v>2203639.6954829735</v>
      </c>
      <c r="Z7" s="9">
        <v>1744166.5384341588</v>
      </c>
      <c r="AA7" s="9">
        <v>2412141.9991493654</v>
      </c>
      <c r="AB7" s="9">
        <v>3265554.8399645034</v>
      </c>
      <c r="AC7" s="9">
        <v>1657535.708967905</v>
      </c>
      <c r="AD7" s="9">
        <v>3265554.8399645034</v>
      </c>
      <c r="AE7" s="9">
        <v>1744166.5384341588</v>
      </c>
      <c r="AF7" s="9">
        <v>13439066.163511405</v>
      </c>
      <c r="AG7" s="9">
        <f>IF(ISBLANK(Tabla3[[#This Row],[FPO]]),"",YEAR(Tabla3[[#This Row],[FPO]])-$B$1)</f>
        <v>2</v>
      </c>
      <c r="AH7" s="9"/>
    </row>
    <row r="8" spans="1:34" x14ac:dyDescent="0.25">
      <c r="A8" s="4" t="s">
        <v>64</v>
      </c>
      <c r="B8" s="4" t="s">
        <v>61</v>
      </c>
      <c r="C8" s="5">
        <v>44755.643738425926</v>
      </c>
      <c r="D8" s="6">
        <v>44755.643738425926</v>
      </c>
      <c r="E8" s="4">
        <v>9.9</v>
      </c>
      <c r="F8" s="4" t="s">
        <v>21</v>
      </c>
      <c r="G8" s="4" t="s">
        <v>65</v>
      </c>
      <c r="H8" s="4" t="s">
        <v>63</v>
      </c>
      <c r="I8" s="7">
        <v>46022</v>
      </c>
      <c r="J8" s="7">
        <v>46752</v>
      </c>
      <c r="K8" s="4" t="s">
        <v>16</v>
      </c>
      <c r="L8" s="4" t="s">
        <v>16</v>
      </c>
      <c r="M8" s="4" t="s">
        <v>17</v>
      </c>
      <c r="N8" s="4" t="s">
        <v>16</v>
      </c>
      <c r="O8" s="4">
        <v>0</v>
      </c>
      <c r="P8" s="4">
        <v>-0.70421999999999996</v>
      </c>
      <c r="Q8" s="9">
        <v>0</v>
      </c>
      <c r="R8" s="9">
        <v>459473.15704881464</v>
      </c>
      <c r="S8" s="9">
        <v>0</v>
      </c>
      <c r="T8" s="9">
        <v>667975.46071520657</v>
      </c>
      <c r="U8" s="9">
        <v>1521388.3015303449</v>
      </c>
      <c r="V8" s="9">
        <v>-84123.443866914662</v>
      </c>
      <c r="W8" s="9">
        <v>1521388.3015303449</v>
      </c>
      <c r="X8" s="9">
        <v>0</v>
      </c>
      <c r="Y8" s="9">
        <v>2203639.6954829735</v>
      </c>
      <c r="Z8" s="9">
        <v>1744166.5384341588</v>
      </c>
      <c r="AA8" s="9">
        <v>2412141.9991493654</v>
      </c>
      <c r="AB8" s="9">
        <v>3265554.8399645034</v>
      </c>
      <c r="AC8" s="9">
        <v>1660043.0945672442</v>
      </c>
      <c r="AD8" s="9">
        <v>3265554.8399645034</v>
      </c>
      <c r="AE8" s="9">
        <v>1744166.5384341588</v>
      </c>
      <c r="AF8" s="9">
        <v>13441573.549110744</v>
      </c>
      <c r="AG8" s="9">
        <f>IF(ISBLANK(Tabla3[[#This Row],[FPO]]),"",YEAR(Tabla3[[#This Row],[FPO]])-$B$1)</f>
        <v>2</v>
      </c>
      <c r="AH8" s="9"/>
    </row>
    <row r="9" spans="1:34" x14ac:dyDescent="0.25">
      <c r="A9" s="4" t="s">
        <v>26</v>
      </c>
      <c r="B9" s="4" t="s">
        <v>27</v>
      </c>
      <c r="C9" s="5">
        <v>44743.55846064815</v>
      </c>
      <c r="D9" s="6">
        <v>44743.55846064815</v>
      </c>
      <c r="E9" s="4">
        <v>9.9</v>
      </c>
      <c r="F9" s="4" t="s">
        <v>21</v>
      </c>
      <c r="G9" s="4" t="s">
        <v>28</v>
      </c>
      <c r="H9" s="4" t="s">
        <v>29</v>
      </c>
      <c r="I9" s="7">
        <v>46022</v>
      </c>
      <c r="J9" s="7">
        <v>46022</v>
      </c>
      <c r="K9" s="4" t="s">
        <v>16</v>
      </c>
      <c r="L9" s="4" t="s">
        <v>16</v>
      </c>
      <c r="M9" s="4" t="s">
        <v>17</v>
      </c>
      <c r="N9" s="4" t="s">
        <v>16</v>
      </c>
      <c r="O9" s="4">
        <v>0</v>
      </c>
      <c r="P9" s="4">
        <v>-0.34</v>
      </c>
      <c r="Q9" s="9">
        <v>0</v>
      </c>
      <c r="R9" s="9">
        <v>459473.15704881464</v>
      </c>
      <c r="S9" s="9">
        <v>0</v>
      </c>
      <c r="T9" s="9">
        <v>667975.46071520657</v>
      </c>
      <c r="U9" s="9">
        <v>1521388.3015303449</v>
      </c>
      <c r="V9" s="9">
        <v>-40615.107373762425</v>
      </c>
      <c r="W9" s="9">
        <v>1521388.3015303449</v>
      </c>
      <c r="X9" s="9">
        <v>0</v>
      </c>
      <c r="Y9" s="9">
        <v>2203639.6954829735</v>
      </c>
      <c r="Z9" s="9">
        <v>1744166.5384341588</v>
      </c>
      <c r="AA9" s="9">
        <v>2412141.9991493654</v>
      </c>
      <c r="AB9" s="9">
        <v>3265554.8399645034</v>
      </c>
      <c r="AC9" s="9">
        <v>1703551.4310603964</v>
      </c>
      <c r="AD9" s="9">
        <v>3265554.8399645034</v>
      </c>
      <c r="AE9" s="9">
        <v>1744166.5384341588</v>
      </c>
      <c r="AF9" s="9">
        <v>13485081.885603897</v>
      </c>
      <c r="AG9" s="9">
        <f>IF(ISBLANK(Tabla3[[#This Row],[FPO]]),"",YEAR(Tabla3[[#This Row],[FPO]])-$B$1)</f>
        <v>2</v>
      </c>
      <c r="AH9" s="9"/>
    </row>
    <row r="10" spans="1:34" x14ac:dyDescent="0.25">
      <c r="A10" s="4" t="s">
        <v>37</v>
      </c>
      <c r="B10" s="4" t="s">
        <v>38</v>
      </c>
      <c r="C10" s="5">
        <v>44753.435300925921</v>
      </c>
      <c r="D10" s="6">
        <v>44753.435300925921</v>
      </c>
      <c r="E10" s="4">
        <v>47</v>
      </c>
      <c r="F10" s="4" t="s">
        <v>21</v>
      </c>
      <c r="G10" s="4" t="s">
        <v>39</v>
      </c>
      <c r="H10" s="4" t="s">
        <v>40</v>
      </c>
      <c r="I10" s="7">
        <v>46022</v>
      </c>
      <c r="J10" s="7">
        <v>46022</v>
      </c>
      <c r="K10" s="4" t="s">
        <v>16</v>
      </c>
      <c r="L10" s="4" t="s">
        <v>16</v>
      </c>
      <c r="M10" s="4" t="s">
        <v>17</v>
      </c>
      <c r="N10" s="4" t="s">
        <v>16</v>
      </c>
      <c r="O10" s="4">
        <v>0</v>
      </c>
      <c r="P10" s="4">
        <v>-1.82772</v>
      </c>
      <c r="Q10" s="9">
        <v>0</v>
      </c>
      <c r="R10" s="9">
        <v>459473.15704881458</v>
      </c>
      <c r="S10" s="9">
        <v>0</v>
      </c>
      <c r="T10" s="9">
        <v>667975.46071520669</v>
      </c>
      <c r="U10" s="9">
        <v>1521388.3015303449</v>
      </c>
      <c r="V10" s="9">
        <v>-45989.182483530247</v>
      </c>
      <c r="W10" s="9">
        <v>1521388.3015303449</v>
      </c>
      <c r="X10" s="9">
        <v>0</v>
      </c>
      <c r="Y10" s="9">
        <v>2203639.6954829735</v>
      </c>
      <c r="Z10" s="9">
        <v>1744166.5384341588</v>
      </c>
      <c r="AA10" s="9">
        <v>2412141.9991493654</v>
      </c>
      <c r="AB10" s="9">
        <v>3265554.8399645034</v>
      </c>
      <c r="AC10" s="9">
        <v>1698177.3559506286</v>
      </c>
      <c r="AD10" s="9">
        <v>3265554.8399645034</v>
      </c>
      <c r="AE10" s="9">
        <v>1744166.5384341588</v>
      </c>
      <c r="AF10" s="9">
        <v>13479707.810494129</v>
      </c>
      <c r="AG10" s="9">
        <f>IF(ISBLANK(Tabla3[[#This Row],[FPO]]),"",YEAR(Tabla3[[#This Row],[FPO]])-$B$1)</f>
        <v>2</v>
      </c>
      <c r="AH10" s="9"/>
    </row>
    <row r="11" spans="1:34" x14ac:dyDescent="0.25">
      <c r="A11" s="4" t="s">
        <v>197</v>
      </c>
      <c r="B11" s="4" t="s">
        <v>198</v>
      </c>
      <c r="C11" s="5">
        <v>44790.339583333334</v>
      </c>
      <c r="D11" s="6">
        <v>44790.339583333334</v>
      </c>
      <c r="E11" s="4">
        <v>0</v>
      </c>
      <c r="F11" s="4" t="s">
        <v>21</v>
      </c>
      <c r="G11" s="4" t="s">
        <v>199</v>
      </c>
      <c r="H11" s="4" t="s">
        <v>200</v>
      </c>
      <c r="I11" s="7">
        <v>45291</v>
      </c>
      <c r="J11" s="7">
        <v>45291</v>
      </c>
      <c r="K11" s="4" t="s">
        <v>16</v>
      </c>
      <c r="L11" s="4" t="s">
        <v>16</v>
      </c>
      <c r="M11" s="4" t="s">
        <v>34</v>
      </c>
      <c r="N11" s="4" t="s">
        <v>18</v>
      </c>
      <c r="O11" s="4">
        <v>0</v>
      </c>
      <c r="P11" s="4">
        <v>0</v>
      </c>
      <c r="Q11" s="9">
        <v>0</v>
      </c>
      <c r="R11" s="9">
        <v>0</v>
      </c>
      <c r="S11" s="9">
        <v>0</v>
      </c>
      <c r="T11" s="9">
        <v>0</v>
      </c>
      <c r="U11" s="9">
        <v>0</v>
      </c>
      <c r="V11" s="9">
        <v>0</v>
      </c>
      <c r="W11" s="9">
        <v>0</v>
      </c>
      <c r="X11" s="9">
        <v>0</v>
      </c>
      <c r="Y11" s="9">
        <v>1744166.5384341588</v>
      </c>
      <c r="Z11" s="9">
        <v>1744166.5384341588</v>
      </c>
      <c r="AA11" s="9">
        <v>1744166.5384341588</v>
      </c>
      <c r="AB11" s="9">
        <v>1744166.5384341588</v>
      </c>
      <c r="AC11" s="9">
        <v>1744166.5384341588</v>
      </c>
      <c r="AD11" s="9">
        <v>1744166.5384341588</v>
      </c>
      <c r="AE11" s="9">
        <v>1744166.5384341588</v>
      </c>
      <c r="AF11" s="9">
        <v>10116165.92291812</v>
      </c>
      <c r="AG11" s="9">
        <f>IF(ISBLANK(Tabla3[[#This Row],[FPO]]),"",YEAR(Tabla3[[#This Row],[FPO]])-$B$1)</f>
        <v>0</v>
      </c>
      <c r="AH11" s="9"/>
    </row>
    <row r="12" spans="1:34" x14ac:dyDescent="0.25">
      <c r="A12" s="4" t="s">
        <v>167</v>
      </c>
      <c r="B12" s="4" t="s">
        <v>168</v>
      </c>
      <c r="C12" s="5">
        <v>44790.594444444447</v>
      </c>
      <c r="D12" s="6">
        <v>44790.594444444447</v>
      </c>
      <c r="E12" s="4">
        <v>9.9</v>
      </c>
      <c r="F12" s="4" t="s">
        <v>21</v>
      </c>
      <c r="G12" s="4" t="s">
        <v>53</v>
      </c>
      <c r="H12" s="4" t="s">
        <v>169</v>
      </c>
      <c r="I12" s="7">
        <v>46022</v>
      </c>
      <c r="J12" s="7">
        <v>46022</v>
      </c>
      <c r="K12" s="4" t="s">
        <v>16</v>
      </c>
      <c r="L12" s="4" t="s">
        <v>16</v>
      </c>
      <c r="M12" s="4" t="s">
        <v>17</v>
      </c>
      <c r="N12" s="4" t="s">
        <v>16</v>
      </c>
      <c r="O12" s="4">
        <v>0</v>
      </c>
      <c r="P12" s="4">
        <v>-0.11</v>
      </c>
      <c r="Q12" s="9">
        <v>0</v>
      </c>
      <c r="R12" s="9">
        <v>459473.15704881464</v>
      </c>
      <c r="S12" s="9">
        <v>0</v>
      </c>
      <c r="T12" s="9">
        <v>667975.46071520657</v>
      </c>
      <c r="U12" s="9">
        <v>1521388.3015303449</v>
      </c>
      <c r="V12" s="9">
        <v>-13140.181797393729</v>
      </c>
      <c r="W12" s="9">
        <v>1521388.3015303449</v>
      </c>
      <c r="X12" s="9">
        <v>0</v>
      </c>
      <c r="Y12" s="9">
        <v>2203639.6954829735</v>
      </c>
      <c r="Z12" s="9">
        <v>1744166.5384341588</v>
      </c>
      <c r="AA12" s="9">
        <v>2412141.9991493654</v>
      </c>
      <c r="AB12" s="9">
        <v>3265554.8399645034</v>
      </c>
      <c r="AC12" s="9">
        <v>1731026.3566367649</v>
      </c>
      <c r="AD12" s="9">
        <v>3265554.8399645034</v>
      </c>
      <c r="AE12" s="9">
        <v>1744166.5384341588</v>
      </c>
      <c r="AF12" s="9">
        <v>13512556.811180266</v>
      </c>
      <c r="AG12" s="9">
        <f>IF(ISBLANK(Tabla3[[#This Row],[FPO]]),"",YEAR(Tabla3[[#This Row],[FPO]])-$B$1)</f>
        <v>2</v>
      </c>
      <c r="AH12" s="9"/>
    </row>
    <row r="13" spans="1:34" x14ac:dyDescent="0.25">
      <c r="A13" s="4" t="s">
        <v>170</v>
      </c>
      <c r="B13" s="4" t="s">
        <v>168</v>
      </c>
      <c r="C13" s="5">
        <v>44790.594444444447</v>
      </c>
      <c r="D13" s="6">
        <v>44790.594444444447</v>
      </c>
      <c r="E13" s="4">
        <v>9.9</v>
      </c>
      <c r="F13" s="4" t="s">
        <v>21</v>
      </c>
      <c r="G13" s="4" t="s">
        <v>50</v>
      </c>
      <c r="H13" s="4" t="s">
        <v>169</v>
      </c>
      <c r="I13" s="7">
        <v>46022</v>
      </c>
      <c r="J13" s="7">
        <v>46022</v>
      </c>
      <c r="K13" s="4" t="s">
        <v>16</v>
      </c>
      <c r="L13" s="4" t="s">
        <v>16</v>
      </c>
      <c r="M13" s="4" t="s">
        <v>17</v>
      </c>
      <c r="N13" s="4" t="s">
        <v>16</v>
      </c>
      <c r="O13" s="4">
        <v>0</v>
      </c>
      <c r="P13" s="4">
        <v>-0.12</v>
      </c>
      <c r="Q13" s="9">
        <v>0</v>
      </c>
      <c r="R13" s="9">
        <v>459473.15704881464</v>
      </c>
      <c r="S13" s="9">
        <v>0</v>
      </c>
      <c r="T13" s="9">
        <v>667975.46071520657</v>
      </c>
      <c r="U13" s="9">
        <v>1521388.3015303449</v>
      </c>
      <c r="V13" s="9">
        <v>-14334.743778974977</v>
      </c>
      <c r="W13" s="9">
        <v>1521388.3015303449</v>
      </c>
      <c r="X13" s="9">
        <v>0</v>
      </c>
      <c r="Y13" s="9">
        <v>2203639.6954829735</v>
      </c>
      <c r="Z13" s="9">
        <v>1744166.5384341588</v>
      </c>
      <c r="AA13" s="9">
        <v>2412141.9991493654</v>
      </c>
      <c r="AB13" s="9">
        <v>3265554.8399645034</v>
      </c>
      <c r="AC13" s="9">
        <v>1729831.7946551838</v>
      </c>
      <c r="AD13" s="9">
        <v>3265554.8399645034</v>
      </c>
      <c r="AE13" s="9">
        <v>1744166.5384341588</v>
      </c>
      <c r="AF13" s="9">
        <v>13511362.249198684</v>
      </c>
      <c r="AG13" s="9">
        <f>IF(ISBLANK(Tabla3[[#This Row],[FPO]]),"",YEAR(Tabla3[[#This Row],[FPO]])-$B$1)</f>
        <v>2</v>
      </c>
      <c r="AH13" s="9"/>
    </row>
    <row r="14" spans="1:34" hidden="1" x14ac:dyDescent="0.25">
      <c r="A14" s="4" t="s">
        <v>160</v>
      </c>
      <c r="B14" s="4" t="s">
        <v>161</v>
      </c>
      <c r="C14" s="5">
        <v>44740.717361111114</v>
      </c>
      <c r="D14" s="6">
        <v>44740.717361111114</v>
      </c>
      <c r="E14" s="4">
        <v>80</v>
      </c>
      <c r="F14" s="4" t="s">
        <v>21</v>
      </c>
      <c r="G14" s="4" t="s">
        <v>162</v>
      </c>
      <c r="H14" s="4" t="s">
        <v>163</v>
      </c>
      <c r="I14" s="7">
        <v>46387</v>
      </c>
      <c r="J14" s="7">
        <v>46022</v>
      </c>
      <c r="K14" s="4" t="s">
        <v>16</v>
      </c>
      <c r="L14" s="4" t="s">
        <v>18</v>
      </c>
      <c r="M14" s="4" t="s">
        <v>34</v>
      </c>
      <c r="N14" s="4" t="s">
        <v>16</v>
      </c>
      <c r="O14" s="4">
        <v>14513.78</v>
      </c>
      <c r="P14" s="4">
        <v>-5.3</v>
      </c>
      <c r="Q14" s="9">
        <v>0</v>
      </c>
      <c r="R14" s="9">
        <v>410977.77911342995</v>
      </c>
      <c r="S14" s="9">
        <v>0</v>
      </c>
      <c r="T14" s="9">
        <v>597473.57845725131</v>
      </c>
      <c r="U14" s="9">
        <v>1360812.4342847455</v>
      </c>
      <c r="V14" s="9">
        <v>-70079.010703899927</v>
      </c>
      <c r="W14" s="9">
        <v>1360812.4342847455</v>
      </c>
      <c r="X14" s="9">
        <v>0</v>
      </c>
      <c r="Y14" s="9">
        <v>2155144.3175475886</v>
      </c>
      <c r="Z14" s="9">
        <v>1744166.5384341588</v>
      </c>
      <c r="AA14" s="9">
        <v>2341640.1168914102</v>
      </c>
      <c r="AB14" s="9">
        <v>3104978.9727189043</v>
      </c>
      <c r="AC14" s="9">
        <v>1674087.5277302589</v>
      </c>
      <c r="AD14" s="9">
        <v>3104978.9727189043</v>
      </c>
      <c r="AE14" s="9">
        <v>1744166.5384341588</v>
      </c>
      <c r="AF14" s="9">
        <v>13095756.921212019</v>
      </c>
      <c r="AG14" s="9">
        <f>IF(ISBLANK(Tabla3[[#This Row],[FPO]]),"",YEAR(Tabla3[[#This Row],[FPO]])-$B$1)</f>
        <v>3</v>
      </c>
      <c r="AH14" s="9"/>
    </row>
    <row r="15" spans="1:34" hidden="1" x14ac:dyDescent="0.25">
      <c r="A15" s="4" t="s">
        <v>41</v>
      </c>
      <c r="B15" s="4" t="s">
        <v>42</v>
      </c>
      <c r="C15" s="5">
        <v>44753.454432870371</v>
      </c>
      <c r="D15" s="6">
        <v>44753.454432870371</v>
      </c>
      <c r="E15" s="4">
        <v>165</v>
      </c>
      <c r="F15" s="4" t="s">
        <v>21</v>
      </c>
      <c r="G15" s="4" t="s">
        <v>32</v>
      </c>
      <c r="H15" s="4" t="s">
        <v>43</v>
      </c>
      <c r="I15" s="7">
        <v>46387</v>
      </c>
      <c r="J15" s="7">
        <v>46387</v>
      </c>
      <c r="K15" s="4" t="s">
        <v>16</v>
      </c>
      <c r="L15" s="4" t="s">
        <v>16</v>
      </c>
      <c r="M15" s="4" t="s">
        <v>17</v>
      </c>
      <c r="N15" s="4" t="s">
        <v>16</v>
      </c>
      <c r="O15" s="4">
        <v>0</v>
      </c>
      <c r="P15" s="4">
        <v>-63.011580000000002</v>
      </c>
      <c r="Q15" s="9">
        <v>0</v>
      </c>
      <c r="R15" s="9">
        <v>410977.77911342983</v>
      </c>
      <c r="S15" s="9">
        <v>0</v>
      </c>
      <c r="T15" s="9">
        <v>597473.57845725107</v>
      </c>
      <c r="U15" s="9">
        <v>1360812.434284745</v>
      </c>
      <c r="V15" s="9">
        <v>-403960.13166743476</v>
      </c>
      <c r="W15" s="9">
        <v>1360812.434284745</v>
      </c>
      <c r="X15" s="9">
        <v>0</v>
      </c>
      <c r="Y15" s="9">
        <v>2155144.3175475886</v>
      </c>
      <c r="Z15" s="9">
        <v>1744166.5384341588</v>
      </c>
      <c r="AA15" s="9">
        <v>2341640.1168914097</v>
      </c>
      <c r="AB15" s="9">
        <v>3104978.9727189038</v>
      </c>
      <c r="AC15" s="9">
        <v>1340206.4067667241</v>
      </c>
      <c r="AD15" s="9">
        <v>3104978.9727189038</v>
      </c>
      <c r="AE15" s="9">
        <v>1744166.5384341588</v>
      </c>
      <c r="AF15" s="9">
        <v>12761875.800248485</v>
      </c>
      <c r="AG15" s="9">
        <f>IF(ISBLANK(Tabla3[[#This Row],[FPO]]),"",YEAR(Tabla3[[#This Row],[FPO]])-$B$1)</f>
        <v>3</v>
      </c>
      <c r="AH15" s="9"/>
    </row>
    <row r="16" spans="1:34" x14ac:dyDescent="0.25">
      <c r="A16" s="4" t="s">
        <v>133</v>
      </c>
      <c r="B16" s="4" t="s">
        <v>134</v>
      </c>
      <c r="C16" s="5">
        <v>44770.524305555555</v>
      </c>
      <c r="D16" s="6">
        <v>44770.524305555555</v>
      </c>
      <c r="E16" s="4">
        <v>9.9</v>
      </c>
      <c r="F16" s="4" t="s">
        <v>21</v>
      </c>
      <c r="G16" s="4" t="s">
        <v>135</v>
      </c>
      <c r="H16" s="4" t="s">
        <v>136</v>
      </c>
      <c r="I16" s="7">
        <v>46022</v>
      </c>
      <c r="J16" s="7">
        <v>46022</v>
      </c>
      <c r="K16" s="4" t="s">
        <v>16</v>
      </c>
      <c r="L16" s="4" t="s">
        <v>16</v>
      </c>
      <c r="M16" s="4" t="s">
        <v>17</v>
      </c>
      <c r="N16" s="4" t="s">
        <v>16</v>
      </c>
      <c r="O16" s="4">
        <v>0</v>
      </c>
      <c r="P16" s="4">
        <v>-0.48754999999999998</v>
      </c>
      <c r="Q16" s="9">
        <v>0</v>
      </c>
      <c r="R16" s="9">
        <v>459473.15704881464</v>
      </c>
      <c r="S16" s="9">
        <v>0</v>
      </c>
      <c r="T16" s="9">
        <v>667975.46071520657</v>
      </c>
      <c r="U16" s="9">
        <v>1521388.3015303449</v>
      </c>
      <c r="V16" s="9">
        <v>-58240.869411993735</v>
      </c>
      <c r="W16" s="9">
        <v>1521388.3015303449</v>
      </c>
      <c r="X16" s="9">
        <v>0</v>
      </c>
      <c r="Y16" s="9">
        <v>2203639.6954829735</v>
      </c>
      <c r="Z16" s="9">
        <v>1744166.5384341588</v>
      </c>
      <c r="AA16" s="9">
        <v>2412141.9991493654</v>
      </c>
      <c r="AB16" s="9">
        <v>3265554.8399645034</v>
      </c>
      <c r="AC16" s="9">
        <v>1685925.669022165</v>
      </c>
      <c r="AD16" s="9">
        <v>3265554.8399645034</v>
      </c>
      <c r="AE16" s="9">
        <v>1744166.5384341588</v>
      </c>
      <c r="AF16" s="9">
        <v>13467456.123565665</v>
      </c>
      <c r="AG16" s="9">
        <f>IF(ISBLANK(Tabla3[[#This Row],[FPO]]),"",YEAR(Tabla3[[#This Row],[FPO]])-$B$1)</f>
        <v>2</v>
      </c>
      <c r="AH16" s="9"/>
    </row>
    <row r="17" spans="1:34" x14ac:dyDescent="0.25">
      <c r="A17" s="4" t="s">
        <v>137</v>
      </c>
      <c r="B17" s="4" t="s">
        <v>134</v>
      </c>
      <c r="C17" s="5">
        <v>44770.524305555555</v>
      </c>
      <c r="D17" s="6">
        <v>44770.524305555555</v>
      </c>
      <c r="E17" s="4">
        <v>9.9</v>
      </c>
      <c r="F17" s="4" t="s">
        <v>21</v>
      </c>
      <c r="G17" s="4" t="s">
        <v>138</v>
      </c>
      <c r="H17" s="4" t="s">
        <v>136</v>
      </c>
      <c r="I17" s="7">
        <v>46022</v>
      </c>
      <c r="J17" s="7">
        <v>46022</v>
      </c>
      <c r="K17" s="4" t="s">
        <v>16</v>
      </c>
      <c r="L17" s="4" t="s">
        <v>16</v>
      </c>
      <c r="M17" s="4" t="s">
        <v>17</v>
      </c>
      <c r="N17" s="4" t="s">
        <v>16</v>
      </c>
      <c r="O17" s="4">
        <v>0</v>
      </c>
      <c r="P17" s="4">
        <v>-0.49739</v>
      </c>
      <c r="Q17" s="9">
        <v>0</v>
      </c>
      <c r="R17" s="9">
        <v>459473.15704881464</v>
      </c>
      <c r="S17" s="9">
        <v>0</v>
      </c>
      <c r="T17" s="9">
        <v>667975.46071520657</v>
      </c>
      <c r="U17" s="9">
        <v>1521388.3015303449</v>
      </c>
      <c r="V17" s="9">
        <v>-59416.318401869692</v>
      </c>
      <c r="W17" s="9">
        <v>1521388.3015303449</v>
      </c>
      <c r="X17" s="9">
        <v>0</v>
      </c>
      <c r="Y17" s="9">
        <v>2203639.6954829735</v>
      </c>
      <c r="Z17" s="9">
        <v>1744166.5384341588</v>
      </c>
      <c r="AA17" s="9">
        <v>2412141.9991493654</v>
      </c>
      <c r="AB17" s="9">
        <v>3265554.8399645034</v>
      </c>
      <c r="AC17" s="9">
        <v>1684750.2200322892</v>
      </c>
      <c r="AD17" s="9">
        <v>3265554.8399645034</v>
      </c>
      <c r="AE17" s="9">
        <v>1744166.5384341588</v>
      </c>
      <c r="AF17" s="9">
        <v>13466280.674575789</v>
      </c>
      <c r="AG17" s="9">
        <f>IF(ISBLANK(Tabla3[[#This Row],[FPO]]),"",YEAR(Tabla3[[#This Row],[FPO]])-$B$1)</f>
        <v>2</v>
      </c>
      <c r="AH17" s="9"/>
    </row>
    <row r="18" spans="1:34" x14ac:dyDescent="0.25">
      <c r="A18" s="4" t="s">
        <v>76</v>
      </c>
      <c r="B18" s="4" t="s">
        <v>77</v>
      </c>
      <c r="C18" s="5">
        <v>44757.394270833334</v>
      </c>
      <c r="D18" s="6">
        <v>44757.394270833334</v>
      </c>
      <c r="E18" s="4">
        <v>20</v>
      </c>
      <c r="F18" s="4" t="s">
        <v>21</v>
      </c>
      <c r="G18" s="4" t="s">
        <v>22</v>
      </c>
      <c r="H18" s="4" t="s">
        <v>78</v>
      </c>
      <c r="I18" s="7">
        <v>46022</v>
      </c>
      <c r="J18" s="7">
        <v>46022</v>
      </c>
      <c r="K18" s="4" t="s">
        <v>16</v>
      </c>
      <c r="L18" s="4" t="s">
        <v>16</v>
      </c>
      <c r="M18" s="4" t="s">
        <v>24</v>
      </c>
      <c r="N18" s="4" t="s">
        <v>16</v>
      </c>
      <c r="O18" s="4">
        <v>0</v>
      </c>
      <c r="P18" s="4">
        <v>13.884</v>
      </c>
      <c r="Q18" s="9">
        <v>0</v>
      </c>
      <c r="R18" s="9">
        <v>459473.15704881446</v>
      </c>
      <c r="S18" s="9">
        <v>0</v>
      </c>
      <c r="T18" s="9">
        <v>667975.46071520681</v>
      </c>
      <c r="U18" s="9">
        <v>1521388.3015303453</v>
      </c>
      <c r="V18" s="9">
        <v>820972.27833756537</v>
      </c>
      <c r="W18" s="9">
        <v>1521388.3015303453</v>
      </c>
      <c r="X18" s="9">
        <v>0</v>
      </c>
      <c r="Y18" s="9">
        <v>2203639.695482973</v>
      </c>
      <c r="Z18" s="9">
        <v>1744166.5384341588</v>
      </c>
      <c r="AA18" s="9">
        <v>2412141.9991493654</v>
      </c>
      <c r="AB18" s="9">
        <v>3265554.8399645044</v>
      </c>
      <c r="AC18" s="9">
        <v>2565138.8167717243</v>
      </c>
      <c r="AD18" s="9">
        <v>3265554.8399645044</v>
      </c>
      <c r="AE18" s="9">
        <v>1744166.5384341588</v>
      </c>
      <c r="AF18" s="9">
        <v>14346669.271315226</v>
      </c>
      <c r="AG18" s="9">
        <f>IF(ISBLANK(Tabla3[[#This Row],[FPO]]),"",YEAR(Tabla3[[#This Row],[FPO]])-$B$1)</f>
        <v>2</v>
      </c>
      <c r="AH18" s="9"/>
    </row>
    <row r="19" spans="1:34" x14ac:dyDescent="0.25">
      <c r="A19" s="4" t="s">
        <v>79</v>
      </c>
      <c r="B19" s="4" t="s">
        <v>77</v>
      </c>
      <c r="C19" s="5">
        <v>44757.394270833334</v>
      </c>
      <c r="D19" s="6">
        <v>44757.394270833334</v>
      </c>
      <c r="E19" s="4">
        <v>20</v>
      </c>
      <c r="F19" s="4" t="s">
        <v>21</v>
      </c>
      <c r="G19" s="4" t="s">
        <v>22</v>
      </c>
      <c r="H19" s="4" t="s">
        <v>78</v>
      </c>
      <c r="I19" s="7">
        <v>46022</v>
      </c>
      <c r="J19" s="7">
        <v>46022</v>
      </c>
      <c r="K19" s="4" t="s">
        <v>16</v>
      </c>
      <c r="L19" s="4" t="s">
        <v>16</v>
      </c>
      <c r="M19" s="4" t="s">
        <v>24</v>
      </c>
      <c r="N19" s="4" t="s">
        <v>16</v>
      </c>
      <c r="O19" s="4">
        <v>0</v>
      </c>
      <c r="P19" s="4">
        <v>15.193</v>
      </c>
      <c r="Q19" s="9">
        <v>0</v>
      </c>
      <c r="R19" s="9">
        <v>459473.15704881446</v>
      </c>
      <c r="S19" s="9">
        <v>0</v>
      </c>
      <c r="T19" s="9">
        <v>667975.46071520681</v>
      </c>
      <c r="U19" s="9">
        <v>1521388.3015303453</v>
      </c>
      <c r="V19" s="9">
        <v>898374.51921511302</v>
      </c>
      <c r="W19" s="9">
        <v>1521388.3015303453</v>
      </c>
      <c r="X19" s="9">
        <v>0</v>
      </c>
      <c r="Y19" s="9">
        <v>2203639.695482973</v>
      </c>
      <c r="Z19" s="9">
        <v>1744166.5384341588</v>
      </c>
      <c r="AA19" s="9">
        <v>2412141.9991493654</v>
      </c>
      <c r="AB19" s="9">
        <v>3265554.8399645044</v>
      </c>
      <c r="AC19" s="9">
        <v>2642541.0576492716</v>
      </c>
      <c r="AD19" s="9">
        <v>3265554.8399645044</v>
      </c>
      <c r="AE19" s="9">
        <v>1744166.5384341588</v>
      </c>
      <c r="AF19" s="9">
        <v>14424071.512192773</v>
      </c>
      <c r="AG19" s="9">
        <f>IF(ISBLANK(Tabla3[[#This Row],[FPO]]),"",YEAR(Tabla3[[#This Row],[FPO]])-$B$1)</f>
        <v>2</v>
      </c>
      <c r="AH19" s="9"/>
    </row>
    <row r="20" spans="1:34" x14ac:dyDescent="0.25">
      <c r="A20" s="4" t="s">
        <v>113</v>
      </c>
      <c r="B20" s="4" t="s">
        <v>114</v>
      </c>
      <c r="C20" s="5">
        <v>44760.836273148147</v>
      </c>
      <c r="D20" s="6">
        <v>44760.836273148147</v>
      </c>
      <c r="E20" s="4">
        <v>9.9</v>
      </c>
      <c r="F20" s="4" t="s">
        <v>21</v>
      </c>
      <c r="G20" s="4" t="s">
        <v>115</v>
      </c>
      <c r="H20" s="4" t="s">
        <v>116</v>
      </c>
      <c r="I20" s="7">
        <v>46022</v>
      </c>
      <c r="J20" s="7">
        <v>46022</v>
      </c>
      <c r="K20" s="4" t="s">
        <v>16</v>
      </c>
      <c r="L20" s="4" t="s">
        <v>16</v>
      </c>
      <c r="M20" s="4" t="s">
        <v>17</v>
      </c>
      <c r="N20" s="4" t="s">
        <v>16</v>
      </c>
      <c r="O20" s="4">
        <v>0</v>
      </c>
      <c r="P20" s="4">
        <v>-0.95</v>
      </c>
      <c r="Q20" s="9">
        <v>0</v>
      </c>
      <c r="R20" s="9">
        <v>459473.15704881464</v>
      </c>
      <c r="S20" s="9">
        <v>0</v>
      </c>
      <c r="T20" s="9">
        <v>667975.46071520657</v>
      </c>
      <c r="U20" s="9">
        <v>1521388.3015303449</v>
      </c>
      <c r="V20" s="9">
        <v>-113483.38825021854</v>
      </c>
      <c r="W20" s="9">
        <v>1521388.3015303449</v>
      </c>
      <c r="X20" s="9">
        <v>0</v>
      </c>
      <c r="Y20" s="9">
        <v>2203639.6954829735</v>
      </c>
      <c r="Z20" s="9">
        <v>1744166.5384341588</v>
      </c>
      <c r="AA20" s="9">
        <v>2412141.9991493654</v>
      </c>
      <c r="AB20" s="9">
        <v>3265554.8399645034</v>
      </c>
      <c r="AC20" s="9">
        <v>1630683.1501839403</v>
      </c>
      <c r="AD20" s="9">
        <v>3265554.8399645034</v>
      </c>
      <c r="AE20" s="9">
        <v>1744166.5384341588</v>
      </c>
      <c r="AF20" s="9">
        <v>13412213.60472744</v>
      </c>
      <c r="AG20" s="9">
        <f>IF(ISBLANK(Tabla3[[#This Row],[FPO]]),"",YEAR(Tabla3[[#This Row],[FPO]])-$B$1)</f>
        <v>2</v>
      </c>
      <c r="AH20" s="9"/>
    </row>
    <row r="21" spans="1:34" x14ac:dyDescent="0.25">
      <c r="A21" s="4" t="s">
        <v>117</v>
      </c>
      <c r="B21" s="4" t="s">
        <v>114</v>
      </c>
      <c r="C21" s="5">
        <v>44760.836273148147</v>
      </c>
      <c r="D21" s="6">
        <v>44760.836273148147</v>
      </c>
      <c r="E21" s="4">
        <v>9.9</v>
      </c>
      <c r="F21" s="4" t="s">
        <v>21</v>
      </c>
      <c r="G21" s="4" t="s">
        <v>118</v>
      </c>
      <c r="H21" s="4" t="s">
        <v>116</v>
      </c>
      <c r="I21" s="7">
        <v>46022</v>
      </c>
      <c r="J21" s="7">
        <v>46568</v>
      </c>
      <c r="K21" s="4" t="s">
        <v>16</v>
      </c>
      <c r="L21" s="4" t="s">
        <v>16</v>
      </c>
      <c r="M21" s="4" t="s">
        <v>17</v>
      </c>
      <c r="N21" s="4" t="s">
        <v>16</v>
      </c>
      <c r="O21" s="4">
        <v>0</v>
      </c>
      <c r="P21" s="4">
        <v>-0.96</v>
      </c>
      <c r="Q21" s="9">
        <v>0</v>
      </c>
      <c r="R21" s="9">
        <v>459473.15704881464</v>
      </c>
      <c r="S21" s="9">
        <v>0</v>
      </c>
      <c r="T21" s="9">
        <v>667975.46071520657</v>
      </c>
      <c r="U21" s="9">
        <v>1521388.3015303449</v>
      </c>
      <c r="V21" s="9">
        <v>-114677.95023179981</v>
      </c>
      <c r="W21" s="9">
        <v>1521388.3015303449</v>
      </c>
      <c r="X21" s="9">
        <v>0</v>
      </c>
      <c r="Y21" s="9">
        <v>2203639.6954829735</v>
      </c>
      <c r="Z21" s="9">
        <v>1744166.5384341588</v>
      </c>
      <c r="AA21" s="9">
        <v>2412141.9991493654</v>
      </c>
      <c r="AB21" s="9">
        <v>3265554.8399645034</v>
      </c>
      <c r="AC21" s="9">
        <v>1629488.5882023589</v>
      </c>
      <c r="AD21" s="9">
        <v>3265554.8399645034</v>
      </c>
      <c r="AE21" s="9">
        <v>1744166.5384341588</v>
      </c>
      <c r="AF21" s="9">
        <v>13411019.042745858</v>
      </c>
      <c r="AG21" s="9">
        <f>IF(ISBLANK(Tabla3[[#This Row],[FPO]]),"",YEAR(Tabla3[[#This Row],[FPO]])-$B$1)</f>
        <v>2</v>
      </c>
      <c r="AH21" s="9"/>
    </row>
    <row r="22" spans="1:34" x14ac:dyDescent="0.25">
      <c r="A22" s="4" t="s">
        <v>66</v>
      </c>
      <c r="B22" s="4" t="s">
        <v>67</v>
      </c>
      <c r="C22" s="5">
        <v>44755.663425925923</v>
      </c>
      <c r="D22" s="6">
        <v>44755.663425925923</v>
      </c>
      <c r="E22" s="4">
        <v>9.9</v>
      </c>
      <c r="F22" s="4" t="s">
        <v>21</v>
      </c>
      <c r="G22" s="4" t="s">
        <v>68</v>
      </c>
      <c r="H22" s="4" t="s">
        <v>69</v>
      </c>
      <c r="I22" s="7">
        <v>46022</v>
      </c>
      <c r="J22" s="7">
        <v>46022</v>
      </c>
      <c r="K22" s="4" t="s">
        <v>16</v>
      </c>
      <c r="L22" s="4" t="s">
        <v>16</v>
      </c>
      <c r="M22" s="4" t="s">
        <v>17</v>
      </c>
      <c r="N22" s="4" t="s">
        <v>16</v>
      </c>
      <c r="O22" s="4">
        <v>0</v>
      </c>
      <c r="P22" s="4">
        <v>-0.89151999999999998</v>
      </c>
      <c r="Q22" s="9">
        <v>0</v>
      </c>
      <c r="R22" s="9">
        <v>459473.15704881464</v>
      </c>
      <c r="S22" s="9">
        <v>0</v>
      </c>
      <c r="T22" s="9">
        <v>667975.46071520657</v>
      </c>
      <c r="U22" s="9">
        <v>1521388.3015303449</v>
      </c>
      <c r="V22" s="9">
        <v>-106497.58978193143</v>
      </c>
      <c r="W22" s="9">
        <v>1521388.3015303449</v>
      </c>
      <c r="X22" s="9">
        <v>0</v>
      </c>
      <c r="Y22" s="9">
        <v>2203639.6954829735</v>
      </c>
      <c r="Z22" s="9">
        <v>1744166.5384341588</v>
      </c>
      <c r="AA22" s="9">
        <v>2412141.9991493654</v>
      </c>
      <c r="AB22" s="9">
        <v>3265554.8399645034</v>
      </c>
      <c r="AC22" s="9">
        <v>1637668.9486522274</v>
      </c>
      <c r="AD22" s="9">
        <v>3265554.8399645034</v>
      </c>
      <c r="AE22" s="9">
        <v>1744166.5384341588</v>
      </c>
      <c r="AF22" s="9">
        <v>13419199.403195728</v>
      </c>
      <c r="AG22" s="9">
        <f>IF(ISBLANK(Tabla3[[#This Row],[FPO]]),"",YEAR(Tabla3[[#This Row],[FPO]])-$B$1)</f>
        <v>2</v>
      </c>
      <c r="AH22" s="9"/>
    </row>
    <row r="23" spans="1:34" hidden="1" x14ac:dyDescent="0.25">
      <c r="A23" s="4" t="s">
        <v>94</v>
      </c>
      <c r="B23" s="4" t="s">
        <v>95</v>
      </c>
      <c r="C23" s="5">
        <v>44760.409259259257</v>
      </c>
      <c r="D23" s="6">
        <v>44760.409259259257</v>
      </c>
      <c r="E23" s="4">
        <v>200</v>
      </c>
      <c r="F23" s="4" t="s">
        <v>21</v>
      </c>
      <c r="G23" s="4" t="s">
        <v>22</v>
      </c>
      <c r="H23" s="4" t="s">
        <v>96</v>
      </c>
      <c r="I23" s="7">
        <v>46568</v>
      </c>
      <c r="J23" s="7">
        <v>46568</v>
      </c>
      <c r="K23" s="4" t="s">
        <v>16</v>
      </c>
      <c r="L23" s="4" t="s">
        <v>16</v>
      </c>
      <c r="M23" s="4" t="s">
        <v>24</v>
      </c>
      <c r="N23" s="4" t="s">
        <v>16</v>
      </c>
      <c r="O23" s="4">
        <v>0</v>
      </c>
      <c r="P23" s="4">
        <v>-60.58</v>
      </c>
      <c r="Q23" s="9">
        <v>0</v>
      </c>
      <c r="R23" s="9">
        <v>367600.87577229866</v>
      </c>
      <c r="S23" s="9">
        <v>0</v>
      </c>
      <c r="T23" s="9">
        <v>534412.86087410641</v>
      </c>
      <c r="U23" s="9">
        <v>1217184.6460507561</v>
      </c>
      <c r="V23" s="9">
        <v>-286589.02139550127</v>
      </c>
      <c r="W23" s="9">
        <v>1217184.6460507561</v>
      </c>
      <c r="X23" s="9">
        <v>0</v>
      </c>
      <c r="Y23" s="9">
        <v>2111767.4142064573</v>
      </c>
      <c r="Z23" s="9">
        <v>1744166.5384341588</v>
      </c>
      <c r="AA23" s="9">
        <v>2278579.3993082652</v>
      </c>
      <c r="AB23" s="9">
        <v>2961351.1844849149</v>
      </c>
      <c r="AC23" s="9">
        <v>1457577.5170386576</v>
      </c>
      <c r="AD23" s="9">
        <v>2961351.1844849149</v>
      </c>
      <c r="AE23" s="9">
        <v>1744166.5384341588</v>
      </c>
      <c r="AF23" s="9">
        <v>12557367.60724516</v>
      </c>
      <c r="AG23" s="9">
        <f>IF(ISBLANK(Tabla3[[#This Row],[FPO]]),"",YEAR(Tabla3[[#This Row],[FPO]])-$B$1)</f>
        <v>4</v>
      </c>
      <c r="AH23" s="9"/>
    </row>
    <row r="24" spans="1:34" hidden="1" x14ac:dyDescent="0.25">
      <c r="A24" s="4" t="s">
        <v>97</v>
      </c>
      <c r="B24" s="4" t="s">
        <v>95</v>
      </c>
      <c r="C24" s="5">
        <v>44760.409259259257</v>
      </c>
      <c r="D24" s="6">
        <v>44760.409259259257</v>
      </c>
      <c r="E24" s="4">
        <v>200</v>
      </c>
      <c r="F24" s="4" t="s">
        <v>21</v>
      </c>
      <c r="G24" s="4" t="s">
        <v>91</v>
      </c>
      <c r="H24" s="4" t="s">
        <v>96</v>
      </c>
      <c r="I24" s="7">
        <v>46568</v>
      </c>
      <c r="J24" s="7">
        <v>46022</v>
      </c>
      <c r="K24" s="4" t="s">
        <v>16</v>
      </c>
      <c r="L24" s="4" t="s">
        <v>16</v>
      </c>
      <c r="M24" s="4" t="s">
        <v>24</v>
      </c>
      <c r="N24" s="4" t="s">
        <v>16</v>
      </c>
      <c r="O24" s="4">
        <v>0</v>
      </c>
      <c r="P24" s="4">
        <v>-55.09</v>
      </c>
      <c r="Q24" s="9">
        <v>0</v>
      </c>
      <c r="R24" s="9">
        <v>367600.87577229866</v>
      </c>
      <c r="S24" s="9">
        <v>0</v>
      </c>
      <c r="T24" s="9">
        <v>534412.86087410641</v>
      </c>
      <c r="U24" s="9">
        <v>1217184.6460507561</v>
      </c>
      <c r="V24" s="9">
        <v>-260617.18700360126</v>
      </c>
      <c r="W24" s="9">
        <v>1217184.6460507561</v>
      </c>
      <c r="X24" s="9">
        <v>0</v>
      </c>
      <c r="Y24" s="9">
        <v>2111767.4142064573</v>
      </c>
      <c r="Z24" s="9">
        <v>1744166.5384341588</v>
      </c>
      <c r="AA24" s="9">
        <v>2278579.3993082652</v>
      </c>
      <c r="AB24" s="9">
        <v>2961351.1844849149</v>
      </c>
      <c r="AC24" s="9">
        <v>1483549.3514305574</v>
      </c>
      <c r="AD24" s="9">
        <v>2961351.1844849149</v>
      </c>
      <c r="AE24" s="9">
        <v>1744166.5384341588</v>
      </c>
      <c r="AF24" s="9">
        <v>12583339.44163706</v>
      </c>
      <c r="AG24" s="9">
        <f>IF(ISBLANK(Tabla3[[#This Row],[FPO]]),"",YEAR(Tabla3[[#This Row],[FPO]])-$B$1)</f>
        <v>4</v>
      </c>
      <c r="AH24" s="9"/>
    </row>
    <row r="25" spans="1:34" x14ac:dyDescent="0.25">
      <c r="A25" s="4" t="s">
        <v>85</v>
      </c>
      <c r="B25" s="4" t="s">
        <v>86</v>
      </c>
      <c r="C25" s="5">
        <v>44758.370092592588</v>
      </c>
      <c r="D25" s="6">
        <v>44758.370092592588</v>
      </c>
      <c r="E25" s="4">
        <v>200</v>
      </c>
      <c r="F25" s="4" t="s">
        <v>21</v>
      </c>
      <c r="G25" s="4" t="s">
        <v>84</v>
      </c>
      <c r="H25" s="4" t="s">
        <v>87</v>
      </c>
      <c r="I25" s="7">
        <v>46022</v>
      </c>
      <c r="J25" s="7">
        <v>46022</v>
      </c>
      <c r="K25" s="4" t="s">
        <v>16</v>
      </c>
      <c r="L25" s="4" t="s">
        <v>16</v>
      </c>
      <c r="M25" s="4" t="s">
        <v>17</v>
      </c>
      <c r="N25" s="4" t="s">
        <v>16</v>
      </c>
      <c r="O25" s="4">
        <v>0</v>
      </c>
      <c r="P25" s="4">
        <v>-18.2</v>
      </c>
      <c r="Q25" s="9">
        <v>0</v>
      </c>
      <c r="R25" s="9">
        <v>459473.15704881452</v>
      </c>
      <c r="S25" s="9">
        <v>0</v>
      </c>
      <c r="T25" s="9">
        <v>667975.46071520646</v>
      </c>
      <c r="U25" s="9">
        <v>1521388.3015303449</v>
      </c>
      <c r="V25" s="9">
        <v>-107618.08892065469</v>
      </c>
      <c r="W25" s="9">
        <v>1521388.3015303449</v>
      </c>
      <c r="X25" s="9">
        <v>0</v>
      </c>
      <c r="Y25" s="9">
        <v>2203639.6954829735</v>
      </c>
      <c r="Z25" s="9">
        <v>1744166.5384341588</v>
      </c>
      <c r="AA25" s="9">
        <v>2412141.9991493654</v>
      </c>
      <c r="AB25" s="9">
        <v>3265554.8399645034</v>
      </c>
      <c r="AC25" s="9">
        <v>1636548.449513504</v>
      </c>
      <c r="AD25" s="9">
        <v>3265554.8399645034</v>
      </c>
      <c r="AE25" s="9">
        <v>1744166.5384341588</v>
      </c>
      <c r="AF25" s="9">
        <v>13418078.904057004</v>
      </c>
      <c r="AG25" s="9">
        <f>IF(ISBLANK(Tabla3[[#This Row],[FPO]]),"",YEAR(Tabla3[[#This Row],[FPO]])-$B$1)</f>
        <v>2</v>
      </c>
      <c r="AH25" s="9"/>
    </row>
    <row r="26" spans="1:34" x14ac:dyDescent="0.25">
      <c r="A26" s="4" t="s">
        <v>88</v>
      </c>
      <c r="B26" s="4" t="s">
        <v>86</v>
      </c>
      <c r="C26" s="5">
        <v>44758.370092592588</v>
      </c>
      <c r="D26" s="6">
        <v>44758.370092592588</v>
      </c>
      <c r="E26" s="4">
        <v>200</v>
      </c>
      <c r="F26" s="4" t="s">
        <v>21</v>
      </c>
      <c r="G26" s="4" t="s">
        <v>22</v>
      </c>
      <c r="H26" s="4" t="s">
        <v>87</v>
      </c>
      <c r="I26" s="7">
        <v>46022</v>
      </c>
      <c r="J26" s="7">
        <v>46020</v>
      </c>
      <c r="K26" s="4" t="s">
        <v>16</v>
      </c>
      <c r="L26" s="4" t="s">
        <v>16</v>
      </c>
      <c r="M26" s="4" t="s">
        <v>17</v>
      </c>
      <c r="N26" s="4" t="s">
        <v>16</v>
      </c>
      <c r="O26" s="4">
        <v>0</v>
      </c>
      <c r="P26" s="4">
        <v>-16.809999999999999</v>
      </c>
      <c r="Q26" s="9">
        <v>0</v>
      </c>
      <c r="R26" s="9">
        <v>459473.15704881452</v>
      </c>
      <c r="S26" s="9">
        <v>0</v>
      </c>
      <c r="T26" s="9">
        <v>667975.46071520646</v>
      </c>
      <c r="U26" s="9">
        <v>1521388.3015303449</v>
      </c>
      <c r="V26" s="9">
        <v>-99398.90520638485</v>
      </c>
      <c r="W26" s="9">
        <v>1521388.3015303449</v>
      </c>
      <c r="X26" s="9">
        <v>0</v>
      </c>
      <c r="Y26" s="9">
        <v>2203639.6954829735</v>
      </c>
      <c r="Z26" s="9">
        <v>1744166.5384341588</v>
      </c>
      <c r="AA26" s="9">
        <v>2412141.9991493654</v>
      </c>
      <c r="AB26" s="9">
        <v>3265554.8399645034</v>
      </c>
      <c r="AC26" s="9">
        <v>1644767.6332277739</v>
      </c>
      <c r="AD26" s="9">
        <v>3265554.8399645034</v>
      </c>
      <c r="AE26" s="9">
        <v>1744166.5384341588</v>
      </c>
      <c r="AF26" s="9">
        <v>13426298.087771274</v>
      </c>
      <c r="AG26" s="9">
        <f>IF(ISBLANK(Tabla3[[#This Row],[FPO]]),"",YEAR(Tabla3[[#This Row],[FPO]])-$B$1)</f>
        <v>2</v>
      </c>
      <c r="AH26" s="9"/>
    </row>
    <row r="27" spans="1:34" x14ac:dyDescent="0.25">
      <c r="A27" s="4" t="s">
        <v>44</v>
      </c>
      <c r="B27" s="4" t="s">
        <v>45</v>
      </c>
      <c r="C27" s="5">
        <v>44753.843923611108</v>
      </c>
      <c r="D27" s="6">
        <v>44753.843923611108</v>
      </c>
      <c r="E27" s="4">
        <v>90</v>
      </c>
      <c r="F27" s="4" t="s">
        <v>21</v>
      </c>
      <c r="G27" s="4" t="s">
        <v>46</v>
      </c>
      <c r="H27" s="4" t="s">
        <v>47</v>
      </c>
      <c r="I27" s="7">
        <v>46022</v>
      </c>
      <c r="J27" s="7">
        <v>46022</v>
      </c>
      <c r="K27" s="4" t="s">
        <v>16</v>
      </c>
      <c r="L27" s="4" t="s">
        <v>16</v>
      </c>
      <c r="M27" s="4" t="s">
        <v>34</v>
      </c>
      <c r="N27" s="4" t="s">
        <v>16</v>
      </c>
      <c r="O27" s="4">
        <v>0</v>
      </c>
      <c r="P27" s="4">
        <v>-2.77</v>
      </c>
      <c r="Q27" s="9">
        <v>0</v>
      </c>
      <c r="R27" s="9">
        <v>459473.15704881458</v>
      </c>
      <c r="S27" s="9">
        <v>0</v>
      </c>
      <c r="T27" s="9">
        <v>667975.46071520669</v>
      </c>
      <c r="U27" s="9">
        <v>1521388.3015303446</v>
      </c>
      <c r="V27" s="9">
        <v>-36398.303578780622</v>
      </c>
      <c r="W27" s="9">
        <v>1521388.3015303446</v>
      </c>
      <c r="X27" s="9">
        <v>0</v>
      </c>
      <c r="Y27" s="9">
        <v>2203639.6954829735</v>
      </c>
      <c r="Z27" s="9">
        <v>1744166.5384341588</v>
      </c>
      <c r="AA27" s="9">
        <v>2412141.9991493654</v>
      </c>
      <c r="AB27" s="9">
        <v>3265554.8399645034</v>
      </c>
      <c r="AC27" s="9">
        <v>1707768.234855378</v>
      </c>
      <c r="AD27" s="9">
        <v>3265554.8399645034</v>
      </c>
      <c r="AE27" s="9">
        <v>1744166.5384341588</v>
      </c>
      <c r="AF27" s="9">
        <v>13489298.689398877</v>
      </c>
      <c r="AG27" s="9">
        <f>IF(ISBLANK(Tabla3[[#This Row],[FPO]]),"",YEAR(Tabla3[[#This Row],[FPO]])-$B$1)</f>
        <v>2</v>
      </c>
      <c r="AH27" s="9"/>
    </row>
    <row r="28" spans="1:34" hidden="1" x14ac:dyDescent="0.25">
      <c r="A28" s="4" t="s">
        <v>80</v>
      </c>
      <c r="B28" s="4" t="s">
        <v>81</v>
      </c>
      <c r="C28" s="5">
        <v>44757.678078703699</v>
      </c>
      <c r="D28" s="6">
        <v>44757.678078703699</v>
      </c>
      <c r="E28" s="4">
        <v>150</v>
      </c>
      <c r="F28" s="4" t="s">
        <v>21</v>
      </c>
      <c r="G28" s="4" t="s">
        <v>22</v>
      </c>
      <c r="H28" s="4" t="s">
        <v>82</v>
      </c>
      <c r="I28" s="7">
        <v>46387</v>
      </c>
      <c r="J28" s="7">
        <v>46387</v>
      </c>
      <c r="K28" s="4" t="s">
        <v>16</v>
      </c>
      <c r="L28" s="4" t="s">
        <v>16</v>
      </c>
      <c r="M28" s="4" t="s">
        <v>17</v>
      </c>
      <c r="N28" s="4" t="s">
        <v>16</v>
      </c>
      <c r="O28" s="4">
        <v>0</v>
      </c>
      <c r="P28" s="4">
        <v>-11.66</v>
      </c>
      <c r="Q28" s="9">
        <v>0</v>
      </c>
      <c r="R28" s="9">
        <v>410977.77911342983</v>
      </c>
      <c r="S28" s="9">
        <v>0</v>
      </c>
      <c r="T28" s="9">
        <v>597473.57845725107</v>
      </c>
      <c r="U28" s="9">
        <v>1360812.4342847455</v>
      </c>
      <c r="V28" s="9">
        <v>-82226.039225909262</v>
      </c>
      <c r="W28" s="9">
        <v>1360812.4342847455</v>
      </c>
      <c r="X28" s="9">
        <v>0</v>
      </c>
      <c r="Y28" s="9">
        <v>2155144.3175475886</v>
      </c>
      <c r="Z28" s="9">
        <v>1744166.5384341588</v>
      </c>
      <c r="AA28" s="9">
        <v>2341640.1168914097</v>
      </c>
      <c r="AB28" s="9">
        <v>3104978.9727189043</v>
      </c>
      <c r="AC28" s="9">
        <v>1661940.4992082496</v>
      </c>
      <c r="AD28" s="9">
        <v>3104978.9727189043</v>
      </c>
      <c r="AE28" s="9">
        <v>1744166.5384341588</v>
      </c>
      <c r="AF28" s="9">
        <v>13083609.89269001</v>
      </c>
      <c r="AG28" s="9">
        <f>IF(ISBLANK(Tabla3[[#This Row],[FPO]]),"",YEAR(Tabla3[[#This Row],[FPO]])-$B$1)</f>
        <v>3</v>
      </c>
      <c r="AH28" s="9"/>
    </row>
    <row r="29" spans="1:34" hidden="1" x14ac:dyDescent="0.25">
      <c r="A29" s="4" t="s">
        <v>83</v>
      </c>
      <c r="B29" s="4" t="s">
        <v>81</v>
      </c>
      <c r="C29" s="5">
        <v>44757.678078703699</v>
      </c>
      <c r="D29" s="6">
        <v>44757.678078703699</v>
      </c>
      <c r="E29" s="4">
        <v>150</v>
      </c>
      <c r="F29" s="4" t="s">
        <v>21</v>
      </c>
      <c r="G29" s="4" t="s">
        <v>84</v>
      </c>
      <c r="H29" s="4" t="s">
        <v>82</v>
      </c>
      <c r="I29" s="7">
        <v>46387</v>
      </c>
      <c r="J29" s="7">
        <v>46022</v>
      </c>
      <c r="K29" s="4" t="s">
        <v>16</v>
      </c>
      <c r="L29" s="4" t="s">
        <v>16</v>
      </c>
      <c r="M29" s="4" t="s">
        <v>17</v>
      </c>
      <c r="N29" s="4" t="s">
        <v>16</v>
      </c>
      <c r="O29" s="4">
        <v>0</v>
      </c>
      <c r="P29" s="4">
        <v>-12.62</v>
      </c>
      <c r="Q29" s="9">
        <v>0</v>
      </c>
      <c r="R29" s="9">
        <v>410977.77911342983</v>
      </c>
      <c r="S29" s="9">
        <v>0</v>
      </c>
      <c r="T29" s="9">
        <v>597473.57845725107</v>
      </c>
      <c r="U29" s="9">
        <v>1360812.4342847455</v>
      </c>
      <c r="V29" s="9">
        <v>-88995.936109002942</v>
      </c>
      <c r="W29" s="9">
        <v>1360812.4342847455</v>
      </c>
      <c r="X29" s="9">
        <v>0</v>
      </c>
      <c r="Y29" s="9">
        <v>2155144.3175475886</v>
      </c>
      <c r="Z29" s="9">
        <v>1744166.5384341588</v>
      </c>
      <c r="AA29" s="9">
        <v>2341640.1168914097</v>
      </c>
      <c r="AB29" s="9">
        <v>3104978.9727189043</v>
      </c>
      <c r="AC29" s="9">
        <v>1655170.6023251559</v>
      </c>
      <c r="AD29" s="9">
        <v>3104978.9727189043</v>
      </c>
      <c r="AE29" s="9">
        <v>1744166.5384341588</v>
      </c>
      <c r="AF29" s="9">
        <v>13076839.995806916</v>
      </c>
      <c r="AG29" s="9">
        <f>IF(ISBLANK(Tabla3[[#This Row],[FPO]]),"",YEAR(Tabla3[[#This Row],[FPO]])-$B$1)</f>
        <v>3</v>
      </c>
      <c r="AH29" s="9"/>
    </row>
    <row r="30" spans="1:34" x14ac:dyDescent="0.25">
      <c r="A30" s="4" t="s">
        <v>19</v>
      </c>
      <c r="B30" s="4" t="s">
        <v>20</v>
      </c>
      <c r="C30" s="5">
        <v>44658.941631944443</v>
      </c>
      <c r="D30" s="6">
        <v>44658.941631944443</v>
      </c>
      <c r="E30" s="4">
        <v>250</v>
      </c>
      <c r="F30" s="4" t="s">
        <v>21</v>
      </c>
      <c r="G30" s="4" t="s">
        <v>22</v>
      </c>
      <c r="H30" s="4" t="s">
        <v>23</v>
      </c>
      <c r="I30" s="7">
        <v>46022</v>
      </c>
      <c r="J30" s="7">
        <v>46022</v>
      </c>
      <c r="K30" s="4" t="s">
        <v>16</v>
      </c>
      <c r="L30" s="4" t="s">
        <v>18</v>
      </c>
      <c r="M30" s="4" t="s">
        <v>24</v>
      </c>
      <c r="N30" s="4" t="s">
        <v>16</v>
      </c>
      <c r="O30" s="4" t="s">
        <v>25</v>
      </c>
      <c r="P30" s="4">
        <v>-21.165019999999998</v>
      </c>
      <c r="Q30" s="9">
        <v>0</v>
      </c>
      <c r="R30" s="9">
        <v>459473.1570488147</v>
      </c>
      <c r="S30" s="9">
        <v>0</v>
      </c>
      <c r="T30" s="9">
        <v>667975.46071520634</v>
      </c>
      <c r="U30" s="9">
        <v>1521388.3015303446</v>
      </c>
      <c r="V30" s="9">
        <v>-100120.39579637069</v>
      </c>
      <c r="W30" s="9">
        <v>1521388.3015303449</v>
      </c>
      <c r="X30" s="9">
        <v>0</v>
      </c>
      <c r="Y30" s="9">
        <v>2203639.6954829735</v>
      </c>
      <c r="Z30" s="9">
        <v>1744166.5384341588</v>
      </c>
      <c r="AA30" s="9">
        <v>2412141.9991493654</v>
      </c>
      <c r="AB30" s="9">
        <v>3265554.8399645034</v>
      </c>
      <c r="AC30" s="9">
        <v>1644046.1426377881</v>
      </c>
      <c r="AD30" s="9">
        <v>3265554.8399645034</v>
      </c>
      <c r="AE30" s="9">
        <v>1744166.5384341588</v>
      </c>
      <c r="AF30" s="9">
        <v>13425576.597181289</v>
      </c>
      <c r="AG30" s="9">
        <f>IF(ISBLANK(Tabla3[[#This Row],[FPO]]),"",YEAR(Tabla3[[#This Row],[FPO]])-$B$1)</f>
        <v>2</v>
      </c>
      <c r="AH30" s="9"/>
    </row>
    <row r="31" spans="1:34" x14ac:dyDescent="0.25">
      <c r="A31" s="4" t="s">
        <v>123</v>
      </c>
      <c r="B31" s="4" t="s">
        <v>124</v>
      </c>
      <c r="C31" s="5">
        <v>44688.681944444441</v>
      </c>
      <c r="D31" s="6">
        <v>44688.681944444441</v>
      </c>
      <c r="E31" s="4">
        <v>500</v>
      </c>
      <c r="F31" s="4" t="s">
        <v>21</v>
      </c>
      <c r="G31" s="4" t="s">
        <v>91</v>
      </c>
      <c r="H31" s="4" t="s">
        <v>125</v>
      </c>
      <c r="I31" s="7">
        <v>46022</v>
      </c>
      <c r="J31" s="7">
        <v>46022</v>
      </c>
      <c r="K31" s="4" t="s">
        <v>16</v>
      </c>
      <c r="L31" s="4" t="s">
        <v>16</v>
      </c>
      <c r="M31" s="4" t="s">
        <v>24</v>
      </c>
      <c r="N31" s="4" t="s">
        <v>16</v>
      </c>
      <c r="O31" s="4">
        <v>0</v>
      </c>
      <c r="P31" s="4">
        <v>-41.65578</v>
      </c>
      <c r="Q31" s="9">
        <v>0</v>
      </c>
      <c r="R31" s="9">
        <v>459473.1570488147</v>
      </c>
      <c r="S31" s="9">
        <v>0</v>
      </c>
      <c r="T31" s="9">
        <v>667975.46071520634</v>
      </c>
      <c r="U31" s="9">
        <v>1521388.3015303446</v>
      </c>
      <c r="V31" s="9">
        <v>-98525.613980202776</v>
      </c>
      <c r="W31" s="9">
        <v>1521388.3015303449</v>
      </c>
      <c r="X31" s="9">
        <v>0</v>
      </c>
      <c r="Y31" s="9">
        <v>2203639.6954829735</v>
      </c>
      <c r="Z31" s="9">
        <v>1744166.5384341588</v>
      </c>
      <c r="AA31" s="9">
        <v>2412141.9991493654</v>
      </c>
      <c r="AB31" s="9">
        <v>3265554.8399645034</v>
      </c>
      <c r="AC31" s="9">
        <v>1645640.9244539561</v>
      </c>
      <c r="AD31" s="9">
        <v>3265554.8399645034</v>
      </c>
      <c r="AE31" s="9">
        <v>1744166.5384341588</v>
      </c>
      <c r="AF31" s="9">
        <v>13427171.378997456</v>
      </c>
      <c r="AG31" s="9">
        <f>IF(ISBLANK(Tabla3[[#This Row],[FPO]]),"",YEAR(Tabla3[[#This Row],[FPO]])-$B$1)</f>
        <v>2</v>
      </c>
      <c r="AH31" s="9"/>
    </row>
    <row r="32" spans="1:34" x14ac:dyDescent="0.25">
      <c r="A32" s="4" t="s">
        <v>148</v>
      </c>
      <c r="B32" s="4" t="s">
        <v>149</v>
      </c>
      <c r="C32" s="5">
        <v>44781.470833333333</v>
      </c>
      <c r="D32" s="6">
        <v>44781.470833333333</v>
      </c>
      <c r="E32" s="4">
        <v>19.899999999999999</v>
      </c>
      <c r="F32" s="4" t="s">
        <v>21</v>
      </c>
      <c r="G32" s="4" t="s">
        <v>150</v>
      </c>
      <c r="H32" s="4" t="s">
        <v>151</v>
      </c>
      <c r="I32" s="7">
        <v>46022</v>
      </c>
      <c r="J32" s="7">
        <v>46022</v>
      </c>
      <c r="K32" s="4" t="s">
        <v>16</v>
      </c>
      <c r="L32" s="4" t="s">
        <v>16</v>
      </c>
      <c r="M32" s="4" t="s">
        <v>17</v>
      </c>
      <c r="N32" s="4" t="s">
        <v>16</v>
      </c>
      <c r="O32" s="4">
        <v>0</v>
      </c>
      <c r="P32" s="4">
        <v>0.26771299999999998</v>
      </c>
      <c r="Q32" s="9">
        <v>0</v>
      </c>
      <c r="R32" s="9">
        <v>459473.15704881458</v>
      </c>
      <c r="S32" s="9">
        <v>0</v>
      </c>
      <c r="T32" s="9">
        <v>667975.46071520681</v>
      </c>
      <c r="U32" s="9">
        <v>1521388.3015303449</v>
      </c>
      <c r="V32" s="9">
        <v>15909.636887302009</v>
      </c>
      <c r="W32" s="9">
        <v>1521388.3015303449</v>
      </c>
      <c r="X32" s="9">
        <v>0</v>
      </c>
      <c r="Y32" s="9">
        <v>2203639.6954829735</v>
      </c>
      <c r="Z32" s="9">
        <v>1744166.5384341588</v>
      </c>
      <c r="AA32" s="9">
        <v>2412141.9991493654</v>
      </c>
      <c r="AB32" s="9">
        <v>3265554.8399645034</v>
      </c>
      <c r="AC32" s="9">
        <v>1760076.1753214607</v>
      </c>
      <c r="AD32" s="9">
        <v>3265554.8399645034</v>
      </c>
      <c r="AE32" s="9">
        <v>1744166.5384341588</v>
      </c>
      <c r="AF32" s="9">
        <v>13541606.629864961</v>
      </c>
      <c r="AG32" s="9">
        <f>IF(ISBLANK(Tabla3[[#This Row],[FPO]]),"",YEAR(Tabla3[[#This Row],[FPO]])-$B$1)</f>
        <v>2</v>
      </c>
      <c r="AH32" s="9"/>
    </row>
    <row r="33" spans="1:34" x14ac:dyDescent="0.25">
      <c r="A33" s="4" t="s">
        <v>139</v>
      </c>
      <c r="B33" s="4" t="s">
        <v>140</v>
      </c>
      <c r="C33" s="5">
        <v>44774.529166666667</v>
      </c>
      <c r="D33" s="6">
        <v>44774.529166666667</v>
      </c>
      <c r="E33" s="4">
        <v>170</v>
      </c>
      <c r="F33" s="4" t="s">
        <v>21</v>
      </c>
      <c r="G33" s="4" t="s">
        <v>32</v>
      </c>
      <c r="H33" s="4" t="s">
        <v>141</v>
      </c>
      <c r="I33" s="7">
        <v>46022</v>
      </c>
      <c r="J33" s="7">
        <v>46022</v>
      </c>
      <c r="K33" s="4" t="s">
        <v>16</v>
      </c>
      <c r="L33" s="4" t="s">
        <v>16</v>
      </c>
      <c r="M33" s="4" t="s">
        <v>24</v>
      </c>
      <c r="N33" s="4" t="s">
        <v>16</v>
      </c>
      <c r="O33" s="4">
        <v>0</v>
      </c>
      <c r="P33" s="4">
        <v>14.185</v>
      </c>
      <c r="Q33" s="9">
        <v>0</v>
      </c>
      <c r="R33" s="9">
        <v>459473.15704881464</v>
      </c>
      <c r="S33" s="9">
        <v>0</v>
      </c>
      <c r="T33" s="9">
        <v>667975.46071520669</v>
      </c>
      <c r="U33" s="9">
        <v>1521388.3015303451</v>
      </c>
      <c r="V33" s="9">
        <v>98678.900539074733</v>
      </c>
      <c r="W33" s="9">
        <v>1521388.3015303451</v>
      </c>
      <c r="X33" s="9">
        <v>0</v>
      </c>
      <c r="Y33" s="9">
        <v>2203639.6954829735</v>
      </c>
      <c r="Z33" s="9">
        <v>1744166.5384341588</v>
      </c>
      <c r="AA33" s="9">
        <v>2412141.9991493654</v>
      </c>
      <c r="AB33" s="9">
        <v>3265554.8399645039</v>
      </c>
      <c r="AC33" s="9">
        <v>1842845.4389732336</v>
      </c>
      <c r="AD33" s="9">
        <v>3265554.8399645039</v>
      </c>
      <c r="AE33" s="9">
        <v>1744166.5384341588</v>
      </c>
      <c r="AF33" s="9">
        <v>13624375.893516734</v>
      </c>
      <c r="AG33" s="9">
        <f>IF(ISBLANK(Tabla3[[#This Row],[FPO]]),"",YEAR(Tabla3[[#This Row],[FPO]])-$B$1)</f>
        <v>2</v>
      </c>
      <c r="AH33" s="9"/>
    </row>
    <row r="34" spans="1:34" x14ac:dyDescent="0.25">
      <c r="A34" s="4" t="s">
        <v>142</v>
      </c>
      <c r="B34" s="4" t="s">
        <v>140</v>
      </c>
      <c r="C34" s="5">
        <v>44774.529166666667</v>
      </c>
      <c r="D34" s="6">
        <v>44774.529166666667</v>
      </c>
      <c r="E34" s="4">
        <v>170</v>
      </c>
      <c r="F34" s="4" t="s">
        <v>21</v>
      </c>
      <c r="G34" s="4" t="s">
        <v>91</v>
      </c>
      <c r="H34" s="4" t="s">
        <v>141</v>
      </c>
      <c r="I34" s="7">
        <v>46022</v>
      </c>
      <c r="J34" s="7">
        <v>46387</v>
      </c>
      <c r="K34" s="4" t="s">
        <v>16</v>
      </c>
      <c r="L34" s="4" t="s">
        <v>16</v>
      </c>
      <c r="M34" s="4" t="s">
        <v>24</v>
      </c>
      <c r="N34" s="4" t="s">
        <v>16</v>
      </c>
      <c r="O34" s="4">
        <v>0</v>
      </c>
      <c r="P34" s="4">
        <v>19.125</v>
      </c>
      <c r="Q34" s="9">
        <v>0</v>
      </c>
      <c r="R34" s="9">
        <v>459473.15704881464</v>
      </c>
      <c r="S34" s="9">
        <v>0</v>
      </c>
      <c r="T34" s="9">
        <v>667975.46071520669</v>
      </c>
      <c r="U34" s="9">
        <v>1521388.3015303451</v>
      </c>
      <c r="V34" s="9">
        <v>133044.34069861152</v>
      </c>
      <c r="W34" s="9">
        <v>1521388.3015303451</v>
      </c>
      <c r="X34" s="9">
        <v>0</v>
      </c>
      <c r="Y34" s="9">
        <v>2203639.6954829735</v>
      </c>
      <c r="Z34" s="9">
        <v>1744166.5384341588</v>
      </c>
      <c r="AA34" s="9">
        <v>2412141.9991493654</v>
      </c>
      <c r="AB34" s="9">
        <v>3265554.8399645039</v>
      </c>
      <c r="AC34" s="9">
        <v>1877210.8791327702</v>
      </c>
      <c r="AD34" s="9">
        <v>3265554.8399645039</v>
      </c>
      <c r="AE34" s="9">
        <v>1744166.5384341588</v>
      </c>
      <c r="AF34" s="9">
        <v>13658741.333676271</v>
      </c>
      <c r="AG34" s="9">
        <f>IF(ISBLANK(Tabla3[[#This Row],[FPO]]),"",YEAR(Tabla3[[#This Row],[FPO]])-$B$1)</f>
        <v>2</v>
      </c>
      <c r="AH34" s="9"/>
    </row>
    <row r="35" spans="1:34" x14ac:dyDescent="0.25">
      <c r="A35" s="4" t="s">
        <v>180</v>
      </c>
      <c r="B35" s="4" t="s">
        <v>181</v>
      </c>
      <c r="C35" s="5">
        <v>44797.79791666667</v>
      </c>
      <c r="D35" s="6">
        <v>44797.79791666667</v>
      </c>
      <c r="E35" s="4">
        <v>19</v>
      </c>
      <c r="F35" s="4" t="s">
        <v>21</v>
      </c>
      <c r="G35" s="4" t="s">
        <v>39</v>
      </c>
      <c r="H35" s="4" t="s">
        <v>182</v>
      </c>
      <c r="I35" s="7">
        <v>46020</v>
      </c>
      <c r="J35" s="7">
        <v>46020</v>
      </c>
      <c r="K35" s="4" t="s">
        <v>16</v>
      </c>
      <c r="L35" s="4" t="s">
        <v>16</v>
      </c>
      <c r="M35" s="4" t="s">
        <v>17</v>
      </c>
      <c r="N35" s="4" t="s">
        <v>16</v>
      </c>
      <c r="O35" s="4">
        <v>0</v>
      </c>
      <c r="P35" s="4">
        <v>-1.8327899999999999</v>
      </c>
      <c r="Q35" s="9">
        <v>0</v>
      </c>
      <c r="R35" s="9">
        <v>459473.15704881458</v>
      </c>
      <c r="S35" s="9">
        <v>0</v>
      </c>
      <c r="T35" s="9">
        <v>667975.46071520657</v>
      </c>
      <c r="U35" s="9">
        <v>1521388.3015303449</v>
      </c>
      <c r="V35" s="9">
        <v>-114078.28640421433</v>
      </c>
      <c r="W35" s="9">
        <v>1521388.3015303449</v>
      </c>
      <c r="X35" s="9">
        <v>0</v>
      </c>
      <c r="Y35" s="9">
        <v>2203639.6954829735</v>
      </c>
      <c r="Z35" s="9">
        <v>1744166.5384341588</v>
      </c>
      <c r="AA35" s="9">
        <v>2412141.9991493654</v>
      </c>
      <c r="AB35" s="9">
        <v>3265554.8399645034</v>
      </c>
      <c r="AC35" s="9">
        <v>1630088.2520299444</v>
      </c>
      <c r="AD35" s="9">
        <v>3265554.8399645034</v>
      </c>
      <c r="AE35" s="9">
        <v>1744166.5384341588</v>
      </c>
      <c r="AF35" s="9">
        <v>13411618.706573445</v>
      </c>
      <c r="AG35" s="9">
        <f>IF(ISBLANK(Tabla3[[#This Row],[FPO]]),"",YEAR(Tabla3[[#This Row],[FPO]])-$B$1)</f>
        <v>2</v>
      </c>
      <c r="AH35" s="9"/>
    </row>
    <row r="36" spans="1:34" x14ac:dyDescent="0.25">
      <c r="A36" s="4" t="s">
        <v>183</v>
      </c>
      <c r="B36" s="4" t="s">
        <v>181</v>
      </c>
      <c r="C36" s="5">
        <v>44797.79791666667</v>
      </c>
      <c r="D36" s="6">
        <v>44797.79791666667</v>
      </c>
      <c r="E36" s="4">
        <v>19</v>
      </c>
      <c r="F36" s="4" t="s">
        <v>21</v>
      </c>
      <c r="G36" s="4" t="s">
        <v>75</v>
      </c>
      <c r="H36" s="4" t="s">
        <v>182</v>
      </c>
      <c r="I36" s="7">
        <v>46020</v>
      </c>
      <c r="J36" s="7">
        <v>46387</v>
      </c>
      <c r="K36" s="4" t="s">
        <v>16</v>
      </c>
      <c r="L36" s="4" t="s">
        <v>16</v>
      </c>
      <c r="M36" s="4" t="s">
        <v>17</v>
      </c>
      <c r="N36" s="4" t="s">
        <v>16</v>
      </c>
      <c r="O36" s="4">
        <v>0</v>
      </c>
      <c r="P36" s="4">
        <v>-2.1278600000000001</v>
      </c>
      <c r="Q36" s="9">
        <v>0</v>
      </c>
      <c r="R36" s="9">
        <v>459473.15704881458</v>
      </c>
      <c r="S36" s="9">
        <v>0</v>
      </c>
      <c r="T36" s="9">
        <v>667975.46071520657</v>
      </c>
      <c r="U36" s="9">
        <v>1521388.3015303449</v>
      </c>
      <c r="V36" s="9">
        <v>-132444.31850243156</v>
      </c>
      <c r="W36" s="9">
        <v>1521388.3015303449</v>
      </c>
      <c r="X36" s="9">
        <v>0</v>
      </c>
      <c r="Y36" s="9">
        <v>2203639.6954829735</v>
      </c>
      <c r="Z36" s="9">
        <v>1744166.5384341588</v>
      </c>
      <c r="AA36" s="9">
        <v>2412141.9991493654</v>
      </c>
      <c r="AB36" s="9">
        <v>3265554.8399645034</v>
      </c>
      <c r="AC36" s="9">
        <v>1611722.2199317273</v>
      </c>
      <c r="AD36" s="9">
        <v>3265554.8399645034</v>
      </c>
      <c r="AE36" s="9">
        <v>1744166.5384341588</v>
      </c>
      <c r="AF36" s="9">
        <v>13393252.674475227</v>
      </c>
      <c r="AG36" s="9">
        <f>IF(ISBLANK(Tabla3[[#This Row],[FPO]]),"",YEAR(Tabla3[[#This Row],[FPO]])-$B$1)</f>
        <v>2</v>
      </c>
      <c r="AH36" s="9"/>
    </row>
    <row r="37" spans="1:34" hidden="1" x14ac:dyDescent="0.25">
      <c r="A37" s="4" t="s">
        <v>192</v>
      </c>
      <c r="B37" s="4" t="s">
        <v>193</v>
      </c>
      <c r="C37" s="5">
        <v>44760.809849537036</v>
      </c>
      <c r="D37" s="6">
        <v>44760.809849537036</v>
      </c>
      <c r="E37" s="4">
        <v>180</v>
      </c>
      <c r="F37" s="4" t="s">
        <v>21</v>
      </c>
      <c r="G37" s="4" t="s">
        <v>32</v>
      </c>
      <c r="H37" s="4" t="s">
        <v>194</v>
      </c>
      <c r="I37" s="7">
        <v>46387</v>
      </c>
      <c r="J37" s="7">
        <v>46387</v>
      </c>
      <c r="K37" s="4" t="s">
        <v>16</v>
      </c>
      <c r="L37" s="4" t="s">
        <v>16</v>
      </c>
      <c r="M37" s="4" t="s">
        <v>34</v>
      </c>
      <c r="N37" s="4" t="s">
        <v>16</v>
      </c>
      <c r="O37" s="4">
        <v>0</v>
      </c>
      <c r="P37" s="4">
        <v>-14.61</v>
      </c>
      <c r="Q37" s="9">
        <v>0</v>
      </c>
      <c r="R37" s="9">
        <v>410977.77911342983</v>
      </c>
      <c r="S37" s="9">
        <v>0</v>
      </c>
      <c r="T37" s="9">
        <v>597473.57845725107</v>
      </c>
      <c r="U37" s="9">
        <v>1360812.4342847448</v>
      </c>
      <c r="V37" s="9">
        <v>-85857.806824652216</v>
      </c>
      <c r="W37" s="9">
        <v>1360812.4342847448</v>
      </c>
      <c r="X37" s="9">
        <v>0</v>
      </c>
      <c r="Y37" s="9">
        <v>2155144.3175475886</v>
      </c>
      <c r="Z37" s="9">
        <v>1744166.5384341588</v>
      </c>
      <c r="AA37" s="9">
        <v>2341640.1168914097</v>
      </c>
      <c r="AB37" s="9">
        <v>3104978.9727189038</v>
      </c>
      <c r="AC37" s="9">
        <v>1658308.7316095065</v>
      </c>
      <c r="AD37" s="9">
        <v>3104978.9727189038</v>
      </c>
      <c r="AE37" s="9">
        <v>1744166.5384341588</v>
      </c>
      <c r="AF37" s="9">
        <v>13079978.125091266</v>
      </c>
      <c r="AG37" s="9">
        <f>IF(ISBLANK(Tabla3[[#This Row],[FPO]]),"",YEAR(Tabla3[[#This Row],[FPO]])-$B$1)</f>
        <v>3</v>
      </c>
      <c r="AH37" s="9"/>
    </row>
    <row r="38" spans="1:34" hidden="1" x14ac:dyDescent="0.25">
      <c r="A38" s="4" t="s">
        <v>195</v>
      </c>
      <c r="B38" s="4" t="s">
        <v>193</v>
      </c>
      <c r="C38" s="5">
        <v>44760.765150462961</v>
      </c>
      <c r="D38" s="6">
        <v>44760.765150462961</v>
      </c>
      <c r="E38" s="4">
        <v>180</v>
      </c>
      <c r="F38" s="4" t="s">
        <v>21</v>
      </c>
      <c r="G38" s="4" t="s">
        <v>32</v>
      </c>
      <c r="H38" s="4" t="s">
        <v>196</v>
      </c>
      <c r="I38" s="7">
        <v>46387</v>
      </c>
      <c r="J38" s="7">
        <v>46387</v>
      </c>
      <c r="K38" s="4" t="s">
        <v>16</v>
      </c>
      <c r="L38" s="4" t="s">
        <v>16</v>
      </c>
      <c r="M38" s="4" t="s">
        <v>34</v>
      </c>
      <c r="N38" s="4" t="s">
        <v>16</v>
      </c>
      <c r="O38" s="4">
        <v>0</v>
      </c>
      <c r="P38" s="4">
        <v>-14.61</v>
      </c>
      <c r="Q38" s="9">
        <v>0</v>
      </c>
      <c r="R38" s="9">
        <v>410977.77911342983</v>
      </c>
      <c r="S38" s="9">
        <v>0</v>
      </c>
      <c r="T38" s="9">
        <v>597473.57845725107</v>
      </c>
      <c r="U38" s="9">
        <v>1360812.4342847448</v>
      </c>
      <c r="V38" s="9">
        <v>-85857.806824652216</v>
      </c>
      <c r="W38" s="9">
        <v>1360812.4342847448</v>
      </c>
      <c r="X38" s="9">
        <v>0</v>
      </c>
      <c r="Y38" s="9">
        <v>2155144.3175475886</v>
      </c>
      <c r="Z38" s="9">
        <v>1744166.5384341588</v>
      </c>
      <c r="AA38" s="9">
        <v>2341640.1168914097</v>
      </c>
      <c r="AB38" s="9">
        <v>3104978.9727189038</v>
      </c>
      <c r="AC38" s="9">
        <v>1658308.7316095065</v>
      </c>
      <c r="AD38" s="9">
        <v>3104978.9727189038</v>
      </c>
      <c r="AE38" s="9">
        <v>1744166.5384341588</v>
      </c>
      <c r="AF38" s="9">
        <v>13079978.125091266</v>
      </c>
      <c r="AG38" s="9">
        <f>IF(ISBLANK(Tabla3[[#This Row],[FPO]]),"",YEAR(Tabla3[[#This Row],[FPO]])-$B$1)</f>
        <v>3</v>
      </c>
      <c r="AH38" s="9"/>
    </row>
    <row r="39" spans="1:34" hidden="1" x14ac:dyDescent="0.25">
      <c r="A39" s="4" t="s">
        <v>176</v>
      </c>
      <c r="B39" s="4" t="s">
        <v>177</v>
      </c>
      <c r="C39" s="5">
        <v>44796.896527777775</v>
      </c>
      <c r="D39" s="6">
        <v>44796.896527777775</v>
      </c>
      <c r="E39" s="4">
        <v>180</v>
      </c>
      <c r="F39" s="4" t="s">
        <v>21</v>
      </c>
      <c r="G39" s="4" t="s">
        <v>32</v>
      </c>
      <c r="H39" s="4" t="s">
        <v>178</v>
      </c>
      <c r="I39" s="7">
        <v>46752</v>
      </c>
      <c r="J39" s="7">
        <v>46752</v>
      </c>
      <c r="K39" s="4" t="s">
        <v>16</v>
      </c>
      <c r="L39" s="4" t="s">
        <v>16</v>
      </c>
      <c r="M39" s="4" t="s">
        <v>17</v>
      </c>
      <c r="N39" s="4" t="s">
        <v>16</v>
      </c>
      <c r="O39" s="4">
        <v>0</v>
      </c>
      <c r="P39" s="4">
        <v>-14.61</v>
      </c>
      <c r="Q39" s="9">
        <v>0</v>
      </c>
      <c r="R39" s="9">
        <v>367600.87577229866</v>
      </c>
      <c r="S39" s="9">
        <v>0</v>
      </c>
      <c r="T39" s="9">
        <v>534412.86087410664</v>
      </c>
      <c r="U39" s="9">
        <v>1217184.6460507559</v>
      </c>
      <c r="V39" s="9">
        <v>-76795.891614179083</v>
      </c>
      <c r="W39" s="9">
        <v>1217184.6460507556</v>
      </c>
      <c r="X39" s="9">
        <v>0</v>
      </c>
      <c r="Y39" s="9">
        <v>2111767.4142064573</v>
      </c>
      <c r="Z39" s="9">
        <v>1744166.5384341588</v>
      </c>
      <c r="AA39" s="9">
        <v>2278579.3993082652</v>
      </c>
      <c r="AB39" s="9">
        <v>2961351.1844849149</v>
      </c>
      <c r="AC39" s="9">
        <v>1667370.6468199797</v>
      </c>
      <c r="AD39" s="9">
        <v>2961351.1844849144</v>
      </c>
      <c r="AE39" s="9">
        <v>1744166.5384341588</v>
      </c>
      <c r="AF39" s="9">
        <v>12767160.737026479</v>
      </c>
      <c r="AG39" s="9">
        <f>IF(ISBLANK(Tabla3[[#This Row],[FPO]]),"",YEAR(Tabla3[[#This Row],[FPO]])-$B$1)</f>
        <v>4</v>
      </c>
      <c r="AH39" s="9"/>
    </row>
    <row r="40" spans="1:34" hidden="1" x14ac:dyDescent="0.25">
      <c r="A40" s="4" t="s">
        <v>179</v>
      </c>
      <c r="B40" s="4" t="s">
        <v>177</v>
      </c>
      <c r="C40" s="5">
        <v>44796.896527777775</v>
      </c>
      <c r="D40" s="6">
        <v>44796.896527777775</v>
      </c>
      <c r="E40" s="4">
        <v>180</v>
      </c>
      <c r="F40" s="4" t="s">
        <v>21</v>
      </c>
      <c r="G40" s="4" t="s">
        <v>156</v>
      </c>
      <c r="H40" s="4" t="s">
        <v>178</v>
      </c>
      <c r="I40" s="7">
        <v>46752</v>
      </c>
      <c r="J40" s="7">
        <v>46387</v>
      </c>
      <c r="K40" s="4" t="s">
        <v>16</v>
      </c>
      <c r="L40" s="4" t="s">
        <v>16</v>
      </c>
      <c r="M40" s="4" t="s">
        <v>17</v>
      </c>
      <c r="N40" s="4" t="s">
        <v>16</v>
      </c>
      <c r="O40" s="4">
        <v>0</v>
      </c>
      <c r="P40" s="4">
        <v>-26.137</v>
      </c>
      <c r="Q40" s="9">
        <v>0</v>
      </c>
      <c r="R40" s="9">
        <v>367600.87577229866</v>
      </c>
      <c r="S40" s="9">
        <v>0</v>
      </c>
      <c r="T40" s="9">
        <v>534412.86087410664</v>
      </c>
      <c r="U40" s="9">
        <v>1217184.6460507559</v>
      </c>
      <c r="V40" s="9">
        <v>-137386.32574399718</v>
      </c>
      <c r="W40" s="9">
        <v>1217184.6460507556</v>
      </c>
      <c r="X40" s="9">
        <v>0</v>
      </c>
      <c r="Y40" s="9">
        <v>2111767.4142064573</v>
      </c>
      <c r="Z40" s="9">
        <v>1744166.5384341588</v>
      </c>
      <c r="AA40" s="9">
        <v>2278579.3993082652</v>
      </c>
      <c r="AB40" s="9">
        <v>2961351.1844849149</v>
      </c>
      <c r="AC40" s="9">
        <v>1606780.2126901615</v>
      </c>
      <c r="AD40" s="9">
        <v>2961351.1844849144</v>
      </c>
      <c r="AE40" s="9">
        <v>1744166.5384341588</v>
      </c>
      <c r="AF40" s="9">
        <v>12706570.302896662</v>
      </c>
      <c r="AG40" s="9">
        <f>IF(ISBLANK(Tabla3[[#This Row],[FPO]]),"",YEAR(Tabla3[[#This Row],[FPO]])-$B$1)</f>
        <v>4</v>
      </c>
      <c r="AH40" s="9"/>
    </row>
    <row r="41" spans="1:34" x14ac:dyDescent="0.25">
      <c r="A41" s="4" t="s">
        <v>106</v>
      </c>
      <c r="B41" s="4" t="s">
        <v>107</v>
      </c>
      <c r="C41" s="5">
        <v>44760.71875</v>
      </c>
      <c r="D41" s="6">
        <v>44760.71875</v>
      </c>
      <c r="E41" s="4">
        <v>200</v>
      </c>
      <c r="F41" s="4" t="s">
        <v>21</v>
      </c>
      <c r="G41" s="4" t="s">
        <v>32</v>
      </c>
      <c r="H41" s="4" t="s">
        <v>108</v>
      </c>
      <c r="I41" s="7">
        <v>46022</v>
      </c>
      <c r="J41" s="7">
        <v>46022</v>
      </c>
      <c r="K41" s="4" t="s">
        <v>16</v>
      </c>
      <c r="L41" s="4" t="s">
        <v>16</v>
      </c>
      <c r="M41" s="4" t="s">
        <v>24</v>
      </c>
      <c r="N41" s="4" t="s">
        <v>16</v>
      </c>
      <c r="O41" s="4">
        <v>0</v>
      </c>
      <c r="P41" s="4">
        <v>-2.210464</v>
      </c>
      <c r="Q41" s="9">
        <v>0</v>
      </c>
      <c r="R41" s="9">
        <v>459473.15704881452</v>
      </c>
      <c r="S41" s="9">
        <v>0</v>
      </c>
      <c r="T41" s="9">
        <v>667975.46071520646</v>
      </c>
      <c r="U41" s="9">
        <v>1521388.3015303449</v>
      </c>
      <c r="V41" s="9">
        <v>-13070.654467467355</v>
      </c>
      <c r="W41" s="9">
        <v>1521388.3015303449</v>
      </c>
      <c r="X41" s="9">
        <v>0</v>
      </c>
      <c r="Y41" s="9">
        <v>2203639.6954829735</v>
      </c>
      <c r="Z41" s="9">
        <v>1744166.5384341588</v>
      </c>
      <c r="AA41" s="9">
        <v>2412141.9991493654</v>
      </c>
      <c r="AB41" s="9">
        <v>3265554.8399645034</v>
      </c>
      <c r="AC41" s="9">
        <v>1731095.8839666913</v>
      </c>
      <c r="AD41" s="9">
        <v>3265554.8399645034</v>
      </c>
      <c r="AE41" s="9">
        <v>1744166.5384341588</v>
      </c>
      <c r="AF41" s="9">
        <v>13512626.338510191</v>
      </c>
      <c r="AG41" s="9">
        <f>IF(ISBLANK(Tabla3[[#This Row],[FPO]]),"",YEAR(Tabla3[[#This Row],[FPO]])-$B$1)</f>
        <v>2</v>
      </c>
      <c r="AH41" s="9"/>
    </row>
    <row r="42" spans="1:34" x14ac:dyDescent="0.25">
      <c r="A42" s="4" t="s">
        <v>70</v>
      </c>
      <c r="B42" s="4" t="s">
        <v>71</v>
      </c>
      <c r="C42" s="5">
        <v>44755.786111111112</v>
      </c>
      <c r="D42" s="6">
        <v>44755.786111111112</v>
      </c>
      <c r="E42" s="4">
        <v>9.9</v>
      </c>
      <c r="F42" s="4" t="s">
        <v>21</v>
      </c>
      <c r="G42" s="4" t="s">
        <v>72</v>
      </c>
      <c r="H42" s="4" t="s">
        <v>73</v>
      </c>
      <c r="I42" s="7">
        <v>46022</v>
      </c>
      <c r="J42" s="7">
        <v>46022</v>
      </c>
      <c r="K42" s="4" t="s">
        <v>16</v>
      </c>
      <c r="L42" s="4" t="s">
        <v>16</v>
      </c>
      <c r="M42" s="4" t="s">
        <v>17</v>
      </c>
      <c r="N42" s="4" t="s">
        <v>16</v>
      </c>
      <c r="O42" s="4">
        <v>0</v>
      </c>
      <c r="P42" s="4">
        <v>-1.8581300000000001</v>
      </c>
      <c r="Q42" s="9">
        <v>0</v>
      </c>
      <c r="R42" s="9">
        <v>459473.15704881464</v>
      </c>
      <c r="S42" s="9">
        <v>0</v>
      </c>
      <c r="T42" s="9">
        <v>667975.46071520657</v>
      </c>
      <c r="U42" s="9">
        <v>1521388.3015303449</v>
      </c>
      <c r="V42" s="9">
        <v>-221965.14548355647</v>
      </c>
      <c r="W42" s="9">
        <v>1521388.3015303449</v>
      </c>
      <c r="X42" s="9">
        <v>0</v>
      </c>
      <c r="Y42" s="9">
        <v>2203639.6954829735</v>
      </c>
      <c r="Z42" s="9">
        <v>1744166.5384341588</v>
      </c>
      <c r="AA42" s="9">
        <v>2412141.9991493654</v>
      </c>
      <c r="AB42" s="9">
        <v>3265554.8399645034</v>
      </c>
      <c r="AC42" s="9">
        <v>1522201.3929506023</v>
      </c>
      <c r="AD42" s="9">
        <v>3265554.8399645034</v>
      </c>
      <c r="AE42" s="9">
        <v>1744166.5384341588</v>
      </c>
      <c r="AF42" s="9">
        <v>13303731.847494103</v>
      </c>
      <c r="AG42" s="9">
        <f>IF(ISBLANK(Tabla3[[#This Row],[FPO]]),"",YEAR(Tabla3[[#This Row],[FPO]])-$B$1)</f>
        <v>2</v>
      </c>
      <c r="AH42" s="9"/>
    </row>
    <row r="43" spans="1:34" x14ac:dyDescent="0.25">
      <c r="A43" s="4" t="s">
        <v>74</v>
      </c>
      <c r="B43" s="4" t="s">
        <v>71</v>
      </c>
      <c r="C43" s="5">
        <v>44755.786111111112</v>
      </c>
      <c r="D43" s="6">
        <v>44755.786111111112</v>
      </c>
      <c r="E43" s="4">
        <v>9.9</v>
      </c>
      <c r="F43" s="4" t="s">
        <v>21</v>
      </c>
      <c r="G43" s="4" t="s">
        <v>75</v>
      </c>
      <c r="H43" s="4" t="s">
        <v>73</v>
      </c>
      <c r="I43" s="7">
        <v>46022</v>
      </c>
      <c r="J43" s="7">
        <v>46387</v>
      </c>
      <c r="K43" s="4" t="s">
        <v>16</v>
      </c>
      <c r="L43" s="4" t="s">
        <v>16</v>
      </c>
      <c r="M43" s="4" t="s">
        <v>17</v>
      </c>
      <c r="N43" s="4" t="s">
        <v>16</v>
      </c>
      <c r="O43" s="4">
        <v>0</v>
      </c>
      <c r="P43" s="4">
        <v>-1.54297</v>
      </c>
      <c r="Q43" s="9">
        <v>0</v>
      </c>
      <c r="R43" s="9">
        <v>459473.15704881464</v>
      </c>
      <c r="S43" s="9">
        <v>0</v>
      </c>
      <c r="T43" s="9">
        <v>667975.46071520657</v>
      </c>
      <c r="U43" s="9">
        <v>1521388.3015303449</v>
      </c>
      <c r="V43" s="9">
        <v>-184317.33007204178</v>
      </c>
      <c r="W43" s="9">
        <v>1521388.3015303449</v>
      </c>
      <c r="X43" s="9">
        <v>0</v>
      </c>
      <c r="Y43" s="9">
        <v>2203639.6954829735</v>
      </c>
      <c r="Z43" s="9">
        <v>1744166.5384341588</v>
      </c>
      <c r="AA43" s="9">
        <v>2412141.9991493654</v>
      </c>
      <c r="AB43" s="9">
        <v>3265554.8399645034</v>
      </c>
      <c r="AC43" s="9">
        <v>1559849.2083621169</v>
      </c>
      <c r="AD43" s="9">
        <v>3265554.8399645034</v>
      </c>
      <c r="AE43" s="9">
        <v>1744166.5384341588</v>
      </c>
      <c r="AF43" s="9">
        <v>13341379.662905617</v>
      </c>
      <c r="AG43" s="9">
        <f>IF(ISBLANK(Tabla3[[#This Row],[FPO]]),"",YEAR(Tabla3[[#This Row],[FPO]])-$B$1)</f>
        <v>2</v>
      </c>
      <c r="AH43" s="9"/>
    </row>
    <row r="44" spans="1:34" x14ac:dyDescent="0.25">
      <c r="A44" s="4" t="s">
        <v>89</v>
      </c>
      <c r="B44" s="4" t="s">
        <v>90</v>
      </c>
      <c r="C44" s="5">
        <v>44759.816192129627</v>
      </c>
      <c r="D44" s="6">
        <v>44759.816192129627</v>
      </c>
      <c r="E44" s="4">
        <v>250</v>
      </c>
      <c r="F44" s="4" t="s">
        <v>21</v>
      </c>
      <c r="G44" s="4" t="s">
        <v>91</v>
      </c>
      <c r="H44" s="4" t="s">
        <v>92</v>
      </c>
      <c r="I44" s="7">
        <v>45988</v>
      </c>
      <c r="J44" s="7">
        <v>45988</v>
      </c>
      <c r="K44" s="4" t="s">
        <v>16</v>
      </c>
      <c r="L44" s="4" t="s">
        <v>16</v>
      </c>
      <c r="M44" s="4" t="s">
        <v>24</v>
      </c>
      <c r="N44" s="4" t="s">
        <v>16</v>
      </c>
      <c r="O44" s="4">
        <v>0</v>
      </c>
      <c r="P44" s="4">
        <v>30.80986</v>
      </c>
      <c r="Q44" s="9">
        <v>0</v>
      </c>
      <c r="R44" s="9">
        <v>459473.1570488147</v>
      </c>
      <c r="S44" s="9">
        <v>0</v>
      </c>
      <c r="T44" s="9">
        <v>667975.46071520634</v>
      </c>
      <c r="U44" s="9">
        <v>1521388.3015303446</v>
      </c>
      <c r="V44" s="9">
        <v>145744.97815880965</v>
      </c>
      <c r="W44" s="9">
        <v>1521388.3015303449</v>
      </c>
      <c r="X44" s="9">
        <v>0</v>
      </c>
      <c r="Y44" s="9">
        <v>2203639.6954829735</v>
      </c>
      <c r="Z44" s="9">
        <v>1744166.5384341588</v>
      </c>
      <c r="AA44" s="9">
        <v>2412141.9991493654</v>
      </c>
      <c r="AB44" s="9">
        <v>3265554.8399645034</v>
      </c>
      <c r="AC44" s="9">
        <v>1889911.5165929685</v>
      </c>
      <c r="AD44" s="9">
        <v>3265554.8399645034</v>
      </c>
      <c r="AE44" s="9">
        <v>1744166.5384341588</v>
      </c>
      <c r="AF44" s="9">
        <v>13671441.971136469</v>
      </c>
      <c r="AG44" s="9">
        <f>IF(ISBLANK(Tabla3[[#This Row],[FPO]]),"",YEAR(Tabla3[[#This Row],[FPO]])-$B$1)</f>
        <v>2</v>
      </c>
      <c r="AH44" s="9"/>
    </row>
    <row r="45" spans="1:34" x14ac:dyDescent="0.25">
      <c r="A45" s="4" t="s">
        <v>93</v>
      </c>
      <c r="B45" s="4" t="s">
        <v>90</v>
      </c>
      <c r="C45" s="5">
        <v>44759.816192129627</v>
      </c>
      <c r="D45" s="6">
        <v>44759.816192129627</v>
      </c>
      <c r="E45" s="4">
        <v>250</v>
      </c>
      <c r="F45" s="4" t="s">
        <v>21</v>
      </c>
      <c r="G45" s="4" t="s">
        <v>84</v>
      </c>
      <c r="H45" s="4" t="s">
        <v>92</v>
      </c>
      <c r="I45" s="7">
        <v>45988</v>
      </c>
      <c r="J45" s="7">
        <v>46387</v>
      </c>
      <c r="K45" s="4" t="s">
        <v>16</v>
      </c>
      <c r="L45" s="4" t="s">
        <v>16</v>
      </c>
      <c r="M45" s="4" t="s">
        <v>24</v>
      </c>
      <c r="N45" s="4" t="s">
        <v>16</v>
      </c>
      <c r="O45" s="4">
        <v>0</v>
      </c>
      <c r="P45" s="4">
        <v>35.811</v>
      </c>
      <c r="Q45" s="9">
        <v>0</v>
      </c>
      <c r="R45" s="9">
        <v>459473.1570488147</v>
      </c>
      <c r="S45" s="9">
        <v>0</v>
      </c>
      <c r="T45" s="9">
        <v>667975.46071520634</v>
      </c>
      <c r="U45" s="9">
        <v>1521388.3015303446</v>
      </c>
      <c r="V45" s="9">
        <v>169402.69812472802</v>
      </c>
      <c r="W45" s="9">
        <v>1521388.3015303449</v>
      </c>
      <c r="X45" s="9">
        <v>0</v>
      </c>
      <c r="Y45" s="9">
        <v>2203639.6954829735</v>
      </c>
      <c r="Z45" s="9">
        <v>1744166.5384341588</v>
      </c>
      <c r="AA45" s="9">
        <v>2412141.9991493654</v>
      </c>
      <c r="AB45" s="9">
        <v>3265554.8399645034</v>
      </c>
      <c r="AC45" s="9">
        <v>1913569.2365588867</v>
      </c>
      <c r="AD45" s="9">
        <v>3265554.8399645034</v>
      </c>
      <c r="AE45" s="9">
        <v>1744166.5384341588</v>
      </c>
      <c r="AF45" s="9">
        <v>13695099.691102387</v>
      </c>
      <c r="AG45" s="9">
        <f>IF(ISBLANK(Tabla3[[#This Row],[FPO]]),"",YEAR(Tabla3[[#This Row],[FPO]])-$B$1)</f>
        <v>2</v>
      </c>
      <c r="AH45" s="9"/>
    </row>
    <row r="46" spans="1:34" x14ac:dyDescent="0.25">
      <c r="A46" s="4" t="s">
        <v>157</v>
      </c>
      <c r="B46" s="4" t="s">
        <v>158</v>
      </c>
      <c r="C46" s="5">
        <v>44778.254861111112</v>
      </c>
      <c r="D46" s="6">
        <v>44778.254861111112</v>
      </c>
      <c r="E46" s="4">
        <v>99.9</v>
      </c>
      <c r="F46" s="4" t="s">
        <v>21</v>
      </c>
      <c r="G46" s="4" t="s">
        <v>32</v>
      </c>
      <c r="H46" s="4" t="s">
        <v>159</v>
      </c>
      <c r="I46" s="7">
        <v>46022</v>
      </c>
      <c r="J46" s="7">
        <v>46022</v>
      </c>
      <c r="K46" s="4" t="s">
        <v>16</v>
      </c>
      <c r="L46" s="4" t="s">
        <v>16</v>
      </c>
      <c r="M46" s="4" t="s">
        <v>17</v>
      </c>
      <c r="N46" s="4" t="s">
        <v>16</v>
      </c>
      <c r="O46" s="4">
        <v>0</v>
      </c>
      <c r="P46" s="4">
        <v>-6.36</v>
      </c>
      <c r="Q46" s="9">
        <v>0</v>
      </c>
      <c r="R46" s="9">
        <v>459473.15704881464</v>
      </c>
      <c r="S46" s="9">
        <v>0</v>
      </c>
      <c r="T46" s="9">
        <v>667975.46071520681</v>
      </c>
      <c r="U46" s="9">
        <v>1521388.3015303453</v>
      </c>
      <c r="V46" s="9">
        <v>-75289.690298580288</v>
      </c>
      <c r="W46" s="9">
        <v>1521388.3015303453</v>
      </c>
      <c r="X46" s="9">
        <v>0</v>
      </c>
      <c r="Y46" s="9">
        <v>2203639.6954829735</v>
      </c>
      <c r="Z46" s="9">
        <v>1744166.5384341588</v>
      </c>
      <c r="AA46" s="9">
        <v>2412141.9991493654</v>
      </c>
      <c r="AB46" s="9">
        <v>3265554.8399645044</v>
      </c>
      <c r="AC46" s="9">
        <v>1668876.8481355784</v>
      </c>
      <c r="AD46" s="9">
        <v>3265554.8399645044</v>
      </c>
      <c r="AE46" s="9">
        <v>1744166.5384341588</v>
      </c>
      <c r="AF46" s="9">
        <v>13450407.302679082</v>
      </c>
      <c r="AG46" s="9">
        <f>IF(ISBLANK(Tabla3[[#This Row],[FPO]]),"",YEAR(Tabla3[[#This Row],[FPO]])-$B$1)</f>
        <v>2</v>
      </c>
      <c r="AH46" s="9"/>
    </row>
    <row r="47" spans="1:34" hidden="1" x14ac:dyDescent="0.25">
      <c r="A47" s="4" t="s">
        <v>126</v>
      </c>
      <c r="B47" s="4" t="s">
        <v>127</v>
      </c>
      <c r="C47" s="5">
        <v>44697.390277777777</v>
      </c>
      <c r="D47" s="6">
        <v>44697.390277777777</v>
      </c>
      <c r="E47" s="4">
        <v>200</v>
      </c>
      <c r="F47" s="4" t="s">
        <v>21</v>
      </c>
      <c r="G47" s="4" t="s">
        <v>91</v>
      </c>
      <c r="H47" s="4" t="s">
        <v>128</v>
      </c>
      <c r="I47" s="7">
        <v>46387</v>
      </c>
      <c r="J47" s="7">
        <v>46387</v>
      </c>
      <c r="K47" s="4" t="s">
        <v>16</v>
      </c>
      <c r="L47" s="4" t="s">
        <v>16</v>
      </c>
      <c r="M47" s="4" t="s">
        <v>24</v>
      </c>
      <c r="N47" s="4" t="s">
        <v>16</v>
      </c>
      <c r="O47" s="4">
        <v>0</v>
      </c>
      <c r="P47" s="4">
        <v>-65.17</v>
      </c>
      <c r="Q47" s="9">
        <v>0</v>
      </c>
      <c r="R47" s="9">
        <v>410977.77911342977</v>
      </c>
      <c r="S47" s="9">
        <v>0</v>
      </c>
      <c r="T47" s="9">
        <v>597473.57845725096</v>
      </c>
      <c r="U47" s="9">
        <v>1360812.4342847452</v>
      </c>
      <c r="V47" s="9">
        <v>-344682.95302438928</v>
      </c>
      <c r="W47" s="9">
        <v>1360812.4342847452</v>
      </c>
      <c r="X47" s="9">
        <v>0</v>
      </c>
      <c r="Y47" s="9">
        <v>2155144.3175475886</v>
      </c>
      <c r="Z47" s="9">
        <v>1744166.5384341588</v>
      </c>
      <c r="AA47" s="9">
        <v>2341640.1168914097</v>
      </c>
      <c r="AB47" s="9">
        <v>3104978.9727189038</v>
      </c>
      <c r="AC47" s="9">
        <v>1399483.5854097696</v>
      </c>
      <c r="AD47" s="9">
        <v>3104978.9727189038</v>
      </c>
      <c r="AE47" s="9">
        <v>1744166.5384341588</v>
      </c>
      <c r="AF47" s="9">
        <v>12821152.978891529</v>
      </c>
      <c r="AG47" s="9">
        <f>IF(ISBLANK(Tabla3[[#This Row],[FPO]]),"",YEAR(Tabla3[[#This Row],[FPO]])-$B$1)</f>
        <v>3</v>
      </c>
      <c r="AH47" s="9"/>
    </row>
    <row r="48" spans="1:34" hidden="1" x14ac:dyDescent="0.25">
      <c r="A48" s="4" t="s">
        <v>129</v>
      </c>
      <c r="B48" s="4" t="s">
        <v>127</v>
      </c>
      <c r="C48" s="5">
        <v>44697.390277777777</v>
      </c>
      <c r="D48" s="6">
        <v>44697.390277777777</v>
      </c>
      <c r="E48" s="4">
        <v>200</v>
      </c>
      <c r="F48" s="4" t="s">
        <v>21</v>
      </c>
      <c r="G48" s="4" t="s">
        <v>22</v>
      </c>
      <c r="H48" s="4" t="s">
        <v>128</v>
      </c>
      <c r="I48" s="7">
        <v>46387</v>
      </c>
      <c r="J48" s="7">
        <v>46022</v>
      </c>
      <c r="K48" s="4" t="s">
        <v>16</v>
      </c>
      <c r="L48" s="4" t="s">
        <v>16</v>
      </c>
      <c r="M48" s="4" t="s">
        <v>24</v>
      </c>
      <c r="N48" s="4" t="s">
        <v>16</v>
      </c>
      <c r="O48" s="4">
        <v>0</v>
      </c>
      <c r="P48" s="4">
        <v>-74.319999999999993</v>
      </c>
      <c r="Q48" s="9">
        <v>0</v>
      </c>
      <c r="R48" s="9">
        <v>410977.77911342977</v>
      </c>
      <c r="S48" s="9">
        <v>0</v>
      </c>
      <c r="T48" s="9">
        <v>597473.57845725096</v>
      </c>
      <c r="U48" s="9">
        <v>1360812.4342847452</v>
      </c>
      <c r="V48" s="9">
        <v>-393077.13777462952</v>
      </c>
      <c r="W48" s="9">
        <v>1360812.4342847452</v>
      </c>
      <c r="X48" s="9">
        <v>0</v>
      </c>
      <c r="Y48" s="9">
        <v>2155144.3175475886</v>
      </c>
      <c r="Z48" s="9">
        <v>1744166.5384341588</v>
      </c>
      <c r="AA48" s="9">
        <v>2341640.1168914097</v>
      </c>
      <c r="AB48" s="9">
        <v>3104978.9727189038</v>
      </c>
      <c r="AC48" s="9">
        <v>1351089.4006595293</v>
      </c>
      <c r="AD48" s="9">
        <v>3104978.9727189038</v>
      </c>
      <c r="AE48" s="9">
        <v>1744166.5384341588</v>
      </c>
      <c r="AF48" s="9">
        <v>12772758.794141289</v>
      </c>
      <c r="AG48" s="9">
        <f>IF(ISBLANK(Tabla3[[#This Row],[FPO]]),"",YEAR(Tabla3[[#This Row],[FPO]])-$B$1)</f>
        <v>3</v>
      </c>
      <c r="AH48" s="9"/>
    </row>
    <row r="49" spans="1:34" x14ac:dyDescent="0.25">
      <c r="A49" s="4" t="s">
        <v>164</v>
      </c>
      <c r="B49" s="4" t="s">
        <v>165</v>
      </c>
      <c r="C49" s="5">
        <v>44785.921527777777</v>
      </c>
      <c r="D49" s="6">
        <v>44785.921527777777</v>
      </c>
      <c r="E49" s="4">
        <v>99.9</v>
      </c>
      <c r="F49" s="4" t="s">
        <v>21</v>
      </c>
      <c r="G49" s="4" t="s">
        <v>32</v>
      </c>
      <c r="H49" s="4" t="s">
        <v>166</v>
      </c>
      <c r="I49" s="7">
        <v>46022</v>
      </c>
      <c r="J49" s="7">
        <v>46022</v>
      </c>
      <c r="K49" s="4" t="s">
        <v>16</v>
      </c>
      <c r="L49" s="4" t="s">
        <v>16</v>
      </c>
      <c r="M49" s="4" t="s">
        <v>17</v>
      </c>
      <c r="N49" s="4" t="s">
        <v>16</v>
      </c>
      <c r="O49" s="4">
        <v>0</v>
      </c>
      <c r="P49" s="4">
        <v>-6.37</v>
      </c>
      <c r="Q49" s="9">
        <v>0</v>
      </c>
      <c r="R49" s="9">
        <v>459473.15704881464</v>
      </c>
      <c r="S49" s="9">
        <v>0</v>
      </c>
      <c r="T49" s="9">
        <v>667975.46071520681</v>
      </c>
      <c r="U49" s="9">
        <v>1521388.3015303453</v>
      </c>
      <c r="V49" s="9">
        <v>-75408.070314773024</v>
      </c>
      <c r="W49" s="9">
        <v>1521388.3015303453</v>
      </c>
      <c r="X49" s="9">
        <v>0</v>
      </c>
      <c r="Y49" s="9">
        <v>2203639.6954829735</v>
      </c>
      <c r="Z49" s="9">
        <v>1744166.5384341588</v>
      </c>
      <c r="AA49" s="9">
        <v>2412141.9991493654</v>
      </c>
      <c r="AB49" s="9">
        <v>3265554.8399645044</v>
      </c>
      <c r="AC49" s="9">
        <v>1668758.4681193857</v>
      </c>
      <c r="AD49" s="9">
        <v>3265554.8399645044</v>
      </c>
      <c r="AE49" s="9">
        <v>1744166.5384341588</v>
      </c>
      <c r="AF49" s="9">
        <v>13450288.92266289</v>
      </c>
      <c r="AG49" s="9">
        <f>IF(ISBLANK(Tabla3[[#This Row],[FPO]]),"",YEAR(Tabla3[[#This Row],[FPO]])-$B$1)</f>
        <v>2</v>
      </c>
      <c r="AH49" s="9"/>
    </row>
    <row r="50" spans="1:34" x14ac:dyDescent="0.25">
      <c r="A50" s="4" t="s">
        <v>30</v>
      </c>
      <c r="B50" s="4" t="s">
        <v>31</v>
      </c>
      <c r="C50" s="5">
        <v>44748.758321759255</v>
      </c>
      <c r="D50" s="6">
        <v>44748.758321759255</v>
      </c>
      <c r="E50" s="4">
        <v>180</v>
      </c>
      <c r="F50" s="4" t="s">
        <v>21</v>
      </c>
      <c r="G50" s="4" t="s">
        <v>32</v>
      </c>
      <c r="H50" s="4" t="s">
        <v>33</v>
      </c>
      <c r="I50" s="7">
        <v>46022</v>
      </c>
      <c r="J50" s="7">
        <v>46022</v>
      </c>
      <c r="K50" s="4" t="s">
        <v>16</v>
      </c>
      <c r="L50" s="4" t="s">
        <v>16</v>
      </c>
      <c r="M50" s="4" t="s">
        <v>34</v>
      </c>
      <c r="N50" s="4" t="s">
        <v>16</v>
      </c>
      <c r="O50" s="4">
        <v>0</v>
      </c>
      <c r="P50" s="4">
        <v>-15.56</v>
      </c>
      <c r="Q50" s="9">
        <v>0</v>
      </c>
      <c r="R50" s="9">
        <v>459473.15704881458</v>
      </c>
      <c r="S50" s="9">
        <v>0</v>
      </c>
      <c r="T50" s="9">
        <v>667975.46071520669</v>
      </c>
      <c r="U50" s="9">
        <v>1521388.3015303446</v>
      </c>
      <c r="V50" s="9">
        <v>-102230.61438372322</v>
      </c>
      <c r="W50" s="9">
        <v>1521388.3015303446</v>
      </c>
      <c r="X50" s="9">
        <v>0</v>
      </c>
      <c r="Y50" s="9">
        <v>2203639.6954829735</v>
      </c>
      <c r="Z50" s="9">
        <v>1744166.5384341588</v>
      </c>
      <c r="AA50" s="9">
        <v>2412141.9991493654</v>
      </c>
      <c r="AB50" s="9">
        <v>3265554.8399645034</v>
      </c>
      <c r="AC50" s="9">
        <v>1641935.9240504357</v>
      </c>
      <c r="AD50" s="9">
        <v>3265554.8399645034</v>
      </c>
      <c r="AE50" s="9">
        <v>1744166.5384341588</v>
      </c>
      <c r="AF50" s="9">
        <v>13423466.378593937</v>
      </c>
      <c r="AG50" s="9">
        <f>IF(ISBLANK(Tabla3[[#This Row],[FPO]]),"",YEAR(Tabla3[[#This Row],[FPO]])-$B$1)</f>
        <v>2</v>
      </c>
      <c r="AH50" s="9"/>
    </row>
    <row r="51" spans="1:34" hidden="1" x14ac:dyDescent="0.25">
      <c r="A51" s="4" t="s">
        <v>35</v>
      </c>
      <c r="B51" s="4" t="s">
        <v>31</v>
      </c>
      <c r="C51" s="5">
        <v>44748.758321759255</v>
      </c>
      <c r="D51" s="6">
        <v>44748.758321759255</v>
      </c>
      <c r="E51" s="4">
        <v>180</v>
      </c>
      <c r="F51" s="4" t="s">
        <v>21</v>
      </c>
      <c r="G51" s="4" t="s">
        <v>36</v>
      </c>
      <c r="H51" s="4" t="s">
        <v>33</v>
      </c>
      <c r="I51" s="7">
        <v>46022</v>
      </c>
      <c r="J51" s="7">
        <v>47848</v>
      </c>
      <c r="K51" s="4" t="s">
        <v>16</v>
      </c>
      <c r="L51" s="4" t="s">
        <v>18</v>
      </c>
      <c r="M51" s="4" t="s">
        <v>34</v>
      </c>
      <c r="N51" s="4" t="s">
        <v>16</v>
      </c>
      <c r="O51" s="4">
        <v>17908.677039999999</v>
      </c>
      <c r="P51" s="4">
        <v>-11.27</v>
      </c>
      <c r="Q51" s="9">
        <v>0</v>
      </c>
      <c r="R51" s="9">
        <v>459473.15704881458</v>
      </c>
      <c r="S51" s="9">
        <v>0</v>
      </c>
      <c r="T51" s="9">
        <v>667975.46071520669</v>
      </c>
      <c r="U51" s="9">
        <v>1521388.3015303446</v>
      </c>
      <c r="V51" s="9">
        <v>-74044.924428313665</v>
      </c>
      <c r="W51" s="9">
        <v>1521388.3015303446</v>
      </c>
      <c r="X51" s="9">
        <v>0</v>
      </c>
      <c r="Y51" s="9">
        <v>2203639.6954829735</v>
      </c>
      <c r="Z51" s="9">
        <v>1744166.5384341588</v>
      </c>
      <c r="AA51" s="9">
        <v>2412141.9991493654</v>
      </c>
      <c r="AB51" s="9">
        <v>3265554.8399645034</v>
      </c>
      <c r="AC51" s="9">
        <v>1670121.614005845</v>
      </c>
      <c r="AD51" s="9">
        <v>3265554.8399645034</v>
      </c>
      <c r="AE51" s="9">
        <v>1744166.5384341588</v>
      </c>
      <c r="AF51" s="9">
        <v>13451652.068549346</v>
      </c>
      <c r="AG51" s="9">
        <f>IF(ISBLANK(Tabla3[[#This Row],[FPO]]),"",YEAR(Tabla3[[#This Row],[FPO]])-$B$1)</f>
        <v>2</v>
      </c>
      <c r="AH51" s="9"/>
    </row>
    <row r="52" spans="1:34" hidden="1" x14ac:dyDescent="0.25">
      <c r="A52" s="4" t="s">
        <v>130</v>
      </c>
      <c r="B52" s="4" t="s">
        <v>131</v>
      </c>
      <c r="C52" s="5">
        <v>44768.411111111112</v>
      </c>
      <c r="D52" s="6">
        <v>44768.411111111112</v>
      </c>
      <c r="E52" s="4">
        <v>40</v>
      </c>
      <c r="F52" s="4" t="s">
        <v>21</v>
      </c>
      <c r="G52" s="4" t="s">
        <v>46</v>
      </c>
      <c r="H52" s="4" t="s">
        <v>132</v>
      </c>
      <c r="I52" s="7">
        <v>46387</v>
      </c>
      <c r="J52" s="7">
        <v>46387</v>
      </c>
      <c r="K52" s="4" t="s">
        <v>16</v>
      </c>
      <c r="L52" s="4" t="s">
        <v>16</v>
      </c>
      <c r="M52" s="4" t="s">
        <v>34</v>
      </c>
      <c r="N52" s="4" t="s">
        <v>16</v>
      </c>
      <c r="O52" s="4">
        <v>0</v>
      </c>
      <c r="P52" s="4">
        <v>-1.05</v>
      </c>
      <c r="Q52" s="9">
        <v>0</v>
      </c>
      <c r="R52" s="9">
        <v>410977.77911342995</v>
      </c>
      <c r="S52" s="9">
        <v>0</v>
      </c>
      <c r="T52" s="9">
        <v>597473.57845725131</v>
      </c>
      <c r="U52" s="9">
        <v>1360812.4342847455</v>
      </c>
      <c r="V52" s="9">
        <v>-27767.155184564119</v>
      </c>
      <c r="W52" s="9">
        <v>1360812.4342847455</v>
      </c>
      <c r="X52" s="9">
        <v>0</v>
      </c>
      <c r="Y52" s="9">
        <v>2155144.3175475886</v>
      </c>
      <c r="Z52" s="9">
        <v>1744166.5384341588</v>
      </c>
      <c r="AA52" s="9">
        <v>2341640.1168914102</v>
      </c>
      <c r="AB52" s="9">
        <v>3104978.9727189043</v>
      </c>
      <c r="AC52" s="9">
        <v>1716399.3832495946</v>
      </c>
      <c r="AD52" s="9">
        <v>3104978.9727189043</v>
      </c>
      <c r="AE52" s="9">
        <v>1744166.5384341588</v>
      </c>
      <c r="AF52" s="9">
        <v>13138068.776731355</v>
      </c>
      <c r="AG52" s="9">
        <f>IF(ISBLANK(Tabla3[[#This Row],[FPO]]),"",YEAR(Tabla3[[#This Row],[FPO]])-$B$1)</f>
        <v>3</v>
      </c>
      <c r="AH52" s="9"/>
    </row>
    <row r="53" spans="1:34" x14ac:dyDescent="0.25">
      <c r="A53" s="4" t="s">
        <v>143</v>
      </c>
      <c r="B53" s="4" t="s">
        <v>144</v>
      </c>
      <c r="C53" s="5">
        <v>44779.61041666667</v>
      </c>
      <c r="D53" s="6">
        <v>44779.61041666667</v>
      </c>
      <c r="E53" s="4">
        <v>9.9</v>
      </c>
      <c r="F53" s="4" t="s">
        <v>21</v>
      </c>
      <c r="G53" s="4" t="s">
        <v>115</v>
      </c>
      <c r="H53" s="4" t="s">
        <v>145</v>
      </c>
      <c r="I53" s="7">
        <v>46022</v>
      </c>
      <c r="J53" s="7">
        <v>46022</v>
      </c>
      <c r="K53" s="4" t="s">
        <v>16</v>
      </c>
      <c r="L53" s="4" t="s">
        <v>16</v>
      </c>
      <c r="M53" s="4" t="s">
        <v>146</v>
      </c>
      <c r="N53" s="4" t="s">
        <v>16</v>
      </c>
      <c r="O53" s="4">
        <v>0</v>
      </c>
      <c r="P53" s="4">
        <v>9.36100000000053E-2</v>
      </c>
      <c r="Q53" s="9">
        <v>0</v>
      </c>
      <c r="R53" s="9">
        <v>459473.15704881464</v>
      </c>
      <c r="S53" s="9">
        <v>0</v>
      </c>
      <c r="T53" s="9">
        <v>667975.46071520657</v>
      </c>
      <c r="U53" s="9">
        <v>1521388.3015303449</v>
      </c>
      <c r="V53" s="9">
        <v>11182.294709582695</v>
      </c>
      <c r="W53" s="9">
        <v>1521388.3015303449</v>
      </c>
      <c r="X53" s="9">
        <v>0</v>
      </c>
      <c r="Y53" s="9">
        <v>2203639.6954829735</v>
      </c>
      <c r="Z53" s="9">
        <v>1744166.5384341588</v>
      </c>
      <c r="AA53" s="9">
        <v>2412141.9991493654</v>
      </c>
      <c r="AB53" s="9">
        <v>3265554.8399645034</v>
      </c>
      <c r="AC53" s="9">
        <v>1755348.8331437414</v>
      </c>
      <c r="AD53" s="9">
        <v>3265554.8399645034</v>
      </c>
      <c r="AE53" s="9">
        <v>1744166.5384341588</v>
      </c>
      <c r="AF53" s="9">
        <v>13536879.287687242</v>
      </c>
      <c r="AG53" s="9">
        <f>IF(ISBLANK(Tabla3[[#This Row],[FPO]]),"",YEAR(Tabla3[[#This Row],[FPO]])-$B$1)</f>
        <v>2</v>
      </c>
      <c r="AH53" s="9"/>
    </row>
    <row r="54" spans="1:34" x14ac:dyDescent="0.25">
      <c r="A54" s="4" t="s">
        <v>147</v>
      </c>
      <c r="B54" s="4" t="s">
        <v>144</v>
      </c>
      <c r="C54" s="5">
        <v>44779.61041666667</v>
      </c>
      <c r="D54" s="6">
        <v>44779.61041666667</v>
      </c>
      <c r="E54" s="4">
        <v>9.9</v>
      </c>
      <c r="F54" s="4" t="s">
        <v>21</v>
      </c>
      <c r="G54" s="4" t="s">
        <v>118</v>
      </c>
      <c r="H54" s="4" t="s">
        <v>145</v>
      </c>
      <c r="I54" s="7">
        <v>46022</v>
      </c>
      <c r="J54" s="7">
        <v>46387</v>
      </c>
      <c r="K54" s="4" t="s">
        <v>16</v>
      </c>
      <c r="L54" s="4" t="s">
        <v>16</v>
      </c>
      <c r="M54" s="4" t="s">
        <v>146</v>
      </c>
      <c r="N54" s="4" t="s">
        <v>16</v>
      </c>
      <c r="O54" s="4">
        <v>0</v>
      </c>
      <c r="P54" s="4">
        <v>9.36100000000053E-2</v>
      </c>
      <c r="Q54" s="9">
        <v>0</v>
      </c>
      <c r="R54" s="9">
        <v>459473.15704881464</v>
      </c>
      <c r="S54" s="9">
        <v>0</v>
      </c>
      <c r="T54" s="9">
        <v>667975.46071520657</v>
      </c>
      <c r="U54" s="9">
        <v>1521388.3015303449</v>
      </c>
      <c r="V54" s="9">
        <v>11182.294709582695</v>
      </c>
      <c r="W54" s="9">
        <v>1521388.3015303449</v>
      </c>
      <c r="X54" s="9">
        <v>0</v>
      </c>
      <c r="Y54" s="9">
        <v>2203639.6954829735</v>
      </c>
      <c r="Z54" s="9">
        <v>1744166.5384341588</v>
      </c>
      <c r="AA54" s="9">
        <v>2412141.9991493654</v>
      </c>
      <c r="AB54" s="9">
        <v>3265554.8399645034</v>
      </c>
      <c r="AC54" s="9">
        <v>1755348.8331437414</v>
      </c>
      <c r="AD54" s="9">
        <v>3265554.8399645034</v>
      </c>
      <c r="AE54" s="9">
        <v>1744166.5384341588</v>
      </c>
      <c r="AF54" s="9">
        <v>13536879.287687242</v>
      </c>
      <c r="AG54" s="9">
        <f>IF(ISBLANK(Tabla3[[#This Row],[FPO]]),"",YEAR(Tabla3[[#This Row],[FPO]])-$B$1)</f>
        <v>2</v>
      </c>
      <c r="AH54" s="9"/>
    </row>
    <row r="55" spans="1:34" hidden="1" x14ac:dyDescent="0.25">
      <c r="A55" s="4" t="s">
        <v>188</v>
      </c>
      <c r="B55" s="4" t="s">
        <v>189</v>
      </c>
      <c r="C55" s="5">
        <v>44760.514780092592</v>
      </c>
      <c r="D55" s="6">
        <v>44760.514780092592</v>
      </c>
      <c r="E55" s="4">
        <v>278</v>
      </c>
      <c r="F55" s="4" t="s">
        <v>21</v>
      </c>
      <c r="G55" s="4" t="s">
        <v>22</v>
      </c>
      <c r="H55" s="4" t="s">
        <v>190</v>
      </c>
      <c r="I55" s="7">
        <v>46387</v>
      </c>
      <c r="J55" s="7">
        <v>46387</v>
      </c>
      <c r="K55" s="4" t="s">
        <v>16</v>
      </c>
      <c r="L55" s="4" t="s">
        <v>16</v>
      </c>
      <c r="M55" s="4" t="s">
        <v>24</v>
      </c>
      <c r="N55" s="4" t="s">
        <v>16</v>
      </c>
      <c r="O55" s="4">
        <v>0</v>
      </c>
      <c r="P55" s="4">
        <v>-2.573</v>
      </c>
      <c r="Q55" s="9">
        <v>0</v>
      </c>
      <c r="R55" s="9">
        <v>410977.77911342977</v>
      </c>
      <c r="S55" s="9">
        <v>0</v>
      </c>
      <c r="T55" s="9">
        <v>597473.57845725107</v>
      </c>
      <c r="U55" s="9">
        <v>1360812.4342847452</v>
      </c>
      <c r="V55" s="9">
        <v>-9790.3241233139397</v>
      </c>
      <c r="W55" s="9">
        <v>1360812.4342847452</v>
      </c>
      <c r="X55" s="9">
        <v>0</v>
      </c>
      <c r="Y55" s="9">
        <v>2155144.3175475886</v>
      </c>
      <c r="Z55" s="9">
        <v>1744166.5384341588</v>
      </c>
      <c r="AA55" s="9">
        <v>2341640.1168914097</v>
      </c>
      <c r="AB55" s="9">
        <v>3104978.9727189038</v>
      </c>
      <c r="AC55" s="9">
        <v>1734376.2143108449</v>
      </c>
      <c r="AD55" s="9">
        <v>3104978.9727189038</v>
      </c>
      <c r="AE55" s="9">
        <v>1744166.5384341588</v>
      </c>
      <c r="AF55" s="9">
        <v>13156045.607792605</v>
      </c>
      <c r="AG55" s="9">
        <f>IF(ISBLANK(Tabla3[[#This Row],[FPO]]),"",YEAR(Tabla3[[#This Row],[FPO]])-$B$1)</f>
        <v>3</v>
      </c>
      <c r="AH55" s="9"/>
    </row>
    <row r="56" spans="1:34" hidden="1" x14ac:dyDescent="0.25">
      <c r="A56" s="4" t="s">
        <v>191</v>
      </c>
      <c r="B56" s="4" t="s">
        <v>189</v>
      </c>
      <c r="C56" s="5">
        <v>44760.514780092592</v>
      </c>
      <c r="D56" s="6">
        <v>44760.514780092592</v>
      </c>
      <c r="E56" s="4">
        <v>278</v>
      </c>
      <c r="F56" s="4" t="s">
        <v>21</v>
      </c>
      <c r="G56" s="4" t="s">
        <v>91</v>
      </c>
      <c r="H56" s="4" t="s">
        <v>190</v>
      </c>
      <c r="I56" s="7">
        <v>46387</v>
      </c>
      <c r="J56" s="7">
        <v>45988</v>
      </c>
      <c r="K56" s="4" t="s">
        <v>16</v>
      </c>
      <c r="L56" s="4" t="s">
        <v>16</v>
      </c>
      <c r="M56" s="4" t="s">
        <v>24</v>
      </c>
      <c r="N56" s="4" t="s">
        <v>16</v>
      </c>
      <c r="O56" s="4">
        <v>0</v>
      </c>
      <c r="P56" s="4">
        <v>2.048</v>
      </c>
      <c r="Q56" s="9">
        <v>0</v>
      </c>
      <c r="R56" s="9">
        <v>410977.77911342977</v>
      </c>
      <c r="S56" s="9">
        <v>0</v>
      </c>
      <c r="T56" s="9">
        <v>597473.57845725107</v>
      </c>
      <c r="U56" s="9">
        <v>1360812.4342847452</v>
      </c>
      <c r="V56" s="9">
        <v>7792.6870596762337</v>
      </c>
      <c r="W56" s="9">
        <v>1360812.4342847452</v>
      </c>
      <c r="X56" s="9">
        <v>0</v>
      </c>
      <c r="Y56" s="9">
        <v>2155144.3175475886</v>
      </c>
      <c r="Z56" s="9">
        <v>1744166.5384341588</v>
      </c>
      <c r="AA56" s="9">
        <v>2341640.1168914097</v>
      </c>
      <c r="AB56" s="9">
        <v>3104978.9727189038</v>
      </c>
      <c r="AC56" s="9">
        <v>1751959.2254938351</v>
      </c>
      <c r="AD56" s="9">
        <v>3104978.9727189038</v>
      </c>
      <c r="AE56" s="9">
        <v>1744166.5384341588</v>
      </c>
      <c r="AF56" s="9">
        <v>13173628.618975595</v>
      </c>
      <c r="AG56" s="9">
        <f>IF(ISBLANK(Tabla3[[#This Row],[FPO]]),"",YEAR(Tabla3[[#This Row],[FPO]])-$B$1)</f>
        <v>3</v>
      </c>
      <c r="AH56" s="9"/>
    </row>
    <row r="57" spans="1:34" x14ac:dyDescent="0.25">
      <c r="A57" s="4" t="s">
        <v>109</v>
      </c>
      <c r="B57" s="4" t="s">
        <v>110</v>
      </c>
      <c r="C57" s="5">
        <v>44760.78502314815</v>
      </c>
      <c r="D57" s="6">
        <v>44760.78502314815</v>
      </c>
      <c r="E57" s="4">
        <v>9.9</v>
      </c>
      <c r="F57" s="4" t="s">
        <v>21</v>
      </c>
      <c r="G57" s="4" t="s">
        <v>62</v>
      </c>
      <c r="H57" s="4" t="s">
        <v>111</v>
      </c>
      <c r="I57" s="7">
        <v>45838</v>
      </c>
      <c r="J57" s="7">
        <v>45838</v>
      </c>
      <c r="K57" s="4" t="s">
        <v>16</v>
      </c>
      <c r="L57" s="4" t="s">
        <v>16</v>
      </c>
      <c r="M57" s="4" t="s">
        <v>17</v>
      </c>
      <c r="N57" s="4" t="s">
        <v>16</v>
      </c>
      <c r="O57" s="4">
        <v>0</v>
      </c>
      <c r="P57" s="4">
        <v>-0.33</v>
      </c>
      <c r="Q57" s="9">
        <v>0</v>
      </c>
      <c r="R57" s="9">
        <v>459473.15704881464</v>
      </c>
      <c r="S57" s="9">
        <v>0</v>
      </c>
      <c r="T57" s="9">
        <v>667975.46071520657</v>
      </c>
      <c r="U57" s="9">
        <v>1521388.3015303449</v>
      </c>
      <c r="V57" s="9">
        <v>-39420.545392181186</v>
      </c>
      <c r="W57" s="9">
        <v>1521388.3015303449</v>
      </c>
      <c r="X57" s="9">
        <v>0</v>
      </c>
      <c r="Y57" s="9">
        <v>2203639.6954829735</v>
      </c>
      <c r="Z57" s="9">
        <v>1744166.5384341588</v>
      </c>
      <c r="AA57" s="9">
        <v>2412141.9991493654</v>
      </c>
      <c r="AB57" s="9">
        <v>3265554.8399645034</v>
      </c>
      <c r="AC57" s="9">
        <v>1704745.9930419775</v>
      </c>
      <c r="AD57" s="9">
        <v>3265554.8399645034</v>
      </c>
      <c r="AE57" s="9">
        <v>1744166.5384341588</v>
      </c>
      <c r="AF57" s="9">
        <v>13486276.447585478</v>
      </c>
      <c r="AG57" s="9">
        <f>IF(ISBLANK(Tabla3[[#This Row],[FPO]]),"",YEAR(Tabla3[[#This Row],[FPO]])-$B$1)</f>
        <v>2</v>
      </c>
      <c r="AH57" s="9"/>
    </row>
    <row r="58" spans="1:34" x14ac:dyDescent="0.25">
      <c r="A58" s="4" t="s">
        <v>112</v>
      </c>
      <c r="B58" s="4" t="s">
        <v>110</v>
      </c>
      <c r="C58" s="5">
        <v>44760.78502314815</v>
      </c>
      <c r="D58" s="6">
        <v>44760.78502314815</v>
      </c>
      <c r="E58" s="4">
        <v>9.9</v>
      </c>
      <c r="F58" s="4" t="s">
        <v>21</v>
      </c>
      <c r="G58" s="4" t="s">
        <v>65</v>
      </c>
      <c r="H58" s="4" t="s">
        <v>111</v>
      </c>
      <c r="I58" s="7">
        <v>45838</v>
      </c>
      <c r="J58" s="7">
        <v>46203</v>
      </c>
      <c r="K58" s="4" t="s">
        <v>16</v>
      </c>
      <c r="L58" s="4" t="s">
        <v>16</v>
      </c>
      <c r="M58" s="4" t="s">
        <v>17</v>
      </c>
      <c r="N58" s="4" t="s">
        <v>16</v>
      </c>
      <c r="O58" s="4">
        <v>0</v>
      </c>
      <c r="P58" s="4">
        <v>-0.38</v>
      </c>
      <c r="Q58" s="9">
        <v>0</v>
      </c>
      <c r="R58" s="9">
        <v>459473.15704881464</v>
      </c>
      <c r="S58" s="9">
        <v>0</v>
      </c>
      <c r="T58" s="9">
        <v>667975.46071520657</v>
      </c>
      <c r="U58" s="9">
        <v>1521388.3015303449</v>
      </c>
      <c r="V58" s="9">
        <v>-45393.355300087431</v>
      </c>
      <c r="W58" s="9">
        <v>1521388.3015303449</v>
      </c>
      <c r="X58" s="9">
        <v>0</v>
      </c>
      <c r="Y58" s="9">
        <v>2203639.6954829735</v>
      </c>
      <c r="Z58" s="9">
        <v>1744166.5384341588</v>
      </c>
      <c r="AA58" s="9">
        <v>2412141.9991493654</v>
      </c>
      <c r="AB58" s="9">
        <v>3265554.8399645034</v>
      </c>
      <c r="AC58" s="9">
        <v>1698773.1831340713</v>
      </c>
      <c r="AD58" s="9">
        <v>3265554.8399645034</v>
      </c>
      <c r="AE58" s="9">
        <v>1744166.5384341588</v>
      </c>
      <c r="AF58" s="9">
        <v>13480303.637677571</v>
      </c>
      <c r="AG58" s="9">
        <f>IF(ISBLANK(Tabla3[[#This Row],[FPO]]),"",YEAR(Tabla3[[#This Row],[FPO]])-$B$1)</f>
        <v>2</v>
      </c>
      <c r="AH58" s="9"/>
    </row>
    <row r="59" spans="1:34" hidden="1" x14ac:dyDescent="0.25">
      <c r="A59" s="4" t="s">
        <v>119</v>
      </c>
      <c r="B59" s="4" t="s">
        <v>120</v>
      </c>
      <c r="C59" s="5">
        <v>44760.899421296293</v>
      </c>
      <c r="D59" s="6">
        <v>44760.899421296293</v>
      </c>
      <c r="E59" s="4">
        <v>9.9</v>
      </c>
      <c r="F59" s="4" t="s">
        <v>21</v>
      </c>
      <c r="G59" s="4" t="s">
        <v>62</v>
      </c>
      <c r="H59" s="4" t="s">
        <v>121</v>
      </c>
      <c r="I59" s="7">
        <v>46203</v>
      </c>
      <c r="J59" s="7">
        <v>46203</v>
      </c>
      <c r="K59" s="4" t="s">
        <v>16</v>
      </c>
      <c r="L59" s="4" t="s">
        <v>16</v>
      </c>
      <c r="M59" s="4" t="s">
        <v>17</v>
      </c>
      <c r="N59" s="4" t="s">
        <v>16</v>
      </c>
      <c r="O59" s="4">
        <v>0</v>
      </c>
      <c r="P59" s="4">
        <v>-0.4</v>
      </c>
      <c r="Q59" s="9">
        <v>0</v>
      </c>
      <c r="R59" s="9">
        <v>410977.77911342995</v>
      </c>
      <c r="S59" s="9">
        <v>0</v>
      </c>
      <c r="T59" s="9">
        <v>597473.57845725107</v>
      </c>
      <c r="U59" s="9">
        <v>1360812.4342847455</v>
      </c>
      <c r="V59" s="9">
        <v>-42739.247999329098</v>
      </c>
      <c r="W59" s="9">
        <v>1360812.4342847455</v>
      </c>
      <c r="X59" s="9">
        <v>0</v>
      </c>
      <c r="Y59" s="9">
        <v>2155144.3175475886</v>
      </c>
      <c r="Z59" s="9">
        <v>1744166.5384341588</v>
      </c>
      <c r="AA59" s="9">
        <v>2341640.1168914097</v>
      </c>
      <c r="AB59" s="9">
        <v>3104978.9727189043</v>
      </c>
      <c r="AC59" s="9">
        <v>1701427.2904348297</v>
      </c>
      <c r="AD59" s="9">
        <v>3104978.9727189043</v>
      </c>
      <c r="AE59" s="9">
        <v>1744166.5384341588</v>
      </c>
      <c r="AF59" s="9">
        <v>13123096.683916589</v>
      </c>
      <c r="AG59" s="9">
        <f>IF(ISBLANK(Tabla3[[#This Row],[FPO]]),"",YEAR(Tabla3[[#This Row],[FPO]])-$B$1)</f>
        <v>3</v>
      </c>
      <c r="AH59" s="9"/>
    </row>
    <row r="60" spans="1:34" hidden="1" x14ac:dyDescent="0.25">
      <c r="A60" s="4" t="s">
        <v>122</v>
      </c>
      <c r="B60" s="4" t="s">
        <v>120</v>
      </c>
      <c r="C60" s="5">
        <v>44760.899421296293</v>
      </c>
      <c r="D60" s="6">
        <v>44760.899421296293</v>
      </c>
      <c r="E60" s="4">
        <v>9.9</v>
      </c>
      <c r="F60" s="4" t="s">
        <v>21</v>
      </c>
      <c r="G60" s="4" t="s">
        <v>65</v>
      </c>
      <c r="H60" s="4" t="s">
        <v>121</v>
      </c>
      <c r="I60" s="7">
        <v>46203</v>
      </c>
      <c r="J60" s="7">
        <v>46022</v>
      </c>
      <c r="K60" s="4" t="s">
        <v>16</v>
      </c>
      <c r="L60" s="4" t="s">
        <v>16</v>
      </c>
      <c r="M60" s="4" t="s">
        <v>17</v>
      </c>
      <c r="N60" s="4" t="s">
        <v>16</v>
      </c>
      <c r="O60" s="4">
        <v>0</v>
      </c>
      <c r="P60" s="4">
        <v>-0.43</v>
      </c>
      <c r="Q60" s="9">
        <v>0</v>
      </c>
      <c r="R60" s="9">
        <v>410977.77911342995</v>
      </c>
      <c r="S60" s="9">
        <v>0</v>
      </c>
      <c r="T60" s="9">
        <v>597473.57845725107</v>
      </c>
      <c r="U60" s="9">
        <v>1360812.4342847455</v>
      </c>
      <c r="V60" s="9">
        <v>-45944.691599278769</v>
      </c>
      <c r="W60" s="9">
        <v>1360812.4342847455</v>
      </c>
      <c r="X60" s="9">
        <v>0</v>
      </c>
      <c r="Y60" s="9">
        <v>2155144.3175475886</v>
      </c>
      <c r="Z60" s="9">
        <v>1744166.5384341588</v>
      </c>
      <c r="AA60" s="9">
        <v>2341640.1168914097</v>
      </c>
      <c r="AB60" s="9">
        <v>3104978.9727189043</v>
      </c>
      <c r="AC60" s="9">
        <v>1698221.8468348801</v>
      </c>
      <c r="AD60" s="9">
        <v>3104978.9727189043</v>
      </c>
      <c r="AE60" s="9">
        <v>1744166.5384341588</v>
      </c>
      <c r="AF60" s="9">
        <v>13119891.240316641</v>
      </c>
      <c r="AG60" s="9">
        <f>IF(ISBLANK(Tabla3[[#This Row],[FPO]]),"",YEAR(Tabla3[[#This Row],[FPO]])-$B$1)</f>
        <v>3</v>
      </c>
      <c r="AH60" s="9"/>
    </row>
    <row r="61" spans="1:34" hidden="1" x14ac:dyDescent="0.25">
      <c r="A61" s="4" t="s">
        <v>184</v>
      </c>
      <c r="B61" s="4" t="s">
        <v>185</v>
      </c>
      <c r="C61" s="5">
        <v>44771.480555555558</v>
      </c>
      <c r="D61" s="6">
        <v>44771.480555555558</v>
      </c>
      <c r="E61" s="4">
        <v>9.9</v>
      </c>
      <c r="F61" s="4" t="s">
        <v>21</v>
      </c>
      <c r="G61" s="4" t="s">
        <v>50</v>
      </c>
      <c r="H61" s="4" t="s">
        <v>186</v>
      </c>
      <c r="I61" s="7">
        <v>46387</v>
      </c>
      <c r="J61" s="7">
        <v>46387</v>
      </c>
      <c r="K61" s="4" t="s">
        <v>16</v>
      </c>
      <c r="L61" s="4" t="s">
        <v>16</v>
      </c>
      <c r="M61" s="4" t="s">
        <v>17</v>
      </c>
      <c r="N61" s="4" t="s">
        <v>16</v>
      </c>
      <c r="O61" s="4">
        <v>0</v>
      </c>
      <c r="P61" s="4">
        <v>-0.14000000000000001</v>
      </c>
      <c r="Q61" s="9">
        <v>0</v>
      </c>
      <c r="R61" s="9">
        <v>410977.77911342995</v>
      </c>
      <c r="S61" s="9">
        <v>0</v>
      </c>
      <c r="T61" s="9">
        <v>597473.57845725107</v>
      </c>
      <c r="U61" s="9">
        <v>1360812.4342847455</v>
      </c>
      <c r="V61" s="9">
        <v>-14958.736799765187</v>
      </c>
      <c r="W61" s="9">
        <v>1360812.4342847455</v>
      </c>
      <c r="X61" s="9">
        <v>0</v>
      </c>
      <c r="Y61" s="9">
        <v>2155144.3175475886</v>
      </c>
      <c r="Z61" s="9">
        <v>1744166.5384341588</v>
      </c>
      <c r="AA61" s="9">
        <v>2341640.1168914097</v>
      </c>
      <c r="AB61" s="9">
        <v>3104978.9727189043</v>
      </c>
      <c r="AC61" s="9">
        <v>1729207.8016343936</v>
      </c>
      <c r="AD61" s="9">
        <v>3104978.9727189043</v>
      </c>
      <c r="AE61" s="9">
        <v>1744166.5384341588</v>
      </c>
      <c r="AF61" s="9">
        <v>13150877.195116155</v>
      </c>
      <c r="AG61" s="9">
        <f>IF(ISBLANK(Tabla3[[#This Row],[FPO]]),"",YEAR(Tabla3[[#This Row],[FPO]])-$B$1)</f>
        <v>3</v>
      </c>
      <c r="AH61" s="9"/>
    </row>
    <row r="62" spans="1:34" hidden="1" x14ac:dyDescent="0.25">
      <c r="A62" s="4" t="s">
        <v>187</v>
      </c>
      <c r="B62" s="4" t="s">
        <v>185</v>
      </c>
      <c r="C62" s="5">
        <v>44771.480555555558</v>
      </c>
      <c r="D62" s="6">
        <v>44771.480555555558</v>
      </c>
      <c r="E62" s="4">
        <v>9.9</v>
      </c>
      <c r="F62" s="4" t="s">
        <v>21</v>
      </c>
      <c r="G62" s="4" t="s">
        <v>53</v>
      </c>
      <c r="H62" s="4" t="s">
        <v>186</v>
      </c>
      <c r="I62" s="7">
        <v>46387</v>
      </c>
      <c r="J62" s="7">
        <v>46022</v>
      </c>
      <c r="K62" s="4" t="s">
        <v>16</v>
      </c>
      <c r="L62" s="4" t="s">
        <v>16</v>
      </c>
      <c r="M62" s="4" t="s">
        <v>17</v>
      </c>
      <c r="N62" s="4" t="s">
        <v>16</v>
      </c>
      <c r="O62" s="4">
        <v>0</v>
      </c>
      <c r="P62" s="4">
        <v>-0.13</v>
      </c>
      <c r="Q62" s="9">
        <v>0</v>
      </c>
      <c r="R62" s="9">
        <v>410977.77911342995</v>
      </c>
      <c r="S62" s="9">
        <v>0</v>
      </c>
      <c r="T62" s="9">
        <v>597473.57845725107</v>
      </c>
      <c r="U62" s="9">
        <v>1360812.4342847455</v>
      </c>
      <c r="V62" s="9">
        <v>-13890.255599781955</v>
      </c>
      <c r="W62" s="9">
        <v>1360812.4342847455</v>
      </c>
      <c r="X62" s="9">
        <v>0</v>
      </c>
      <c r="Y62" s="9">
        <v>2155144.3175475886</v>
      </c>
      <c r="Z62" s="9">
        <v>1744166.5384341588</v>
      </c>
      <c r="AA62" s="9">
        <v>2341640.1168914097</v>
      </c>
      <c r="AB62" s="9">
        <v>3104978.9727189043</v>
      </c>
      <c r="AC62" s="9">
        <v>1730276.2828343769</v>
      </c>
      <c r="AD62" s="9">
        <v>3104978.9727189043</v>
      </c>
      <c r="AE62" s="9">
        <v>1744166.5384341588</v>
      </c>
      <c r="AF62" s="9">
        <v>13151945.676316136</v>
      </c>
      <c r="AG62" s="9">
        <f>IF(ISBLANK(Tabla3[[#This Row],[FPO]]),"",YEAR(Tabla3[[#This Row],[FPO]])-$B$1)</f>
        <v>3</v>
      </c>
      <c r="AH62" s="9"/>
    </row>
    <row r="63" spans="1:34" hidden="1" x14ac:dyDescent="0.25">
      <c r="A63" s="4" t="s">
        <v>48</v>
      </c>
      <c r="B63" s="4" t="s">
        <v>49</v>
      </c>
      <c r="C63" s="5">
        <v>44771.600694444445</v>
      </c>
      <c r="D63" s="6">
        <v>44771.600694444445</v>
      </c>
      <c r="E63" s="4">
        <v>9.9</v>
      </c>
      <c r="F63" s="4" t="s">
        <v>21</v>
      </c>
      <c r="G63" s="4" t="s">
        <v>50</v>
      </c>
      <c r="H63" s="4" t="s">
        <v>51</v>
      </c>
      <c r="I63" s="7">
        <v>46387</v>
      </c>
      <c r="J63" s="7">
        <v>46387</v>
      </c>
      <c r="K63" s="4" t="s">
        <v>16</v>
      </c>
      <c r="L63" s="4" t="s">
        <v>16</v>
      </c>
      <c r="M63" s="4" t="s">
        <v>17</v>
      </c>
      <c r="N63" s="4" t="s">
        <v>16</v>
      </c>
      <c r="O63" s="4">
        <v>0</v>
      </c>
      <c r="P63" s="4">
        <v>-0.14000000000000001</v>
      </c>
      <c r="Q63" s="9">
        <v>0</v>
      </c>
      <c r="R63" s="9">
        <v>410977.77911342995</v>
      </c>
      <c r="S63" s="9">
        <v>0</v>
      </c>
      <c r="T63" s="9">
        <v>597473.57845725107</v>
      </c>
      <c r="U63" s="9">
        <v>1360812.4342847455</v>
      </c>
      <c r="V63" s="9">
        <v>-14958.736799765187</v>
      </c>
      <c r="W63" s="9">
        <v>1360812.4342847455</v>
      </c>
      <c r="X63" s="9">
        <v>0</v>
      </c>
      <c r="Y63" s="9">
        <v>2155144.3175475886</v>
      </c>
      <c r="Z63" s="9">
        <v>1744166.5384341588</v>
      </c>
      <c r="AA63" s="9">
        <v>2341640.1168914097</v>
      </c>
      <c r="AB63" s="9">
        <v>3104978.9727189043</v>
      </c>
      <c r="AC63" s="9">
        <v>1729207.8016343936</v>
      </c>
      <c r="AD63" s="9">
        <v>3104978.9727189043</v>
      </c>
      <c r="AE63" s="9">
        <v>1744166.5384341588</v>
      </c>
      <c r="AF63" s="9">
        <v>13150877.195116155</v>
      </c>
      <c r="AG63" s="9">
        <f>IF(ISBLANK(Tabla3[[#This Row],[FPO]]),"",YEAR(Tabla3[[#This Row],[FPO]])-$B$1)</f>
        <v>3</v>
      </c>
      <c r="AH63" s="9"/>
    </row>
    <row r="64" spans="1:34" hidden="1" x14ac:dyDescent="0.25">
      <c r="A64" s="4" t="s">
        <v>52</v>
      </c>
      <c r="B64" s="4" t="s">
        <v>49</v>
      </c>
      <c r="C64" s="5">
        <v>44771.600694444445</v>
      </c>
      <c r="D64" s="6">
        <v>44771.600694444445</v>
      </c>
      <c r="E64" s="4">
        <v>9.9</v>
      </c>
      <c r="F64" s="4" t="s">
        <v>21</v>
      </c>
      <c r="G64" s="4" t="s">
        <v>53</v>
      </c>
      <c r="H64" s="4" t="s">
        <v>51</v>
      </c>
      <c r="I64" s="7">
        <v>46387</v>
      </c>
      <c r="J64" s="7">
        <v>46022</v>
      </c>
      <c r="K64" s="4" t="s">
        <v>16</v>
      </c>
      <c r="L64" s="4" t="s">
        <v>16</v>
      </c>
      <c r="M64" s="4" t="s">
        <v>17</v>
      </c>
      <c r="N64" s="4" t="s">
        <v>16</v>
      </c>
      <c r="O64" s="4">
        <v>0</v>
      </c>
      <c r="P64" s="4">
        <v>-0.13</v>
      </c>
      <c r="Q64" s="9">
        <v>0</v>
      </c>
      <c r="R64" s="9">
        <v>410977.77911342995</v>
      </c>
      <c r="S64" s="9">
        <v>0</v>
      </c>
      <c r="T64" s="9">
        <v>597473.57845725107</v>
      </c>
      <c r="U64" s="9">
        <v>1360812.4342847455</v>
      </c>
      <c r="V64" s="9">
        <v>-13890.255599781955</v>
      </c>
      <c r="W64" s="9">
        <v>1360812.4342847455</v>
      </c>
      <c r="X64" s="9">
        <v>0</v>
      </c>
      <c r="Y64" s="9">
        <v>2155144.3175475886</v>
      </c>
      <c r="Z64" s="9">
        <v>1744166.5384341588</v>
      </c>
      <c r="AA64" s="9">
        <v>2341640.1168914097</v>
      </c>
      <c r="AB64" s="9">
        <v>3104978.9727189043</v>
      </c>
      <c r="AC64" s="9">
        <v>1730276.2828343769</v>
      </c>
      <c r="AD64" s="9">
        <v>3104978.9727189043</v>
      </c>
      <c r="AE64" s="9">
        <v>1744166.5384341588</v>
      </c>
      <c r="AF64" s="9">
        <v>13151945.676316136</v>
      </c>
      <c r="AG64" s="9">
        <f>IF(ISBLANK(Tabla3[[#This Row],[FPO]]),"",YEAR(Tabla3[[#This Row],[FPO]])-$B$1)</f>
        <v>3</v>
      </c>
      <c r="AH64" s="9"/>
    </row>
    <row r="65" spans="1:34" hidden="1" x14ac:dyDescent="0.25">
      <c r="A65" s="4" t="s">
        <v>152</v>
      </c>
      <c r="B65" s="4" t="s">
        <v>153</v>
      </c>
      <c r="C65" s="5">
        <v>44783.705555555556</v>
      </c>
      <c r="D65" s="6">
        <v>44783.705555555556</v>
      </c>
      <c r="E65" s="4">
        <v>180</v>
      </c>
      <c r="F65" s="4" t="s">
        <v>21</v>
      </c>
      <c r="G65" s="4" t="s">
        <v>32</v>
      </c>
      <c r="H65" s="4" t="s">
        <v>154</v>
      </c>
      <c r="I65" s="7">
        <v>46752</v>
      </c>
      <c r="J65" s="7">
        <v>46752</v>
      </c>
      <c r="K65" s="4" t="s">
        <v>16</v>
      </c>
      <c r="L65" s="4" t="s">
        <v>16</v>
      </c>
      <c r="M65" s="4" t="s">
        <v>17</v>
      </c>
      <c r="N65" s="4" t="s">
        <v>16</v>
      </c>
      <c r="O65" s="4">
        <v>0</v>
      </c>
      <c r="P65" s="4">
        <v>-14.61</v>
      </c>
      <c r="Q65" s="9">
        <v>0</v>
      </c>
      <c r="R65" s="9">
        <v>367600.87577229866</v>
      </c>
      <c r="S65" s="9">
        <v>0</v>
      </c>
      <c r="T65" s="9">
        <v>534412.86087410664</v>
      </c>
      <c r="U65" s="9">
        <v>1217184.6460507559</v>
      </c>
      <c r="V65" s="9">
        <v>-76795.891614179083</v>
      </c>
      <c r="W65" s="9">
        <v>1217184.6460507556</v>
      </c>
      <c r="X65" s="9">
        <v>0</v>
      </c>
      <c r="Y65" s="9">
        <v>2111767.4142064573</v>
      </c>
      <c r="Z65" s="9">
        <v>1744166.5384341588</v>
      </c>
      <c r="AA65" s="9">
        <v>2278579.3993082652</v>
      </c>
      <c r="AB65" s="9">
        <v>2961351.1844849149</v>
      </c>
      <c r="AC65" s="9">
        <v>1667370.6468199797</v>
      </c>
      <c r="AD65" s="9">
        <v>2961351.1844849144</v>
      </c>
      <c r="AE65" s="9">
        <v>1744166.5384341588</v>
      </c>
      <c r="AF65" s="9">
        <v>12767160.737026479</v>
      </c>
      <c r="AG65" s="9">
        <f>IF(ISBLANK(Tabla3[[#This Row],[FPO]]),"",YEAR(Tabla3[[#This Row],[FPO]])-$B$1)</f>
        <v>4</v>
      </c>
      <c r="AH65" s="9"/>
    </row>
    <row r="66" spans="1:34" hidden="1" x14ac:dyDescent="0.25">
      <c r="A66" s="4" t="s">
        <v>155</v>
      </c>
      <c r="B66" s="4" t="s">
        <v>153</v>
      </c>
      <c r="C66" s="5">
        <v>44783.705555555556</v>
      </c>
      <c r="D66" s="6">
        <v>44783.705555555556</v>
      </c>
      <c r="E66" s="4">
        <v>180</v>
      </c>
      <c r="F66" s="4" t="s">
        <v>21</v>
      </c>
      <c r="G66" s="4" t="s">
        <v>156</v>
      </c>
      <c r="H66" s="4" t="s">
        <v>154</v>
      </c>
      <c r="I66" s="7">
        <v>46752</v>
      </c>
      <c r="J66" s="7">
        <v>46568</v>
      </c>
      <c r="K66" s="4" t="s">
        <v>16</v>
      </c>
      <c r="L66" s="4" t="s">
        <v>16</v>
      </c>
      <c r="M66" s="4" t="s">
        <v>17</v>
      </c>
      <c r="N66" s="4" t="s">
        <v>16</v>
      </c>
      <c r="O66" s="4">
        <v>0</v>
      </c>
      <c r="P66" s="4">
        <v>-26.13</v>
      </c>
      <c r="Q66" s="9">
        <v>0</v>
      </c>
      <c r="R66" s="9">
        <v>367600.87577229866</v>
      </c>
      <c r="S66" s="9">
        <v>0</v>
      </c>
      <c r="T66" s="9">
        <v>534412.86087410664</v>
      </c>
      <c r="U66" s="9">
        <v>1217184.6460507559</v>
      </c>
      <c r="V66" s="9">
        <v>-137349.53099784395</v>
      </c>
      <c r="W66" s="9">
        <v>1217184.6460507556</v>
      </c>
      <c r="X66" s="9">
        <v>0</v>
      </c>
      <c r="Y66" s="9">
        <v>2111767.4142064573</v>
      </c>
      <c r="Z66" s="9">
        <v>1744166.5384341588</v>
      </c>
      <c r="AA66" s="9">
        <v>2278579.3993082652</v>
      </c>
      <c r="AB66" s="9">
        <v>2961351.1844849149</v>
      </c>
      <c r="AC66" s="9">
        <v>1606817.0074363148</v>
      </c>
      <c r="AD66" s="9">
        <v>2961351.1844849144</v>
      </c>
      <c r="AE66" s="9">
        <v>1744166.5384341588</v>
      </c>
      <c r="AF66" s="9">
        <v>12706607.097642815</v>
      </c>
      <c r="AG66" s="9">
        <f>IF(ISBLANK(Tabla3[[#This Row],[FPO]]),"",YEAR(Tabla3[[#This Row],[FPO]])-$B$1)</f>
        <v>4</v>
      </c>
      <c r="AH66" s="9"/>
    </row>
    <row r="67" spans="1:34" hidden="1" x14ac:dyDescent="0.25">
      <c r="A67" s="4" t="s">
        <v>171</v>
      </c>
      <c r="B67" s="4" t="s">
        <v>172</v>
      </c>
      <c r="C67" s="5">
        <v>44792.45416666667</v>
      </c>
      <c r="D67" s="6">
        <v>44792.45416666667</v>
      </c>
      <c r="E67" s="4">
        <v>200</v>
      </c>
      <c r="F67" s="4" t="s">
        <v>21</v>
      </c>
      <c r="G67" s="4" t="s">
        <v>32</v>
      </c>
      <c r="H67" s="4" t="s">
        <v>173</v>
      </c>
      <c r="I67" s="7">
        <v>46387</v>
      </c>
      <c r="J67" s="7">
        <v>46387</v>
      </c>
      <c r="K67" s="4" t="s">
        <v>16</v>
      </c>
      <c r="L67" s="4" t="s">
        <v>16</v>
      </c>
      <c r="M67" s="4" t="s">
        <v>17</v>
      </c>
      <c r="N67" s="4" t="s">
        <v>16</v>
      </c>
      <c r="O67" s="4">
        <v>0</v>
      </c>
      <c r="P67" s="4">
        <v>-56.097999999999999</v>
      </c>
      <c r="Q67" s="9">
        <v>0</v>
      </c>
      <c r="R67" s="9">
        <v>410977.77911342977</v>
      </c>
      <c r="S67" s="9">
        <v>0</v>
      </c>
      <c r="T67" s="9">
        <v>597473.57845725096</v>
      </c>
      <c r="U67" s="9">
        <v>1360812.4342847452</v>
      </c>
      <c r="V67" s="9">
        <v>-296701.30886546243</v>
      </c>
      <c r="W67" s="9">
        <v>1360812.4342847452</v>
      </c>
      <c r="X67" s="9">
        <v>0</v>
      </c>
      <c r="Y67" s="9">
        <v>2155144.3175475886</v>
      </c>
      <c r="Z67" s="9">
        <v>1744166.5384341588</v>
      </c>
      <c r="AA67" s="9">
        <v>2341640.1168914097</v>
      </c>
      <c r="AB67" s="9">
        <v>3104978.9727189038</v>
      </c>
      <c r="AC67" s="9">
        <v>1447465.2295686963</v>
      </c>
      <c r="AD67" s="9">
        <v>3104978.9727189038</v>
      </c>
      <c r="AE67" s="9">
        <v>1744166.5384341588</v>
      </c>
      <c r="AF67" s="9">
        <v>12869134.623050457</v>
      </c>
      <c r="AG67" s="9">
        <f>IF(ISBLANK(Tabla3[[#This Row],[FPO]]),"",YEAR(Tabla3[[#This Row],[FPO]])-$B$1)</f>
        <v>3</v>
      </c>
      <c r="AH67" s="9"/>
    </row>
    <row r="68" spans="1:34" hidden="1" x14ac:dyDescent="0.25">
      <c r="A68" s="4" t="s">
        <v>174</v>
      </c>
      <c r="B68" s="4" t="s">
        <v>172</v>
      </c>
      <c r="C68" s="5">
        <v>44792.45416666667</v>
      </c>
      <c r="D68" s="6">
        <v>44792.45416666667</v>
      </c>
      <c r="E68" s="4">
        <v>200</v>
      </c>
      <c r="F68" s="4" t="s">
        <v>21</v>
      </c>
      <c r="G68" s="4" t="s">
        <v>175</v>
      </c>
      <c r="H68" s="4" t="s">
        <v>173</v>
      </c>
      <c r="I68" s="7">
        <v>46387</v>
      </c>
      <c r="J68" s="7">
        <v>46568</v>
      </c>
      <c r="K68" s="4" t="s">
        <v>16</v>
      </c>
      <c r="L68" s="4" t="s">
        <v>16</v>
      </c>
      <c r="M68" s="4" t="s">
        <v>17</v>
      </c>
      <c r="N68" s="4" t="s">
        <v>16</v>
      </c>
      <c r="O68" s="4">
        <v>0</v>
      </c>
      <c r="P68" s="4">
        <v>-49.188000000000002</v>
      </c>
      <c r="Q68" s="9">
        <v>0</v>
      </c>
      <c r="R68" s="9">
        <v>410977.77911342977</v>
      </c>
      <c r="S68" s="9">
        <v>0</v>
      </c>
      <c r="T68" s="9">
        <v>597473.57845725096</v>
      </c>
      <c r="U68" s="9">
        <v>1360812.4342847452</v>
      </c>
      <c r="V68" s="9">
        <v>-260154.44366063623</v>
      </c>
      <c r="W68" s="9">
        <v>1360812.4342847452</v>
      </c>
      <c r="X68" s="9">
        <v>0</v>
      </c>
      <c r="Y68" s="9">
        <v>2155144.3175475886</v>
      </c>
      <c r="Z68" s="9">
        <v>1744166.5384341588</v>
      </c>
      <c r="AA68" s="9">
        <v>2341640.1168914097</v>
      </c>
      <c r="AB68" s="9">
        <v>3104978.9727189038</v>
      </c>
      <c r="AC68" s="9">
        <v>1484012.0947735226</v>
      </c>
      <c r="AD68" s="9">
        <v>3104978.9727189038</v>
      </c>
      <c r="AE68" s="9">
        <v>1744166.5384341588</v>
      </c>
      <c r="AF68" s="9">
        <v>12905681.488255283</v>
      </c>
      <c r="AG68" s="9">
        <f>IF(ISBLANK(Tabla3[[#This Row],[FPO]]),"",YEAR(Tabla3[[#This Row],[FPO]])-$B$1)</f>
        <v>3</v>
      </c>
      <c r="AH68" s="9"/>
    </row>
    <row r="69" spans="1:34" x14ac:dyDescent="0.25">
      <c r="A69" s="4" t="s">
        <v>54</v>
      </c>
      <c r="B69" s="4" t="s">
        <v>55</v>
      </c>
      <c r="C69" s="5">
        <v>44755.620138888888</v>
      </c>
      <c r="D69" s="6">
        <v>44755.620138888888</v>
      </c>
      <c r="E69" s="4">
        <v>9.9</v>
      </c>
      <c r="F69" s="4" t="s">
        <v>21</v>
      </c>
      <c r="G69" s="4" t="s">
        <v>56</v>
      </c>
      <c r="H69" s="4" t="s">
        <v>57</v>
      </c>
      <c r="I69" s="7">
        <v>46022</v>
      </c>
      <c r="J69" s="7">
        <v>46022</v>
      </c>
      <c r="K69" s="4" t="s">
        <v>16</v>
      </c>
      <c r="L69" s="4" t="s">
        <v>16</v>
      </c>
      <c r="M69" s="4" t="s">
        <v>17</v>
      </c>
      <c r="N69" s="4" t="s">
        <v>16</v>
      </c>
      <c r="O69" s="4">
        <v>0</v>
      </c>
      <c r="P69" s="4">
        <v>-0.63476999999999995</v>
      </c>
      <c r="Q69" s="9">
        <v>0</v>
      </c>
      <c r="R69" s="9">
        <v>459473.15704881464</v>
      </c>
      <c r="S69" s="9">
        <v>0</v>
      </c>
      <c r="T69" s="9">
        <v>667975.46071520657</v>
      </c>
      <c r="U69" s="9">
        <v>1521388.3015303449</v>
      </c>
      <c r="V69" s="9">
        <v>-75827.210904832886</v>
      </c>
      <c r="W69" s="9">
        <v>1521388.3015303449</v>
      </c>
      <c r="X69" s="9">
        <v>0</v>
      </c>
      <c r="Y69" s="9">
        <v>2203639.6954829735</v>
      </c>
      <c r="Z69" s="9">
        <v>1744166.5384341588</v>
      </c>
      <c r="AA69" s="9">
        <v>2412141.9991493654</v>
      </c>
      <c r="AB69" s="9">
        <v>3265554.8399645034</v>
      </c>
      <c r="AC69" s="9">
        <v>1668339.3275293258</v>
      </c>
      <c r="AD69" s="9">
        <v>3265554.8399645034</v>
      </c>
      <c r="AE69" s="9">
        <v>1744166.5384341588</v>
      </c>
      <c r="AF69" s="9">
        <v>13449869.782072825</v>
      </c>
      <c r="AG69" s="9">
        <f>IF(ISBLANK(Tabla3[[#This Row],[FPO]]),"",YEAR(Tabla3[[#This Row],[FPO]])-$B$1)</f>
        <v>2</v>
      </c>
      <c r="AH69" s="9"/>
    </row>
    <row r="70" spans="1:34" x14ac:dyDescent="0.25">
      <c r="A70" s="10" t="s">
        <v>58</v>
      </c>
      <c r="B70" s="10" t="s">
        <v>55</v>
      </c>
      <c r="C70" s="11">
        <v>44755.620138888888</v>
      </c>
      <c r="D70" s="12">
        <v>44755.620138888888</v>
      </c>
      <c r="E70" s="10">
        <v>9.9</v>
      </c>
      <c r="F70" s="10" t="s">
        <v>21</v>
      </c>
      <c r="G70" s="10" t="s">
        <v>59</v>
      </c>
      <c r="H70" s="10" t="s">
        <v>57</v>
      </c>
      <c r="I70" s="13">
        <v>46022</v>
      </c>
      <c r="J70" s="13">
        <v>46022</v>
      </c>
      <c r="K70" s="10" t="s">
        <v>16</v>
      </c>
      <c r="L70" s="10" t="s">
        <v>16</v>
      </c>
      <c r="M70" s="10" t="s">
        <v>17</v>
      </c>
      <c r="N70" s="10" t="s">
        <v>16</v>
      </c>
      <c r="O70" s="10">
        <v>0</v>
      </c>
      <c r="P70" s="10">
        <v>-0.65437000000000001</v>
      </c>
      <c r="Q70" s="14">
        <v>0</v>
      </c>
      <c r="R70" s="14">
        <v>459473.15704881464</v>
      </c>
      <c r="S70" s="14">
        <v>0</v>
      </c>
      <c r="T70" s="14">
        <v>667975.46071520657</v>
      </c>
      <c r="U70" s="14">
        <v>1521388.3015303449</v>
      </c>
      <c r="V70" s="14">
        <v>-78168.552388732132</v>
      </c>
      <c r="W70" s="14">
        <v>1521388.3015303449</v>
      </c>
      <c r="X70" s="14">
        <v>0</v>
      </c>
      <c r="Y70" s="14">
        <v>2203639.6954829735</v>
      </c>
      <c r="Z70" s="14">
        <v>1744166.5384341588</v>
      </c>
      <c r="AA70" s="14">
        <v>2412141.9991493654</v>
      </c>
      <c r="AB70" s="14">
        <v>3265554.8399645034</v>
      </c>
      <c r="AC70" s="14">
        <v>1665997.9860454267</v>
      </c>
      <c r="AD70" s="14">
        <v>3265554.8399645034</v>
      </c>
      <c r="AE70" s="14">
        <v>1744166.5384341588</v>
      </c>
      <c r="AF70" s="14">
        <v>13447528.440588927</v>
      </c>
      <c r="AG70" s="9">
        <f>IF(ISBLANK(Tabla3[[#This Row],[FPO]]),"",YEAR(Tabla3[[#This Row],[FPO]])-$B$1)</f>
        <v>2</v>
      </c>
      <c r="AH70" s="9"/>
    </row>
    <row r="71" spans="1:34" hidden="1" x14ac:dyDescent="0.25">
      <c r="A71" s="4" t="s">
        <v>414</v>
      </c>
      <c r="B71" s="4" t="s">
        <v>418</v>
      </c>
      <c r="C71" s="5">
        <v>44790.668055555558</v>
      </c>
      <c r="D71" s="6">
        <v>44790.668055555558</v>
      </c>
      <c r="E71" s="4">
        <v>19.899999999999999</v>
      </c>
      <c r="F71" s="4" t="s">
        <v>21</v>
      </c>
      <c r="G71" s="4" t="s">
        <v>415</v>
      </c>
      <c r="H71" s="4" t="s">
        <v>416</v>
      </c>
      <c r="I71" s="7">
        <v>46387</v>
      </c>
      <c r="J71" s="7">
        <v>46387</v>
      </c>
      <c r="K71" s="4" t="s">
        <v>16</v>
      </c>
      <c r="L71" s="4" t="s">
        <v>16</v>
      </c>
      <c r="M71" s="4" t="s">
        <v>227</v>
      </c>
      <c r="N71" s="4" t="s">
        <v>16</v>
      </c>
      <c r="O71" s="4" t="s">
        <v>222</v>
      </c>
      <c r="P71" s="4">
        <v>-0.89</v>
      </c>
      <c r="Q71" s="9">
        <v>0</v>
      </c>
      <c r="R71" s="9">
        <v>410977.77911342995</v>
      </c>
      <c r="S71" s="9">
        <v>0</v>
      </c>
      <c r="T71" s="9">
        <v>597473.57845725107</v>
      </c>
      <c r="U71" s="9">
        <v>1360812.4342847448</v>
      </c>
      <c r="V71" s="9">
        <v>-47308.481673629227</v>
      </c>
      <c r="W71" s="9">
        <v>1360812.4342847448</v>
      </c>
      <c r="X71" s="9">
        <v>0</v>
      </c>
      <c r="Y71" s="9">
        <v>70315442.749231935</v>
      </c>
      <c r="Z71" s="9">
        <v>69904464.970118508</v>
      </c>
      <c r="AA71" s="9">
        <v>70501938.548575759</v>
      </c>
      <c r="AB71" s="9">
        <v>71265277.404403254</v>
      </c>
      <c r="AC71" s="9">
        <v>69857156.48844488</v>
      </c>
      <c r="AD71" s="9">
        <v>71265277.404403254</v>
      </c>
      <c r="AE71" s="9">
        <v>69904464.970118508</v>
      </c>
      <c r="AF71" s="9">
        <v>408448258.35401154</v>
      </c>
      <c r="AG71" s="9">
        <f>IF(ISBLANK(Tabla3[[#This Row],[FPO]]),"",YEAR(Tabla3[[#This Row],[FPO]])-$B$1)</f>
        <v>3</v>
      </c>
      <c r="AH71" s="9"/>
    </row>
    <row r="72" spans="1:34" hidden="1" x14ac:dyDescent="0.25">
      <c r="A72" s="4" t="s">
        <v>417</v>
      </c>
      <c r="B72" s="4" t="s">
        <v>418</v>
      </c>
      <c r="C72" s="5">
        <v>44790.668055555558</v>
      </c>
      <c r="D72" s="6">
        <v>44790.668055555558</v>
      </c>
      <c r="E72" s="4">
        <v>19.899999999999999</v>
      </c>
      <c r="F72" s="4" t="s">
        <v>21</v>
      </c>
      <c r="G72" s="4" t="s">
        <v>302</v>
      </c>
      <c r="H72" s="4" t="s">
        <v>416</v>
      </c>
      <c r="I72" s="7">
        <v>46387</v>
      </c>
      <c r="J72" s="7">
        <v>46387</v>
      </c>
      <c r="K72" s="4" t="s">
        <v>16</v>
      </c>
      <c r="L72" s="4" t="s">
        <v>16</v>
      </c>
      <c r="M72" s="4" t="s">
        <v>227</v>
      </c>
      <c r="N72" s="4" t="s">
        <v>16</v>
      </c>
      <c r="O72" s="4" t="s">
        <v>222</v>
      </c>
      <c r="P72" s="4">
        <v>-0.89</v>
      </c>
      <c r="Q72" s="9">
        <v>0</v>
      </c>
      <c r="R72" s="9">
        <v>410977.77911342995</v>
      </c>
      <c r="S72" s="9">
        <v>0</v>
      </c>
      <c r="T72" s="9">
        <v>597473.57845725107</v>
      </c>
      <c r="U72" s="9">
        <v>1360812.4342847448</v>
      </c>
      <c r="V72" s="9">
        <v>-47308.481673629227</v>
      </c>
      <c r="W72" s="9">
        <v>1360812.4342847448</v>
      </c>
      <c r="X72" s="9">
        <v>0</v>
      </c>
      <c r="Y72" s="9">
        <v>70315442.749231935</v>
      </c>
      <c r="Z72" s="9">
        <v>69904464.970118508</v>
      </c>
      <c r="AA72" s="9">
        <v>70501938.548575759</v>
      </c>
      <c r="AB72" s="9">
        <v>71265277.404403254</v>
      </c>
      <c r="AC72" s="9">
        <v>69857156.48844488</v>
      </c>
      <c r="AD72" s="9">
        <v>71265277.404403254</v>
      </c>
      <c r="AE72" s="9">
        <v>69904464.970118508</v>
      </c>
      <c r="AF72" s="9">
        <v>408448258.35401154</v>
      </c>
      <c r="AG72" s="9">
        <f>IF(ISBLANK(Tabla3[[#This Row],[FPO]]),"",YEAR(Tabla3[[#This Row],[FPO]])-$B$1)</f>
        <v>3</v>
      </c>
      <c r="AH72" s="9"/>
    </row>
    <row r="73" spans="1:34" x14ac:dyDescent="0.25">
      <c r="A73" s="4" t="s">
        <v>386</v>
      </c>
      <c r="B73" s="4" t="s">
        <v>387</v>
      </c>
      <c r="C73" s="5">
        <v>44799.742361111108</v>
      </c>
      <c r="D73" s="6">
        <v>44799.742361111108</v>
      </c>
      <c r="E73" s="4">
        <v>4.2</v>
      </c>
      <c r="F73" s="4" t="s">
        <v>21</v>
      </c>
      <c r="G73" s="4" t="s">
        <v>264</v>
      </c>
      <c r="H73" s="4" t="s">
        <v>388</v>
      </c>
      <c r="I73" s="7">
        <v>45596</v>
      </c>
      <c r="J73" s="7">
        <v>45596</v>
      </c>
      <c r="K73" s="4" t="s">
        <v>16</v>
      </c>
      <c r="L73" s="4" t="s">
        <v>16</v>
      </c>
      <c r="M73" s="4" t="s">
        <v>227</v>
      </c>
      <c r="N73" s="4" t="s">
        <v>16</v>
      </c>
      <c r="O73" s="4" t="s">
        <v>222</v>
      </c>
      <c r="P73" s="4">
        <v>-2.0699999999999998</v>
      </c>
      <c r="Q73" s="9">
        <v>0</v>
      </c>
      <c r="R73" s="9">
        <v>513690.98958057462</v>
      </c>
      <c r="S73" s="9">
        <v>0</v>
      </c>
      <c r="T73" s="9">
        <v>746796.5650796009</v>
      </c>
      <c r="U73" s="9">
        <v>1700912.1211109255</v>
      </c>
      <c r="V73" s="9">
        <v>-651638.5098522089</v>
      </c>
      <c r="W73" s="9">
        <v>1700912.1211109252</v>
      </c>
      <c r="X73" s="9">
        <v>0</v>
      </c>
      <c r="Y73" s="9">
        <v>70418155.959699079</v>
      </c>
      <c r="Z73" s="9">
        <v>69904464.970118508</v>
      </c>
      <c r="AA73" s="9">
        <v>70651261.535198107</v>
      </c>
      <c r="AB73" s="9">
        <v>71605377.091229439</v>
      </c>
      <c r="AC73" s="9">
        <v>69252826.460266292</v>
      </c>
      <c r="AD73" s="9">
        <v>71605377.091229439</v>
      </c>
      <c r="AE73" s="9">
        <v>69904464.970118508</v>
      </c>
      <c r="AF73" s="9">
        <v>408606114.05316174</v>
      </c>
      <c r="AG73" s="9">
        <f>IF(ISBLANK(Tabla3[[#This Row],[FPO]]),"",YEAR(Tabla3[[#This Row],[FPO]])-$B$1)</f>
        <v>1</v>
      </c>
      <c r="AH73" s="9"/>
    </row>
    <row r="74" spans="1:34" x14ac:dyDescent="0.25">
      <c r="A74" s="4" t="s">
        <v>389</v>
      </c>
      <c r="B74" s="4" t="s">
        <v>387</v>
      </c>
      <c r="C74" s="5">
        <v>44799.742361111108</v>
      </c>
      <c r="D74" s="6">
        <v>44799.742361111108</v>
      </c>
      <c r="E74" s="4">
        <v>4.2</v>
      </c>
      <c r="F74" s="4" t="s">
        <v>21</v>
      </c>
      <c r="G74" s="4" t="s">
        <v>385</v>
      </c>
      <c r="H74" s="4" t="s">
        <v>388</v>
      </c>
      <c r="I74" s="7">
        <v>45596</v>
      </c>
      <c r="J74" s="7">
        <v>45596</v>
      </c>
      <c r="K74" s="4" t="s">
        <v>16</v>
      </c>
      <c r="L74" s="4" t="s">
        <v>16</v>
      </c>
      <c r="M74" s="4" t="s">
        <v>227</v>
      </c>
      <c r="N74" s="4" t="s">
        <v>16</v>
      </c>
      <c r="O74" s="4" t="s">
        <v>222</v>
      </c>
      <c r="P74" s="4">
        <v>-2.0680000000000001</v>
      </c>
      <c r="Q74" s="9">
        <v>0</v>
      </c>
      <c r="R74" s="9">
        <v>513690.98958057462</v>
      </c>
      <c r="S74" s="9">
        <v>0</v>
      </c>
      <c r="T74" s="9">
        <v>746796.5650796009</v>
      </c>
      <c r="U74" s="9">
        <v>1700912.1211109255</v>
      </c>
      <c r="V74" s="9">
        <v>-651008.90742723073</v>
      </c>
      <c r="W74" s="9">
        <v>1700912.1211109252</v>
      </c>
      <c r="X74" s="9">
        <v>0</v>
      </c>
      <c r="Y74" s="9">
        <v>70418155.959699079</v>
      </c>
      <c r="Z74" s="9">
        <v>69904464.970118508</v>
      </c>
      <c r="AA74" s="9">
        <v>70651261.535198107</v>
      </c>
      <c r="AB74" s="9">
        <v>71605377.091229439</v>
      </c>
      <c r="AC74" s="9">
        <v>69253456.062691271</v>
      </c>
      <c r="AD74" s="9">
        <v>71605377.091229439</v>
      </c>
      <c r="AE74" s="9">
        <v>69904464.970118508</v>
      </c>
      <c r="AF74" s="9">
        <v>408606743.65558672</v>
      </c>
      <c r="AG74" s="9">
        <f>IF(ISBLANK(Tabla3[[#This Row],[FPO]]),"",YEAR(Tabla3[[#This Row],[FPO]])-$B$1)</f>
        <v>1</v>
      </c>
      <c r="AH74" s="9"/>
    </row>
    <row r="75" spans="1:34" x14ac:dyDescent="0.25">
      <c r="A75" s="4" t="s">
        <v>381</v>
      </c>
      <c r="B75" s="4" t="s">
        <v>382</v>
      </c>
      <c r="C75" s="5">
        <v>44799.915972222225</v>
      </c>
      <c r="D75" s="6">
        <v>44799.915972222225</v>
      </c>
      <c r="E75" s="4">
        <v>7.4</v>
      </c>
      <c r="F75" s="4" t="s">
        <v>21</v>
      </c>
      <c r="G75" s="4" t="s">
        <v>264</v>
      </c>
      <c r="H75" s="4" t="s">
        <v>383</v>
      </c>
      <c r="I75" s="7">
        <v>45596</v>
      </c>
      <c r="J75" s="7">
        <v>45596</v>
      </c>
      <c r="K75" s="4" t="s">
        <v>16</v>
      </c>
      <c r="L75" s="4" t="s">
        <v>16</v>
      </c>
      <c r="M75" s="4" t="s">
        <v>227</v>
      </c>
      <c r="N75" s="4" t="s">
        <v>16</v>
      </c>
      <c r="O75" s="4" t="s">
        <v>222</v>
      </c>
      <c r="P75" s="4">
        <v>-3.669</v>
      </c>
      <c r="Q75" s="9">
        <v>0</v>
      </c>
      <c r="R75" s="9">
        <v>513690.98958057474</v>
      </c>
      <c r="S75" s="9">
        <v>0</v>
      </c>
      <c r="T75" s="9">
        <v>746796.5650796009</v>
      </c>
      <c r="U75" s="9">
        <v>1700912.1211109259</v>
      </c>
      <c r="V75" s="9">
        <v>-655543.74651524774</v>
      </c>
      <c r="W75" s="9">
        <v>1700912.1211109259</v>
      </c>
      <c r="X75" s="9">
        <v>0</v>
      </c>
      <c r="Y75" s="9">
        <v>70418155.959699079</v>
      </c>
      <c r="Z75" s="9">
        <v>69904464.970118508</v>
      </c>
      <c r="AA75" s="9">
        <v>70651261.535198107</v>
      </c>
      <c r="AB75" s="9">
        <v>71605377.091229439</v>
      </c>
      <c r="AC75" s="9">
        <v>69248921.223603263</v>
      </c>
      <c r="AD75" s="9">
        <v>71605377.091229439</v>
      </c>
      <c r="AE75" s="9">
        <v>69904464.970118508</v>
      </c>
      <c r="AF75" s="9">
        <v>408602208.81649864</v>
      </c>
      <c r="AG75" s="9">
        <f>IF(ISBLANK(Tabla3[[#This Row],[FPO]]),"",YEAR(Tabla3[[#This Row],[FPO]])-$B$1)</f>
        <v>1</v>
      </c>
      <c r="AH75" s="9"/>
    </row>
    <row r="76" spans="1:34" x14ac:dyDescent="0.25">
      <c r="A76" s="4" t="s">
        <v>384</v>
      </c>
      <c r="B76" s="4" t="s">
        <v>382</v>
      </c>
      <c r="C76" s="5">
        <v>44799.915972222225</v>
      </c>
      <c r="D76" s="6">
        <v>44799.915972222225</v>
      </c>
      <c r="E76" s="4">
        <v>7.4</v>
      </c>
      <c r="F76" s="4" t="s">
        <v>21</v>
      </c>
      <c r="G76" s="4" t="s">
        <v>385</v>
      </c>
      <c r="H76" s="4" t="s">
        <v>383</v>
      </c>
      <c r="I76" s="7">
        <v>45596</v>
      </c>
      <c r="J76" s="7">
        <v>45596</v>
      </c>
      <c r="K76" s="4" t="s">
        <v>16</v>
      </c>
      <c r="L76" s="4" t="s">
        <v>16</v>
      </c>
      <c r="M76" s="4" t="s">
        <v>227</v>
      </c>
      <c r="N76" s="4" t="s">
        <v>16</v>
      </c>
      <c r="O76" s="4" t="s">
        <v>222</v>
      </c>
      <c r="P76" s="4">
        <v>-3.9830000000000001</v>
      </c>
      <c r="Q76" s="9">
        <v>0</v>
      </c>
      <c r="R76" s="9">
        <v>513690.98958057474</v>
      </c>
      <c r="S76" s="9">
        <v>0</v>
      </c>
      <c r="T76" s="9">
        <v>746796.5650796009</v>
      </c>
      <c r="U76" s="9">
        <v>1700912.1211109259</v>
      </c>
      <c r="V76" s="9">
        <v>-711646.42746531265</v>
      </c>
      <c r="W76" s="9">
        <v>1700912.1211109259</v>
      </c>
      <c r="X76" s="9">
        <v>0</v>
      </c>
      <c r="Y76" s="9">
        <v>70418155.959699079</v>
      </c>
      <c r="Z76" s="9">
        <v>69904464.970118508</v>
      </c>
      <c r="AA76" s="9">
        <v>70651261.535198107</v>
      </c>
      <c r="AB76" s="9">
        <v>71605377.091229439</v>
      </c>
      <c r="AC76" s="9">
        <v>69192818.542653188</v>
      </c>
      <c r="AD76" s="9">
        <v>71605377.091229439</v>
      </c>
      <c r="AE76" s="9">
        <v>69904464.970118508</v>
      </c>
      <c r="AF76" s="9">
        <v>408546106.13554859</v>
      </c>
      <c r="AG76" s="9">
        <f>IF(ISBLANK(Tabla3[[#This Row],[FPO]]),"",YEAR(Tabla3[[#This Row],[FPO]])-$B$1)</f>
        <v>1</v>
      </c>
      <c r="AH76" s="9"/>
    </row>
    <row r="77" spans="1:34" hidden="1" x14ac:dyDescent="0.25">
      <c r="A77" s="4" t="s">
        <v>374</v>
      </c>
      <c r="B77" s="4" t="s">
        <v>375</v>
      </c>
      <c r="C77" s="5">
        <v>44797.584027777775</v>
      </c>
      <c r="D77" s="6">
        <v>44797.584027777775</v>
      </c>
      <c r="E77" s="4">
        <v>110</v>
      </c>
      <c r="F77" s="4" t="s">
        <v>21</v>
      </c>
      <c r="G77" s="4" t="s">
        <v>332</v>
      </c>
      <c r="H77" s="4" t="s">
        <v>376</v>
      </c>
      <c r="I77" s="7">
        <v>47118</v>
      </c>
      <c r="J77" s="7">
        <v>47118</v>
      </c>
      <c r="K77" s="4" t="s">
        <v>16</v>
      </c>
      <c r="L77" s="4" t="s">
        <v>16</v>
      </c>
      <c r="M77" s="4" t="s">
        <v>227</v>
      </c>
      <c r="N77" s="4" t="s">
        <v>16</v>
      </c>
      <c r="O77" s="4" t="s">
        <v>222</v>
      </c>
      <c r="P77" s="4">
        <v>-12.68</v>
      </c>
      <c r="Q77" s="9">
        <v>0</v>
      </c>
      <c r="R77" s="9">
        <v>328802.21446538344</v>
      </c>
      <c r="S77" s="9">
        <v>0</v>
      </c>
      <c r="T77" s="9">
        <v>478007.9256476803</v>
      </c>
      <c r="U77" s="9">
        <v>1088716.1413691917</v>
      </c>
      <c r="V77" s="9">
        <v>-97553.990916316456</v>
      </c>
      <c r="W77" s="9">
        <v>1088716.1413691917</v>
      </c>
      <c r="X77" s="9">
        <v>0</v>
      </c>
      <c r="Y77" s="9">
        <v>70233267.184583887</v>
      </c>
      <c r="Z77" s="9">
        <v>69904464.970118508</v>
      </c>
      <c r="AA77" s="9">
        <v>70382472.895766184</v>
      </c>
      <c r="AB77" s="9">
        <v>70993181.111487702</v>
      </c>
      <c r="AC77" s="9">
        <v>69806910.979202196</v>
      </c>
      <c r="AD77" s="9">
        <v>70993181.111487702</v>
      </c>
      <c r="AE77" s="9">
        <v>69904464.970118508</v>
      </c>
      <c r="AF77" s="9">
        <v>407788227.18793786</v>
      </c>
      <c r="AG77" s="9">
        <f>IF(ISBLANK(Tabla3[[#This Row],[FPO]]),"",YEAR(Tabla3[[#This Row],[FPO]])-$B$1)</f>
        <v>5</v>
      </c>
      <c r="AH77" s="9"/>
    </row>
    <row r="78" spans="1:34" hidden="1" x14ac:dyDescent="0.25">
      <c r="A78" s="4" t="s">
        <v>377</v>
      </c>
      <c r="B78" s="4" t="s">
        <v>375</v>
      </c>
      <c r="C78" s="5">
        <v>44797.584027777775</v>
      </c>
      <c r="D78" s="6">
        <v>44797.584027777775</v>
      </c>
      <c r="E78" s="4">
        <v>110</v>
      </c>
      <c r="F78" s="4" t="s">
        <v>21</v>
      </c>
      <c r="G78" s="4" t="s">
        <v>280</v>
      </c>
      <c r="H78" s="4" t="s">
        <v>376</v>
      </c>
      <c r="I78" s="7">
        <v>47118</v>
      </c>
      <c r="J78" s="7">
        <v>47118</v>
      </c>
      <c r="K78" s="4" t="s">
        <v>16</v>
      </c>
      <c r="L78" s="4" t="s">
        <v>16</v>
      </c>
      <c r="M78" s="4" t="s">
        <v>227</v>
      </c>
      <c r="N78" s="4" t="s">
        <v>16</v>
      </c>
      <c r="O78" s="4" t="s">
        <v>222</v>
      </c>
      <c r="P78" s="4">
        <v>-10.68</v>
      </c>
      <c r="Q78" s="9">
        <v>0</v>
      </c>
      <c r="R78" s="9">
        <v>328802.21446538344</v>
      </c>
      <c r="S78" s="9">
        <v>0</v>
      </c>
      <c r="T78" s="9">
        <v>478007.9256476803</v>
      </c>
      <c r="U78" s="9">
        <v>1088716.1413691917</v>
      </c>
      <c r="V78" s="9">
        <v>-82166.926103017307</v>
      </c>
      <c r="W78" s="9">
        <v>1088716.1413691917</v>
      </c>
      <c r="X78" s="9">
        <v>0</v>
      </c>
      <c r="Y78" s="9">
        <v>70233267.184583887</v>
      </c>
      <c r="Z78" s="9">
        <v>69904464.970118508</v>
      </c>
      <c r="AA78" s="9">
        <v>70382472.895766184</v>
      </c>
      <c r="AB78" s="9">
        <v>70993181.111487702</v>
      </c>
      <c r="AC78" s="9">
        <v>69822298.044015497</v>
      </c>
      <c r="AD78" s="9">
        <v>70993181.111487702</v>
      </c>
      <c r="AE78" s="9">
        <v>69904464.970118508</v>
      </c>
      <c r="AF78" s="9">
        <v>407803614.25275111</v>
      </c>
      <c r="AG78" s="9">
        <f>IF(ISBLANK(Tabla3[[#This Row],[FPO]]),"",YEAR(Tabla3[[#This Row],[FPO]])-$B$1)</f>
        <v>5</v>
      </c>
      <c r="AH78" s="9"/>
    </row>
    <row r="79" spans="1:34" x14ac:dyDescent="0.25">
      <c r="A79" s="4" t="s">
        <v>273</v>
      </c>
      <c r="B79" s="4" t="s">
        <v>274</v>
      </c>
      <c r="C79" s="5">
        <v>44760.775694444441</v>
      </c>
      <c r="D79" s="6">
        <v>44760.775694444441</v>
      </c>
      <c r="E79" s="4">
        <v>2.2999999999999998</v>
      </c>
      <c r="F79" s="4" t="s">
        <v>21</v>
      </c>
      <c r="G79" s="4" t="s">
        <v>271</v>
      </c>
      <c r="H79" s="4" t="s">
        <v>275</v>
      </c>
      <c r="I79" s="7">
        <v>45291</v>
      </c>
      <c r="J79" s="7">
        <v>45291</v>
      </c>
      <c r="K79" s="4" t="s">
        <v>16</v>
      </c>
      <c r="L79" s="4" t="s">
        <v>16</v>
      </c>
      <c r="M79" s="4" t="s">
        <v>227</v>
      </c>
      <c r="N79" s="4" t="s">
        <v>16</v>
      </c>
      <c r="O79" s="4" t="s">
        <v>222</v>
      </c>
      <c r="P79" s="4">
        <v>-3.8940000000000002E-2</v>
      </c>
      <c r="Q79" s="9">
        <v>0</v>
      </c>
      <c r="R79" s="9">
        <v>574306.52635108237</v>
      </c>
      <c r="S79" s="9">
        <v>0</v>
      </c>
      <c r="T79" s="9">
        <v>834918.5597589938</v>
      </c>
      <c r="U79" s="9">
        <v>1901619.7514020149</v>
      </c>
      <c r="V79" s="9">
        <v>-25026.239794246481</v>
      </c>
      <c r="W79" s="9">
        <v>1901619.7514020153</v>
      </c>
      <c r="X79" s="9">
        <v>0</v>
      </c>
      <c r="Y79" s="9">
        <v>70478771.496469587</v>
      </c>
      <c r="Z79" s="9">
        <v>69904464.970118508</v>
      </c>
      <c r="AA79" s="9">
        <v>70739383.529877499</v>
      </c>
      <c r="AB79" s="9">
        <v>71806084.721520528</v>
      </c>
      <c r="AC79" s="9">
        <v>69879438.730324268</v>
      </c>
      <c r="AD79" s="9">
        <v>71806084.721520528</v>
      </c>
      <c r="AE79" s="9">
        <v>69904464.970118508</v>
      </c>
      <c r="AF79" s="9">
        <v>409682525.30010617</v>
      </c>
      <c r="AG79" s="9">
        <f>IF(ISBLANK(Tabla3[[#This Row],[FPO]]),"",YEAR(Tabla3[[#This Row],[FPO]])-$B$1)</f>
        <v>0</v>
      </c>
      <c r="AH79" s="9"/>
    </row>
    <row r="80" spans="1:34" x14ac:dyDescent="0.25">
      <c r="A80" s="4" t="s">
        <v>235</v>
      </c>
      <c r="B80" s="4" t="s">
        <v>236</v>
      </c>
      <c r="C80" s="5">
        <v>44755.759027777778</v>
      </c>
      <c r="D80" s="6">
        <v>44755.759027777778</v>
      </c>
      <c r="E80" s="4">
        <v>9.9</v>
      </c>
      <c r="F80" s="4" t="s">
        <v>21</v>
      </c>
      <c r="G80" s="4" t="s">
        <v>233</v>
      </c>
      <c r="H80" s="4" t="s">
        <v>237</v>
      </c>
      <c r="I80" s="7">
        <v>45657</v>
      </c>
      <c r="J80" s="7">
        <v>45657</v>
      </c>
      <c r="K80" s="4" t="s">
        <v>16</v>
      </c>
      <c r="L80" s="4" t="s">
        <v>16</v>
      </c>
      <c r="M80" s="4" t="s">
        <v>227</v>
      </c>
      <c r="N80" s="4" t="s">
        <v>16</v>
      </c>
      <c r="O80" s="4" t="s">
        <v>222</v>
      </c>
      <c r="P80" s="4">
        <v>-2.6944499999999998</v>
      </c>
      <c r="Q80" s="9">
        <v>0</v>
      </c>
      <c r="R80" s="9">
        <v>513690.98958057474</v>
      </c>
      <c r="S80" s="9">
        <v>0</v>
      </c>
      <c r="T80" s="9">
        <v>746796.56507960113</v>
      </c>
      <c r="U80" s="9">
        <v>1700912.1211109257</v>
      </c>
      <c r="V80" s="9">
        <v>-359849.26599616423</v>
      </c>
      <c r="W80" s="9">
        <v>1700912.1211109257</v>
      </c>
      <c r="X80" s="9">
        <v>0</v>
      </c>
      <c r="Y80" s="9">
        <v>70418155.959699079</v>
      </c>
      <c r="Z80" s="9">
        <v>69904464.970118508</v>
      </c>
      <c r="AA80" s="9">
        <v>70651261.535198107</v>
      </c>
      <c r="AB80" s="9">
        <v>71605377.091229439</v>
      </c>
      <c r="AC80" s="9">
        <v>69544615.70412235</v>
      </c>
      <c r="AD80" s="9">
        <v>71605377.091229439</v>
      </c>
      <c r="AE80" s="9">
        <v>69904464.970118508</v>
      </c>
      <c r="AF80" s="9">
        <v>408897903.29701781</v>
      </c>
      <c r="AG80" s="9">
        <f>IF(ISBLANK(Tabla3[[#This Row],[FPO]]),"",YEAR(Tabla3[[#This Row],[FPO]])-$B$1)</f>
        <v>1</v>
      </c>
      <c r="AH80" s="9"/>
    </row>
    <row r="81" spans="1:34" x14ac:dyDescent="0.25">
      <c r="A81" s="4" t="s">
        <v>409</v>
      </c>
      <c r="B81" s="4" t="s">
        <v>410</v>
      </c>
      <c r="C81" s="5">
        <v>44758.670138888891</v>
      </c>
      <c r="D81" s="6">
        <v>44758.670138888891</v>
      </c>
      <c r="E81" s="4">
        <v>40</v>
      </c>
      <c r="F81" s="4" t="s">
        <v>21</v>
      </c>
      <c r="G81" s="4" t="s">
        <v>411</v>
      </c>
      <c r="H81" s="4" t="s">
        <v>412</v>
      </c>
      <c r="I81" s="7">
        <v>46022</v>
      </c>
      <c r="J81" s="7">
        <v>46022</v>
      </c>
      <c r="K81" s="4" t="s">
        <v>16</v>
      </c>
      <c r="L81" s="4" t="s">
        <v>16</v>
      </c>
      <c r="M81" s="4" t="s">
        <v>227</v>
      </c>
      <c r="N81" s="4" t="s">
        <v>16</v>
      </c>
      <c r="O81" s="4" t="s">
        <v>222</v>
      </c>
      <c r="P81" s="4">
        <v>-2024.5346</v>
      </c>
      <c r="Q81" s="9">
        <v>0</v>
      </c>
      <c r="R81" s="9">
        <v>459473.15704881446</v>
      </c>
      <c r="S81" s="9">
        <v>0</v>
      </c>
      <c r="T81" s="9">
        <v>667975.46071520681</v>
      </c>
      <c r="U81" s="9">
        <v>1521388.3015303453</v>
      </c>
      <c r="V81" s="9">
        <v>-59856193.573006041</v>
      </c>
      <c r="W81" s="9">
        <v>1521388.3015303453</v>
      </c>
      <c r="X81" s="9">
        <v>0</v>
      </c>
      <c r="Y81" s="9">
        <v>70363938.127167329</v>
      </c>
      <c r="Z81" s="9">
        <v>69904464.970118508</v>
      </c>
      <c r="AA81" s="9">
        <v>70572440.430833712</v>
      </c>
      <c r="AB81" s="9">
        <v>71425853.271648854</v>
      </c>
      <c r="AC81" s="9">
        <v>10048271.397112466</v>
      </c>
      <c r="AD81" s="9">
        <v>71425853.271648854</v>
      </c>
      <c r="AE81" s="9">
        <v>69904464.970118508</v>
      </c>
      <c r="AF81" s="9">
        <v>348999234.32374084</v>
      </c>
      <c r="AG81" s="9">
        <f>IF(ISBLANK(Tabla3[[#This Row],[FPO]]),"",YEAR(Tabla3[[#This Row],[FPO]])-$B$1)</f>
        <v>2</v>
      </c>
      <c r="AH81" s="9"/>
    </row>
    <row r="82" spans="1:34" x14ac:dyDescent="0.25">
      <c r="A82" s="4" t="s">
        <v>413</v>
      </c>
      <c r="B82" s="4" t="s">
        <v>410</v>
      </c>
      <c r="C82" s="5">
        <v>44758.670138888891</v>
      </c>
      <c r="D82" s="6">
        <v>44758.670138888891</v>
      </c>
      <c r="E82" s="4">
        <v>40</v>
      </c>
      <c r="F82" s="4" t="s">
        <v>21</v>
      </c>
      <c r="G82" s="4" t="s">
        <v>302</v>
      </c>
      <c r="H82" s="4" t="s">
        <v>412</v>
      </c>
      <c r="I82" s="7">
        <v>46022</v>
      </c>
      <c r="J82" s="7">
        <v>46022</v>
      </c>
      <c r="K82" s="4" t="s">
        <v>16</v>
      </c>
      <c r="L82" s="4" t="s">
        <v>16</v>
      </c>
      <c r="M82" s="4" t="s">
        <v>227</v>
      </c>
      <c r="N82" s="4" t="s">
        <v>16</v>
      </c>
      <c r="O82" s="4" t="s">
        <v>222</v>
      </c>
      <c r="P82" s="4">
        <v>-2364.4004</v>
      </c>
      <c r="Q82" s="9">
        <v>0</v>
      </c>
      <c r="R82" s="9">
        <v>459473.15704881446</v>
      </c>
      <c r="S82" s="9">
        <v>0</v>
      </c>
      <c r="T82" s="9">
        <v>667975.46071520681</v>
      </c>
      <c r="U82" s="9">
        <v>1521388.3015303453</v>
      </c>
      <c r="V82" s="9">
        <v>-69904464.970118508</v>
      </c>
      <c r="W82" s="9">
        <v>1521388.3015303453</v>
      </c>
      <c r="X82" s="9">
        <v>0</v>
      </c>
      <c r="Y82" s="9">
        <v>70363938.127167329</v>
      </c>
      <c r="Z82" s="9">
        <v>69904464.970118508</v>
      </c>
      <c r="AA82" s="9">
        <v>70572440.430833712</v>
      </c>
      <c r="AB82" s="9">
        <v>71425853.271648854</v>
      </c>
      <c r="AC82" s="9">
        <v>0</v>
      </c>
      <c r="AD82" s="9">
        <v>71425853.271648854</v>
      </c>
      <c r="AE82" s="9">
        <v>69904464.970118508</v>
      </c>
      <c r="AF82" s="9">
        <v>338950962.92662847</v>
      </c>
      <c r="AG82" s="9">
        <f>IF(ISBLANK(Tabla3[[#This Row],[FPO]]),"",YEAR(Tabla3[[#This Row],[FPO]])-$B$1)</f>
        <v>2</v>
      </c>
      <c r="AH82" s="9"/>
    </row>
    <row r="83" spans="1:34" x14ac:dyDescent="0.25">
      <c r="A83" s="4" t="s">
        <v>286</v>
      </c>
      <c r="B83" s="4" t="s">
        <v>287</v>
      </c>
      <c r="C83" s="5">
        <v>44776.640972222223</v>
      </c>
      <c r="D83" s="6">
        <v>44776.640972222223</v>
      </c>
      <c r="E83" s="4">
        <v>9.9</v>
      </c>
      <c r="F83" s="4" t="s">
        <v>21</v>
      </c>
      <c r="G83" s="4" t="s">
        <v>288</v>
      </c>
      <c r="H83" s="4" t="s">
        <v>289</v>
      </c>
      <c r="I83" s="7">
        <v>45657</v>
      </c>
      <c r="J83" s="7">
        <v>45657</v>
      </c>
      <c r="K83" s="4" t="s">
        <v>16</v>
      </c>
      <c r="L83" s="4" t="s">
        <v>16</v>
      </c>
      <c r="M83" s="4" t="s">
        <v>227</v>
      </c>
      <c r="N83" s="4" t="s">
        <v>16</v>
      </c>
      <c r="O83" s="4" t="s">
        <v>222</v>
      </c>
      <c r="P83" s="4">
        <v>1.1000000000000001</v>
      </c>
      <c r="Q83" s="9">
        <v>0</v>
      </c>
      <c r="R83" s="9">
        <v>513690.98958057474</v>
      </c>
      <c r="S83" s="9">
        <v>0</v>
      </c>
      <c r="T83" s="9">
        <v>746796.56507960113</v>
      </c>
      <c r="U83" s="9">
        <v>1700912.1211109257</v>
      </c>
      <c r="V83" s="9">
        <v>146907.23249486188</v>
      </c>
      <c r="W83" s="9">
        <v>1700912.1211109257</v>
      </c>
      <c r="X83" s="9">
        <v>0</v>
      </c>
      <c r="Y83" s="9">
        <v>70418155.959699079</v>
      </c>
      <c r="Z83" s="9">
        <v>69904464.970118508</v>
      </c>
      <c r="AA83" s="9">
        <v>70651261.535198107</v>
      </c>
      <c r="AB83" s="9">
        <v>71605377.091229439</v>
      </c>
      <c r="AC83" s="9">
        <v>70051372.202613369</v>
      </c>
      <c r="AD83" s="9">
        <v>71605377.091229439</v>
      </c>
      <c r="AE83" s="9">
        <v>69904464.970118508</v>
      </c>
      <c r="AF83" s="9">
        <v>409404659.79550874</v>
      </c>
      <c r="AG83" s="9">
        <f>IF(ISBLANK(Tabla3[[#This Row],[FPO]]),"",YEAR(Tabla3[[#This Row],[FPO]])-$B$1)</f>
        <v>1</v>
      </c>
      <c r="AH83" s="9"/>
    </row>
    <row r="84" spans="1:34" x14ac:dyDescent="0.25">
      <c r="A84" s="4" t="s">
        <v>290</v>
      </c>
      <c r="B84" s="4" t="s">
        <v>287</v>
      </c>
      <c r="C84" s="5">
        <v>44776.640972222223</v>
      </c>
      <c r="D84" s="6">
        <v>44776.640972222223</v>
      </c>
      <c r="E84" s="4">
        <v>9.9</v>
      </c>
      <c r="F84" s="4" t="s">
        <v>21</v>
      </c>
      <c r="G84" s="4" t="s">
        <v>291</v>
      </c>
      <c r="H84" s="4" t="s">
        <v>289</v>
      </c>
      <c r="I84" s="7">
        <v>45657</v>
      </c>
      <c r="J84" s="7">
        <v>45657</v>
      </c>
      <c r="K84" s="4" t="s">
        <v>16</v>
      </c>
      <c r="L84" s="4" t="s">
        <v>16</v>
      </c>
      <c r="M84" s="4" t="s">
        <v>227</v>
      </c>
      <c r="N84" s="4" t="s">
        <v>16</v>
      </c>
      <c r="O84" s="4" t="s">
        <v>222</v>
      </c>
      <c r="P84" s="4">
        <v>1.079</v>
      </c>
      <c r="Q84" s="9">
        <v>0</v>
      </c>
      <c r="R84" s="9">
        <v>513690.98958057474</v>
      </c>
      <c r="S84" s="9">
        <v>0</v>
      </c>
      <c r="T84" s="9">
        <v>746796.56507960113</v>
      </c>
      <c r="U84" s="9">
        <v>1700912.1211109257</v>
      </c>
      <c r="V84" s="9">
        <v>144102.63987450543</v>
      </c>
      <c r="W84" s="9">
        <v>1700912.1211109257</v>
      </c>
      <c r="X84" s="9">
        <v>0</v>
      </c>
      <c r="Y84" s="9">
        <v>70418155.959699079</v>
      </c>
      <c r="Z84" s="9">
        <v>69904464.970118508</v>
      </c>
      <c r="AA84" s="9">
        <v>70651261.535198107</v>
      </c>
      <c r="AB84" s="9">
        <v>71605377.091229439</v>
      </c>
      <c r="AC84" s="9">
        <v>70048567.609993011</v>
      </c>
      <c r="AD84" s="9">
        <v>71605377.091229439</v>
      </c>
      <c r="AE84" s="9">
        <v>69904464.970118508</v>
      </c>
      <c r="AF84" s="9">
        <v>409401855.20288849</v>
      </c>
      <c r="AG84" s="9">
        <f>IF(ISBLANK(Tabla3[[#This Row],[FPO]]),"",YEAR(Tabla3[[#This Row],[FPO]])-$B$1)</f>
        <v>1</v>
      </c>
      <c r="AH84" s="9"/>
    </row>
    <row r="85" spans="1:34" hidden="1" x14ac:dyDescent="0.25">
      <c r="A85" s="4" t="s">
        <v>252</v>
      </c>
      <c r="B85" s="4" t="s">
        <v>253</v>
      </c>
      <c r="C85" s="5">
        <v>44757.395138888889</v>
      </c>
      <c r="D85" s="6">
        <v>44757.395138888889</v>
      </c>
      <c r="E85" s="4">
        <v>9.9</v>
      </c>
      <c r="F85" s="4" t="s">
        <v>21</v>
      </c>
      <c r="G85" s="4" t="s">
        <v>254</v>
      </c>
      <c r="H85" s="4" t="s">
        <v>255</v>
      </c>
      <c r="I85" s="7">
        <v>46387</v>
      </c>
      <c r="J85" s="7">
        <v>46387</v>
      </c>
      <c r="K85" s="4" t="s">
        <v>16</v>
      </c>
      <c r="L85" s="4" t="s">
        <v>16</v>
      </c>
      <c r="M85" s="4" t="s">
        <v>227</v>
      </c>
      <c r="N85" s="4" t="s">
        <v>16</v>
      </c>
      <c r="O85" s="4" t="s">
        <v>222</v>
      </c>
      <c r="P85" s="4">
        <v>-1.52</v>
      </c>
      <c r="Q85" s="9">
        <v>0</v>
      </c>
      <c r="R85" s="9">
        <v>410977.77911342995</v>
      </c>
      <c r="S85" s="9">
        <v>0</v>
      </c>
      <c r="T85" s="9">
        <v>597473.57845725107</v>
      </c>
      <c r="U85" s="9">
        <v>1360812.4342847455</v>
      </c>
      <c r="V85" s="9">
        <v>-162409.14239745055</v>
      </c>
      <c r="W85" s="9">
        <v>1360812.4342847455</v>
      </c>
      <c r="X85" s="9">
        <v>0</v>
      </c>
      <c r="Y85" s="9">
        <v>70315442.749231935</v>
      </c>
      <c r="Z85" s="9">
        <v>69904464.970118508</v>
      </c>
      <c r="AA85" s="9">
        <v>70501938.548575759</v>
      </c>
      <c r="AB85" s="9">
        <v>71265277.404403254</v>
      </c>
      <c r="AC85" s="9">
        <v>69742055.827721059</v>
      </c>
      <c r="AD85" s="9">
        <v>71265277.404403254</v>
      </c>
      <c r="AE85" s="9">
        <v>69904464.970118508</v>
      </c>
      <c r="AF85" s="9">
        <v>408333157.69328773</v>
      </c>
      <c r="AG85" s="9">
        <f>IF(ISBLANK(Tabla3[[#This Row],[FPO]]),"",YEAR(Tabla3[[#This Row],[FPO]])-$B$1)</f>
        <v>3</v>
      </c>
      <c r="AH85" s="9"/>
    </row>
    <row r="86" spans="1:34" hidden="1" x14ac:dyDescent="0.25">
      <c r="A86" s="4" t="s">
        <v>256</v>
      </c>
      <c r="B86" s="4" t="s">
        <v>253</v>
      </c>
      <c r="C86" s="5">
        <v>44757.395138888889</v>
      </c>
      <c r="D86" s="6">
        <v>44757.395138888889</v>
      </c>
      <c r="E86" s="4">
        <v>9.9</v>
      </c>
      <c r="F86" s="4" t="s">
        <v>21</v>
      </c>
      <c r="G86" s="4" t="s">
        <v>257</v>
      </c>
      <c r="H86" s="4" t="s">
        <v>255</v>
      </c>
      <c r="I86" s="7">
        <v>46387</v>
      </c>
      <c r="J86" s="7">
        <v>46387</v>
      </c>
      <c r="K86" s="4" t="s">
        <v>16</v>
      </c>
      <c r="L86" s="4" t="s">
        <v>16</v>
      </c>
      <c r="M86" s="4" t="s">
        <v>227</v>
      </c>
      <c r="N86" s="4" t="s">
        <v>16</v>
      </c>
      <c r="O86" s="4" t="s">
        <v>222</v>
      </c>
      <c r="P86" s="4">
        <v>-1.61</v>
      </c>
      <c r="Q86" s="9">
        <v>0</v>
      </c>
      <c r="R86" s="9">
        <v>410977.77911342995</v>
      </c>
      <c r="S86" s="9">
        <v>0</v>
      </c>
      <c r="T86" s="9">
        <v>597473.57845725107</v>
      </c>
      <c r="U86" s="9">
        <v>1360812.4342847455</v>
      </c>
      <c r="V86" s="9">
        <v>-172025.47319729961</v>
      </c>
      <c r="W86" s="9">
        <v>1360812.4342847455</v>
      </c>
      <c r="X86" s="9">
        <v>0</v>
      </c>
      <c r="Y86" s="9">
        <v>70315442.749231935</v>
      </c>
      <c r="Z86" s="9">
        <v>69904464.970118508</v>
      </c>
      <c r="AA86" s="9">
        <v>70501938.548575759</v>
      </c>
      <c r="AB86" s="9">
        <v>71265277.404403254</v>
      </c>
      <c r="AC86" s="9">
        <v>69732439.496921211</v>
      </c>
      <c r="AD86" s="9">
        <v>71265277.404403254</v>
      </c>
      <c r="AE86" s="9">
        <v>69904464.970118508</v>
      </c>
      <c r="AF86" s="9">
        <v>408323541.36248791</v>
      </c>
      <c r="AG86" s="9">
        <f>IF(ISBLANK(Tabla3[[#This Row],[FPO]]),"",YEAR(Tabla3[[#This Row],[FPO]])-$B$1)</f>
        <v>3</v>
      </c>
      <c r="AH86" s="9"/>
    </row>
    <row r="87" spans="1:34" x14ac:dyDescent="0.25">
      <c r="A87" s="4" t="s">
        <v>223</v>
      </c>
      <c r="B87" s="4" t="s">
        <v>224</v>
      </c>
      <c r="C87" s="5">
        <v>44736.38958333333</v>
      </c>
      <c r="D87" s="6">
        <v>44736.38958333333</v>
      </c>
      <c r="E87" s="4">
        <v>9.9</v>
      </c>
      <c r="F87" s="4" t="s">
        <v>21</v>
      </c>
      <c r="G87" s="4" t="s">
        <v>225</v>
      </c>
      <c r="H87" s="4" t="s">
        <v>226</v>
      </c>
      <c r="I87" s="7">
        <v>45869</v>
      </c>
      <c r="J87" s="7">
        <v>45869</v>
      </c>
      <c r="K87" s="4" t="s">
        <v>16</v>
      </c>
      <c r="L87" s="4" t="s">
        <v>16</v>
      </c>
      <c r="M87" s="4" t="s">
        <v>227</v>
      </c>
      <c r="N87" s="4" t="s">
        <v>16</v>
      </c>
      <c r="O87" s="4" t="s">
        <v>222</v>
      </c>
      <c r="P87" s="4">
        <v>-2.44</v>
      </c>
      <c r="Q87" s="9">
        <v>0</v>
      </c>
      <c r="R87" s="9">
        <v>459473.15704881464</v>
      </c>
      <c r="S87" s="9">
        <v>0</v>
      </c>
      <c r="T87" s="9">
        <v>667975.46071520657</v>
      </c>
      <c r="U87" s="9">
        <v>1521388.3015303449</v>
      </c>
      <c r="V87" s="9">
        <v>-291473.12350582448</v>
      </c>
      <c r="W87" s="9">
        <v>1521388.3015303449</v>
      </c>
      <c r="X87" s="9">
        <v>0</v>
      </c>
      <c r="Y87" s="9">
        <v>70363938.127167329</v>
      </c>
      <c r="Z87" s="9">
        <v>69904464.970118508</v>
      </c>
      <c r="AA87" s="9">
        <v>70572440.430833712</v>
      </c>
      <c r="AB87" s="9">
        <v>71425853.271648854</v>
      </c>
      <c r="AC87" s="9">
        <v>69612991.846612677</v>
      </c>
      <c r="AD87" s="9">
        <v>71425853.271648854</v>
      </c>
      <c r="AE87" s="9">
        <v>69904464.970118508</v>
      </c>
      <c r="AF87" s="9">
        <v>408563954.77324116</v>
      </c>
      <c r="AG87" s="9">
        <f>IF(ISBLANK(Tabla3[[#This Row],[FPO]]),"",YEAR(Tabla3[[#This Row],[FPO]])-$B$1)</f>
        <v>2</v>
      </c>
      <c r="AH87" s="9"/>
    </row>
    <row r="88" spans="1:34" x14ac:dyDescent="0.25">
      <c r="A88" s="4" t="s">
        <v>228</v>
      </c>
      <c r="B88" s="4" t="s">
        <v>224</v>
      </c>
      <c r="C88" s="5">
        <v>44736.38958333333</v>
      </c>
      <c r="D88" s="6">
        <v>44736.38958333333</v>
      </c>
      <c r="E88" s="4">
        <v>9.9</v>
      </c>
      <c r="F88" s="4" t="s">
        <v>21</v>
      </c>
      <c r="G88" s="4" t="s">
        <v>229</v>
      </c>
      <c r="H88" s="4" t="s">
        <v>226</v>
      </c>
      <c r="I88" s="7">
        <v>45869</v>
      </c>
      <c r="J88" s="7">
        <v>45869</v>
      </c>
      <c r="K88" s="4" t="s">
        <v>16</v>
      </c>
      <c r="L88" s="4" t="s">
        <v>16</v>
      </c>
      <c r="M88" s="4" t="s">
        <v>227</v>
      </c>
      <c r="N88" s="4" t="s">
        <v>16</v>
      </c>
      <c r="O88" s="4" t="s">
        <v>222</v>
      </c>
      <c r="P88" s="4">
        <v>-2.37</v>
      </c>
      <c r="Q88" s="9">
        <v>0</v>
      </c>
      <c r="R88" s="9">
        <v>459473.15704881464</v>
      </c>
      <c r="S88" s="9">
        <v>0</v>
      </c>
      <c r="T88" s="9">
        <v>667975.46071520657</v>
      </c>
      <c r="U88" s="9">
        <v>1521388.3015303449</v>
      </c>
      <c r="V88" s="9">
        <v>-283111.18963475584</v>
      </c>
      <c r="W88" s="9">
        <v>1521388.3015303449</v>
      </c>
      <c r="X88" s="9">
        <v>0</v>
      </c>
      <c r="Y88" s="9">
        <v>70363938.127167329</v>
      </c>
      <c r="Z88" s="9">
        <v>69904464.970118508</v>
      </c>
      <c r="AA88" s="9">
        <v>70572440.430833712</v>
      </c>
      <c r="AB88" s="9">
        <v>71425853.271648854</v>
      </c>
      <c r="AC88" s="9">
        <v>69621353.780483752</v>
      </c>
      <c r="AD88" s="9">
        <v>71425853.271648854</v>
      </c>
      <c r="AE88" s="9">
        <v>69904464.970118508</v>
      </c>
      <c r="AF88" s="9">
        <v>408572316.70711219</v>
      </c>
      <c r="AG88" s="9">
        <f>IF(ISBLANK(Tabla3[[#This Row],[FPO]]),"",YEAR(Tabla3[[#This Row],[FPO]])-$B$1)</f>
        <v>2</v>
      </c>
      <c r="AH88" s="9"/>
    </row>
    <row r="89" spans="1:34" x14ac:dyDescent="0.25">
      <c r="A89" s="4" t="s">
        <v>282</v>
      </c>
      <c r="B89" s="4" t="s">
        <v>283</v>
      </c>
      <c r="C89" s="5">
        <v>44758.938888888886</v>
      </c>
      <c r="D89" s="6">
        <v>44758.938888888886</v>
      </c>
      <c r="E89" s="4">
        <v>9.9</v>
      </c>
      <c r="F89" s="4" t="s">
        <v>21</v>
      </c>
      <c r="G89" s="4" t="s">
        <v>225</v>
      </c>
      <c r="H89" s="4" t="s">
        <v>284</v>
      </c>
      <c r="I89" s="7">
        <v>45869</v>
      </c>
      <c r="J89" s="7">
        <v>45869</v>
      </c>
      <c r="K89" s="4" t="s">
        <v>16</v>
      </c>
      <c r="L89" s="4" t="s">
        <v>16</v>
      </c>
      <c r="M89" s="4" t="s">
        <v>227</v>
      </c>
      <c r="N89" s="4" t="s">
        <v>16</v>
      </c>
      <c r="O89" s="4" t="s">
        <v>222</v>
      </c>
      <c r="P89" s="4">
        <v>-0.21</v>
      </c>
      <c r="Q89" s="9">
        <v>0</v>
      </c>
      <c r="R89" s="9">
        <v>459473.15704881464</v>
      </c>
      <c r="S89" s="9">
        <v>0</v>
      </c>
      <c r="T89" s="9">
        <v>667975.46071520657</v>
      </c>
      <c r="U89" s="9">
        <v>1521388.3015303449</v>
      </c>
      <c r="V89" s="9">
        <v>-25085.801613206211</v>
      </c>
      <c r="W89" s="9">
        <v>1521388.3015303449</v>
      </c>
      <c r="X89" s="9">
        <v>0</v>
      </c>
      <c r="Y89" s="9">
        <v>70363938.127167329</v>
      </c>
      <c r="Z89" s="9">
        <v>69904464.970118508</v>
      </c>
      <c r="AA89" s="9">
        <v>70572440.430833712</v>
      </c>
      <c r="AB89" s="9">
        <v>71425853.271648854</v>
      </c>
      <c r="AC89" s="9">
        <v>69879379.168505296</v>
      </c>
      <c r="AD89" s="9">
        <v>71425853.271648854</v>
      </c>
      <c r="AE89" s="9">
        <v>69904464.970118508</v>
      </c>
      <c r="AF89" s="9">
        <v>408830342.09513378</v>
      </c>
      <c r="AG89" s="9">
        <f>IF(ISBLANK(Tabla3[[#This Row],[FPO]]),"",YEAR(Tabla3[[#This Row],[FPO]])-$B$1)</f>
        <v>2</v>
      </c>
      <c r="AH89" s="9"/>
    </row>
    <row r="90" spans="1:34" x14ac:dyDescent="0.25">
      <c r="A90" s="4" t="s">
        <v>285</v>
      </c>
      <c r="B90" s="4" t="s">
        <v>283</v>
      </c>
      <c r="C90" s="5">
        <v>44758.938888888886</v>
      </c>
      <c r="D90" s="6">
        <v>44758.938888888886</v>
      </c>
      <c r="E90" s="4">
        <v>9.9</v>
      </c>
      <c r="F90" s="4" t="s">
        <v>21</v>
      </c>
      <c r="G90" s="4" t="s">
        <v>229</v>
      </c>
      <c r="H90" s="4" t="s">
        <v>284</v>
      </c>
      <c r="I90" s="7">
        <v>45869</v>
      </c>
      <c r="J90" s="7">
        <v>45869</v>
      </c>
      <c r="K90" s="4" t="s">
        <v>16</v>
      </c>
      <c r="L90" s="4" t="s">
        <v>16</v>
      </c>
      <c r="M90" s="4" t="s">
        <v>227</v>
      </c>
      <c r="N90" s="4" t="s">
        <v>16</v>
      </c>
      <c r="O90" s="4" t="s">
        <v>222</v>
      </c>
      <c r="P90" s="4">
        <v>-0.22</v>
      </c>
      <c r="Q90" s="9">
        <v>0</v>
      </c>
      <c r="R90" s="9">
        <v>459473.15704881464</v>
      </c>
      <c r="S90" s="9">
        <v>0</v>
      </c>
      <c r="T90" s="9">
        <v>667975.46071520657</v>
      </c>
      <c r="U90" s="9">
        <v>1521388.3015303449</v>
      </c>
      <c r="V90" s="9">
        <v>-26280.363594787457</v>
      </c>
      <c r="W90" s="9">
        <v>1521388.3015303449</v>
      </c>
      <c r="X90" s="9">
        <v>0</v>
      </c>
      <c r="Y90" s="9">
        <v>70363938.127167329</v>
      </c>
      <c r="Z90" s="9">
        <v>69904464.970118508</v>
      </c>
      <c r="AA90" s="9">
        <v>70572440.430833712</v>
      </c>
      <c r="AB90" s="9">
        <v>71425853.271648854</v>
      </c>
      <c r="AC90" s="9">
        <v>69878184.606523722</v>
      </c>
      <c r="AD90" s="9">
        <v>71425853.271648854</v>
      </c>
      <c r="AE90" s="9">
        <v>69904464.970118508</v>
      </c>
      <c r="AF90" s="9">
        <v>408829147.53315222</v>
      </c>
      <c r="AG90" s="9">
        <f>IF(ISBLANK(Tabla3[[#This Row],[FPO]]),"",YEAR(Tabla3[[#This Row],[FPO]])-$B$1)</f>
        <v>2</v>
      </c>
      <c r="AH90" s="9"/>
    </row>
    <row r="91" spans="1:34" x14ac:dyDescent="0.25">
      <c r="A91" s="4" t="s">
        <v>276</v>
      </c>
      <c r="B91" s="4" t="s">
        <v>277</v>
      </c>
      <c r="C91" s="5">
        <v>44770.870833333334</v>
      </c>
      <c r="D91" s="6">
        <v>44770.870833333334</v>
      </c>
      <c r="E91" s="4">
        <v>9.9</v>
      </c>
      <c r="F91" s="4" t="s">
        <v>21</v>
      </c>
      <c r="G91" s="4" t="s">
        <v>278</v>
      </c>
      <c r="H91" s="4" t="s">
        <v>279</v>
      </c>
      <c r="I91" s="7">
        <v>45869</v>
      </c>
      <c r="J91" s="7">
        <v>45869</v>
      </c>
      <c r="K91" s="4" t="s">
        <v>16</v>
      </c>
      <c r="L91" s="4" t="s">
        <v>16</v>
      </c>
      <c r="M91" s="4" t="s">
        <v>227</v>
      </c>
      <c r="N91" s="4" t="s">
        <v>16</v>
      </c>
      <c r="O91" s="4" t="s">
        <v>222</v>
      </c>
      <c r="P91" s="4">
        <v>0.03</v>
      </c>
      <c r="Q91" s="9">
        <v>0</v>
      </c>
      <c r="R91" s="9">
        <v>459473.15704881464</v>
      </c>
      <c r="S91" s="9">
        <v>0</v>
      </c>
      <c r="T91" s="9">
        <v>667975.46071520657</v>
      </c>
      <c r="U91" s="9">
        <v>1521388.3015303449</v>
      </c>
      <c r="V91" s="9">
        <v>3583.6859447437441</v>
      </c>
      <c r="W91" s="9">
        <v>1521388.3015303449</v>
      </c>
      <c r="X91" s="9">
        <v>0</v>
      </c>
      <c r="Y91" s="9">
        <v>70363938.127167329</v>
      </c>
      <c r="Z91" s="9">
        <v>69904464.970118508</v>
      </c>
      <c r="AA91" s="9">
        <v>70572440.430833712</v>
      </c>
      <c r="AB91" s="9">
        <v>71425853.271648854</v>
      </c>
      <c r="AC91" s="9">
        <v>69908048.656063259</v>
      </c>
      <c r="AD91" s="9">
        <v>71425853.271648854</v>
      </c>
      <c r="AE91" s="9">
        <v>69904464.970118508</v>
      </c>
      <c r="AF91" s="9">
        <v>408859011.58269167</v>
      </c>
      <c r="AG91" s="9">
        <f>IF(ISBLANK(Tabla3[[#This Row],[FPO]]),"",YEAR(Tabla3[[#This Row],[FPO]])-$B$1)</f>
        <v>2</v>
      </c>
      <c r="AH91" s="9"/>
    </row>
    <row r="92" spans="1:34" hidden="1" x14ac:dyDescent="0.25">
      <c r="A92" s="4" t="s">
        <v>365</v>
      </c>
      <c r="B92" s="4" t="s">
        <v>366</v>
      </c>
      <c r="C92" s="5">
        <v>44795.768750000003</v>
      </c>
      <c r="D92" s="6">
        <v>44795.768750000003</v>
      </c>
      <c r="E92" s="4">
        <v>200</v>
      </c>
      <c r="F92" s="4" t="s">
        <v>21</v>
      </c>
      <c r="G92" s="4" t="s">
        <v>219</v>
      </c>
      <c r="H92" s="4" t="s">
        <v>367</v>
      </c>
      <c r="I92" s="7">
        <v>46752</v>
      </c>
      <c r="J92" s="7">
        <v>46752</v>
      </c>
      <c r="K92" s="4" t="s">
        <v>16</v>
      </c>
      <c r="L92" s="4" t="s">
        <v>16</v>
      </c>
      <c r="M92" s="4" t="s">
        <v>227</v>
      </c>
      <c r="N92" s="4" t="s">
        <v>16</v>
      </c>
      <c r="O92" s="4" t="s">
        <v>222</v>
      </c>
      <c r="P92" s="4">
        <v>-13.22</v>
      </c>
      <c r="Q92" s="9">
        <v>0</v>
      </c>
      <c r="R92" s="9">
        <v>367600.87577229866</v>
      </c>
      <c r="S92" s="9">
        <v>0</v>
      </c>
      <c r="T92" s="9">
        <v>534412.86087410641</v>
      </c>
      <c r="U92" s="9">
        <v>1217184.6460507561</v>
      </c>
      <c r="V92" s="9">
        <v>-62540.555675941323</v>
      </c>
      <c r="W92" s="9">
        <v>1217184.6460507561</v>
      </c>
      <c r="X92" s="9">
        <v>0</v>
      </c>
      <c r="Y92" s="9">
        <v>70272065.845890805</v>
      </c>
      <c r="Z92" s="9">
        <v>69904464.970118508</v>
      </c>
      <c r="AA92" s="9">
        <v>70438877.830992609</v>
      </c>
      <c r="AB92" s="9">
        <v>71121649.616169259</v>
      </c>
      <c r="AC92" s="9">
        <v>69841924.414442569</v>
      </c>
      <c r="AD92" s="9">
        <v>71121649.616169259</v>
      </c>
      <c r="AE92" s="9">
        <v>69904464.970118508</v>
      </c>
      <c r="AF92" s="9">
        <v>408111146.97673392</v>
      </c>
      <c r="AG92" s="9">
        <f>IF(ISBLANK(Tabla3[[#This Row],[FPO]]),"",YEAR(Tabla3[[#This Row],[FPO]])-$B$1)</f>
        <v>4</v>
      </c>
      <c r="AH92" s="9"/>
    </row>
    <row r="93" spans="1:34" hidden="1" x14ac:dyDescent="0.25">
      <c r="A93" s="4" t="s">
        <v>368</v>
      </c>
      <c r="B93" s="4" t="s">
        <v>366</v>
      </c>
      <c r="C93" s="5">
        <v>44795.768750000003</v>
      </c>
      <c r="D93" s="6">
        <v>44795.768750000003</v>
      </c>
      <c r="E93" s="4">
        <v>200</v>
      </c>
      <c r="F93" s="4" t="s">
        <v>21</v>
      </c>
      <c r="G93" s="4" t="s">
        <v>280</v>
      </c>
      <c r="H93" s="4" t="s">
        <v>367</v>
      </c>
      <c r="I93" s="7">
        <v>46752</v>
      </c>
      <c r="J93" s="7">
        <v>46752</v>
      </c>
      <c r="K93" s="4" t="s">
        <v>16</v>
      </c>
      <c r="L93" s="4" t="s">
        <v>16</v>
      </c>
      <c r="M93" s="4" t="s">
        <v>227</v>
      </c>
      <c r="N93" s="4" t="s">
        <v>16</v>
      </c>
      <c r="O93" s="4" t="s">
        <v>222</v>
      </c>
      <c r="P93" s="4">
        <v>-15.61</v>
      </c>
      <c r="Q93" s="9">
        <v>0</v>
      </c>
      <c r="R93" s="9">
        <v>367600.87577229866</v>
      </c>
      <c r="S93" s="9">
        <v>0</v>
      </c>
      <c r="T93" s="9">
        <v>534412.86087410641</v>
      </c>
      <c r="U93" s="9">
        <v>1217184.6460507561</v>
      </c>
      <c r="V93" s="9">
        <v>-73847.055529610006</v>
      </c>
      <c r="W93" s="9">
        <v>1217184.6460507561</v>
      </c>
      <c r="X93" s="9">
        <v>0</v>
      </c>
      <c r="Y93" s="9">
        <v>70272065.845890805</v>
      </c>
      <c r="Z93" s="9">
        <v>69904464.970118508</v>
      </c>
      <c r="AA93" s="9">
        <v>70438877.830992609</v>
      </c>
      <c r="AB93" s="9">
        <v>71121649.616169259</v>
      </c>
      <c r="AC93" s="9">
        <v>69830617.914588898</v>
      </c>
      <c r="AD93" s="9">
        <v>71121649.616169259</v>
      </c>
      <c r="AE93" s="9">
        <v>69904464.970118508</v>
      </c>
      <c r="AF93" s="9">
        <v>408099840.47688031</v>
      </c>
      <c r="AG93" s="9">
        <f>IF(ISBLANK(Tabla3[[#This Row],[FPO]]),"",YEAR(Tabla3[[#This Row],[FPO]])-$B$1)</f>
        <v>4</v>
      </c>
      <c r="AH93" s="9"/>
    </row>
    <row r="94" spans="1:34" x14ac:dyDescent="0.25">
      <c r="A94" s="4" t="s">
        <v>241</v>
      </c>
      <c r="B94" s="4" t="s">
        <v>242</v>
      </c>
      <c r="C94" s="5">
        <v>44757.705555555556</v>
      </c>
      <c r="D94" s="6">
        <v>44757.705555555556</v>
      </c>
      <c r="E94" s="4">
        <v>19.899999999999999</v>
      </c>
      <c r="F94" s="4" t="s">
        <v>21</v>
      </c>
      <c r="G94" s="4" t="s">
        <v>225</v>
      </c>
      <c r="H94" s="4" t="s">
        <v>243</v>
      </c>
      <c r="I94" s="7">
        <v>45657</v>
      </c>
      <c r="J94" s="7">
        <v>45657</v>
      </c>
      <c r="K94" s="4" t="s">
        <v>16</v>
      </c>
      <c r="L94" s="4" t="s">
        <v>16</v>
      </c>
      <c r="M94" s="4" t="s">
        <v>227</v>
      </c>
      <c r="N94" s="4" t="s">
        <v>16</v>
      </c>
      <c r="O94" s="4" t="s">
        <v>222</v>
      </c>
      <c r="P94" s="4">
        <v>-0.44797999999999999</v>
      </c>
      <c r="Q94" s="9">
        <v>0</v>
      </c>
      <c r="R94" s="9">
        <v>513690.98958057468</v>
      </c>
      <c r="S94" s="9">
        <v>0</v>
      </c>
      <c r="T94" s="9">
        <v>746796.56507960102</v>
      </c>
      <c r="U94" s="9">
        <v>1700912.1211109255</v>
      </c>
      <c r="V94" s="9">
        <v>-29763.995885298187</v>
      </c>
      <c r="W94" s="9">
        <v>1700912.1211109255</v>
      </c>
      <c r="X94" s="9">
        <v>0</v>
      </c>
      <c r="Y94" s="9">
        <v>70418155.959699079</v>
      </c>
      <c r="Z94" s="9">
        <v>69904464.970118508</v>
      </c>
      <c r="AA94" s="9">
        <v>70651261.535198107</v>
      </c>
      <c r="AB94" s="9">
        <v>71605377.091229439</v>
      </c>
      <c r="AC94" s="9">
        <v>69874700.97423321</v>
      </c>
      <c r="AD94" s="9">
        <v>71605377.091229439</v>
      </c>
      <c r="AE94" s="9">
        <v>69904464.970118508</v>
      </c>
      <c r="AF94" s="9">
        <v>409227988.56712866</v>
      </c>
      <c r="AG94" s="9">
        <f>IF(ISBLANK(Tabla3[[#This Row],[FPO]]),"",YEAR(Tabla3[[#This Row],[FPO]])-$B$1)</f>
        <v>1</v>
      </c>
      <c r="AH94" s="9"/>
    </row>
    <row r="95" spans="1:34" x14ac:dyDescent="0.25">
      <c r="A95" s="4" t="s">
        <v>247</v>
      </c>
      <c r="B95" s="4" t="s">
        <v>242</v>
      </c>
      <c r="C95" s="5">
        <v>44757.705555555556</v>
      </c>
      <c r="D95" s="6">
        <v>44757.705555555556</v>
      </c>
      <c r="E95" s="4">
        <v>19.899999999999999</v>
      </c>
      <c r="F95" s="4" t="s">
        <v>21</v>
      </c>
      <c r="G95" s="4" t="s">
        <v>229</v>
      </c>
      <c r="H95" s="4" t="s">
        <v>243</v>
      </c>
      <c r="I95" s="7">
        <v>45657</v>
      </c>
      <c r="J95" s="7">
        <v>45657</v>
      </c>
      <c r="K95" s="4" t="s">
        <v>16</v>
      </c>
      <c r="L95" s="4" t="s">
        <v>16</v>
      </c>
      <c r="M95" s="4" t="s">
        <v>227</v>
      </c>
      <c r="N95" s="4" t="s">
        <v>16</v>
      </c>
      <c r="O95" s="4" t="s">
        <v>222</v>
      </c>
      <c r="P95" s="4">
        <v>-0.43739</v>
      </c>
      <c r="Q95" s="9">
        <v>0</v>
      </c>
      <c r="R95" s="9">
        <v>513690.98958057468</v>
      </c>
      <c r="S95" s="9">
        <v>0</v>
      </c>
      <c r="T95" s="9">
        <v>746796.56507960102</v>
      </c>
      <c r="U95" s="9">
        <v>1700912.1211109255</v>
      </c>
      <c r="V95" s="9">
        <v>-29060.391446650687</v>
      </c>
      <c r="W95" s="9">
        <v>1700912.1211109255</v>
      </c>
      <c r="X95" s="9">
        <v>0</v>
      </c>
      <c r="Y95" s="9">
        <v>70418155.959699079</v>
      </c>
      <c r="Z95" s="9">
        <v>69904464.970118508</v>
      </c>
      <c r="AA95" s="9">
        <v>70651261.535198107</v>
      </c>
      <c r="AB95" s="9">
        <v>71605377.091229439</v>
      </c>
      <c r="AC95" s="9">
        <v>69875404.578671858</v>
      </c>
      <c r="AD95" s="9">
        <v>71605377.091229439</v>
      </c>
      <c r="AE95" s="9">
        <v>69904464.970118508</v>
      </c>
      <c r="AF95" s="9">
        <v>409228692.17156732</v>
      </c>
      <c r="AG95" s="9">
        <f>IF(ISBLANK(Tabla3[[#This Row],[FPO]]),"",YEAR(Tabla3[[#This Row],[FPO]])-$B$1)</f>
        <v>1</v>
      </c>
      <c r="AH95" s="9"/>
    </row>
    <row r="96" spans="1:34" x14ac:dyDescent="0.25">
      <c r="A96" s="4" t="s">
        <v>244</v>
      </c>
      <c r="B96" s="4" t="s">
        <v>245</v>
      </c>
      <c r="C96" s="5">
        <v>44757.705555555556</v>
      </c>
      <c r="D96" s="6">
        <v>44757.705555555556</v>
      </c>
      <c r="E96" s="4">
        <v>9.9</v>
      </c>
      <c r="F96" s="4" t="s">
        <v>21</v>
      </c>
      <c r="G96" s="4" t="s">
        <v>229</v>
      </c>
      <c r="H96" s="4" t="s">
        <v>246</v>
      </c>
      <c r="I96" s="7">
        <v>45657</v>
      </c>
      <c r="J96" s="7">
        <v>45657</v>
      </c>
      <c r="K96" s="4" t="s">
        <v>16</v>
      </c>
      <c r="L96" s="4" t="s">
        <v>16</v>
      </c>
      <c r="M96" s="4" t="s">
        <v>227</v>
      </c>
      <c r="N96" s="4" t="s">
        <v>16</v>
      </c>
      <c r="O96" s="4" t="s">
        <v>222</v>
      </c>
      <c r="P96" s="4">
        <v>-0.39728000000000002</v>
      </c>
      <c r="Q96" s="9">
        <v>0</v>
      </c>
      <c r="R96" s="9">
        <v>513690.98958057474</v>
      </c>
      <c r="S96" s="9">
        <v>0</v>
      </c>
      <c r="T96" s="9">
        <v>746796.56507960113</v>
      </c>
      <c r="U96" s="9">
        <v>1700912.1211109257</v>
      </c>
      <c r="V96" s="9">
        <v>-53057.550295962486</v>
      </c>
      <c r="W96" s="9">
        <v>1700912.1211109257</v>
      </c>
      <c r="X96" s="9">
        <v>0</v>
      </c>
      <c r="Y96" s="9">
        <v>70418155.959699079</v>
      </c>
      <c r="Z96" s="9">
        <v>69904464.970118508</v>
      </c>
      <c r="AA96" s="9">
        <v>70651261.535198107</v>
      </c>
      <c r="AB96" s="9">
        <v>71605377.091229439</v>
      </c>
      <c r="AC96" s="9">
        <v>69851407.419822544</v>
      </c>
      <c r="AD96" s="9">
        <v>71605377.091229439</v>
      </c>
      <c r="AE96" s="9">
        <v>69904464.970118508</v>
      </c>
      <c r="AF96" s="9">
        <v>409204695.01271796</v>
      </c>
      <c r="AG96" s="9">
        <f>IF(ISBLANK(Tabla3[[#This Row],[FPO]]),"",YEAR(Tabla3[[#This Row],[FPO]])-$B$1)</f>
        <v>1</v>
      </c>
      <c r="AH96" s="9"/>
    </row>
    <row r="97" spans="1:34" x14ac:dyDescent="0.25">
      <c r="A97" s="4" t="s">
        <v>248</v>
      </c>
      <c r="B97" s="4" t="s">
        <v>245</v>
      </c>
      <c r="C97" s="5">
        <v>44757.705555555556</v>
      </c>
      <c r="D97" s="6">
        <v>44757.705555555556</v>
      </c>
      <c r="E97" s="4">
        <v>9.9</v>
      </c>
      <c r="F97" s="4" t="s">
        <v>21</v>
      </c>
      <c r="G97" s="4" t="s">
        <v>225</v>
      </c>
      <c r="H97" s="4" t="s">
        <v>246</v>
      </c>
      <c r="I97" s="7">
        <v>45657</v>
      </c>
      <c r="J97" s="7">
        <v>45657</v>
      </c>
      <c r="K97" s="4" t="s">
        <v>16</v>
      </c>
      <c r="L97" s="4" t="s">
        <v>16</v>
      </c>
      <c r="M97" s="4" t="s">
        <v>227</v>
      </c>
      <c r="N97" s="4" t="s">
        <v>16</v>
      </c>
      <c r="O97" s="4" t="s">
        <v>222</v>
      </c>
      <c r="P97" s="4">
        <v>-0.39848</v>
      </c>
      <c r="Q97" s="9">
        <v>0</v>
      </c>
      <c r="R97" s="9">
        <v>513690.98958057474</v>
      </c>
      <c r="S97" s="9">
        <v>0</v>
      </c>
      <c r="T97" s="9">
        <v>746796.56507960113</v>
      </c>
      <c r="U97" s="9">
        <v>1700912.1211109257</v>
      </c>
      <c r="V97" s="9">
        <v>-53217.81273141141</v>
      </c>
      <c r="W97" s="9">
        <v>1700912.1211109257</v>
      </c>
      <c r="X97" s="9">
        <v>0</v>
      </c>
      <c r="Y97" s="9">
        <v>70418155.959699079</v>
      </c>
      <c r="Z97" s="9">
        <v>69904464.970118508</v>
      </c>
      <c r="AA97" s="9">
        <v>70651261.535198107</v>
      </c>
      <c r="AB97" s="9">
        <v>71605377.091229439</v>
      </c>
      <c r="AC97" s="9">
        <v>69851247.157387093</v>
      </c>
      <c r="AD97" s="9">
        <v>71605377.091229439</v>
      </c>
      <c r="AE97" s="9">
        <v>69904464.970118508</v>
      </c>
      <c r="AF97" s="9">
        <v>409204534.75028253</v>
      </c>
      <c r="AG97" s="9">
        <f>IF(ISBLANK(Tabla3[[#This Row],[FPO]]),"",YEAR(Tabla3[[#This Row],[FPO]])-$B$1)</f>
        <v>1</v>
      </c>
      <c r="AH97" s="9"/>
    </row>
    <row r="98" spans="1:34" x14ac:dyDescent="0.25">
      <c r="A98" s="4" t="s">
        <v>292</v>
      </c>
      <c r="B98" s="4" t="s">
        <v>293</v>
      </c>
      <c r="C98" s="5">
        <v>44781.715277777781</v>
      </c>
      <c r="D98" s="6">
        <v>44781.715277777781</v>
      </c>
      <c r="E98" s="4">
        <v>50</v>
      </c>
      <c r="F98" s="4" t="s">
        <v>21</v>
      </c>
      <c r="G98" s="4" t="s">
        <v>260</v>
      </c>
      <c r="H98" s="4" t="s">
        <v>294</v>
      </c>
      <c r="I98" s="7">
        <v>46022</v>
      </c>
      <c r="J98" s="7">
        <v>46022</v>
      </c>
      <c r="K98" s="4" t="s">
        <v>16</v>
      </c>
      <c r="L98" s="4" t="s">
        <v>16</v>
      </c>
      <c r="M98" s="4" t="s">
        <v>227</v>
      </c>
      <c r="N98" s="4" t="s">
        <v>16</v>
      </c>
      <c r="O98" s="4" t="s">
        <v>222</v>
      </c>
      <c r="P98" s="4">
        <v>0.46800000000000003</v>
      </c>
      <c r="Q98" s="9">
        <v>0</v>
      </c>
      <c r="R98" s="9">
        <v>459473.15704881452</v>
      </c>
      <c r="S98" s="9">
        <v>0</v>
      </c>
      <c r="T98" s="9">
        <v>667975.46071520646</v>
      </c>
      <c r="U98" s="9">
        <v>1521388.3015303449</v>
      </c>
      <c r="V98" s="9">
        <v>11069.289146124478</v>
      </c>
      <c r="W98" s="9">
        <v>1521388.3015303449</v>
      </c>
      <c r="X98" s="9">
        <v>0</v>
      </c>
      <c r="Y98" s="9">
        <v>70363938.127167329</v>
      </c>
      <c r="Z98" s="9">
        <v>69904464.970118508</v>
      </c>
      <c r="AA98" s="9">
        <v>70572440.430833712</v>
      </c>
      <c r="AB98" s="9">
        <v>71425853.271648854</v>
      </c>
      <c r="AC98" s="9">
        <v>69915534.259264633</v>
      </c>
      <c r="AD98" s="9">
        <v>71425853.271648854</v>
      </c>
      <c r="AE98" s="9">
        <v>69904464.970118508</v>
      </c>
      <c r="AF98" s="9">
        <v>408866497.18589306</v>
      </c>
      <c r="AG98" s="9">
        <f>IF(ISBLANK(Tabla3[[#This Row],[FPO]]),"",YEAR(Tabla3[[#This Row],[FPO]])-$B$1)</f>
        <v>2</v>
      </c>
      <c r="AH98" s="9"/>
    </row>
    <row r="99" spans="1:34" x14ac:dyDescent="0.25">
      <c r="A99" s="4" t="s">
        <v>295</v>
      </c>
      <c r="B99" s="4" t="s">
        <v>293</v>
      </c>
      <c r="C99" s="5">
        <v>44781.715277777781</v>
      </c>
      <c r="D99" s="6">
        <v>44781.715277777781</v>
      </c>
      <c r="E99" s="4">
        <v>50</v>
      </c>
      <c r="F99" s="4" t="s">
        <v>21</v>
      </c>
      <c r="G99" s="4" t="s">
        <v>296</v>
      </c>
      <c r="H99" s="4" t="s">
        <v>294</v>
      </c>
      <c r="I99" s="7">
        <v>46022</v>
      </c>
      <c r="J99" s="7">
        <v>46022</v>
      </c>
      <c r="K99" s="4" t="s">
        <v>16</v>
      </c>
      <c r="L99" s="4" t="s">
        <v>16</v>
      </c>
      <c r="M99" s="4" t="s">
        <v>227</v>
      </c>
      <c r="N99" s="4" t="s">
        <v>16</v>
      </c>
      <c r="O99" s="4" t="s">
        <v>222</v>
      </c>
      <c r="P99" s="4">
        <v>0.51</v>
      </c>
      <c r="Q99" s="9">
        <v>0</v>
      </c>
      <c r="R99" s="9">
        <v>459473.15704881452</v>
      </c>
      <c r="S99" s="9">
        <v>0</v>
      </c>
      <c r="T99" s="9">
        <v>667975.46071520646</v>
      </c>
      <c r="U99" s="9">
        <v>1521388.3015303449</v>
      </c>
      <c r="V99" s="9">
        <v>12062.686890007444</v>
      </c>
      <c r="W99" s="9">
        <v>1521388.3015303449</v>
      </c>
      <c r="X99" s="9">
        <v>0</v>
      </c>
      <c r="Y99" s="9">
        <v>70363938.127167329</v>
      </c>
      <c r="Z99" s="9">
        <v>69904464.970118508</v>
      </c>
      <c r="AA99" s="9">
        <v>70572440.430833712</v>
      </c>
      <c r="AB99" s="9">
        <v>71425853.271648854</v>
      </c>
      <c r="AC99" s="9">
        <v>69916527.657008514</v>
      </c>
      <c r="AD99" s="9">
        <v>71425853.271648854</v>
      </c>
      <c r="AE99" s="9">
        <v>69904464.970118508</v>
      </c>
      <c r="AF99" s="9">
        <v>408867490.583637</v>
      </c>
      <c r="AG99" s="9">
        <f>IF(ISBLANK(Tabla3[[#This Row],[FPO]]),"",YEAR(Tabla3[[#This Row],[FPO]])-$B$1)</f>
        <v>2</v>
      </c>
      <c r="AH99" s="9"/>
    </row>
    <row r="100" spans="1:34" x14ac:dyDescent="0.25">
      <c r="A100" s="4" t="s">
        <v>217</v>
      </c>
      <c r="B100" s="4" t="s">
        <v>218</v>
      </c>
      <c r="C100" s="5">
        <v>44663.82916666667</v>
      </c>
      <c r="D100" s="6">
        <v>44663.82916666667</v>
      </c>
      <c r="E100" s="4">
        <v>400</v>
      </c>
      <c r="F100" s="4" t="s">
        <v>21</v>
      </c>
      <c r="G100" s="4" t="s">
        <v>219</v>
      </c>
      <c r="H100" s="4" t="s">
        <v>220</v>
      </c>
      <c r="I100" s="7">
        <v>46022</v>
      </c>
      <c r="J100" s="7">
        <v>46022</v>
      </c>
      <c r="K100" s="4" t="s">
        <v>16</v>
      </c>
      <c r="L100" s="4" t="s">
        <v>16</v>
      </c>
      <c r="M100" s="4" t="s">
        <v>221</v>
      </c>
      <c r="N100" s="4" t="s">
        <v>16</v>
      </c>
      <c r="O100" s="4" t="s">
        <v>222</v>
      </c>
      <c r="P100" s="4">
        <v>-78.401349999999994</v>
      </c>
      <c r="Q100" s="9">
        <v>0</v>
      </c>
      <c r="R100" s="9">
        <v>459473.15704881452</v>
      </c>
      <c r="S100" s="9">
        <v>0</v>
      </c>
      <c r="T100" s="9">
        <v>667975.46071520646</v>
      </c>
      <c r="U100" s="9">
        <v>1521388.3015303449</v>
      </c>
      <c r="V100" s="9">
        <v>-231796.79823624631</v>
      </c>
      <c r="W100" s="9">
        <v>1521388.3015303449</v>
      </c>
      <c r="X100" s="9">
        <v>0</v>
      </c>
      <c r="Y100" s="9">
        <v>70363938.127167329</v>
      </c>
      <c r="Z100" s="9">
        <v>69904464.970118508</v>
      </c>
      <c r="AA100" s="9">
        <v>70572440.430833712</v>
      </c>
      <c r="AB100" s="9">
        <v>71425853.271648854</v>
      </c>
      <c r="AC100" s="9">
        <v>69672668.171882257</v>
      </c>
      <c r="AD100" s="9">
        <v>71425853.271648854</v>
      </c>
      <c r="AE100" s="9">
        <v>69904464.970118508</v>
      </c>
      <c r="AF100" s="9">
        <v>408623631.09851074</v>
      </c>
      <c r="AG100" s="9">
        <f>IF(ISBLANK(Tabla3[[#This Row],[FPO]]),"",YEAR(Tabla3[[#This Row],[FPO]])-$B$1)</f>
        <v>2</v>
      </c>
      <c r="AH100" s="9"/>
    </row>
    <row r="101" spans="1:34" x14ac:dyDescent="0.25">
      <c r="A101" s="4" t="s">
        <v>249</v>
      </c>
      <c r="B101" s="4" t="s">
        <v>250</v>
      </c>
      <c r="C101" s="5">
        <v>44757.394444444442</v>
      </c>
      <c r="D101" s="6">
        <v>44757.394444444442</v>
      </c>
      <c r="E101" s="4">
        <v>9.9</v>
      </c>
      <c r="F101" s="4" t="s">
        <v>21</v>
      </c>
      <c r="G101" s="4" t="s">
        <v>233</v>
      </c>
      <c r="H101" s="4" t="s">
        <v>251</v>
      </c>
      <c r="I101" s="7">
        <v>45657</v>
      </c>
      <c r="J101" s="7">
        <v>45657</v>
      </c>
      <c r="K101" s="4" t="s">
        <v>16</v>
      </c>
      <c r="L101" s="4" t="s">
        <v>16</v>
      </c>
      <c r="M101" s="4" t="s">
        <v>227</v>
      </c>
      <c r="N101" s="4" t="s">
        <v>16</v>
      </c>
      <c r="O101" s="4" t="s">
        <v>222</v>
      </c>
      <c r="P101" s="4">
        <v>-2.6944499999999998</v>
      </c>
      <c r="Q101" s="9">
        <v>0</v>
      </c>
      <c r="R101" s="9">
        <v>513690.98958057474</v>
      </c>
      <c r="S101" s="9">
        <v>0</v>
      </c>
      <c r="T101" s="9">
        <v>746796.56507960113</v>
      </c>
      <c r="U101" s="9">
        <v>1700912.1211109257</v>
      </c>
      <c r="V101" s="9">
        <v>-359849.26599616423</v>
      </c>
      <c r="W101" s="9">
        <v>1700912.1211109257</v>
      </c>
      <c r="X101" s="9">
        <v>0</v>
      </c>
      <c r="Y101" s="9">
        <v>70418155.959699079</v>
      </c>
      <c r="Z101" s="9">
        <v>69904464.970118508</v>
      </c>
      <c r="AA101" s="9">
        <v>70651261.535198107</v>
      </c>
      <c r="AB101" s="9">
        <v>71605377.091229439</v>
      </c>
      <c r="AC101" s="9">
        <v>69544615.70412235</v>
      </c>
      <c r="AD101" s="9">
        <v>71605377.091229439</v>
      </c>
      <c r="AE101" s="9">
        <v>69904464.970118508</v>
      </c>
      <c r="AF101" s="9">
        <v>408897903.29701781</v>
      </c>
      <c r="AG101" s="9">
        <f>IF(ISBLANK(Tabla3[[#This Row],[FPO]]),"",YEAR(Tabla3[[#This Row],[FPO]])-$B$1)</f>
        <v>1</v>
      </c>
      <c r="AH101" s="9"/>
    </row>
    <row r="102" spans="1:34" x14ac:dyDescent="0.25">
      <c r="A102" s="4" t="s">
        <v>238</v>
      </c>
      <c r="B102" s="4" t="s">
        <v>239</v>
      </c>
      <c r="C102" s="5">
        <v>44757.394444444442</v>
      </c>
      <c r="D102" s="6">
        <v>44757.394444444442</v>
      </c>
      <c r="E102" s="4">
        <v>9.9</v>
      </c>
      <c r="F102" s="4" t="s">
        <v>21</v>
      </c>
      <c r="G102" s="4" t="s">
        <v>233</v>
      </c>
      <c r="H102" s="4" t="s">
        <v>240</v>
      </c>
      <c r="I102" s="7">
        <v>45657</v>
      </c>
      <c r="J102" s="7">
        <v>45657</v>
      </c>
      <c r="K102" s="4" t="s">
        <v>16</v>
      </c>
      <c r="L102" s="4" t="s">
        <v>16</v>
      </c>
      <c r="M102" s="4" t="s">
        <v>227</v>
      </c>
      <c r="N102" s="4" t="s">
        <v>16</v>
      </c>
      <c r="O102" s="4" t="s">
        <v>222</v>
      </c>
      <c r="P102" s="4">
        <v>-2.694</v>
      </c>
      <c r="Q102" s="9">
        <v>0</v>
      </c>
      <c r="R102" s="9">
        <v>513690.98958057474</v>
      </c>
      <c r="S102" s="9">
        <v>0</v>
      </c>
      <c r="T102" s="9">
        <v>746796.56507960113</v>
      </c>
      <c r="U102" s="9">
        <v>1700912.1211109257</v>
      </c>
      <c r="V102" s="9">
        <v>-359789.16758287081</v>
      </c>
      <c r="W102" s="9">
        <v>1700912.1211109257</v>
      </c>
      <c r="X102" s="9">
        <v>0</v>
      </c>
      <c r="Y102" s="9">
        <v>70418155.959699079</v>
      </c>
      <c r="Z102" s="9">
        <v>69904464.970118508</v>
      </c>
      <c r="AA102" s="9">
        <v>70651261.535198107</v>
      </c>
      <c r="AB102" s="9">
        <v>71605377.091229439</v>
      </c>
      <c r="AC102" s="9">
        <v>69544675.802535638</v>
      </c>
      <c r="AD102" s="9">
        <v>71605377.091229439</v>
      </c>
      <c r="AE102" s="9">
        <v>69904464.970118508</v>
      </c>
      <c r="AF102" s="9">
        <v>408897963.39543104</v>
      </c>
      <c r="AG102" s="9">
        <f>IF(ISBLANK(Tabla3[[#This Row],[FPO]]),"",YEAR(Tabla3[[#This Row],[FPO]])-$B$1)</f>
        <v>1</v>
      </c>
      <c r="AH102" s="9"/>
    </row>
    <row r="103" spans="1:34" x14ac:dyDescent="0.25">
      <c r="A103" s="4" t="s">
        <v>266</v>
      </c>
      <c r="B103" s="4" t="s">
        <v>267</v>
      </c>
      <c r="C103" s="5">
        <v>44758.734027777777</v>
      </c>
      <c r="D103" s="6">
        <v>44758.734027777777</v>
      </c>
      <c r="E103" s="4">
        <v>50</v>
      </c>
      <c r="F103" s="4" t="s">
        <v>21</v>
      </c>
      <c r="G103" s="4" t="s">
        <v>268</v>
      </c>
      <c r="H103" s="4" t="s">
        <v>269</v>
      </c>
      <c r="I103" s="7">
        <v>46022</v>
      </c>
      <c r="J103" s="7">
        <v>46022</v>
      </c>
      <c r="K103" s="4" t="s">
        <v>16</v>
      </c>
      <c r="L103" s="4" t="s">
        <v>16</v>
      </c>
      <c r="M103" s="4" t="s">
        <v>227</v>
      </c>
      <c r="N103" s="4" t="s">
        <v>16</v>
      </c>
      <c r="O103" s="4" t="s">
        <v>222</v>
      </c>
      <c r="P103" s="4">
        <v>-22.901029999999999</v>
      </c>
      <c r="Q103" s="9">
        <v>0</v>
      </c>
      <c r="R103" s="9">
        <v>459473.15704881452</v>
      </c>
      <c r="S103" s="9">
        <v>0</v>
      </c>
      <c r="T103" s="9">
        <v>667975.46071520646</v>
      </c>
      <c r="U103" s="9">
        <v>1521388.3015303449</v>
      </c>
      <c r="V103" s="9">
        <v>-541662.65558562183</v>
      </c>
      <c r="W103" s="9">
        <v>1521388.3015303449</v>
      </c>
      <c r="X103" s="9">
        <v>0</v>
      </c>
      <c r="Y103" s="9">
        <v>70363938.127167329</v>
      </c>
      <c r="Z103" s="9">
        <v>69904464.970118508</v>
      </c>
      <c r="AA103" s="9">
        <v>70572440.430833712</v>
      </c>
      <c r="AB103" s="9">
        <v>71425853.271648854</v>
      </c>
      <c r="AC103" s="9">
        <v>69362802.314532891</v>
      </c>
      <c r="AD103" s="9">
        <v>71425853.271648854</v>
      </c>
      <c r="AE103" s="9">
        <v>69904464.970118508</v>
      </c>
      <c r="AF103" s="9">
        <v>408313765.24116135</v>
      </c>
      <c r="AG103" s="9">
        <f>IF(ISBLANK(Tabla3[[#This Row],[FPO]]),"",YEAR(Tabla3[[#This Row],[FPO]])-$B$1)</f>
        <v>2</v>
      </c>
      <c r="AH103" s="9"/>
    </row>
    <row r="104" spans="1:34" x14ac:dyDescent="0.25">
      <c r="A104" s="4" t="s">
        <v>270</v>
      </c>
      <c r="B104" s="4" t="s">
        <v>267</v>
      </c>
      <c r="C104" s="5">
        <v>44758.734027777777</v>
      </c>
      <c r="D104" s="6">
        <v>44758.734027777777</v>
      </c>
      <c r="E104" s="4">
        <v>50</v>
      </c>
      <c r="F104" s="4" t="s">
        <v>21</v>
      </c>
      <c r="G104" s="4" t="s">
        <v>271</v>
      </c>
      <c r="H104" s="4" t="s">
        <v>269</v>
      </c>
      <c r="I104" s="7">
        <v>46022</v>
      </c>
      <c r="J104" s="7">
        <v>46022</v>
      </c>
      <c r="K104" s="4" t="s">
        <v>16</v>
      </c>
      <c r="L104" s="4" t="s">
        <v>16</v>
      </c>
      <c r="M104" s="4" t="s">
        <v>227</v>
      </c>
      <c r="N104" s="4" t="s">
        <v>16</v>
      </c>
      <c r="O104" s="4" t="s">
        <v>222</v>
      </c>
      <c r="P104" s="4">
        <v>-22.387429999999998</v>
      </c>
      <c r="Q104" s="9">
        <v>0</v>
      </c>
      <c r="R104" s="9">
        <v>459473.15704881452</v>
      </c>
      <c r="S104" s="9">
        <v>0</v>
      </c>
      <c r="T104" s="9">
        <v>667975.46071520646</v>
      </c>
      <c r="U104" s="9">
        <v>1521388.3015303449</v>
      </c>
      <c r="V104" s="9">
        <v>-529514.82031756721</v>
      </c>
      <c r="W104" s="9">
        <v>1521388.3015303449</v>
      </c>
      <c r="X104" s="9">
        <v>0</v>
      </c>
      <c r="Y104" s="9">
        <v>70363938.127167329</v>
      </c>
      <c r="Z104" s="9">
        <v>69904464.970118508</v>
      </c>
      <c r="AA104" s="9">
        <v>70572440.430833712</v>
      </c>
      <c r="AB104" s="9">
        <v>71425853.271648854</v>
      </c>
      <c r="AC104" s="9">
        <v>69374950.149800941</v>
      </c>
      <c r="AD104" s="9">
        <v>71425853.271648854</v>
      </c>
      <c r="AE104" s="9">
        <v>69904464.970118508</v>
      </c>
      <c r="AF104" s="9">
        <v>408325913.07642937</v>
      </c>
      <c r="AG104" s="9">
        <f>IF(ISBLANK(Tabla3[[#This Row],[FPO]]),"",YEAR(Tabla3[[#This Row],[FPO]])-$B$1)</f>
        <v>2</v>
      </c>
      <c r="AH104" s="9"/>
    </row>
    <row r="105" spans="1:34" x14ac:dyDescent="0.25">
      <c r="A105" s="4" t="s">
        <v>328</v>
      </c>
      <c r="B105" s="4" t="s">
        <v>329</v>
      </c>
      <c r="C105" s="5">
        <v>44789.415972222225</v>
      </c>
      <c r="D105" s="6">
        <v>44789.415972222225</v>
      </c>
      <c r="E105" s="4">
        <v>50</v>
      </c>
      <c r="F105" s="4" t="s">
        <v>21</v>
      </c>
      <c r="G105" s="4" t="s">
        <v>268</v>
      </c>
      <c r="H105" s="4" t="s">
        <v>330</v>
      </c>
      <c r="I105" s="7">
        <v>46022</v>
      </c>
      <c r="J105" s="7">
        <v>46022</v>
      </c>
      <c r="K105" s="4" t="s">
        <v>16</v>
      </c>
      <c r="L105" s="4" t="s">
        <v>16</v>
      </c>
      <c r="M105" s="4" t="s">
        <v>227</v>
      </c>
      <c r="N105" s="4" t="s">
        <v>16</v>
      </c>
      <c r="O105" s="4" t="s">
        <v>222</v>
      </c>
      <c r="P105" s="4">
        <v>-8.0199625000000001</v>
      </c>
      <c r="Q105" s="9">
        <v>0</v>
      </c>
      <c r="R105" s="9">
        <v>459473.15704881452</v>
      </c>
      <c r="S105" s="9">
        <v>0</v>
      </c>
      <c r="T105" s="9">
        <v>667975.46071520646</v>
      </c>
      <c r="U105" s="9">
        <v>1521388.3015303449</v>
      </c>
      <c r="V105" s="9">
        <v>-189690.77746490456</v>
      </c>
      <c r="W105" s="9">
        <v>1521388.3015303449</v>
      </c>
      <c r="X105" s="9">
        <v>0</v>
      </c>
      <c r="Y105" s="9">
        <v>70363938.127167329</v>
      </c>
      <c r="Z105" s="9">
        <v>69904464.970118508</v>
      </c>
      <c r="AA105" s="9">
        <v>70572440.430833712</v>
      </c>
      <c r="AB105" s="9">
        <v>71425853.271648854</v>
      </c>
      <c r="AC105" s="9">
        <v>69714774.192653596</v>
      </c>
      <c r="AD105" s="9">
        <v>71425853.271648854</v>
      </c>
      <c r="AE105" s="9">
        <v>69904464.970118508</v>
      </c>
      <c r="AF105" s="9">
        <v>408665737.11928201</v>
      </c>
      <c r="AG105" s="9">
        <f>IF(ISBLANK(Tabla3[[#This Row],[FPO]]),"",YEAR(Tabla3[[#This Row],[FPO]])-$B$1)</f>
        <v>2</v>
      </c>
      <c r="AH105" s="9"/>
    </row>
    <row r="106" spans="1:34" x14ac:dyDescent="0.25">
      <c r="A106" s="4" t="s">
        <v>331</v>
      </c>
      <c r="B106" s="4" t="s">
        <v>329</v>
      </c>
      <c r="C106" s="5">
        <v>44789.415972222225</v>
      </c>
      <c r="D106" s="6">
        <v>44789.415972222225</v>
      </c>
      <c r="E106" s="4">
        <v>50</v>
      </c>
      <c r="F106" s="4" t="s">
        <v>21</v>
      </c>
      <c r="G106" s="4" t="s">
        <v>332</v>
      </c>
      <c r="H106" s="4" t="s">
        <v>330</v>
      </c>
      <c r="I106" s="7">
        <v>46022</v>
      </c>
      <c r="J106" s="7">
        <v>46022</v>
      </c>
      <c r="K106" s="4" t="s">
        <v>16</v>
      </c>
      <c r="L106" s="4" t="s">
        <v>16</v>
      </c>
      <c r="M106" s="4" t="s">
        <v>227</v>
      </c>
      <c r="N106" s="4" t="s">
        <v>16</v>
      </c>
      <c r="O106" s="4" t="s">
        <v>222</v>
      </c>
      <c r="P106" s="4">
        <v>-8.0044500000000003</v>
      </c>
      <c r="Q106" s="9">
        <v>0</v>
      </c>
      <c r="R106" s="9">
        <v>459473.15704881452</v>
      </c>
      <c r="S106" s="9">
        <v>0</v>
      </c>
      <c r="T106" s="9">
        <v>667975.46071520646</v>
      </c>
      <c r="U106" s="9">
        <v>1521388.3015303449</v>
      </c>
      <c r="V106" s="9">
        <v>-189323.8707386668</v>
      </c>
      <c r="W106" s="9">
        <v>1521388.3015303449</v>
      </c>
      <c r="X106" s="9">
        <v>0</v>
      </c>
      <c r="Y106" s="9">
        <v>70363938.127167329</v>
      </c>
      <c r="Z106" s="9">
        <v>69904464.970118508</v>
      </c>
      <c r="AA106" s="9">
        <v>70572440.430833712</v>
      </c>
      <c r="AB106" s="9">
        <v>71425853.271648854</v>
      </c>
      <c r="AC106" s="9">
        <v>69715141.099379838</v>
      </c>
      <c r="AD106" s="9">
        <v>71425853.271648854</v>
      </c>
      <c r="AE106" s="9">
        <v>69904464.970118508</v>
      </c>
      <c r="AF106" s="9">
        <v>408666104.02600825</v>
      </c>
      <c r="AG106" s="9">
        <f>IF(ISBLANK(Tabla3[[#This Row],[FPO]]),"",YEAR(Tabla3[[#This Row],[FPO]])-$B$1)</f>
        <v>2</v>
      </c>
      <c r="AH106" s="9"/>
    </row>
    <row r="107" spans="1:34" x14ac:dyDescent="0.25">
      <c r="A107" s="4" t="s">
        <v>333</v>
      </c>
      <c r="B107" s="4" t="s">
        <v>334</v>
      </c>
      <c r="C107" s="5">
        <v>44789.779861111114</v>
      </c>
      <c r="D107" s="6">
        <v>44789.779861111114</v>
      </c>
      <c r="E107" s="4">
        <v>50</v>
      </c>
      <c r="F107" s="4" t="s">
        <v>21</v>
      </c>
      <c r="G107" s="4" t="s">
        <v>268</v>
      </c>
      <c r="H107" s="4" t="s">
        <v>335</v>
      </c>
      <c r="I107" s="7">
        <v>46022</v>
      </c>
      <c r="J107" s="7">
        <v>46022</v>
      </c>
      <c r="K107" s="4" t="s">
        <v>16</v>
      </c>
      <c r="L107" s="4" t="s">
        <v>16</v>
      </c>
      <c r="M107" s="4" t="s">
        <v>227</v>
      </c>
      <c r="N107" s="4" t="s">
        <v>16</v>
      </c>
      <c r="O107" s="4" t="s">
        <v>222</v>
      </c>
      <c r="P107" s="4">
        <v>-15.46</v>
      </c>
      <c r="Q107" s="9">
        <v>0</v>
      </c>
      <c r="R107" s="9">
        <v>459473.15704881452</v>
      </c>
      <c r="S107" s="9">
        <v>0</v>
      </c>
      <c r="T107" s="9">
        <v>667975.46071520646</v>
      </c>
      <c r="U107" s="9">
        <v>1521388.3015303449</v>
      </c>
      <c r="V107" s="9">
        <v>-365664.97905787267</v>
      </c>
      <c r="W107" s="9">
        <v>1521388.3015303449</v>
      </c>
      <c r="X107" s="9">
        <v>0</v>
      </c>
      <c r="Y107" s="9">
        <v>70363938.127167329</v>
      </c>
      <c r="Z107" s="9">
        <v>69904464.970118508</v>
      </c>
      <c r="AA107" s="9">
        <v>70572440.430833712</v>
      </c>
      <c r="AB107" s="9">
        <v>71425853.271648854</v>
      </c>
      <c r="AC107" s="9">
        <v>69538799.991060629</v>
      </c>
      <c r="AD107" s="9">
        <v>71425853.271648854</v>
      </c>
      <c r="AE107" s="9">
        <v>69904464.970118508</v>
      </c>
      <c r="AF107" s="9">
        <v>408489762.91768909</v>
      </c>
      <c r="AG107" s="9">
        <f>IF(ISBLANK(Tabla3[[#This Row],[FPO]]),"",YEAR(Tabla3[[#This Row],[FPO]])-$B$1)</f>
        <v>2</v>
      </c>
      <c r="AH107" s="9"/>
    </row>
    <row r="108" spans="1:34" x14ac:dyDescent="0.25">
      <c r="A108" s="4" t="s">
        <v>336</v>
      </c>
      <c r="B108" s="4" t="s">
        <v>334</v>
      </c>
      <c r="C108" s="5">
        <v>44789.779861111114</v>
      </c>
      <c r="D108" s="6">
        <v>44789.779861111114</v>
      </c>
      <c r="E108" s="4">
        <v>50</v>
      </c>
      <c r="F108" s="4" t="s">
        <v>21</v>
      </c>
      <c r="G108" s="4" t="s">
        <v>332</v>
      </c>
      <c r="H108" s="4" t="s">
        <v>335</v>
      </c>
      <c r="I108" s="7">
        <v>46022</v>
      </c>
      <c r="J108" s="7">
        <v>46022</v>
      </c>
      <c r="K108" s="4" t="s">
        <v>16</v>
      </c>
      <c r="L108" s="4" t="s">
        <v>16</v>
      </c>
      <c r="M108" s="4" t="s">
        <v>227</v>
      </c>
      <c r="N108" s="4" t="s">
        <v>16</v>
      </c>
      <c r="O108" s="4" t="s">
        <v>222</v>
      </c>
      <c r="P108" s="4">
        <v>-15.51</v>
      </c>
      <c r="Q108" s="9">
        <v>0</v>
      </c>
      <c r="R108" s="9">
        <v>459473.15704881452</v>
      </c>
      <c r="S108" s="9">
        <v>0</v>
      </c>
      <c r="T108" s="9">
        <v>667975.46071520646</v>
      </c>
      <c r="U108" s="9">
        <v>1521388.3015303449</v>
      </c>
      <c r="V108" s="9">
        <v>-366847.59541963815</v>
      </c>
      <c r="W108" s="9">
        <v>1521388.3015303449</v>
      </c>
      <c r="X108" s="9">
        <v>0</v>
      </c>
      <c r="Y108" s="9">
        <v>70363938.127167329</v>
      </c>
      <c r="Z108" s="9">
        <v>69904464.970118508</v>
      </c>
      <c r="AA108" s="9">
        <v>70572440.430833712</v>
      </c>
      <c r="AB108" s="9">
        <v>71425853.271648854</v>
      </c>
      <c r="AC108" s="9">
        <v>69537617.374698862</v>
      </c>
      <c r="AD108" s="9">
        <v>71425853.271648854</v>
      </c>
      <c r="AE108" s="9">
        <v>69904464.970118508</v>
      </c>
      <c r="AF108" s="9">
        <v>408488580.30132735</v>
      </c>
      <c r="AG108" s="9">
        <f>IF(ISBLANK(Tabla3[[#This Row],[FPO]]),"",YEAR(Tabla3[[#This Row],[FPO]])-$B$1)</f>
        <v>2</v>
      </c>
      <c r="AH108" s="9"/>
    </row>
    <row r="109" spans="1:34" hidden="1" x14ac:dyDescent="0.25">
      <c r="A109" s="4" t="s">
        <v>400</v>
      </c>
      <c r="B109" s="4" t="s">
        <v>401</v>
      </c>
      <c r="C109" s="5">
        <v>44799.742361111108</v>
      </c>
      <c r="D109" s="6">
        <v>44799.742361111108</v>
      </c>
      <c r="E109" s="4">
        <v>9.9</v>
      </c>
      <c r="F109" s="4" t="s">
        <v>21</v>
      </c>
      <c r="G109" s="4" t="s">
        <v>278</v>
      </c>
      <c r="H109" s="4" t="s">
        <v>402</v>
      </c>
      <c r="I109" s="7">
        <v>46387</v>
      </c>
      <c r="J109" s="7">
        <v>46387</v>
      </c>
      <c r="K109" s="4" t="s">
        <v>16</v>
      </c>
      <c r="L109" s="4" t="s">
        <v>16</v>
      </c>
      <c r="M109" s="4" t="s">
        <v>227</v>
      </c>
      <c r="N109" s="4" t="s">
        <v>16</v>
      </c>
      <c r="O109" s="4" t="s">
        <v>222</v>
      </c>
      <c r="P109" s="4">
        <v>-5.1710000000000003</v>
      </c>
      <c r="Q109" s="9">
        <v>0</v>
      </c>
      <c r="R109" s="9">
        <v>410977.77911342995</v>
      </c>
      <c r="S109" s="9">
        <v>0</v>
      </c>
      <c r="T109" s="9">
        <v>597473.57845725107</v>
      </c>
      <c r="U109" s="9">
        <v>1360812.4342847455</v>
      </c>
      <c r="V109" s="9">
        <v>-552511.62851132685</v>
      </c>
      <c r="W109" s="9">
        <v>1360812.4342847455</v>
      </c>
      <c r="X109" s="9">
        <v>0</v>
      </c>
      <c r="Y109" s="9">
        <v>70315442.749231935</v>
      </c>
      <c r="Z109" s="9">
        <v>69904464.970118508</v>
      </c>
      <c r="AA109" s="9">
        <v>70501938.548575759</v>
      </c>
      <c r="AB109" s="9">
        <v>71265277.404403254</v>
      </c>
      <c r="AC109" s="9">
        <v>69351953.341607183</v>
      </c>
      <c r="AD109" s="9">
        <v>71265277.404403254</v>
      </c>
      <c r="AE109" s="9">
        <v>69904464.970118508</v>
      </c>
      <c r="AF109" s="9">
        <v>407943055.20717382</v>
      </c>
      <c r="AG109" s="9">
        <f>IF(ISBLANK(Tabla3[[#This Row],[FPO]]),"",YEAR(Tabla3[[#This Row],[FPO]])-$B$1)</f>
        <v>3</v>
      </c>
      <c r="AH109" s="9"/>
    </row>
    <row r="110" spans="1:34" hidden="1" x14ac:dyDescent="0.25">
      <c r="A110" s="4" t="s">
        <v>403</v>
      </c>
      <c r="B110" s="4" t="s">
        <v>401</v>
      </c>
      <c r="C110" s="5">
        <v>44799.742361111108</v>
      </c>
      <c r="D110" s="6">
        <v>44799.742361111108</v>
      </c>
      <c r="E110" s="4">
        <v>9.9</v>
      </c>
      <c r="F110" s="4" t="s">
        <v>21</v>
      </c>
      <c r="G110" s="4" t="s">
        <v>404</v>
      </c>
      <c r="H110" s="4" t="s">
        <v>402</v>
      </c>
      <c r="I110" s="7">
        <v>46387</v>
      </c>
      <c r="J110" s="7">
        <v>46387</v>
      </c>
      <c r="K110" s="4" t="s">
        <v>16</v>
      </c>
      <c r="L110" s="4" t="s">
        <v>16</v>
      </c>
      <c r="M110" s="4" t="s">
        <v>227</v>
      </c>
      <c r="N110" s="4" t="s">
        <v>16</v>
      </c>
      <c r="O110" s="4" t="s">
        <v>222</v>
      </c>
      <c r="P110" s="4">
        <v>-4.5949999999999998</v>
      </c>
      <c r="Q110" s="9">
        <v>0</v>
      </c>
      <c r="R110" s="9">
        <v>410977.77911342995</v>
      </c>
      <c r="S110" s="9">
        <v>0</v>
      </c>
      <c r="T110" s="9">
        <v>597473.57845725107</v>
      </c>
      <c r="U110" s="9">
        <v>1360812.4342847455</v>
      </c>
      <c r="V110" s="9">
        <v>-490967.11139229283</v>
      </c>
      <c r="W110" s="9">
        <v>1360812.4342847455</v>
      </c>
      <c r="X110" s="9">
        <v>0</v>
      </c>
      <c r="Y110" s="9">
        <v>70315442.749231935</v>
      </c>
      <c r="Z110" s="9">
        <v>69904464.970118508</v>
      </c>
      <c r="AA110" s="9">
        <v>70501938.548575759</v>
      </c>
      <c r="AB110" s="9">
        <v>71265277.404403254</v>
      </c>
      <c r="AC110" s="9">
        <v>69413497.858726218</v>
      </c>
      <c r="AD110" s="9">
        <v>71265277.404403254</v>
      </c>
      <c r="AE110" s="9">
        <v>69904464.970118508</v>
      </c>
      <c r="AF110" s="9">
        <v>408004599.72429287</v>
      </c>
      <c r="AG110" s="9">
        <f>IF(ISBLANK(Tabla3[[#This Row],[FPO]]),"",YEAR(Tabla3[[#This Row],[FPO]])-$B$1)</f>
        <v>3</v>
      </c>
      <c r="AH110" s="9"/>
    </row>
    <row r="111" spans="1:34" x14ac:dyDescent="0.25">
      <c r="A111" s="4" t="s">
        <v>378</v>
      </c>
      <c r="B111" s="4" t="s">
        <v>379</v>
      </c>
      <c r="C111" s="5">
        <v>44797.421527777777</v>
      </c>
      <c r="D111" s="6">
        <v>44797.421527777777</v>
      </c>
      <c r="E111" s="4">
        <v>19.899999999999999</v>
      </c>
      <c r="F111" s="4" t="s">
        <v>21</v>
      </c>
      <c r="G111" s="4" t="s">
        <v>268</v>
      </c>
      <c r="H111" s="4" t="s">
        <v>380</v>
      </c>
      <c r="I111" s="7">
        <v>45622</v>
      </c>
      <c r="J111" s="7">
        <v>45622</v>
      </c>
      <c r="K111" s="4" t="s">
        <v>16</v>
      </c>
      <c r="L111" s="4" t="s">
        <v>16</v>
      </c>
      <c r="M111" s="4" t="s">
        <v>227</v>
      </c>
      <c r="N111" s="4" t="s">
        <v>16</v>
      </c>
      <c r="O111" s="4" t="s">
        <v>222</v>
      </c>
      <c r="P111" s="4">
        <v>-0.56000000000000005</v>
      </c>
      <c r="Q111" s="9">
        <v>0</v>
      </c>
      <c r="R111" s="9">
        <v>513690.98958057468</v>
      </c>
      <c r="S111" s="9">
        <v>0</v>
      </c>
      <c r="T111" s="9">
        <v>746796.56507960102</v>
      </c>
      <c r="U111" s="9">
        <v>1700912.1211109255</v>
      </c>
      <c r="V111" s="9">
        <v>-37206.655868045418</v>
      </c>
      <c r="W111" s="9">
        <v>1700912.1211109255</v>
      </c>
      <c r="X111" s="9">
        <v>0</v>
      </c>
      <c r="Y111" s="9">
        <v>70418155.959699079</v>
      </c>
      <c r="Z111" s="9">
        <v>69904464.970118508</v>
      </c>
      <c r="AA111" s="9">
        <v>70651261.535198107</v>
      </c>
      <c r="AB111" s="9">
        <v>71605377.091229439</v>
      </c>
      <c r="AC111" s="9">
        <v>69867258.314250469</v>
      </c>
      <c r="AD111" s="9">
        <v>71605377.091229439</v>
      </c>
      <c r="AE111" s="9">
        <v>69904464.970118508</v>
      </c>
      <c r="AF111" s="9">
        <v>409220545.90714586</v>
      </c>
      <c r="AG111" s="9">
        <f>IF(ISBLANK(Tabla3[[#This Row],[FPO]]),"",YEAR(Tabla3[[#This Row],[FPO]])-$B$1)</f>
        <v>1</v>
      </c>
      <c r="AH111" s="9"/>
    </row>
    <row r="112" spans="1:34" x14ac:dyDescent="0.25">
      <c r="A112" s="4" t="s">
        <v>390</v>
      </c>
      <c r="B112" s="4" t="s">
        <v>391</v>
      </c>
      <c r="C112" s="5">
        <v>44757.395138888889</v>
      </c>
      <c r="D112" s="6">
        <v>44757.395138888889</v>
      </c>
      <c r="E112" s="4">
        <v>9.9</v>
      </c>
      <c r="F112" s="4" t="s">
        <v>21</v>
      </c>
      <c r="G112" s="4" t="s">
        <v>392</v>
      </c>
      <c r="H112" s="4" t="s">
        <v>393</v>
      </c>
      <c r="I112" s="7">
        <v>46022</v>
      </c>
      <c r="J112" s="7">
        <v>46022</v>
      </c>
      <c r="K112" s="4" t="s">
        <v>16</v>
      </c>
      <c r="L112" s="4" t="s">
        <v>16</v>
      </c>
      <c r="M112" s="4" t="s">
        <v>227</v>
      </c>
      <c r="N112" s="4" t="s">
        <v>16</v>
      </c>
      <c r="O112" s="4" t="s">
        <v>222</v>
      </c>
      <c r="P112" s="4">
        <v>-0.63</v>
      </c>
      <c r="Q112" s="9">
        <v>0</v>
      </c>
      <c r="R112" s="9">
        <v>459473.15704881464</v>
      </c>
      <c r="S112" s="9">
        <v>0</v>
      </c>
      <c r="T112" s="9">
        <v>667975.46071520657</v>
      </c>
      <c r="U112" s="9">
        <v>1521388.3015303449</v>
      </c>
      <c r="V112" s="9">
        <v>-75257.404839618612</v>
      </c>
      <c r="W112" s="9">
        <v>1521388.3015303449</v>
      </c>
      <c r="X112" s="9">
        <v>0</v>
      </c>
      <c r="Y112" s="9">
        <v>70363938.127167329</v>
      </c>
      <c r="Z112" s="9">
        <v>69904464.970118508</v>
      </c>
      <c r="AA112" s="9">
        <v>70572440.430833712</v>
      </c>
      <c r="AB112" s="9">
        <v>71425853.271648854</v>
      </c>
      <c r="AC112" s="9">
        <v>69829207.565278888</v>
      </c>
      <c r="AD112" s="9">
        <v>71425853.271648854</v>
      </c>
      <c r="AE112" s="9">
        <v>69904464.970118508</v>
      </c>
      <c r="AF112" s="9">
        <v>408780170.49190736</v>
      </c>
      <c r="AG112" s="9">
        <f>IF(ISBLANK(Tabla3[[#This Row],[FPO]]),"",YEAR(Tabla3[[#This Row],[FPO]])-$B$1)</f>
        <v>2</v>
      </c>
      <c r="AH112" s="9"/>
    </row>
    <row r="113" spans="1:34" x14ac:dyDescent="0.25">
      <c r="A113" s="4" t="s">
        <v>394</v>
      </c>
      <c r="B113" s="4" t="s">
        <v>391</v>
      </c>
      <c r="C113" s="5">
        <v>44757.395138888889</v>
      </c>
      <c r="D113" s="6">
        <v>44757.395138888889</v>
      </c>
      <c r="E113" s="4">
        <v>9.9</v>
      </c>
      <c r="F113" s="4" t="s">
        <v>21</v>
      </c>
      <c r="G113" s="4" t="s">
        <v>395</v>
      </c>
      <c r="H113" s="4" t="s">
        <v>393</v>
      </c>
      <c r="I113" s="7">
        <v>46022</v>
      </c>
      <c r="J113" s="7">
        <v>46022</v>
      </c>
      <c r="K113" s="4" t="s">
        <v>16</v>
      </c>
      <c r="L113" s="4" t="s">
        <v>16</v>
      </c>
      <c r="M113" s="4" t="s">
        <v>227</v>
      </c>
      <c r="N113" s="4" t="s">
        <v>16</v>
      </c>
      <c r="O113" s="4" t="s">
        <v>222</v>
      </c>
      <c r="P113" s="4">
        <v>-0.72</v>
      </c>
      <c r="Q113" s="9">
        <v>0</v>
      </c>
      <c r="R113" s="9">
        <v>459473.15704881464</v>
      </c>
      <c r="S113" s="9">
        <v>0</v>
      </c>
      <c r="T113" s="9">
        <v>667975.46071520657</v>
      </c>
      <c r="U113" s="9">
        <v>1521388.3015303449</v>
      </c>
      <c r="V113" s="9">
        <v>-86008.462673849848</v>
      </c>
      <c r="W113" s="9">
        <v>1521388.3015303449</v>
      </c>
      <c r="X113" s="9">
        <v>0</v>
      </c>
      <c r="Y113" s="9">
        <v>70363938.127167329</v>
      </c>
      <c r="Z113" s="9">
        <v>69904464.970118508</v>
      </c>
      <c r="AA113" s="9">
        <v>70572440.430833712</v>
      </c>
      <c r="AB113" s="9">
        <v>71425853.271648854</v>
      </c>
      <c r="AC113" s="9">
        <v>69818456.507444665</v>
      </c>
      <c r="AD113" s="9">
        <v>71425853.271648854</v>
      </c>
      <c r="AE113" s="9">
        <v>69904464.970118508</v>
      </c>
      <c r="AF113" s="9">
        <v>408769419.43407309</v>
      </c>
      <c r="AG113" s="9">
        <f>IF(ISBLANK(Tabla3[[#This Row],[FPO]]),"",YEAR(Tabla3[[#This Row],[FPO]])-$B$1)</f>
        <v>2</v>
      </c>
      <c r="AH113" s="9"/>
    </row>
    <row r="114" spans="1:34" x14ac:dyDescent="0.25">
      <c r="A114" s="4" t="s">
        <v>369</v>
      </c>
      <c r="B114" s="4" t="s">
        <v>370</v>
      </c>
      <c r="C114" s="5">
        <v>44796.711111111108</v>
      </c>
      <c r="D114" s="6">
        <v>44796.711111111108</v>
      </c>
      <c r="E114" s="4">
        <v>4.9000000000000004</v>
      </c>
      <c r="F114" s="4" t="s">
        <v>21</v>
      </c>
      <c r="G114" s="4" t="s">
        <v>268</v>
      </c>
      <c r="H114" s="4" t="s">
        <v>371</v>
      </c>
      <c r="I114" s="7">
        <v>46022</v>
      </c>
      <c r="J114" s="7">
        <v>46022</v>
      </c>
      <c r="K114" s="4" t="s">
        <v>16</v>
      </c>
      <c r="L114" s="4" t="s">
        <v>16</v>
      </c>
      <c r="M114" s="4" t="s">
        <v>227</v>
      </c>
      <c r="N114" s="4" t="s">
        <v>16</v>
      </c>
      <c r="O114" s="4" t="s">
        <v>222</v>
      </c>
      <c r="P114" s="4">
        <v>-0.15</v>
      </c>
      <c r="Q114" s="9">
        <v>0</v>
      </c>
      <c r="R114" s="9">
        <v>459473.15704881464</v>
      </c>
      <c r="S114" s="9">
        <v>0</v>
      </c>
      <c r="T114" s="9">
        <v>667975.46071520704</v>
      </c>
      <c r="U114" s="9">
        <v>1521388.3015303451</v>
      </c>
      <c r="V114" s="9">
        <v>-36202.541686697012</v>
      </c>
      <c r="W114" s="9">
        <v>1521388.3015303451</v>
      </c>
      <c r="X114" s="9">
        <v>0</v>
      </c>
      <c r="Y114" s="9">
        <v>70363938.127167329</v>
      </c>
      <c r="Z114" s="9">
        <v>69904464.970118508</v>
      </c>
      <c r="AA114" s="9">
        <v>70572440.430833712</v>
      </c>
      <c r="AB114" s="9">
        <v>71425853.271648854</v>
      </c>
      <c r="AC114" s="9">
        <v>69868262.428431809</v>
      </c>
      <c r="AD114" s="9">
        <v>71425853.271648854</v>
      </c>
      <c r="AE114" s="9">
        <v>69904464.970118508</v>
      </c>
      <c r="AF114" s="9">
        <v>408819225.35506022</v>
      </c>
      <c r="AG114" s="9">
        <f>IF(ISBLANK(Tabla3[[#This Row],[FPO]]),"",YEAR(Tabla3[[#This Row],[FPO]])-$B$1)</f>
        <v>2</v>
      </c>
      <c r="AH114" s="9"/>
    </row>
    <row r="115" spans="1:34" x14ac:dyDescent="0.25">
      <c r="A115" s="4" t="s">
        <v>372</v>
      </c>
      <c r="B115" s="4" t="s">
        <v>370</v>
      </c>
      <c r="C115" s="5">
        <v>44796.711111111108</v>
      </c>
      <c r="D115" s="6">
        <v>44796.711111111108</v>
      </c>
      <c r="E115" s="4">
        <v>4.9000000000000004</v>
      </c>
      <c r="F115" s="4" t="s">
        <v>21</v>
      </c>
      <c r="G115" s="4" t="s">
        <v>373</v>
      </c>
      <c r="H115" s="4" t="s">
        <v>371</v>
      </c>
      <c r="I115" s="7">
        <v>46022</v>
      </c>
      <c r="J115" s="7">
        <v>46022</v>
      </c>
      <c r="K115" s="4" t="s">
        <v>16</v>
      </c>
      <c r="L115" s="4" t="s">
        <v>16</v>
      </c>
      <c r="M115" s="4" t="s">
        <v>227</v>
      </c>
      <c r="N115" s="4" t="s">
        <v>16</v>
      </c>
      <c r="O115" s="4" t="s">
        <v>222</v>
      </c>
      <c r="P115" s="4">
        <v>-0.15</v>
      </c>
      <c r="Q115" s="9">
        <v>0</v>
      </c>
      <c r="R115" s="9">
        <v>459473.15704881464</v>
      </c>
      <c r="S115" s="9">
        <v>0</v>
      </c>
      <c r="T115" s="9">
        <v>667975.46071520704</v>
      </c>
      <c r="U115" s="9">
        <v>1521388.3015303451</v>
      </c>
      <c r="V115" s="9">
        <v>-36202.541686697012</v>
      </c>
      <c r="W115" s="9">
        <v>1521388.3015303451</v>
      </c>
      <c r="X115" s="9">
        <v>0</v>
      </c>
      <c r="Y115" s="9">
        <v>70363938.127167329</v>
      </c>
      <c r="Z115" s="9">
        <v>69904464.970118508</v>
      </c>
      <c r="AA115" s="9">
        <v>70572440.430833712</v>
      </c>
      <c r="AB115" s="9">
        <v>71425853.271648854</v>
      </c>
      <c r="AC115" s="9">
        <v>69868262.428431809</v>
      </c>
      <c r="AD115" s="9">
        <v>71425853.271648854</v>
      </c>
      <c r="AE115" s="9">
        <v>69904464.970118508</v>
      </c>
      <c r="AF115" s="9">
        <v>408819225.35506022</v>
      </c>
      <c r="AG115" s="9">
        <f>IF(ISBLANK(Tabla3[[#This Row],[FPO]]),"",YEAR(Tabla3[[#This Row],[FPO]])-$B$1)</f>
        <v>2</v>
      </c>
      <c r="AH115" s="9"/>
    </row>
    <row r="116" spans="1:34" hidden="1" x14ac:dyDescent="0.25">
      <c r="A116" s="4" t="s">
        <v>262</v>
      </c>
      <c r="B116" s="4" t="s">
        <v>263</v>
      </c>
      <c r="C116" s="5">
        <v>44758.438888888886</v>
      </c>
      <c r="D116" s="6">
        <v>44758.438888888886</v>
      </c>
      <c r="E116" s="4">
        <v>9.9</v>
      </c>
      <c r="F116" s="4" t="s">
        <v>21</v>
      </c>
      <c r="G116" s="4" t="s">
        <v>264</v>
      </c>
      <c r="H116" s="4" t="s">
        <v>265</v>
      </c>
      <c r="I116" s="7">
        <v>46752</v>
      </c>
      <c r="J116" s="7">
        <v>46752</v>
      </c>
      <c r="K116" s="4" t="s">
        <v>16</v>
      </c>
      <c r="L116" s="4" t="s">
        <v>16</v>
      </c>
      <c r="M116" s="4" t="s">
        <v>227</v>
      </c>
      <c r="N116" s="4" t="s">
        <v>16</v>
      </c>
      <c r="O116" s="4" t="s">
        <v>222</v>
      </c>
      <c r="P116" s="4">
        <v>-3.2570000000000001</v>
      </c>
      <c r="Q116" s="9">
        <v>0</v>
      </c>
      <c r="R116" s="9">
        <v>367600.87577229878</v>
      </c>
      <c r="S116" s="9">
        <v>0</v>
      </c>
      <c r="T116" s="9">
        <v>534412.86087410653</v>
      </c>
      <c r="U116" s="9">
        <v>1217184.6460507563</v>
      </c>
      <c r="V116" s="9">
        <v>-311273.9953797292</v>
      </c>
      <c r="W116" s="9">
        <v>1217184.6460507563</v>
      </c>
      <c r="X116" s="9">
        <v>0</v>
      </c>
      <c r="Y116" s="9">
        <v>70272065.845890805</v>
      </c>
      <c r="Z116" s="9">
        <v>69904464.970118508</v>
      </c>
      <c r="AA116" s="9">
        <v>70438877.830992609</v>
      </c>
      <c r="AB116" s="9">
        <v>71121649.616169259</v>
      </c>
      <c r="AC116" s="9">
        <v>69593190.974738777</v>
      </c>
      <c r="AD116" s="9">
        <v>71121649.616169259</v>
      </c>
      <c r="AE116" s="9">
        <v>69904464.970118508</v>
      </c>
      <c r="AF116" s="9">
        <v>407862413.5370301</v>
      </c>
      <c r="AG116" s="9">
        <f>IF(ISBLANK(Tabla3[[#This Row],[FPO]]),"",YEAR(Tabla3[[#This Row],[FPO]])-$B$1)</f>
        <v>4</v>
      </c>
      <c r="AH116" s="9"/>
    </row>
    <row r="117" spans="1:34" x14ac:dyDescent="0.25">
      <c r="A117" s="4" t="s">
        <v>396</v>
      </c>
      <c r="B117" s="4" t="s">
        <v>397</v>
      </c>
      <c r="C117" s="5">
        <v>44799.742361111108</v>
      </c>
      <c r="D117" s="6">
        <v>44799.742361111108</v>
      </c>
      <c r="E117" s="4">
        <v>19.899999999999999</v>
      </c>
      <c r="F117" s="4" t="s">
        <v>21</v>
      </c>
      <c r="G117" s="4" t="s">
        <v>395</v>
      </c>
      <c r="H117" s="4" t="s">
        <v>398</v>
      </c>
      <c r="I117" s="7">
        <v>46022</v>
      </c>
      <c r="J117" s="7">
        <v>46022</v>
      </c>
      <c r="K117" s="4" t="s">
        <v>16</v>
      </c>
      <c r="L117" s="4" t="s">
        <v>16</v>
      </c>
      <c r="M117" s="4" t="s">
        <v>227</v>
      </c>
      <c r="N117" s="4" t="s">
        <v>16</v>
      </c>
      <c r="O117" s="4" t="s">
        <v>222</v>
      </c>
      <c r="P117" s="4">
        <v>-1.5</v>
      </c>
      <c r="Q117" s="9">
        <v>0</v>
      </c>
      <c r="R117" s="9">
        <v>459473.15704881458</v>
      </c>
      <c r="S117" s="9">
        <v>0</v>
      </c>
      <c r="T117" s="9">
        <v>667975.46071520681</v>
      </c>
      <c r="U117" s="9">
        <v>1521388.3015303449</v>
      </c>
      <c r="V117" s="9">
        <v>-89141.936816490124</v>
      </c>
      <c r="W117" s="9">
        <v>1521388.3015303449</v>
      </c>
      <c r="X117" s="9">
        <v>0</v>
      </c>
      <c r="Y117" s="9">
        <v>70363938.127167329</v>
      </c>
      <c r="Z117" s="9">
        <v>69904464.970118508</v>
      </c>
      <c r="AA117" s="9">
        <v>70572440.430833712</v>
      </c>
      <c r="AB117" s="9">
        <v>71425853.271648854</v>
      </c>
      <c r="AC117" s="9">
        <v>69815323.033302024</v>
      </c>
      <c r="AD117" s="9">
        <v>71425853.271648854</v>
      </c>
      <c r="AE117" s="9">
        <v>69904464.970118508</v>
      </c>
      <c r="AF117" s="9">
        <v>408766285.95993042</v>
      </c>
      <c r="AG117" s="9">
        <f>IF(ISBLANK(Tabla3[[#This Row],[FPO]]),"",YEAR(Tabla3[[#This Row],[FPO]])-$B$1)</f>
        <v>2</v>
      </c>
      <c r="AH117" s="9"/>
    </row>
    <row r="118" spans="1:34" x14ac:dyDescent="0.25">
      <c r="A118" s="4" t="s">
        <v>399</v>
      </c>
      <c r="B118" s="4" t="s">
        <v>397</v>
      </c>
      <c r="C118" s="5">
        <v>44799.742361111108</v>
      </c>
      <c r="D118" s="6">
        <v>44799.742361111108</v>
      </c>
      <c r="E118" s="4">
        <v>19.899999999999999</v>
      </c>
      <c r="F118" s="4" t="s">
        <v>21</v>
      </c>
      <c r="G118" s="4" t="s">
        <v>392</v>
      </c>
      <c r="H118" s="4" t="s">
        <v>398</v>
      </c>
      <c r="I118" s="7">
        <v>46022</v>
      </c>
      <c r="J118" s="7">
        <v>46022</v>
      </c>
      <c r="K118" s="4" t="s">
        <v>16</v>
      </c>
      <c r="L118" s="4" t="s">
        <v>16</v>
      </c>
      <c r="M118" s="4" t="s">
        <v>227</v>
      </c>
      <c r="N118" s="4" t="s">
        <v>16</v>
      </c>
      <c r="O118" s="4" t="s">
        <v>222</v>
      </c>
      <c r="P118" s="4">
        <v>-1.43</v>
      </c>
      <c r="Q118" s="9">
        <v>0</v>
      </c>
      <c r="R118" s="9">
        <v>459473.15704881458</v>
      </c>
      <c r="S118" s="9">
        <v>0</v>
      </c>
      <c r="T118" s="9">
        <v>667975.46071520681</v>
      </c>
      <c r="U118" s="9">
        <v>1521388.3015303449</v>
      </c>
      <c r="V118" s="9">
        <v>-84981.979765053897</v>
      </c>
      <c r="W118" s="9">
        <v>1521388.3015303449</v>
      </c>
      <c r="X118" s="9">
        <v>0</v>
      </c>
      <c r="Y118" s="9">
        <v>70363938.127167329</v>
      </c>
      <c r="Z118" s="9">
        <v>69904464.970118508</v>
      </c>
      <c r="AA118" s="9">
        <v>70572440.430833712</v>
      </c>
      <c r="AB118" s="9">
        <v>71425853.271648854</v>
      </c>
      <c r="AC118" s="9">
        <v>69819482.99035345</v>
      </c>
      <c r="AD118" s="9">
        <v>71425853.271648854</v>
      </c>
      <c r="AE118" s="9">
        <v>69904464.970118508</v>
      </c>
      <c r="AF118" s="9">
        <v>408770445.91698194</v>
      </c>
      <c r="AG118" s="9">
        <f>IF(ISBLANK(Tabla3[[#This Row],[FPO]]),"",YEAR(Tabla3[[#This Row],[FPO]])-$B$1)</f>
        <v>2</v>
      </c>
      <c r="AH118" s="9"/>
    </row>
    <row r="119" spans="1:34" hidden="1" x14ac:dyDescent="0.25">
      <c r="A119" s="4" t="s">
        <v>319</v>
      </c>
      <c r="B119" s="4" t="s">
        <v>320</v>
      </c>
      <c r="C119" s="5">
        <v>44784.780555555553</v>
      </c>
      <c r="D119" s="6">
        <v>44784.780555555553</v>
      </c>
      <c r="E119" s="4">
        <v>50</v>
      </c>
      <c r="F119" s="4" t="s">
        <v>21</v>
      </c>
      <c r="G119" s="4" t="s">
        <v>299</v>
      </c>
      <c r="H119" s="4" t="s">
        <v>321</v>
      </c>
      <c r="I119" s="7">
        <v>46418</v>
      </c>
      <c r="J119" s="7">
        <v>46418</v>
      </c>
      <c r="K119" s="4" t="s">
        <v>16</v>
      </c>
      <c r="L119" s="4" t="s">
        <v>16</v>
      </c>
      <c r="M119" s="4" t="s">
        <v>227</v>
      </c>
      <c r="N119" s="4" t="s">
        <v>16</v>
      </c>
      <c r="O119" s="4" t="s">
        <v>222</v>
      </c>
      <c r="P119" s="4">
        <v>-9.7949999999999999</v>
      </c>
      <c r="Q119" s="9">
        <v>0</v>
      </c>
      <c r="R119" s="9">
        <v>367600.87577229866</v>
      </c>
      <c r="S119" s="9">
        <v>0</v>
      </c>
      <c r="T119" s="9">
        <v>534412.86087410641</v>
      </c>
      <c r="U119" s="9">
        <v>1217184.6460507561</v>
      </c>
      <c r="V119" s="9">
        <v>-185350.90555093659</v>
      </c>
      <c r="W119" s="9">
        <v>1217184.6460507561</v>
      </c>
      <c r="X119" s="9">
        <v>0</v>
      </c>
      <c r="Y119" s="9">
        <v>70272065.845890805</v>
      </c>
      <c r="Z119" s="9">
        <v>69904464.970118508</v>
      </c>
      <c r="AA119" s="9">
        <v>70438877.830992609</v>
      </c>
      <c r="AB119" s="9">
        <v>71121649.616169259</v>
      </c>
      <c r="AC119" s="9">
        <v>69719114.064567566</v>
      </c>
      <c r="AD119" s="9">
        <v>71121649.616169259</v>
      </c>
      <c r="AE119" s="9">
        <v>69904464.970118508</v>
      </c>
      <c r="AF119" s="9">
        <v>407988336.62685895</v>
      </c>
      <c r="AG119" s="9">
        <f>IF(ISBLANK(Tabla3[[#This Row],[FPO]]),"",YEAR(Tabla3[[#This Row],[FPO]])-$B$1)</f>
        <v>4</v>
      </c>
      <c r="AH119" s="9"/>
    </row>
    <row r="120" spans="1:34" hidden="1" x14ac:dyDescent="0.25">
      <c r="A120" s="4" t="s">
        <v>322</v>
      </c>
      <c r="B120" s="4" t="s">
        <v>320</v>
      </c>
      <c r="C120" s="5">
        <v>44784.780555555553</v>
      </c>
      <c r="D120" s="6">
        <v>44784.780555555553</v>
      </c>
      <c r="E120" s="4">
        <v>50</v>
      </c>
      <c r="F120" s="4" t="s">
        <v>21</v>
      </c>
      <c r="G120" s="4" t="s">
        <v>302</v>
      </c>
      <c r="H120" s="4" t="s">
        <v>321</v>
      </c>
      <c r="I120" s="7">
        <v>46418</v>
      </c>
      <c r="J120" s="7">
        <v>46418</v>
      </c>
      <c r="K120" s="4" t="s">
        <v>16</v>
      </c>
      <c r="L120" s="4" t="s">
        <v>16</v>
      </c>
      <c r="M120" s="4" t="s">
        <v>227</v>
      </c>
      <c r="N120" s="4" t="s">
        <v>16</v>
      </c>
      <c r="O120" s="4" t="s">
        <v>222</v>
      </c>
      <c r="P120" s="4">
        <v>-8.2159999999999993</v>
      </c>
      <c r="Q120" s="9">
        <v>0</v>
      </c>
      <c r="R120" s="9">
        <v>367600.87577229866</v>
      </c>
      <c r="S120" s="9">
        <v>0</v>
      </c>
      <c r="T120" s="9">
        <v>534412.86087410641</v>
      </c>
      <c r="U120" s="9">
        <v>1217184.6460507561</v>
      </c>
      <c r="V120" s="9">
        <v>-155471.46911755941</v>
      </c>
      <c r="W120" s="9">
        <v>1217184.6460507561</v>
      </c>
      <c r="X120" s="9">
        <v>0</v>
      </c>
      <c r="Y120" s="9">
        <v>70272065.845890805</v>
      </c>
      <c r="Z120" s="9">
        <v>69904464.970118508</v>
      </c>
      <c r="AA120" s="9">
        <v>70438877.830992609</v>
      </c>
      <c r="AB120" s="9">
        <v>71121649.616169259</v>
      </c>
      <c r="AC120" s="9">
        <v>69748993.501000956</v>
      </c>
      <c r="AD120" s="9">
        <v>71121649.616169259</v>
      </c>
      <c r="AE120" s="9">
        <v>69904464.970118508</v>
      </c>
      <c r="AF120" s="9">
        <v>408018216.06329238</v>
      </c>
      <c r="AG120" s="9">
        <f>IF(ISBLANK(Tabla3[[#This Row],[FPO]]),"",YEAR(Tabla3[[#This Row],[FPO]])-$B$1)</f>
        <v>4</v>
      </c>
      <c r="AH120" s="9"/>
    </row>
    <row r="121" spans="1:34" hidden="1" x14ac:dyDescent="0.25">
      <c r="A121" s="4" t="s">
        <v>323</v>
      </c>
      <c r="B121" s="4" t="s">
        <v>320</v>
      </c>
      <c r="C121" s="5">
        <v>44784.780555555553</v>
      </c>
      <c r="D121" s="6">
        <v>44784.780555555553</v>
      </c>
      <c r="E121" s="4">
        <v>50</v>
      </c>
      <c r="F121" s="4" t="s">
        <v>21</v>
      </c>
      <c r="G121" s="4" t="s">
        <v>271</v>
      </c>
      <c r="H121" s="4" t="s">
        <v>321</v>
      </c>
      <c r="I121" s="7">
        <v>46418</v>
      </c>
      <c r="J121" s="7">
        <v>46418</v>
      </c>
      <c r="K121" s="4" t="s">
        <v>16</v>
      </c>
      <c r="L121" s="4" t="s">
        <v>16</v>
      </c>
      <c r="M121" s="4" t="s">
        <v>227</v>
      </c>
      <c r="N121" s="4" t="s">
        <v>16</v>
      </c>
      <c r="O121" s="4" t="s">
        <v>222</v>
      </c>
      <c r="P121" s="4">
        <v>-8.48</v>
      </c>
      <c r="Q121" s="9">
        <v>0</v>
      </c>
      <c r="R121" s="9">
        <v>367600.87577229866</v>
      </c>
      <c r="S121" s="9">
        <v>0</v>
      </c>
      <c r="T121" s="9">
        <v>534412.86087410641</v>
      </c>
      <c r="U121" s="9">
        <v>1217184.6460507561</v>
      </c>
      <c r="V121" s="9">
        <v>-160467.14436671181</v>
      </c>
      <c r="W121" s="9">
        <v>1217184.6460507561</v>
      </c>
      <c r="X121" s="9">
        <v>0</v>
      </c>
      <c r="Y121" s="9">
        <v>70272065.845890805</v>
      </c>
      <c r="Z121" s="9">
        <v>69904464.970118508</v>
      </c>
      <c r="AA121" s="9">
        <v>70438877.830992609</v>
      </c>
      <c r="AB121" s="9">
        <v>71121649.616169259</v>
      </c>
      <c r="AC121" s="9">
        <v>69743997.825751796</v>
      </c>
      <c r="AD121" s="9">
        <v>71121649.616169259</v>
      </c>
      <c r="AE121" s="9">
        <v>69904464.970118508</v>
      </c>
      <c r="AF121" s="9">
        <v>408013220.38804317</v>
      </c>
      <c r="AG121" s="9">
        <f>IF(ISBLANK(Tabla3[[#This Row],[FPO]]),"",YEAR(Tabla3[[#This Row],[FPO]])-$B$1)</f>
        <v>4</v>
      </c>
      <c r="AH121" s="9"/>
    </row>
    <row r="122" spans="1:34" hidden="1" x14ac:dyDescent="0.25">
      <c r="A122" s="4" t="s">
        <v>297</v>
      </c>
      <c r="B122" s="4" t="s">
        <v>298</v>
      </c>
      <c r="C122" s="5">
        <v>44783.905555555553</v>
      </c>
      <c r="D122" s="6">
        <v>44783.905555555553</v>
      </c>
      <c r="E122" s="4">
        <v>50</v>
      </c>
      <c r="F122" s="4" t="s">
        <v>21</v>
      </c>
      <c r="G122" s="4" t="s">
        <v>299</v>
      </c>
      <c r="H122" s="4" t="s">
        <v>300</v>
      </c>
      <c r="I122" s="7">
        <v>46418</v>
      </c>
      <c r="J122" s="7">
        <v>46418</v>
      </c>
      <c r="K122" s="4" t="s">
        <v>16</v>
      </c>
      <c r="L122" s="4" t="s">
        <v>16</v>
      </c>
      <c r="M122" s="4" t="s">
        <v>227</v>
      </c>
      <c r="N122" s="4" t="s">
        <v>16</v>
      </c>
      <c r="O122" s="4" t="s">
        <v>222</v>
      </c>
      <c r="P122" s="4">
        <v>-9.7959999999999994</v>
      </c>
      <c r="Q122" s="9">
        <v>0</v>
      </c>
      <c r="R122" s="9">
        <v>367600.87577229866</v>
      </c>
      <c r="S122" s="9">
        <v>0</v>
      </c>
      <c r="T122" s="9">
        <v>534412.86087410641</v>
      </c>
      <c r="U122" s="9">
        <v>1217184.6460507561</v>
      </c>
      <c r="V122" s="9">
        <v>-185369.82856324394</v>
      </c>
      <c r="W122" s="9">
        <v>1217184.6460507561</v>
      </c>
      <c r="X122" s="9">
        <v>0</v>
      </c>
      <c r="Y122" s="9">
        <v>70272065.845890805</v>
      </c>
      <c r="Z122" s="9">
        <v>69904464.970118508</v>
      </c>
      <c r="AA122" s="9">
        <v>70438877.830992609</v>
      </c>
      <c r="AB122" s="9">
        <v>71121649.616169259</v>
      </c>
      <c r="AC122" s="9">
        <v>69719095.141555265</v>
      </c>
      <c r="AD122" s="9">
        <v>71121649.616169259</v>
      </c>
      <c r="AE122" s="9">
        <v>69904464.970118508</v>
      </c>
      <c r="AF122" s="9">
        <v>407988317.70384669</v>
      </c>
      <c r="AG122" s="9">
        <f>IF(ISBLANK(Tabla3[[#This Row],[FPO]]),"",YEAR(Tabla3[[#This Row],[FPO]])-$B$1)</f>
        <v>4</v>
      </c>
      <c r="AH122" s="9"/>
    </row>
    <row r="123" spans="1:34" hidden="1" x14ac:dyDescent="0.25">
      <c r="A123" s="4" t="s">
        <v>301</v>
      </c>
      <c r="B123" s="4" t="s">
        <v>298</v>
      </c>
      <c r="C123" s="5">
        <v>44783.905555555553</v>
      </c>
      <c r="D123" s="6">
        <v>44783.905555555553</v>
      </c>
      <c r="E123" s="4">
        <v>50</v>
      </c>
      <c r="F123" s="4" t="s">
        <v>21</v>
      </c>
      <c r="G123" s="4" t="s">
        <v>302</v>
      </c>
      <c r="H123" s="4" t="s">
        <v>300</v>
      </c>
      <c r="I123" s="7">
        <v>46418</v>
      </c>
      <c r="J123" s="7">
        <v>46418</v>
      </c>
      <c r="K123" s="4" t="s">
        <v>16</v>
      </c>
      <c r="L123" s="4" t="s">
        <v>16</v>
      </c>
      <c r="M123" s="4" t="s">
        <v>227</v>
      </c>
      <c r="N123" s="4" t="s">
        <v>16</v>
      </c>
      <c r="O123" s="4" t="s">
        <v>222</v>
      </c>
      <c r="P123" s="4">
        <v>-8.218</v>
      </c>
      <c r="Q123" s="9">
        <v>0</v>
      </c>
      <c r="R123" s="9">
        <v>367600.87577229866</v>
      </c>
      <c r="S123" s="9">
        <v>0</v>
      </c>
      <c r="T123" s="9">
        <v>534412.86087410641</v>
      </c>
      <c r="U123" s="9">
        <v>1217184.6460507561</v>
      </c>
      <c r="V123" s="9">
        <v>-155509.31514217425</v>
      </c>
      <c r="W123" s="9">
        <v>1217184.6460507561</v>
      </c>
      <c r="X123" s="9">
        <v>0</v>
      </c>
      <c r="Y123" s="9">
        <v>70272065.845890805</v>
      </c>
      <c r="Z123" s="9">
        <v>69904464.970118508</v>
      </c>
      <c r="AA123" s="9">
        <v>70438877.830992609</v>
      </c>
      <c r="AB123" s="9">
        <v>71121649.616169259</v>
      </c>
      <c r="AC123" s="9">
        <v>69748955.654976338</v>
      </c>
      <c r="AD123" s="9">
        <v>71121649.616169259</v>
      </c>
      <c r="AE123" s="9">
        <v>69904464.970118508</v>
      </c>
      <c r="AF123" s="9">
        <v>408018178.21726775</v>
      </c>
      <c r="AG123" s="9">
        <f>IF(ISBLANK(Tabla3[[#This Row],[FPO]]),"",YEAR(Tabla3[[#This Row],[FPO]])-$B$1)</f>
        <v>4</v>
      </c>
      <c r="AH123" s="9"/>
    </row>
    <row r="124" spans="1:34" hidden="1" x14ac:dyDescent="0.25">
      <c r="A124" s="4" t="s">
        <v>303</v>
      </c>
      <c r="B124" s="4" t="s">
        <v>298</v>
      </c>
      <c r="C124" s="5">
        <v>44783.905555555553</v>
      </c>
      <c r="D124" s="6">
        <v>44783.905555555553</v>
      </c>
      <c r="E124" s="4">
        <v>50</v>
      </c>
      <c r="F124" s="4" t="s">
        <v>21</v>
      </c>
      <c r="G124" s="4" t="s">
        <v>271</v>
      </c>
      <c r="H124" s="4" t="s">
        <v>300</v>
      </c>
      <c r="I124" s="7">
        <v>46418</v>
      </c>
      <c r="J124" s="7">
        <v>46418</v>
      </c>
      <c r="K124" s="4" t="s">
        <v>16</v>
      </c>
      <c r="L124" s="4" t="s">
        <v>16</v>
      </c>
      <c r="M124" s="4" t="s">
        <v>227</v>
      </c>
      <c r="N124" s="4" t="s">
        <v>16</v>
      </c>
      <c r="O124" s="4" t="s">
        <v>222</v>
      </c>
      <c r="P124" s="4">
        <v>-8.4809999999999999</v>
      </c>
      <c r="Q124" s="9">
        <v>0</v>
      </c>
      <c r="R124" s="9">
        <v>367600.87577229866</v>
      </c>
      <c r="S124" s="9">
        <v>0</v>
      </c>
      <c r="T124" s="9">
        <v>534412.86087410641</v>
      </c>
      <c r="U124" s="9">
        <v>1217184.6460507561</v>
      </c>
      <c r="V124" s="9">
        <v>-160486.06737901919</v>
      </c>
      <c r="W124" s="9">
        <v>1217184.6460507561</v>
      </c>
      <c r="X124" s="9">
        <v>0</v>
      </c>
      <c r="Y124" s="9">
        <v>70272065.845890805</v>
      </c>
      <c r="Z124" s="9">
        <v>69904464.970118508</v>
      </c>
      <c r="AA124" s="9">
        <v>70438877.830992609</v>
      </c>
      <c r="AB124" s="9">
        <v>71121649.616169259</v>
      </c>
      <c r="AC124" s="9">
        <v>69743978.902739495</v>
      </c>
      <c r="AD124" s="9">
        <v>71121649.616169259</v>
      </c>
      <c r="AE124" s="9">
        <v>69904464.970118508</v>
      </c>
      <c r="AF124" s="9">
        <v>408013201.46503091</v>
      </c>
      <c r="AG124" s="9">
        <f>IF(ISBLANK(Tabla3[[#This Row],[FPO]]),"",YEAR(Tabla3[[#This Row],[FPO]])-$B$1)</f>
        <v>4</v>
      </c>
      <c r="AH124" s="9"/>
    </row>
    <row r="125" spans="1:34" hidden="1" x14ac:dyDescent="0.25">
      <c r="A125" s="4" t="s">
        <v>304</v>
      </c>
      <c r="B125" s="4" t="s">
        <v>305</v>
      </c>
      <c r="C125" s="5">
        <v>44783.906944444447</v>
      </c>
      <c r="D125" s="6">
        <v>44783.906944444447</v>
      </c>
      <c r="E125" s="4">
        <v>50</v>
      </c>
      <c r="F125" s="4" t="s">
        <v>21</v>
      </c>
      <c r="G125" s="4" t="s">
        <v>299</v>
      </c>
      <c r="H125" s="4" t="s">
        <v>306</v>
      </c>
      <c r="I125" s="7">
        <v>46418</v>
      </c>
      <c r="J125" s="7">
        <v>46418</v>
      </c>
      <c r="K125" s="4" t="s">
        <v>16</v>
      </c>
      <c r="L125" s="4" t="s">
        <v>16</v>
      </c>
      <c r="M125" s="4" t="s">
        <v>227</v>
      </c>
      <c r="N125" s="4" t="s">
        <v>16</v>
      </c>
      <c r="O125" s="4" t="s">
        <v>222</v>
      </c>
      <c r="P125" s="4">
        <v>-9.7959999999999994</v>
      </c>
      <c r="Q125" s="9">
        <v>0</v>
      </c>
      <c r="R125" s="9">
        <v>367600.87577229866</v>
      </c>
      <c r="S125" s="9">
        <v>0</v>
      </c>
      <c r="T125" s="9">
        <v>534412.86087410641</v>
      </c>
      <c r="U125" s="9">
        <v>1217184.6460507561</v>
      </c>
      <c r="V125" s="9">
        <v>-185369.82856324394</v>
      </c>
      <c r="W125" s="9">
        <v>1217184.6460507561</v>
      </c>
      <c r="X125" s="9">
        <v>0</v>
      </c>
      <c r="Y125" s="9">
        <v>70272065.845890805</v>
      </c>
      <c r="Z125" s="9">
        <v>69904464.970118508</v>
      </c>
      <c r="AA125" s="9">
        <v>70438877.830992609</v>
      </c>
      <c r="AB125" s="9">
        <v>71121649.616169259</v>
      </c>
      <c r="AC125" s="9">
        <v>69719095.141555265</v>
      </c>
      <c r="AD125" s="9">
        <v>71121649.616169259</v>
      </c>
      <c r="AE125" s="9">
        <v>69904464.970118508</v>
      </c>
      <c r="AF125" s="9">
        <v>407988317.70384669</v>
      </c>
      <c r="AG125" s="9">
        <f>IF(ISBLANK(Tabla3[[#This Row],[FPO]]),"",YEAR(Tabla3[[#This Row],[FPO]])-$B$1)</f>
        <v>4</v>
      </c>
      <c r="AH125" s="9"/>
    </row>
    <row r="126" spans="1:34" hidden="1" x14ac:dyDescent="0.25">
      <c r="A126" s="4" t="s">
        <v>307</v>
      </c>
      <c r="B126" s="4" t="s">
        <v>305</v>
      </c>
      <c r="C126" s="5">
        <v>44783.906944444447</v>
      </c>
      <c r="D126" s="6">
        <v>44783.906944444447</v>
      </c>
      <c r="E126" s="4">
        <v>50</v>
      </c>
      <c r="F126" s="4" t="s">
        <v>21</v>
      </c>
      <c r="G126" s="4" t="s">
        <v>302</v>
      </c>
      <c r="H126" s="4" t="s">
        <v>306</v>
      </c>
      <c r="I126" s="7">
        <v>46418</v>
      </c>
      <c r="J126" s="7">
        <v>46418</v>
      </c>
      <c r="K126" s="4" t="s">
        <v>16</v>
      </c>
      <c r="L126" s="4" t="s">
        <v>16</v>
      </c>
      <c r="M126" s="4" t="s">
        <v>227</v>
      </c>
      <c r="N126" s="4" t="s">
        <v>16</v>
      </c>
      <c r="O126" s="4" t="s">
        <v>222</v>
      </c>
      <c r="P126" s="4">
        <v>-8.218</v>
      </c>
      <c r="Q126" s="9">
        <v>0</v>
      </c>
      <c r="R126" s="9">
        <v>367600.87577229866</v>
      </c>
      <c r="S126" s="9">
        <v>0</v>
      </c>
      <c r="T126" s="9">
        <v>534412.86087410641</v>
      </c>
      <c r="U126" s="9">
        <v>1217184.6460507561</v>
      </c>
      <c r="V126" s="9">
        <v>-155509.31514217425</v>
      </c>
      <c r="W126" s="9">
        <v>1217184.6460507561</v>
      </c>
      <c r="X126" s="9">
        <v>0</v>
      </c>
      <c r="Y126" s="9">
        <v>70272065.845890805</v>
      </c>
      <c r="Z126" s="9">
        <v>69904464.970118508</v>
      </c>
      <c r="AA126" s="9">
        <v>70438877.830992609</v>
      </c>
      <c r="AB126" s="9">
        <v>71121649.616169259</v>
      </c>
      <c r="AC126" s="9">
        <v>69748955.654976338</v>
      </c>
      <c r="AD126" s="9">
        <v>71121649.616169259</v>
      </c>
      <c r="AE126" s="9">
        <v>69904464.970118508</v>
      </c>
      <c r="AF126" s="9">
        <v>408018178.21726775</v>
      </c>
      <c r="AG126" s="9">
        <f>IF(ISBLANK(Tabla3[[#This Row],[FPO]]),"",YEAR(Tabla3[[#This Row],[FPO]])-$B$1)</f>
        <v>4</v>
      </c>
      <c r="AH126" s="9"/>
    </row>
    <row r="127" spans="1:34" hidden="1" x14ac:dyDescent="0.25">
      <c r="A127" s="4" t="s">
        <v>308</v>
      </c>
      <c r="B127" s="4" t="s">
        <v>305</v>
      </c>
      <c r="C127" s="5">
        <v>44783.906944444447</v>
      </c>
      <c r="D127" s="6">
        <v>44783.906944444447</v>
      </c>
      <c r="E127" s="4">
        <v>50</v>
      </c>
      <c r="F127" s="4" t="s">
        <v>21</v>
      </c>
      <c r="G127" s="4" t="s">
        <v>271</v>
      </c>
      <c r="H127" s="4" t="s">
        <v>306</v>
      </c>
      <c r="I127" s="7">
        <v>46418</v>
      </c>
      <c r="J127" s="7">
        <v>46418</v>
      </c>
      <c r="K127" s="4" t="s">
        <v>16</v>
      </c>
      <c r="L127" s="4" t="s">
        <v>16</v>
      </c>
      <c r="M127" s="4" t="s">
        <v>227</v>
      </c>
      <c r="N127" s="4" t="s">
        <v>16</v>
      </c>
      <c r="O127" s="4" t="s">
        <v>222</v>
      </c>
      <c r="P127" s="4">
        <v>-8.4809999999999999</v>
      </c>
      <c r="Q127" s="9">
        <v>0</v>
      </c>
      <c r="R127" s="9">
        <v>367600.87577229866</v>
      </c>
      <c r="S127" s="9">
        <v>0</v>
      </c>
      <c r="T127" s="9">
        <v>534412.86087410641</v>
      </c>
      <c r="U127" s="9">
        <v>1217184.6460507561</v>
      </c>
      <c r="V127" s="9">
        <v>-160486.06737901919</v>
      </c>
      <c r="W127" s="9">
        <v>1217184.6460507561</v>
      </c>
      <c r="X127" s="9">
        <v>0</v>
      </c>
      <c r="Y127" s="9">
        <v>70272065.845890805</v>
      </c>
      <c r="Z127" s="9">
        <v>69904464.970118508</v>
      </c>
      <c r="AA127" s="9">
        <v>70438877.830992609</v>
      </c>
      <c r="AB127" s="9">
        <v>71121649.616169259</v>
      </c>
      <c r="AC127" s="9">
        <v>69743978.902739495</v>
      </c>
      <c r="AD127" s="9">
        <v>71121649.616169259</v>
      </c>
      <c r="AE127" s="9">
        <v>69904464.970118508</v>
      </c>
      <c r="AF127" s="9">
        <v>408013201.46503091</v>
      </c>
      <c r="AG127" s="9">
        <f>IF(ISBLANK(Tabla3[[#This Row],[FPO]]),"",YEAR(Tabla3[[#This Row],[FPO]])-$B$1)</f>
        <v>4</v>
      </c>
      <c r="AH127" s="9"/>
    </row>
    <row r="128" spans="1:34" hidden="1" x14ac:dyDescent="0.25">
      <c r="A128" s="4" t="s">
        <v>309</v>
      </c>
      <c r="B128" s="4" t="s">
        <v>310</v>
      </c>
      <c r="C128" s="5">
        <v>44783.908333333333</v>
      </c>
      <c r="D128" s="6">
        <v>44783.908333333333</v>
      </c>
      <c r="E128" s="4">
        <v>50</v>
      </c>
      <c r="F128" s="4" t="s">
        <v>21</v>
      </c>
      <c r="G128" s="4" t="s">
        <v>299</v>
      </c>
      <c r="H128" s="4" t="s">
        <v>311</v>
      </c>
      <c r="I128" s="7">
        <v>46418</v>
      </c>
      <c r="J128" s="7">
        <v>46418</v>
      </c>
      <c r="K128" s="4" t="s">
        <v>16</v>
      </c>
      <c r="L128" s="4" t="s">
        <v>16</v>
      </c>
      <c r="M128" s="4" t="s">
        <v>227</v>
      </c>
      <c r="N128" s="4" t="s">
        <v>16</v>
      </c>
      <c r="O128" s="4" t="s">
        <v>222</v>
      </c>
      <c r="P128" s="4">
        <v>-9.7959999999999994</v>
      </c>
      <c r="Q128" s="9">
        <v>0</v>
      </c>
      <c r="R128" s="9">
        <v>367600.87577229866</v>
      </c>
      <c r="S128" s="9">
        <v>0</v>
      </c>
      <c r="T128" s="9">
        <v>534412.86087410641</v>
      </c>
      <c r="U128" s="9">
        <v>1217184.6460507561</v>
      </c>
      <c r="V128" s="9">
        <v>-185369.82856324394</v>
      </c>
      <c r="W128" s="9">
        <v>1217184.6460507561</v>
      </c>
      <c r="X128" s="9">
        <v>0</v>
      </c>
      <c r="Y128" s="9">
        <v>70272065.845890805</v>
      </c>
      <c r="Z128" s="9">
        <v>69904464.970118508</v>
      </c>
      <c r="AA128" s="9">
        <v>70438877.830992609</v>
      </c>
      <c r="AB128" s="9">
        <v>71121649.616169259</v>
      </c>
      <c r="AC128" s="9">
        <v>69719095.141555265</v>
      </c>
      <c r="AD128" s="9">
        <v>71121649.616169259</v>
      </c>
      <c r="AE128" s="9">
        <v>69904464.970118508</v>
      </c>
      <c r="AF128" s="9">
        <v>407988317.70384669</v>
      </c>
      <c r="AG128" s="9">
        <f>IF(ISBLANK(Tabla3[[#This Row],[FPO]]),"",YEAR(Tabla3[[#This Row],[FPO]])-$B$1)</f>
        <v>4</v>
      </c>
      <c r="AH128" s="9"/>
    </row>
    <row r="129" spans="1:34" hidden="1" x14ac:dyDescent="0.25">
      <c r="A129" s="4" t="s">
        <v>312</v>
      </c>
      <c r="B129" s="4" t="s">
        <v>310</v>
      </c>
      <c r="C129" s="5">
        <v>44783.908333333333</v>
      </c>
      <c r="D129" s="6">
        <v>44783.908333333333</v>
      </c>
      <c r="E129" s="4">
        <v>50</v>
      </c>
      <c r="F129" s="4" t="s">
        <v>21</v>
      </c>
      <c r="G129" s="4" t="s">
        <v>302</v>
      </c>
      <c r="H129" s="4" t="s">
        <v>311</v>
      </c>
      <c r="I129" s="7">
        <v>46418</v>
      </c>
      <c r="J129" s="7">
        <v>46418</v>
      </c>
      <c r="K129" s="4" t="s">
        <v>16</v>
      </c>
      <c r="L129" s="4" t="s">
        <v>16</v>
      </c>
      <c r="M129" s="4" t="s">
        <v>227</v>
      </c>
      <c r="N129" s="4" t="s">
        <v>16</v>
      </c>
      <c r="O129" s="4" t="s">
        <v>222</v>
      </c>
      <c r="P129" s="4">
        <v>-8.218</v>
      </c>
      <c r="Q129" s="9">
        <v>0</v>
      </c>
      <c r="R129" s="9">
        <v>367600.87577229866</v>
      </c>
      <c r="S129" s="9">
        <v>0</v>
      </c>
      <c r="T129" s="9">
        <v>534412.86087410641</v>
      </c>
      <c r="U129" s="9">
        <v>1217184.6460507561</v>
      </c>
      <c r="V129" s="9">
        <v>-155509.31514217425</v>
      </c>
      <c r="W129" s="9">
        <v>1217184.6460507561</v>
      </c>
      <c r="X129" s="9">
        <v>0</v>
      </c>
      <c r="Y129" s="9">
        <v>70272065.845890805</v>
      </c>
      <c r="Z129" s="9">
        <v>69904464.970118508</v>
      </c>
      <c r="AA129" s="9">
        <v>70438877.830992609</v>
      </c>
      <c r="AB129" s="9">
        <v>71121649.616169259</v>
      </c>
      <c r="AC129" s="9">
        <v>69748955.654976338</v>
      </c>
      <c r="AD129" s="9">
        <v>71121649.616169259</v>
      </c>
      <c r="AE129" s="9">
        <v>69904464.970118508</v>
      </c>
      <c r="AF129" s="9">
        <v>408018178.21726775</v>
      </c>
      <c r="AG129" s="9">
        <f>IF(ISBLANK(Tabla3[[#This Row],[FPO]]),"",YEAR(Tabla3[[#This Row],[FPO]])-$B$1)</f>
        <v>4</v>
      </c>
      <c r="AH129" s="9"/>
    </row>
    <row r="130" spans="1:34" hidden="1" x14ac:dyDescent="0.25">
      <c r="A130" s="4" t="s">
        <v>313</v>
      </c>
      <c r="B130" s="4" t="s">
        <v>310</v>
      </c>
      <c r="C130" s="5">
        <v>44783.908333333333</v>
      </c>
      <c r="D130" s="6">
        <v>44783.908333333333</v>
      </c>
      <c r="E130" s="4">
        <v>50</v>
      </c>
      <c r="F130" s="4" t="s">
        <v>21</v>
      </c>
      <c r="G130" s="4" t="s">
        <v>271</v>
      </c>
      <c r="H130" s="4" t="s">
        <v>311</v>
      </c>
      <c r="I130" s="7">
        <v>46418</v>
      </c>
      <c r="J130" s="7">
        <v>46418</v>
      </c>
      <c r="K130" s="4" t="s">
        <v>16</v>
      </c>
      <c r="L130" s="4" t="s">
        <v>16</v>
      </c>
      <c r="M130" s="4" t="s">
        <v>227</v>
      </c>
      <c r="N130" s="4" t="s">
        <v>16</v>
      </c>
      <c r="O130" s="4" t="s">
        <v>222</v>
      </c>
      <c r="P130" s="4">
        <v>-8.4809999999999999</v>
      </c>
      <c r="Q130" s="9">
        <v>0</v>
      </c>
      <c r="R130" s="9">
        <v>367600.87577229866</v>
      </c>
      <c r="S130" s="9">
        <v>0</v>
      </c>
      <c r="T130" s="9">
        <v>534412.86087410641</v>
      </c>
      <c r="U130" s="9">
        <v>1217184.6460507561</v>
      </c>
      <c r="V130" s="9">
        <v>-160486.06737901919</v>
      </c>
      <c r="W130" s="9">
        <v>1217184.6460507561</v>
      </c>
      <c r="X130" s="9">
        <v>0</v>
      </c>
      <c r="Y130" s="9">
        <v>70272065.845890805</v>
      </c>
      <c r="Z130" s="9">
        <v>69904464.970118508</v>
      </c>
      <c r="AA130" s="9">
        <v>70438877.830992609</v>
      </c>
      <c r="AB130" s="9">
        <v>71121649.616169259</v>
      </c>
      <c r="AC130" s="9">
        <v>69743978.902739495</v>
      </c>
      <c r="AD130" s="9">
        <v>71121649.616169259</v>
      </c>
      <c r="AE130" s="9">
        <v>69904464.970118508</v>
      </c>
      <c r="AF130" s="9">
        <v>408013201.46503091</v>
      </c>
      <c r="AG130" s="9">
        <f>IF(ISBLANK(Tabla3[[#This Row],[FPO]]),"",YEAR(Tabla3[[#This Row],[FPO]])-$B$1)</f>
        <v>4</v>
      </c>
      <c r="AH130" s="9"/>
    </row>
    <row r="131" spans="1:34" hidden="1" x14ac:dyDescent="0.25">
      <c r="A131" s="4" t="s">
        <v>314</v>
      </c>
      <c r="B131" s="4" t="s">
        <v>315</v>
      </c>
      <c r="C131" s="5">
        <v>44783.910416666666</v>
      </c>
      <c r="D131" s="6">
        <v>44783.910416666666</v>
      </c>
      <c r="E131" s="4">
        <v>50</v>
      </c>
      <c r="F131" s="4" t="s">
        <v>21</v>
      </c>
      <c r="G131" s="4" t="s">
        <v>299</v>
      </c>
      <c r="H131" s="4" t="s">
        <v>316</v>
      </c>
      <c r="I131" s="7">
        <v>46418</v>
      </c>
      <c r="J131" s="7">
        <v>46418</v>
      </c>
      <c r="K131" s="4" t="s">
        <v>16</v>
      </c>
      <c r="L131" s="4" t="s">
        <v>16</v>
      </c>
      <c r="M131" s="4" t="s">
        <v>227</v>
      </c>
      <c r="N131" s="4" t="s">
        <v>16</v>
      </c>
      <c r="O131" s="4" t="s">
        <v>222</v>
      </c>
      <c r="P131" s="4">
        <v>-9.7959999999999994</v>
      </c>
      <c r="Q131" s="9">
        <v>0</v>
      </c>
      <c r="R131" s="9">
        <v>367600.87577229866</v>
      </c>
      <c r="S131" s="9">
        <v>0</v>
      </c>
      <c r="T131" s="9">
        <v>534412.86087410641</v>
      </c>
      <c r="U131" s="9">
        <v>1217184.6460507561</v>
      </c>
      <c r="V131" s="9">
        <v>-185369.82856324394</v>
      </c>
      <c r="W131" s="9">
        <v>1217184.6460507561</v>
      </c>
      <c r="X131" s="9">
        <v>0</v>
      </c>
      <c r="Y131" s="9">
        <v>70272065.845890805</v>
      </c>
      <c r="Z131" s="9">
        <v>69904464.970118508</v>
      </c>
      <c r="AA131" s="9">
        <v>70438877.830992609</v>
      </c>
      <c r="AB131" s="9">
        <v>71121649.616169259</v>
      </c>
      <c r="AC131" s="9">
        <v>69719095.141555265</v>
      </c>
      <c r="AD131" s="9">
        <v>71121649.616169259</v>
      </c>
      <c r="AE131" s="9">
        <v>69904464.970118508</v>
      </c>
      <c r="AF131" s="9">
        <v>407988317.70384669</v>
      </c>
      <c r="AG131" s="9">
        <f>IF(ISBLANK(Tabla3[[#This Row],[FPO]]),"",YEAR(Tabla3[[#This Row],[FPO]])-$B$1)</f>
        <v>4</v>
      </c>
      <c r="AH131" s="9"/>
    </row>
    <row r="132" spans="1:34" hidden="1" x14ac:dyDescent="0.25">
      <c r="A132" s="4" t="s">
        <v>317</v>
      </c>
      <c r="B132" s="4" t="s">
        <v>315</v>
      </c>
      <c r="C132" s="5">
        <v>44783.910416666666</v>
      </c>
      <c r="D132" s="6">
        <v>44783.910416666666</v>
      </c>
      <c r="E132" s="4">
        <v>50</v>
      </c>
      <c r="F132" s="4" t="s">
        <v>21</v>
      </c>
      <c r="G132" s="4" t="s">
        <v>302</v>
      </c>
      <c r="H132" s="4" t="s">
        <v>316</v>
      </c>
      <c r="I132" s="7">
        <v>46418</v>
      </c>
      <c r="J132" s="7">
        <v>46418</v>
      </c>
      <c r="K132" s="4" t="s">
        <v>16</v>
      </c>
      <c r="L132" s="4" t="s">
        <v>16</v>
      </c>
      <c r="M132" s="4" t="s">
        <v>227</v>
      </c>
      <c r="N132" s="4" t="s">
        <v>16</v>
      </c>
      <c r="O132" s="4" t="s">
        <v>222</v>
      </c>
      <c r="P132" s="4">
        <v>-8.218</v>
      </c>
      <c r="Q132" s="9">
        <v>0</v>
      </c>
      <c r="R132" s="9">
        <v>367600.87577229866</v>
      </c>
      <c r="S132" s="9">
        <v>0</v>
      </c>
      <c r="T132" s="9">
        <v>534412.86087410641</v>
      </c>
      <c r="U132" s="9">
        <v>1217184.6460507561</v>
      </c>
      <c r="V132" s="9">
        <v>-155509.31514217425</v>
      </c>
      <c r="W132" s="9">
        <v>1217184.6460507561</v>
      </c>
      <c r="X132" s="9">
        <v>0</v>
      </c>
      <c r="Y132" s="9">
        <v>70272065.845890805</v>
      </c>
      <c r="Z132" s="9">
        <v>69904464.970118508</v>
      </c>
      <c r="AA132" s="9">
        <v>70438877.830992609</v>
      </c>
      <c r="AB132" s="9">
        <v>71121649.616169259</v>
      </c>
      <c r="AC132" s="9">
        <v>69748955.654976338</v>
      </c>
      <c r="AD132" s="9">
        <v>71121649.616169259</v>
      </c>
      <c r="AE132" s="9">
        <v>69904464.970118508</v>
      </c>
      <c r="AF132" s="9">
        <v>408018178.21726775</v>
      </c>
      <c r="AG132" s="9">
        <f>IF(ISBLANK(Tabla3[[#This Row],[FPO]]),"",YEAR(Tabla3[[#This Row],[FPO]])-$B$1)</f>
        <v>4</v>
      </c>
      <c r="AH132" s="9"/>
    </row>
    <row r="133" spans="1:34" hidden="1" x14ac:dyDescent="0.25">
      <c r="A133" s="4" t="s">
        <v>318</v>
      </c>
      <c r="B133" s="4" t="s">
        <v>315</v>
      </c>
      <c r="C133" s="5">
        <v>44783.910416666666</v>
      </c>
      <c r="D133" s="6">
        <v>44783.910416666666</v>
      </c>
      <c r="E133" s="4">
        <v>50</v>
      </c>
      <c r="F133" s="4" t="s">
        <v>21</v>
      </c>
      <c r="G133" s="4" t="s">
        <v>271</v>
      </c>
      <c r="H133" s="4" t="s">
        <v>316</v>
      </c>
      <c r="I133" s="7">
        <v>46418</v>
      </c>
      <c r="J133" s="7">
        <v>46418</v>
      </c>
      <c r="K133" s="4" t="s">
        <v>16</v>
      </c>
      <c r="L133" s="4" t="s">
        <v>16</v>
      </c>
      <c r="M133" s="4" t="s">
        <v>227</v>
      </c>
      <c r="N133" s="4" t="s">
        <v>16</v>
      </c>
      <c r="O133" s="4" t="s">
        <v>222</v>
      </c>
      <c r="P133" s="4">
        <v>-8.4809999999999999</v>
      </c>
      <c r="Q133" s="9">
        <v>0</v>
      </c>
      <c r="R133" s="9">
        <v>367600.87577229866</v>
      </c>
      <c r="S133" s="9">
        <v>0</v>
      </c>
      <c r="T133" s="9">
        <v>534412.86087410641</v>
      </c>
      <c r="U133" s="9">
        <v>1217184.6460507561</v>
      </c>
      <c r="V133" s="9">
        <v>-160486.06737901919</v>
      </c>
      <c r="W133" s="9">
        <v>1217184.6460507561</v>
      </c>
      <c r="X133" s="9">
        <v>0</v>
      </c>
      <c r="Y133" s="9">
        <v>70272065.845890805</v>
      </c>
      <c r="Z133" s="9">
        <v>69904464.970118508</v>
      </c>
      <c r="AA133" s="9">
        <v>70438877.830992609</v>
      </c>
      <c r="AB133" s="9">
        <v>71121649.616169259</v>
      </c>
      <c r="AC133" s="9">
        <v>69743978.902739495</v>
      </c>
      <c r="AD133" s="9">
        <v>71121649.616169259</v>
      </c>
      <c r="AE133" s="9">
        <v>69904464.970118508</v>
      </c>
      <c r="AF133" s="9">
        <v>408013201.46503091</v>
      </c>
      <c r="AG133" s="9">
        <f>IF(ISBLANK(Tabla3[[#This Row],[FPO]]),"",YEAR(Tabla3[[#This Row],[FPO]])-$B$1)</f>
        <v>4</v>
      </c>
      <c r="AH133" s="9"/>
    </row>
    <row r="134" spans="1:34" hidden="1" x14ac:dyDescent="0.25">
      <c r="A134" s="4" t="s">
        <v>337</v>
      </c>
      <c r="B134" s="4" t="s">
        <v>338</v>
      </c>
      <c r="C134" s="5">
        <v>44789.488888888889</v>
      </c>
      <c r="D134" s="6">
        <v>44789.488888888889</v>
      </c>
      <c r="E134" s="4">
        <v>99.9</v>
      </c>
      <c r="F134" s="4" t="s">
        <v>21</v>
      </c>
      <c r="G134" s="4" t="s">
        <v>280</v>
      </c>
      <c r="H134" s="4" t="s">
        <v>339</v>
      </c>
      <c r="I134" s="7">
        <v>46752</v>
      </c>
      <c r="J134" s="7">
        <v>46752</v>
      </c>
      <c r="K134" s="4" t="s">
        <v>16</v>
      </c>
      <c r="L134" s="4" t="s">
        <v>16</v>
      </c>
      <c r="M134" s="4" t="s">
        <v>227</v>
      </c>
      <c r="N134" s="4" t="s">
        <v>16</v>
      </c>
      <c r="O134" s="4" t="s">
        <v>222</v>
      </c>
      <c r="P134" s="4">
        <v>-14.541</v>
      </c>
      <c r="Q134" s="9">
        <v>0</v>
      </c>
      <c r="R134" s="9">
        <v>367600.87577229872</v>
      </c>
      <c r="S134" s="9">
        <v>0</v>
      </c>
      <c r="T134" s="9">
        <v>534412.86087410664</v>
      </c>
      <c r="U134" s="9">
        <v>1217184.6460507559</v>
      </c>
      <c r="V134" s="9">
        <v>-137717.47845937661</v>
      </c>
      <c r="W134" s="9">
        <v>1217184.6460507559</v>
      </c>
      <c r="X134" s="9">
        <v>0</v>
      </c>
      <c r="Y134" s="9">
        <v>70272065.845890805</v>
      </c>
      <c r="Z134" s="9">
        <v>69904464.970118508</v>
      </c>
      <c r="AA134" s="9">
        <v>70438877.830992609</v>
      </c>
      <c r="AB134" s="9">
        <v>71121649.616169259</v>
      </c>
      <c r="AC134" s="9">
        <v>69766747.491659135</v>
      </c>
      <c r="AD134" s="9">
        <v>71121649.616169259</v>
      </c>
      <c r="AE134" s="9">
        <v>69904464.970118508</v>
      </c>
      <c r="AF134" s="9">
        <v>408035970.05395055</v>
      </c>
      <c r="AG134" s="9">
        <f>IF(ISBLANK(Tabla3[[#This Row],[FPO]]),"",YEAR(Tabla3[[#This Row],[FPO]])-$B$1)</f>
        <v>4</v>
      </c>
      <c r="AH134" s="9"/>
    </row>
    <row r="135" spans="1:34" hidden="1" x14ac:dyDescent="0.25">
      <c r="A135" s="4" t="s">
        <v>340</v>
      </c>
      <c r="B135" s="4" t="s">
        <v>341</v>
      </c>
      <c r="C135" s="5">
        <v>44789.490277777775</v>
      </c>
      <c r="D135" s="6">
        <v>44789.490277777775</v>
      </c>
      <c r="E135" s="4">
        <v>99.9</v>
      </c>
      <c r="F135" s="4" t="s">
        <v>21</v>
      </c>
      <c r="G135" s="4" t="s">
        <v>280</v>
      </c>
      <c r="H135" s="4" t="s">
        <v>342</v>
      </c>
      <c r="I135" s="7">
        <v>46752</v>
      </c>
      <c r="J135" s="7">
        <v>46752</v>
      </c>
      <c r="K135" s="4" t="s">
        <v>16</v>
      </c>
      <c r="L135" s="4" t="s">
        <v>16</v>
      </c>
      <c r="M135" s="4" t="s">
        <v>227</v>
      </c>
      <c r="N135" s="4" t="s">
        <v>16</v>
      </c>
      <c r="O135" s="4" t="s">
        <v>222</v>
      </c>
      <c r="P135" s="4">
        <v>-14.541</v>
      </c>
      <c r="Q135" s="9">
        <v>0</v>
      </c>
      <c r="R135" s="9">
        <v>367600.87577229872</v>
      </c>
      <c r="S135" s="9">
        <v>0</v>
      </c>
      <c r="T135" s="9">
        <v>534412.86087410664</v>
      </c>
      <c r="U135" s="9">
        <v>1217184.6460507559</v>
      </c>
      <c r="V135" s="9">
        <v>-137717.47845937661</v>
      </c>
      <c r="W135" s="9">
        <v>1217184.6460507559</v>
      </c>
      <c r="X135" s="9">
        <v>0</v>
      </c>
      <c r="Y135" s="9">
        <v>70272065.845890805</v>
      </c>
      <c r="Z135" s="9">
        <v>69904464.970118508</v>
      </c>
      <c r="AA135" s="9">
        <v>70438877.830992609</v>
      </c>
      <c r="AB135" s="9">
        <v>71121649.616169259</v>
      </c>
      <c r="AC135" s="9">
        <v>69766747.491659135</v>
      </c>
      <c r="AD135" s="9">
        <v>71121649.616169259</v>
      </c>
      <c r="AE135" s="9">
        <v>69904464.970118508</v>
      </c>
      <c r="AF135" s="9">
        <v>408035970.05395055</v>
      </c>
      <c r="AG135" s="9">
        <f>IF(ISBLANK(Tabla3[[#This Row],[FPO]]),"",YEAR(Tabla3[[#This Row],[FPO]])-$B$1)</f>
        <v>4</v>
      </c>
      <c r="AH135" s="9"/>
    </row>
    <row r="136" spans="1:34" hidden="1" x14ac:dyDescent="0.25">
      <c r="A136" s="4" t="s">
        <v>343</v>
      </c>
      <c r="B136" s="4" t="s">
        <v>344</v>
      </c>
      <c r="C136" s="5">
        <v>44789.918749999997</v>
      </c>
      <c r="D136" s="6">
        <v>44789.918749999997</v>
      </c>
      <c r="E136" s="4">
        <v>99.9</v>
      </c>
      <c r="F136" s="4" t="s">
        <v>21</v>
      </c>
      <c r="G136" s="4" t="s">
        <v>280</v>
      </c>
      <c r="H136" s="4" t="s">
        <v>345</v>
      </c>
      <c r="I136" s="7">
        <v>46752</v>
      </c>
      <c r="J136" s="7">
        <v>46752</v>
      </c>
      <c r="K136" s="4" t="s">
        <v>16</v>
      </c>
      <c r="L136" s="4" t="s">
        <v>16</v>
      </c>
      <c r="M136" s="4" t="s">
        <v>227</v>
      </c>
      <c r="N136" s="4" t="s">
        <v>16</v>
      </c>
      <c r="O136" s="4" t="s">
        <v>222</v>
      </c>
      <c r="P136" s="4">
        <v>-14.541</v>
      </c>
      <c r="Q136" s="9">
        <v>0</v>
      </c>
      <c r="R136" s="9">
        <v>367600.87577229872</v>
      </c>
      <c r="S136" s="9">
        <v>0</v>
      </c>
      <c r="T136" s="9">
        <v>534412.86087410664</v>
      </c>
      <c r="U136" s="9">
        <v>1217184.6460507559</v>
      </c>
      <c r="V136" s="9">
        <v>-137717.47845937661</v>
      </c>
      <c r="W136" s="9">
        <v>1217184.6460507559</v>
      </c>
      <c r="X136" s="9">
        <v>0</v>
      </c>
      <c r="Y136" s="9">
        <v>70272065.845890805</v>
      </c>
      <c r="Z136" s="9">
        <v>69904464.970118508</v>
      </c>
      <c r="AA136" s="9">
        <v>70438877.830992609</v>
      </c>
      <c r="AB136" s="9">
        <v>71121649.616169259</v>
      </c>
      <c r="AC136" s="9">
        <v>69766747.491659135</v>
      </c>
      <c r="AD136" s="9">
        <v>71121649.616169259</v>
      </c>
      <c r="AE136" s="9">
        <v>69904464.970118508</v>
      </c>
      <c r="AF136" s="9">
        <v>408035970.05395055</v>
      </c>
      <c r="AG136" s="9">
        <f>IF(ISBLANK(Tabla3[[#This Row],[FPO]]),"",YEAR(Tabla3[[#This Row],[FPO]])-$B$1)</f>
        <v>4</v>
      </c>
      <c r="AH136" s="9"/>
    </row>
    <row r="137" spans="1:34" hidden="1" x14ac:dyDescent="0.25">
      <c r="A137" s="4" t="s">
        <v>362</v>
      </c>
      <c r="B137" s="4" t="s">
        <v>363</v>
      </c>
      <c r="C137" s="5">
        <v>44790.92083333333</v>
      </c>
      <c r="D137" s="6">
        <v>44790.92083333333</v>
      </c>
      <c r="E137" s="4">
        <v>99.9</v>
      </c>
      <c r="F137" s="4" t="s">
        <v>21</v>
      </c>
      <c r="G137" s="4" t="s">
        <v>280</v>
      </c>
      <c r="H137" s="4" t="s">
        <v>364</v>
      </c>
      <c r="I137" s="7">
        <v>46752</v>
      </c>
      <c r="J137" s="7">
        <v>46752</v>
      </c>
      <c r="K137" s="4" t="s">
        <v>16</v>
      </c>
      <c r="L137" s="4" t="s">
        <v>16</v>
      </c>
      <c r="M137" s="4" t="s">
        <v>227</v>
      </c>
      <c r="N137" s="4" t="s">
        <v>16</v>
      </c>
      <c r="O137" s="4" t="s">
        <v>222</v>
      </c>
      <c r="P137" s="4">
        <v>-14.541</v>
      </c>
      <c r="Q137" s="9">
        <v>0</v>
      </c>
      <c r="R137" s="9">
        <v>367600.87577229872</v>
      </c>
      <c r="S137" s="9">
        <v>0</v>
      </c>
      <c r="T137" s="9">
        <v>534412.86087410664</v>
      </c>
      <c r="U137" s="9">
        <v>1217184.6460507559</v>
      </c>
      <c r="V137" s="9">
        <v>-137717.47845937661</v>
      </c>
      <c r="W137" s="9">
        <v>1217184.6460507559</v>
      </c>
      <c r="X137" s="9">
        <v>0</v>
      </c>
      <c r="Y137" s="9">
        <v>70272065.845890805</v>
      </c>
      <c r="Z137" s="9">
        <v>69904464.970118508</v>
      </c>
      <c r="AA137" s="9">
        <v>70438877.830992609</v>
      </c>
      <c r="AB137" s="9">
        <v>71121649.616169259</v>
      </c>
      <c r="AC137" s="9">
        <v>69766747.491659135</v>
      </c>
      <c r="AD137" s="9">
        <v>71121649.616169259</v>
      </c>
      <c r="AE137" s="9">
        <v>69904464.970118508</v>
      </c>
      <c r="AF137" s="9">
        <v>408035970.05395055</v>
      </c>
      <c r="AG137" s="9">
        <f>IF(ISBLANK(Tabla3[[#This Row],[FPO]]),"",YEAR(Tabla3[[#This Row],[FPO]])-$B$1)</f>
        <v>4</v>
      </c>
      <c r="AH137" s="9"/>
    </row>
    <row r="138" spans="1:34" hidden="1" x14ac:dyDescent="0.25">
      <c r="A138" s="4" t="s">
        <v>346</v>
      </c>
      <c r="B138" s="4" t="s">
        <v>347</v>
      </c>
      <c r="C138" s="5">
        <v>44790.744444444441</v>
      </c>
      <c r="D138" s="6">
        <v>44790.744444444441</v>
      </c>
      <c r="E138" s="4">
        <v>50</v>
      </c>
      <c r="F138" s="4" t="s">
        <v>21</v>
      </c>
      <c r="G138" s="4" t="s">
        <v>296</v>
      </c>
      <c r="H138" s="4" t="s">
        <v>348</v>
      </c>
      <c r="I138" s="7">
        <v>46752</v>
      </c>
      <c r="J138" s="7">
        <v>46752</v>
      </c>
      <c r="K138" s="4" t="s">
        <v>16</v>
      </c>
      <c r="L138" s="4" t="s">
        <v>16</v>
      </c>
      <c r="M138" s="4" t="s">
        <v>227</v>
      </c>
      <c r="N138" s="4" t="s">
        <v>16</v>
      </c>
      <c r="O138" s="4" t="s">
        <v>222</v>
      </c>
      <c r="P138" s="4">
        <v>-8.6</v>
      </c>
      <c r="Q138" s="9">
        <v>0</v>
      </c>
      <c r="R138" s="9">
        <v>367600.87577229866</v>
      </c>
      <c r="S138" s="9">
        <v>0</v>
      </c>
      <c r="T138" s="9">
        <v>534412.86087410641</v>
      </c>
      <c r="U138" s="9">
        <v>1217184.6460507561</v>
      </c>
      <c r="V138" s="9">
        <v>-162737.90584359923</v>
      </c>
      <c r="W138" s="9">
        <v>1217184.6460507561</v>
      </c>
      <c r="X138" s="9">
        <v>0</v>
      </c>
      <c r="Y138" s="9">
        <v>70272065.845890805</v>
      </c>
      <c r="Z138" s="9">
        <v>69904464.970118508</v>
      </c>
      <c r="AA138" s="9">
        <v>70438877.830992609</v>
      </c>
      <c r="AB138" s="9">
        <v>71121649.616169259</v>
      </c>
      <c r="AC138" s="9">
        <v>69741727.064274907</v>
      </c>
      <c r="AD138" s="9">
        <v>71121649.616169259</v>
      </c>
      <c r="AE138" s="9">
        <v>69904464.970118508</v>
      </c>
      <c r="AF138" s="9">
        <v>408010949.62656629</v>
      </c>
      <c r="AG138" s="9">
        <f>IF(ISBLANK(Tabla3[[#This Row],[FPO]]),"",YEAR(Tabla3[[#This Row],[FPO]])-$B$1)</f>
        <v>4</v>
      </c>
      <c r="AH138" s="9"/>
    </row>
    <row r="139" spans="1:34" hidden="1" x14ac:dyDescent="0.25">
      <c r="A139" s="4" t="s">
        <v>349</v>
      </c>
      <c r="B139" s="4" t="s">
        <v>347</v>
      </c>
      <c r="C139" s="5">
        <v>44790.744444444441</v>
      </c>
      <c r="D139" s="6">
        <v>44790.744444444441</v>
      </c>
      <c r="E139" s="4">
        <v>50</v>
      </c>
      <c r="F139" s="4" t="s">
        <v>21</v>
      </c>
      <c r="G139" s="4" t="s">
        <v>260</v>
      </c>
      <c r="H139" s="4" t="s">
        <v>348</v>
      </c>
      <c r="I139" s="7">
        <v>46752</v>
      </c>
      <c r="J139" s="7">
        <v>46752</v>
      </c>
      <c r="K139" s="4" t="s">
        <v>16</v>
      </c>
      <c r="L139" s="4" t="s">
        <v>16</v>
      </c>
      <c r="M139" s="4" t="s">
        <v>227</v>
      </c>
      <c r="N139" s="4" t="s">
        <v>16</v>
      </c>
      <c r="O139" s="4" t="s">
        <v>222</v>
      </c>
      <c r="P139" s="4">
        <v>0</v>
      </c>
      <c r="Q139" s="9">
        <v>0</v>
      </c>
      <c r="R139" s="9">
        <v>367600.87577229866</v>
      </c>
      <c r="S139" s="9">
        <v>0</v>
      </c>
      <c r="T139" s="9">
        <v>534412.86087410641</v>
      </c>
      <c r="U139" s="9">
        <v>1217184.6460507561</v>
      </c>
      <c r="V139" s="9">
        <v>0</v>
      </c>
      <c r="W139" s="9">
        <v>1217184.6460507561</v>
      </c>
      <c r="X139" s="9">
        <v>0</v>
      </c>
      <c r="Y139" s="9">
        <v>70272065.845890805</v>
      </c>
      <c r="Z139" s="9">
        <v>69904464.970118508</v>
      </c>
      <c r="AA139" s="9">
        <v>70438877.830992609</v>
      </c>
      <c r="AB139" s="9">
        <v>71121649.616169259</v>
      </c>
      <c r="AC139" s="9">
        <v>69904464.970118508</v>
      </c>
      <c r="AD139" s="9">
        <v>71121649.616169259</v>
      </c>
      <c r="AE139" s="9">
        <v>69904464.970118508</v>
      </c>
      <c r="AF139" s="9">
        <v>408173687.53240991</v>
      </c>
      <c r="AG139" s="9">
        <f>IF(ISBLANK(Tabla3[[#This Row],[FPO]]),"",YEAR(Tabla3[[#This Row],[FPO]])-$B$1)</f>
        <v>4</v>
      </c>
      <c r="AH139" s="9"/>
    </row>
    <row r="140" spans="1:34" hidden="1" x14ac:dyDescent="0.25">
      <c r="A140" s="4" t="s">
        <v>358</v>
      </c>
      <c r="B140" s="4" t="s">
        <v>359</v>
      </c>
      <c r="C140" s="5">
        <v>44790.751388888886</v>
      </c>
      <c r="D140" s="6">
        <v>44790.751388888886</v>
      </c>
      <c r="E140" s="4">
        <v>50</v>
      </c>
      <c r="F140" s="4" t="s">
        <v>21</v>
      </c>
      <c r="G140" s="4" t="s">
        <v>296</v>
      </c>
      <c r="H140" s="4" t="s">
        <v>360</v>
      </c>
      <c r="I140" s="7">
        <v>46752</v>
      </c>
      <c r="J140" s="7">
        <v>46752</v>
      </c>
      <c r="K140" s="4" t="s">
        <v>16</v>
      </c>
      <c r="L140" s="4" t="s">
        <v>16</v>
      </c>
      <c r="M140" s="4" t="s">
        <v>227</v>
      </c>
      <c r="N140" s="4" t="s">
        <v>16</v>
      </c>
      <c r="O140" s="4" t="s">
        <v>222</v>
      </c>
      <c r="P140" s="4">
        <v>-8.6</v>
      </c>
      <c r="Q140" s="9">
        <v>0</v>
      </c>
      <c r="R140" s="9">
        <v>367600.87577229866</v>
      </c>
      <c r="S140" s="9">
        <v>0</v>
      </c>
      <c r="T140" s="9">
        <v>534412.86087410641</v>
      </c>
      <c r="U140" s="9">
        <v>1217184.6460507561</v>
      </c>
      <c r="V140" s="9">
        <v>-162737.90584359923</v>
      </c>
      <c r="W140" s="9">
        <v>1217184.6460507561</v>
      </c>
      <c r="X140" s="9">
        <v>0</v>
      </c>
      <c r="Y140" s="9">
        <v>70272065.845890805</v>
      </c>
      <c r="Z140" s="9">
        <v>69904464.970118508</v>
      </c>
      <c r="AA140" s="9">
        <v>70438877.830992609</v>
      </c>
      <c r="AB140" s="9">
        <v>71121649.616169259</v>
      </c>
      <c r="AC140" s="9">
        <v>69741727.064274907</v>
      </c>
      <c r="AD140" s="9">
        <v>71121649.616169259</v>
      </c>
      <c r="AE140" s="9">
        <v>69904464.970118508</v>
      </c>
      <c r="AF140" s="9">
        <v>408010949.62656629</v>
      </c>
      <c r="AG140" s="9">
        <f>IF(ISBLANK(Tabla3[[#This Row],[FPO]]),"",YEAR(Tabla3[[#This Row],[FPO]])-$B$1)</f>
        <v>4</v>
      </c>
      <c r="AH140" s="9"/>
    </row>
    <row r="141" spans="1:34" hidden="1" x14ac:dyDescent="0.25">
      <c r="A141" s="4" t="s">
        <v>361</v>
      </c>
      <c r="B141" s="4" t="s">
        <v>359</v>
      </c>
      <c r="C141" s="5">
        <v>44790.751388888886</v>
      </c>
      <c r="D141" s="6">
        <v>44790.751388888886</v>
      </c>
      <c r="E141" s="4">
        <v>50</v>
      </c>
      <c r="F141" s="4" t="s">
        <v>21</v>
      </c>
      <c r="G141" s="4" t="s">
        <v>260</v>
      </c>
      <c r="H141" s="4" t="s">
        <v>360</v>
      </c>
      <c r="I141" s="7">
        <v>46752</v>
      </c>
      <c r="J141" s="7">
        <v>46752</v>
      </c>
      <c r="K141" s="4" t="s">
        <v>16</v>
      </c>
      <c r="L141" s="4" t="s">
        <v>16</v>
      </c>
      <c r="M141" s="4" t="s">
        <v>227</v>
      </c>
      <c r="N141" s="4" t="s">
        <v>16</v>
      </c>
      <c r="O141" s="4" t="s">
        <v>222</v>
      </c>
      <c r="P141" s="4">
        <v>0</v>
      </c>
      <c r="Q141" s="9">
        <v>0</v>
      </c>
      <c r="R141" s="9">
        <v>367600.87577229866</v>
      </c>
      <c r="S141" s="9">
        <v>0</v>
      </c>
      <c r="T141" s="9">
        <v>534412.86087410641</v>
      </c>
      <c r="U141" s="9">
        <v>1217184.6460507561</v>
      </c>
      <c r="V141" s="9">
        <v>0</v>
      </c>
      <c r="W141" s="9">
        <v>1217184.6460507561</v>
      </c>
      <c r="X141" s="9">
        <v>0</v>
      </c>
      <c r="Y141" s="9">
        <v>70272065.845890805</v>
      </c>
      <c r="Z141" s="9">
        <v>69904464.970118508</v>
      </c>
      <c r="AA141" s="9">
        <v>70438877.830992609</v>
      </c>
      <c r="AB141" s="9">
        <v>71121649.616169259</v>
      </c>
      <c r="AC141" s="9">
        <v>69904464.970118508</v>
      </c>
      <c r="AD141" s="9">
        <v>71121649.616169259</v>
      </c>
      <c r="AE141" s="9">
        <v>69904464.970118508</v>
      </c>
      <c r="AF141" s="9">
        <v>408173687.53240991</v>
      </c>
      <c r="AG141" s="9">
        <f>IF(ISBLANK(Tabla3[[#This Row],[FPO]]),"",YEAR(Tabla3[[#This Row],[FPO]])-$B$1)</f>
        <v>4</v>
      </c>
      <c r="AH141" s="9"/>
    </row>
    <row r="142" spans="1:34" hidden="1" x14ac:dyDescent="0.25">
      <c r="A142" s="4" t="s">
        <v>324</v>
      </c>
      <c r="B142" s="4" t="s">
        <v>325</v>
      </c>
      <c r="C142" s="5">
        <v>44785.759722222225</v>
      </c>
      <c r="D142" s="6">
        <v>44785.759722222225</v>
      </c>
      <c r="E142" s="4">
        <v>50</v>
      </c>
      <c r="F142" s="4" t="s">
        <v>21</v>
      </c>
      <c r="G142" s="4" t="s">
        <v>296</v>
      </c>
      <c r="H142" s="4" t="s">
        <v>326</v>
      </c>
      <c r="I142" s="7">
        <v>46752</v>
      </c>
      <c r="J142" s="7">
        <v>46752</v>
      </c>
      <c r="K142" s="4" t="s">
        <v>16</v>
      </c>
      <c r="L142" s="4" t="s">
        <v>16</v>
      </c>
      <c r="M142" s="4" t="s">
        <v>227</v>
      </c>
      <c r="N142" s="4" t="s">
        <v>16</v>
      </c>
      <c r="O142" s="4" t="s">
        <v>222</v>
      </c>
      <c r="P142" s="4">
        <v>-8.6</v>
      </c>
      <c r="Q142" s="9">
        <v>0</v>
      </c>
      <c r="R142" s="9">
        <v>367600.87577229866</v>
      </c>
      <c r="S142" s="9">
        <v>0</v>
      </c>
      <c r="T142" s="9">
        <v>534412.86087410641</v>
      </c>
      <c r="U142" s="9">
        <v>1217184.6460507561</v>
      </c>
      <c r="V142" s="9">
        <v>-162737.90584359923</v>
      </c>
      <c r="W142" s="9">
        <v>1217184.6460507561</v>
      </c>
      <c r="X142" s="9">
        <v>0</v>
      </c>
      <c r="Y142" s="9">
        <v>70272065.845890805</v>
      </c>
      <c r="Z142" s="9">
        <v>69904464.970118508</v>
      </c>
      <c r="AA142" s="9">
        <v>70438877.830992609</v>
      </c>
      <c r="AB142" s="9">
        <v>71121649.616169259</v>
      </c>
      <c r="AC142" s="9">
        <v>69741727.064274907</v>
      </c>
      <c r="AD142" s="9">
        <v>71121649.616169259</v>
      </c>
      <c r="AE142" s="9">
        <v>69904464.970118508</v>
      </c>
      <c r="AF142" s="9">
        <v>408010949.62656629</v>
      </c>
      <c r="AG142" s="9">
        <f>IF(ISBLANK(Tabla3[[#This Row],[FPO]]),"",YEAR(Tabla3[[#This Row],[FPO]])-$B$1)</f>
        <v>4</v>
      </c>
      <c r="AH142" s="9"/>
    </row>
    <row r="143" spans="1:34" hidden="1" x14ac:dyDescent="0.25">
      <c r="A143" s="4" t="s">
        <v>327</v>
      </c>
      <c r="B143" s="4" t="s">
        <v>325</v>
      </c>
      <c r="C143" s="5">
        <v>44785.759722222225</v>
      </c>
      <c r="D143" s="6">
        <v>44785.759722222225</v>
      </c>
      <c r="E143" s="4">
        <v>50</v>
      </c>
      <c r="F143" s="4" t="s">
        <v>21</v>
      </c>
      <c r="G143" s="4" t="s">
        <v>260</v>
      </c>
      <c r="H143" s="4" t="s">
        <v>326</v>
      </c>
      <c r="I143" s="7">
        <v>46752</v>
      </c>
      <c r="J143" s="7">
        <v>46752</v>
      </c>
      <c r="K143" s="4" t="s">
        <v>16</v>
      </c>
      <c r="L143" s="4" t="s">
        <v>16</v>
      </c>
      <c r="M143" s="4" t="s">
        <v>227</v>
      </c>
      <c r="N143" s="4" t="s">
        <v>16</v>
      </c>
      <c r="O143" s="4" t="s">
        <v>222</v>
      </c>
      <c r="P143" s="4">
        <v>0</v>
      </c>
      <c r="Q143" s="9">
        <v>0</v>
      </c>
      <c r="R143" s="9">
        <v>367600.87577229866</v>
      </c>
      <c r="S143" s="9">
        <v>0</v>
      </c>
      <c r="T143" s="9">
        <v>534412.86087410641</v>
      </c>
      <c r="U143" s="9">
        <v>1217184.6460507561</v>
      </c>
      <c r="V143" s="9">
        <v>0</v>
      </c>
      <c r="W143" s="9">
        <v>1217184.6460507561</v>
      </c>
      <c r="X143" s="9">
        <v>0</v>
      </c>
      <c r="Y143" s="9">
        <v>70272065.845890805</v>
      </c>
      <c r="Z143" s="9">
        <v>69904464.970118508</v>
      </c>
      <c r="AA143" s="9">
        <v>70438877.830992609</v>
      </c>
      <c r="AB143" s="9">
        <v>71121649.616169259</v>
      </c>
      <c r="AC143" s="9">
        <v>69904464.970118508</v>
      </c>
      <c r="AD143" s="9">
        <v>71121649.616169259</v>
      </c>
      <c r="AE143" s="9">
        <v>69904464.970118508</v>
      </c>
      <c r="AF143" s="9">
        <v>408173687.53240991</v>
      </c>
      <c r="AG143" s="9">
        <f>IF(ISBLANK(Tabla3[[#This Row],[FPO]]),"",YEAR(Tabla3[[#This Row],[FPO]])-$B$1)</f>
        <v>4</v>
      </c>
      <c r="AH143" s="9"/>
    </row>
    <row r="144" spans="1:34" hidden="1" x14ac:dyDescent="0.25">
      <c r="A144" s="4" t="s">
        <v>350</v>
      </c>
      <c r="B144" s="4" t="s">
        <v>351</v>
      </c>
      <c r="C144" s="5">
        <v>44790.760416666664</v>
      </c>
      <c r="D144" s="6">
        <v>44790.760416666664</v>
      </c>
      <c r="E144" s="4">
        <v>50</v>
      </c>
      <c r="F144" s="4" t="s">
        <v>21</v>
      </c>
      <c r="G144" s="4" t="s">
        <v>296</v>
      </c>
      <c r="H144" s="4" t="s">
        <v>352</v>
      </c>
      <c r="I144" s="7">
        <v>46752</v>
      </c>
      <c r="J144" s="7">
        <v>46752</v>
      </c>
      <c r="K144" s="4" t="s">
        <v>16</v>
      </c>
      <c r="L144" s="4" t="s">
        <v>16</v>
      </c>
      <c r="M144" s="4" t="s">
        <v>227</v>
      </c>
      <c r="N144" s="4" t="s">
        <v>16</v>
      </c>
      <c r="O144" s="4" t="s">
        <v>222</v>
      </c>
      <c r="P144" s="4">
        <v>-8.6</v>
      </c>
      <c r="Q144" s="9">
        <v>0</v>
      </c>
      <c r="R144" s="9">
        <v>367600.87577229866</v>
      </c>
      <c r="S144" s="9">
        <v>0</v>
      </c>
      <c r="T144" s="9">
        <v>534412.86087410641</v>
      </c>
      <c r="U144" s="9">
        <v>1217184.6460507561</v>
      </c>
      <c r="V144" s="9">
        <v>-162737.90584359923</v>
      </c>
      <c r="W144" s="9">
        <v>1217184.6460507561</v>
      </c>
      <c r="X144" s="9">
        <v>0</v>
      </c>
      <c r="Y144" s="9">
        <v>70272065.845890805</v>
      </c>
      <c r="Z144" s="9">
        <v>69904464.970118508</v>
      </c>
      <c r="AA144" s="9">
        <v>70438877.830992609</v>
      </c>
      <c r="AB144" s="9">
        <v>71121649.616169259</v>
      </c>
      <c r="AC144" s="9">
        <v>69741727.064274907</v>
      </c>
      <c r="AD144" s="9">
        <v>71121649.616169259</v>
      </c>
      <c r="AE144" s="9">
        <v>69904464.970118508</v>
      </c>
      <c r="AF144" s="9">
        <v>408010949.62656629</v>
      </c>
      <c r="AG144" s="9">
        <f>IF(ISBLANK(Tabla3[[#This Row],[FPO]]),"",YEAR(Tabla3[[#This Row],[FPO]])-$B$1)</f>
        <v>4</v>
      </c>
      <c r="AH144" s="9"/>
    </row>
    <row r="145" spans="1:34" hidden="1" x14ac:dyDescent="0.25">
      <c r="A145" s="4" t="s">
        <v>353</v>
      </c>
      <c r="B145" s="4" t="s">
        <v>351</v>
      </c>
      <c r="C145" s="5">
        <v>44790.760416666664</v>
      </c>
      <c r="D145" s="6">
        <v>44790.760416666664</v>
      </c>
      <c r="E145" s="4">
        <v>50</v>
      </c>
      <c r="F145" s="4" t="s">
        <v>21</v>
      </c>
      <c r="G145" s="4" t="s">
        <v>260</v>
      </c>
      <c r="H145" s="4" t="s">
        <v>352</v>
      </c>
      <c r="I145" s="7">
        <v>46752</v>
      </c>
      <c r="J145" s="7">
        <v>46752</v>
      </c>
      <c r="K145" s="4" t="s">
        <v>16</v>
      </c>
      <c r="L145" s="4" t="s">
        <v>16</v>
      </c>
      <c r="M145" s="4" t="s">
        <v>227</v>
      </c>
      <c r="N145" s="4" t="s">
        <v>16</v>
      </c>
      <c r="O145" s="4" t="s">
        <v>222</v>
      </c>
      <c r="P145" s="4">
        <v>0</v>
      </c>
      <c r="Q145" s="9">
        <v>0</v>
      </c>
      <c r="R145" s="9">
        <v>367600.87577229866</v>
      </c>
      <c r="S145" s="9">
        <v>0</v>
      </c>
      <c r="T145" s="9">
        <v>534412.86087410641</v>
      </c>
      <c r="U145" s="9">
        <v>1217184.6460507561</v>
      </c>
      <c r="V145" s="9">
        <v>0</v>
      </c>
      <c r="W145" s="9">
        <v>1217184.6460507561</v>
      </c>
      <c r="X145" s="9">
        <v>0</v>
      </c>
      <c r="Y145" s="9">
        <v>70272065.845890805</v>
      </c>
      <c r="Z145" s="9">
        <v>69904464.970118508</v>
      </c>
      <c r="AA145" s="9">
        <v>70438877.830992609</v>
      </c>
      <c r="AB145" s="9">
        <v>71121649.616169259</v>
      </c>
      <c r="AC145" s="9">
        <v>69904464.970118508</v>
      </c>
      <c r="AD145" s="9">
        <v>71121649.616169259</v>
      </c>
      <c r="AE145" s="9">
        <v>69904464.970118508</v>
      </c>
      <c r="AF145" s="9">
        <v>408173687.53240991</v>
      </c>
      <c r="AG145" s="9">
        <f>IF(ISBLANK(Tabla3[[#This Row],[FPO]]),"",YEAR(Tabla3[[#This Row],[FPO]])-$B$1)</f>
        <v>4</v>
      </c>
      <c r="AH145" s="9"/>
    </row>
    <row r="146" spans="1:34" hidden="1" x14ac:dyDescent="0.25">
      <c r="A146" s="4" t="s">
        <v>354</v>
      </c>
      <c r="B146" s="4" t="s">
        <v>355</v>
      </c>
      <c r="C146" s="5">
        <v>44790.761111111111</v>
      </c>
      <c r="D146" s="6">
        <v>44790.761111111111</v>
      </c>
      <c r="E146" s="4">
        <v>50</v>
      </c>
      <c r="F146" s="4" t="s">
        <v>21</v>
      </c>
      <c r="G146" s="4" t="s">
        <v>296</v>
      </c>
      <c r="H146" s="4" t="s">
        <v>356</v>
      </c>
      <c r="I146" s="7">
        <v>46752</v>
      </c>
      <c r="J146" s="7">
        <v>46752</v>
      </c>
      <c r="K146" s="4" t="s">
        <v>16</v>
      </c>
      <c r="L146" s="4" t="s">
        <v>16</v>
      </c>
      <c r="M146" s="4" t="s">
        <v>227</v>
      </c>
      <c r="N146" s="4" t="s">
        <v>16</v>
      </c>
      <c r="O146" s="4" t="s">
        <v>222</v>
      </c>
      <c r="P146" s="4">
        <v>-8.6</v>
      </c>
      <c r="Q146" s="9">
        <v>0</v>
      </c>
      <c r="R146" s="9">
        <v>367600.87577229866</v>
      </c>
      <c r="S146" s="9">
        <v>0</v>
      </c>
      <c r="T146" s="9">
        <v>534412.86087410641</v>
      </c>
      <c r="U146" s="9">
        <v>1217184.6460507561</v>
      </c>
      <c r="V146" s="9">
        <v>-162737.90584359923</v>
      </c>
      <c r="W146" s="9">
        <v>1217184.6460507561</v>
      </c>
      <c r="X146" s="9">
        <v>0</v>
      </c>
      <c r="Y146" s="9">
        <v>70272065.845890805</v>
      </c>
      <c r="Z146" s="9">
        <v>69904464.970118508</v>
      </c>
      <c r="AA146" s="9">
        <v>70438877.830992609</v>
      </c>
      <c r="AB146" s="9">
        <v>71121649.616169259</v>
      </c>
      <c r="AC146" s="9">
        <v>69741727.064274907</v>
      </c>
      <c r="AD146" s="9">
        <v>71121649.616169259</v>
      </c>
      <c r="AE146" s="9">
        <v>69904464.970118508</v>
      </c>
      <c r="AF146" s="9">
        <v>408010949.62656629</v>
      </c>
      <c r="AG146" s="9">
        <f>IF(ISBLANK(Tabla3[[#This Row],[FPO]]),"",YEAR(Tabla3[[#This Row],[FPO]])-$B$1)</f>
        <v>4</v>
      </c>
      <c r="AH146" s="9"/>
    </row>
    <row r="147" spans="1:34" hidden="1" x14ac:dyDescent="0.25">
      <c r="A147" s="4" t="s">
        <v>357</v>
      </c>
      <c r="B147" s="4" t="s">
        <v>355</v>
      </c>
      <c r="C147" s="5">
        <v>44790.761111111111</v>
      </c>
      <c r="D147" s="6">
        <v>44790.761111111111</v>
      </c>
      <c r="E147" s="4">
        <v>50</v>
      </c>
      <c r="F147" s="4" t="s">
        <v>21</v>
      </c>
      <c r="G147" s="4" t="s">
        <v>260</v>
      </c>
      <c r="H147" s="4" t="s">
        <v>356</v>
      </c>
      <c r="I147" s="7">
        <v>46752</v>
      </c>
      <c r="J147" s="7">
        <v>46752</v>
      </c>
      <c r="K147" s="4" t="s">
        <v>16</v>
      </c>
      <c r="L147" s="4" t="s">
        <v>16</v>
      </c>
      <c r="M147" s="4" t="s">
        <v>227</v>
      </c>
      <c r="N147" s="4" t="s">
        <v>16</v>
      </c>
      <c r="O147" s="4" t="s">
        <v>222</v>
      </c>
      <c r="P147" s="4">
        <v>0</v>
      </c>
      <c r="Q147" s="9">
        <v>0</v>
      </c>
      <c r="R147" s="9">
        <v>367600.87577229866</v>
      </c>
      <c r="S147" s="9">
        <v>0</v>
      </c>
      <c r="T147" s="9">
        <v>534412.86087410641</v>
      </c>
      <c r="U147" s="9">
        <v>1217184.6460507561</v>
      </c>
      <c r="V147" s="9">
        <v>0</v>
      </c>
      <c r="W147" s="9">
        <v>1217184.6460507561</v>
      </c>
      <c r="X147" s="9">
        <v>0</v>
      </c>
      <c r="Y147" s="9">
        <v>70272065.845890805</v>
      </c>
      <c r="Z147" s="9">
        <v>69904464.970118508</v>
      </c>
      <c r="AA147" s="9">
        <v>70438877.830992609</v>
      </c>
      <c r="AB147" s="9">
        <v>71121649.616169259</v>
      </c>
      <c r="AC147" s="9">
        <v>69904464.970118508</v>
      </c>
      <c r="AD147" s="9">
        <v>71121649.616169259</v>
      </c>
      <c r="AE147" s="9">
        <v>69904464.970118508</v>
      </c>
      <c r="AF147" s="9">
        <v>408173687.53240991</v>
      </c>
      <c r="AG147" s="9">
        <f>IF(ISBLANK(Tabla3[[#This Row],[FPO]]),"",YEAR(Tabla3[[#This Row],[FPO]])-$B$1)</f>
        <v>4</v>
      </c>
      <c r="AH147" s="9"/>
    </row>
    <row r="148" spans="1:34" x14ac:dyDescent="0.25">
      <c r="A148" s="4" t="s">
        <v>231</v>
      </c>
      <c r="B148" s="4" t="s">
        <v>232</v>
      </c>
      <c r="C148" s="5">
        <v>44755.734027777777</v>
      </c>
      <c r="D148" s="6">
        <v>44755.734027777777</v>
      </c>
      <c r="E148" s="4">
        <v>9.9</v>
      </c>
      <c r="F148" s="4" t="s">
        <v>21</v>
      </c>
      <c r="G148" s="4" t="s">
        <v>233</v>
      </c>
      <c r="H148" s="4" t="s">
        <v>234</v>
      </c>
      <c r="I148" s="7">
        <v>45657</v>
      </c>
      <c r="J148" s="7">
        <v>45657</v>
      </c>
      <c r="K148" s="4" t="s">
        <v>16</v>
      </c>
      <c r="L148" s="4" t="s">
        <v>16</v>
      </c>
      <c r="M148" s="4" t="s">
        <v>227</v>
      </c>
      <c r="N148" s="4" t="s">
        <v>16</v>
      </c>
      <c r="O148" s="4" t="s">
        <v>222</v>
      </c>
      <c r="P148" s="4">
        <v>-2.6944499999999998</v>
      </c>
      <c r="Q148" s="9">
        <v>0</v>
      </c>
      <c r="R148" s="9">
        <v>513690.98958057474</v>
      </c>
      <c r="S148" s="9">
        <v>0</v>
      </c>
      <c r="T148" s="9">
        <v>746796.56507960113</v>
      </c>
      <c r="U148" s="9">
        <v>1700912.1211109257</v>
      </c>
      <c r="V148" s="9">
        <v>-359849.26599616423</v>
      </c>
      <c r="W148" s="9">
        <v>1700912.1211109257</v>
      </c>
      <c r="X148" s="9">
        <v>0</v>
      </c>
      <c r="Y148" s="9">
        <v>70418155.959699079</v>
      </c>
      <c r="Z148" s="9">
        <v>69904464.970118508</v>
      </c>
      <c r="AA148" s="9">
        <v>70651261.535198107</v>
      </c>
      <c r="AB148" s="9">
        <v>71605377.091229439</v>
      </c>
      <c r="AC148" s="9">
        <v>69544615.70412235</v>
      </c>
      <c r="AD148" s="9">
        <v>71605377.091229439</v>
      </c>
      <c r="AE148" s="9">
        <v>69904464.970118508</v>
      </c>
      <c r="AF148" s="9">
        <v>408897903.29701781</v>
      </c>
      <c r="AG148" s="9">
        <f>IF(ISBLANK(Tabla3[[#This Row],[FPO]]),"",YEAR(Tabla3[[#This Row],[FPO]])-$B$1)</f>
        <v>1</v>
      </c>
      <c r="AH148" s="9"/>
    </row>
    <row r="149" spans="1:34" x14ac:dyDescent="0.25">
      <c r="A149" s="4" t="s">
        <v>258</v>
      </c>
      <c r="B149" s="4" t="s">
        <v>259</v>
      </c>
      <c r="C149" s="5">
        <v>44758.757638888892</v>
      </c>
      <c r="D149" s="6">
        <v>44758.757638888892</v>
      </c>
      <c r="E149" s="4">
        <v>9.8000000000000007</v>
      </c>
      <c r="F149" s="4" t="s">
        <v>21</v>
      </c>
      <c r="G149" s="4" t="s">
        <v>260</v>
      </c>
      <c r="H149" s="4" t="s">
        <v>261</v>
      </c>
      <c r="I149" s="7">
        <v>46022</v>
      </c>
      <c r="J149" s="7">
        <v>46022</v>
      </c>
      <c r="K149" s="4" t="s">
        <v>16</v>
      </c>
      <c r="L149" s="4" t="s">
        <v>16</v>
      </c>
      <c r="M149" s="4" t="s">
        <v>227</v>
      </c>
      <c r="N149" s="4" t="s">
        <v>16</v>
      </c>
      <c r="O149" s="4" t="s">
        <v>222</v>
      </c>
      <c r="P149" s="4">
        <v>-1.0389900000000001</v>
      </c>
      <c r="Q149" s="9">
        <v>0</v>
      </c>
      <c r="R149" s="9">
        <v>459473.15704881464</v>
      </c>
      <c r="S149" s="9">
        <v>0</v>
      </c>
      <c r="T149" s="9">
        <v>667975.46071520704</v>
      </c>
      <c r="U149" s="9">
        <v>1521388.3015303451</v>
      </c>
      <c r="V149" s="9">
        <v>-125380.26262353775</v>
      </c>
      <c r="W149" s="9">
        <v>1521388.3015303451</v>
      </c>
      <c r="X149" s="9">
        <v>0</v>
      </c>
      <c r="Y149" s="9">
        <v>70363938.127167329</v>
      </c>
      <c r="Z149" s="9">
        <v>69904464.970118508</v>
      </c>
      <c r="AA149" s="9">
        <v>70572440.430833712</v>
      </c>
      <c r="AB149" s="9">
        <v>71425853.271648854</v>
      </c>
      <c r="AC149" s="9">
        <v>69779084.707494974</v>
      </c>
      <c r="AD149" s="9">
        <v>71425853.271648854</v>
      </c>
      <c r="AE149" s="9">
        <v>69904464.970118508</v>
      </c>
      <c r="AF149" s="9">
        <v>408730047.63412344</v>
      </c>
      <c r="AG149" s="9">
        <f>IF(ISBLANK(Tabla3[[#This Row],[FPO]]),"",YEAR(Tabla3[[#This Row],[FPO]])-$B$1)</f>
        <v>2</v>
      </c>
      <c r="AH149" s="9"/>
    </row>
    <row r="150" spans="1:34" x14ac:dyDescent="0.25">
      <c r="A150" s="4" t="s">
        <v>405</v>
      </c>
      <c r="B150" s="4" t="s">
        <v>406</v>
      </c>
      <c r="C150" s="5">
        <v>44759.740277777775</v>
      </c>
      <c r="D150" s="6">
        <v>44759.740277777775</v>
      </c>
      <c r="E150" s="4">
        <v>80</v>
      </c>
      <c r="F150" s="4" t="s">
        <v>21</v>
      </c>
      <c r="G150" s="4" t="s">
        <v>230</v>
      </c>
      <c r="H150" s="4" t="s">
        <v>407</v>
      </c>
      <c r="I150" s="7">
        <v>45657</v>
      </c>
      <c r="J150" s="7">
        <v>45657</v>
      </c>
      <c r="K150" s="4" t="s">
        <v>16</v>
      </c>
      <c r="L150" s="4" t="s">
        <v>16</v>
      </c>
      <c r="M150" s="4" t="s">
        <v>221</v>
      </c>
      <c r="N150" s="4" t="s">
        <v>16</v>
      </c>
      <c r="O150" s="4" t="s">
        <v>222</v>
      </c>
      <c r="P150" s="4">
        <v>3.117</v>
      </c>
      <c r="Q150" s="9">
        <v>0</v>
      </c>
      <c r="R150" s="9">
        <v>513690.98958057462</v>
      </c>
      <c r="S150" s="9">
        <v>0</v>
      </c>
      <c r="T150" s="9">
        <v>746796.56507960102</v>
      </c>
      <c r="U150" s="9">
        <v>1700912.1211109259</v>
      </c>
      <c r="V150" s="9">
        <v>51514.8574147295</v>
      </c>
      <c r="W150" s="9">
        <v>1700912.1211109259</v>
      </c>
      <c r="X150" s="9">
        <v>0</v>
      </c>
      <c r="Y150" s="9">
        <v>70418155.959699079</v>
      </c>
      <c r="Z150" s="9">
        <v>69904464.970118508</v>
      </c>
      <c r="AA150" s="9">
        <v>70651261.535198107</v>
      </c>
      <c r="AB150" s="9">
        <v>71605377.091229439</v>
      </c>
      <c r="AC150" s="9">
        <v>69955979.82753323</v>
      </c>
      <c r="AD150" s="9">
        <v>71605377.091229439</v>
      </c>
      <c r="AE150" s="9">
        <v>69904464.970118508</v>
      </c>
      <c r="AF150" s="9">
        <v>409309267.42042863</v>
      </c>
      <c r="AG150" s="9">
        <f>IF(ISBLANK(Tabla3[[#This Row],[FPO]]),"",YEAR(Tabla3[[#This Row],[FPO]])-$B$1)</f>
        <v>1</v>
      </c>
      <c r="AH150" s="9"/>
    </row>
    <row r="151" spans="1:34" x14ac:dyDescent="0.25">
      <c r="A151" s="10" t="s">
        <v>408</v>
      </c>
      <c r="B151" s="10" t="s">
        <v>406</v>
      </c>
      <c r="C151" s="11">
        <v>44759.740277777775</v>
      </c>
      <c r="D151" s="12">
        <v>44759.740277777775</v>
      </c>
      <c r="E151" s="10">
        <v>80</v>
      </c>
      <c r="F151" s="10" t="s">
        <v>21</v>
      </c>
      <c r="G151" s="10" t="s">
        <v>281</v>
      </c>
      <c r="H151" s="10" t="s">
        <v>407</v>
      </c>
      <c r="I151" s="13">
        <v>45657</v>
      </c>
      <c r="J151" s="13">
        <v>45657</v>
      </c>
      <c r="K151" s="10" t="s">
        <v>16</v>
      </c>
      <c r="L151" s="10" t="s">
        <v>16</v>
      </c>
      <c r="M151" s="10" t="s">
        <v>221</v>
      </c>
      <c r="N151" s="10" t="s">
        <v>16</v>
      </c>
      <c r="O151" s="10" t="s">
        <v>222</v>
      </c>
      <c r="P151" s="10">
        <v>3.4350000000000001</v>
      </c>
      <c r="Q151" s="14">
        <v>0</v>
      </c>
      <c r="R151" s="14">
        <v>513690.98958057462</v>
      </c>
      <c r="S151" s="14">
        <v>0</v>
      </c>
      <c r="T151" s="14">
        <v>746796.56507960102</v>
      </c>
      <c r="U151" s="14">
        <v>1700912.1211109259</v>
      </c>
      <c r="V151" s="14">
        <v>56770.463657233166</v>
      </c>
      <c r="W151" s="14">
        <v>1700912.1211109259</v>
      </c>
      <c r="X151" s="14">
        <v>0</v>
      </c>
      <c r="Y151" s="14">
        <v>70418155.959699079</v>
      </c>
      <c r="Z151" s="14">
        <v>69904464.970118508</v>
      </c>
      <c r="AA151" s="14">
        <v>70651261.535198107</v>
      </c>
      <c r="AB151" s="14">
        <v>71605377.091229439</v>
      </c>
      <c r="AC151" s="14">
        <v>69961235.433775738</v>
      </c>
      <c r="AD151" s="14">
        <v>71605377.091229439</v>
      </c>
      <c r="AE151" s="14">
        <v>69904464.970118508</v>
      </c>
      <c r="AF151" s="14">
        <v>409314523.02667117</v>
      </c>
      <c r="AG151" s="9">
        <f>IF(ISBLANK(Tabla3[[#This Row],[FPO]]),"",YEAR(Tabla3[[#This Row],[FPO]])-$B$1)</f>
        <v>1</v>
      </c>
      <c r="AH151" s="9"/>
    </row>
    <row r="152" spans="1:34" x14ac:dyDescent="0.25">
      <c r="A152" s="4" t="s">
        <v>643</v>
      </c>
      <c r="B152" s="4" t="s">
        <v>644</v>
      </c>
      <c r="C152" s="5">
        <v>44776</v>
      </c>
      <c r="D152" s="6">
        <v>0.66180555555555554</v>
      </c>
      <c r="E152" s="4">
        <v>300</v>
      </c>
      <c r="F152" s="4" t="s">
        <v>21</v>
      </c>
      <c r="G152" s="4" t="s">
        <v>430</v>
      </c>
      <c r="H152" s="4" t="s">
        <v>645</v>
      </c>
      <c r="I152" s="7">
        <v>46022</v>
      </c>
      <c r="J152" s="7">
        <v>46022</v>
      </c>
      <c r="K152" s="4" t="s">
        <v>16</v>
      </c>
      <c r="L152" s="4" t="s">
        <v>16</v>
      </c>
      <c r="M152" s="4" t="s">
        <v>423</v>
      </c>
      <c r="N152" s="4" t="s">
        <v>16</v>
      </c>
      <c r="O152" s="15">
        <v>0</v>
      </c>
      <c r="P152" s="4">
        <v>-33.06</v>
      </c>
      <c r="Q152" s="9">
        <v>0</v>
      </c>
      <c r="R152" s="9">
        <v>459473.15704881458</v>
      </c>
      <c r="S152" s="9">
        <v>0</v>
      </c>
      <c r="T152" s="9">
        <v>667975.46071520646</v>
      </c>
      <c r="U152" s="9">
        <v>1521388.3015303449</v>
      </c>
      <c r="V152" s="9">
        <v>-130324.32306655101</v>
      </c>
      <c r="W152" s="9">
        <v>1521388.3015303449</v>
      </c>
      <c r="X152" s="9">
        <v>0</v>
      </c>
      <c r="Y152" s="9">
        <v>190981882.76379448</v>
      </c>
      <c r="Z152" s="9">
        <v>190522409.60674566</v>
      </c>
      <c r="AA152" s="9">
        <v>191190385.06746086</v>
      </c>
      <c r="AB152" s="9">
        <v>192043797.90827599</v>
      </c>
      <c r="AC152" s="9">
        <v>190392085.2836791</v>
      </c>
      <c r="AD152" s="9">
        <v>192043797.90827599</v>
      </c>
      <c r="AE152" s="9">
        <v>190522409.60674566</v>
      </c>
      <c r="AF152" s="9">
        <v>1108309182.4661179</v>
      </c>
      <c r="AG152" s="9">
        <f>IF(ISBLANK(Tabla3[[#This Row],[FPO]]),"",YEAR(Tabla3[[#This Row],[FPO]])-$B$1)</f>
        <v>2</v>
      </c>
      <c r="AH152" s="9"/>
    </row>
    <row r="153" spans="1:34" x14ac:dyDescent="0.25">
      <c r="A153" s="4" t="s">
        <v>646</v>
      </c>
      <c r="B153" s="4" t="s">
        <v>644</v>
      </c>
      <c r="C153" s="5">
        <v>44776</v>
      </c>
      <c r="D153" s="6">
        <v>0.66180555555555554</v>
      </c>
      <c r="E153" s="4">
        <v>300</v>
      </c>
      <c r="F153" s="4" t="s">
        <v>21</v>
      </c>
      <c r="G153" s="4" t="s">
        <v>425</v>
      </c>
      <c r="H153" s="4" t="s">
        <v>645</v>
      </c>
      <c r="I153" s="7">
        <v>46022</v>
      </c>
      <c r="J153" s="7">
        <v>46022</v>
      </c>
      <c r="K153" s="4" t="s">
        <v>16</v>
      </c>
      <c r="L153" s="4" t="s">
        <v>16</v>
      </c>
      <c r="M153" s="4" t="s">
        <v>423</v>
      </c>
      <c r="N153" s="4" t="s">
        <v>16</v>
      </c>
      <c r="O153" s="15">
        <v>0</v>
      </c>
      <c r="P153" s="4">
        <v>-36.79</v>
      </c>
      <c r="Q153" s="9">
        <v>0</v>
      </c>
      <c r="R153" s="9">
        <v>459473.15704881458</v>
      </c>
      <c r="S153" s="9">
        <v>0</v>
      </c>
      <c r="T153" s="9">
        <v>667975.46071520646</v>
      </c>
      <c r="U153" s="9">
        <v>1521388.3015303449</v>
      </c>
      <c r="V153" s="9">
        <v>-145028.18649783457</v>
      </c>
      <c r="W153" s="9">
        <v>1521388.3015303449</v>
      </c>
      <c r="X153" s="9">
        <v>0</v>
      </c>
      <c r="Y153" s="9">
        <v>190981882.76379448</v>
      </c>
      <c r="Z153" s="9">
        <v>190522409.60674566</v>
      </c>
      <c r="AA153" s="9">
        <v>191190385.06746086</v>
      </c>
      <c r="AB153" s="9">
        <v>192043797.90827599</v>
      </c>
      <c r="AC153" s="9">
        <v>190377381.42024782</v>
      </c>
      <c r="AD153" s="9">
        <v>192043797.90827599</v>
      </c>
      <c r="AE153" s="9">
        <v>190522409.60674566</v>
      </c>
      <c r="AF153" s="9">
        <v>1108294478.6026866</v>
      </c>
      <c r="AG153" s="9">
        <f>IF(ISBLANK(Tabla3[[#This Row],[FPO]]),"",YEAR(Tabla3[[#This Row],[FPO]])-$B$1)</f>
        <v>2</v>
      </c>
      <c r="AH153" s="9"/>
    </row>
    <row r="154" spans="1:34" x14ac:dyDescent="0.25">
      <c r="A154" s="4" t="s">
        <v>606</v>
      </c>
      <c r="B154" s="4" t="s">
        <v>607</v>
      </c>
      <c r="C154" s="5">
        <v>44760</v>
      </c>
      <c r="D154" s="6">
        <v>0.77013888888888893</v>
      </c>
      <c r="E154" s="4">
        <v>9.9</v>
      </c>
      <c r="F154" s="4" t="s">
        <v>21</v>
      </c>
      <c r="G154" s="4" t="s">
        <v>546</v>
      </c>
      <c r="H154" s="4" t="s">
        <v>608</v>
      </c>
      <c r="I154" s="7">
        <v>45636</v>
      </c>
      <c r="J154" s="7">
        <v>45636</v>
      </c>
      <c r="K154" s="4" t="s">
        <v>16</v>
      </c>
      <c r="L154" s="4" t="s">
        <v>16</v>
      </c>
      <c r="M154" s="4" t="s">
        <v>423</v>
      </c>
      <c r="N154" s="4" t="s">
        <v>16</v>
      </c>
      <c r="O154" s="15">
        <v>0</v>
      </c>
      <c r="P154" s="4">
        <v>-0.01</v>
      </c>
      <c r="Q154" s="9">
        <v>0</v>
      </c>
      <c r="R154" s="9">
        <v>513690.98958057474</v>
      </c>
      <c r="S154" s="9">
        <v>0</v>
      </c>
      <c r="T154" s="9">
        <v>746796.56507960113</v>
      </c>
      <c r="U154" s="9">
        <v>1700912.1211109257</v>
      </c>
      <c r="V154" s="9">
        <v>-1335.5202954078354</v>
      </c>
      <c r="W154" s="9">
        <v>1700912.1211109257</v>
      </c>
      <c r="X154" s="9">
        <v>0</v>
      </c>
      <c r="Y154" s="9">
        <v>191036100.59632623</v>
      </c>
      <c r="Z154" s="9">
        <v>190522409.60674566</v>
      </c>
      <c r="AA154" s="9">
        <v>191269206.17182526</v>
      </c>
      <c r="AB154" s="9">
        <v>192223321.72785658</v>
      </c>
      <c r="AC154" s="9">
        <v>190521074.08645025</v>
      </c>
      <c r="AD154" s="9">
        <v>192223321.72785658</v>
      </c>
      <c r="AE154" s="9">
        <v>190522409.60674566</v>
      </c>
      <c r="AF154" s="9">
        <v>1108840495.9351561</v>
      </c>
      <c r="AG154" s="9">
        <f>IF(ISBLANK(Tabla3[[#This Row],[FPO]]),"",YEAR(Tabla3[[#This Row],[FPO]])-$B$1)</f>
        <v>1</v>
      </c>
      <c r="AH154" s="9"/>
    </row>
    <row r="155" spans="1:34" x14ac:dyDescent="0.25">
      <c r="A155" s="4" t="s">
        <v>651</v>
      </c>
      <c r="B155" s="4" t="s">
        <v>652</v>
      </c>
      <c r="C155" s="5">
        <v>44760</v>
      </c>
      <c r="D155" s="6">
        <v>0.35902777777777778</v>
      </c>
      <c r="E155" s="4">
        <v>9.9</v>
      </c>
      <c r="F155" s="4" t="s">
        <v>21</v>
      </c>
      <c r="G155" s="4" t="s">
        <v>543</v>
      </c>
      <c r="H155" s="4" t="s">
        <v>653</v>
      </c>
      <c r="I155" s="7">
        <v>45657</v>
      </c>
      <c r="J155" s="7">
        <v>45657</v>
      </c>
      <c r="K155" s="4" t="s">
        <v>16</v>
      </c>
      <c r="L155" s="4" t="s">
        <v>16</v>
      </c>
      <c r="M155" s="4" t="s">
        <v>423</v>
      </c>
      <c r="N155" s="4" t="s">
        <v>18</v>
      </c>
      <c r="O155" s="15">
        <v>0</v>
      </c>
      <c r="P155" s="4">
        <v>-4.1849999999999996</v>
      </c>
      <c r="Q155" s="9">
        <v>100</v>
      </c>
      <c r="R155" s="9">
        <v>513690.98958057474</v>
      </c>
      <c r="S155" s="9">
        <v>0</v>
      </c>
      <c r="T155" s="9">
        <v>746796.56507960113</v>
      </c>
      <c r="U155" s="9">
        <v>1700912.1211109257</v>
      </c>
      <c r="V155" s="9">
        <v>-558915.24362817896</v>
      </c>
      <c r="W155" s="9">
        <v>1700912.1211109257</v>
      </c>
      <c r="X155" s="9">
        <v>4662311.7968820268</v>
      </c>
      <c r="Y155" s="9">
        <v>191036100.59632623</v>
      </c>
      <c r="Z155" s="9">
        <v>190522409.60674566</v>
      </c>
      <c r="AA155" s="9">
        <v>191269206.17182526</v>
      </c>
      <c r="AB155" s="9">
        <v>192223321.72785658</v>
      </c>
      <c r="AC155" s="9">
        <v>189963494.36311749</v>
      </c>
      <c r="AD155" s="9">
        <v>192223321.72785658</v>
      </c>
      <c r="AE155" s="9">
        <v>195184721.40362769</v>
      </c>
      <c r="AF155" s="9">
        <v>1109681609.7508876</v>
      </c>
      <c r="AG155" s="9">
        <f>IF(ISBLANK(Tabla3[[#This Row],[FPO]]),"",YEAR(Tabla3[[#This Row],[FPO]])-$B$1)</f>
        <v>1</v>
      </c>
      <c r="AH155" s="9"/>
    </row>
    <row r="156" spans="1:34" x14ac:dyDescent="0.25">
      <c r="A156" s="4" t="s">
        <v>634</v>
      </c>
      <c r="B156" s="4" t="s">
        <v>635</v>
      </c>
      <c r="C156" s="5">
        <v>44784</v>
      </c>
      <c r="D156" s="6">
        <v>0.38263888888888892</v>
      </c>
      <c r="E156" s="4">
        <v>9.9</v>
      </c>
      <c r="F156" s="4" t="s">
        <v>21</v>
      </c>
      <c r="G156" s="4" t="s">
        <v>543</v>
      </c>
      <c r="H156" s="4" t="s">
        <v>636</v>
      </c>
      <c r="I156" s="7">
        <v>45657</v>
      </c>
      <c r="J156" s="7">
        <v>45657</v>
      </c>
      <c r="K156" s="4" t="s">
        <v>16</v>
      </c>
      <c r="L156" s="4" t="s">
        <v>16</v>
      </c>
      <c r="M156" s="4" t="s">
        <v>423</v>
      </c>
      <c r="N156" s="4" t="s">
        <v>16</v>
      </c>
      <c r="O156" s="15">
        <v>0</v>
      </c>
      <c r="P156" s="4">
        <v>-4.1849999999999996</v>
      </c>
      <c r="Q156" s="9">
        <v>0</v>
      </c>
      <c r="R156" s="9">
        <v>513690.98958057474</v>
      </c>
      <c r="S156" s="9">
        <v>0</v>
      </c>
      <c r="T156" s="9">
        <v>746796.56507960113</v>
      </c>
      <c r="U156" s="9">
        <v>1700912.1211109257</v>
      </c>
      <c r="V156" s="9">
        <v>-558915.24362817896</v>
      </c>
      <c r="W156" s="9">
        <v>1700912.1211109257</v>
      </c>
      <c r="X156" s="9">
        <v>0</v>
      </c>
      <c r="Y156" s="9">
        <v>191036100.59632623</v>
      </c>
      <c r="Z156" s="9">
        <v>190522409.60674566</v>
      </c>
      <c r="AA156" s="9">
        <v>191269206.17182526</v>
      </c>
      <c r="AB156" s="9">
        <v>192223321.72785658</v>
      </c>
      <c r="AC156" s="9">
        <v>189963494.36311749</v>
      </c>
      <c r="AD156" s="9">
        <v>192223321.72785658</v>
      </c>
      <c r="AE156" s="9">
        <v>190522409.60674566</v>
      </c>
      <c r="AF156" s="9">
        <v>1108282916.2118232</v>
      </c>
      <c r="AG156" s="9">
        <f>IF(ISBLANK(Tabla3[[#This Row],[FPO]]),"",YEAR(Tabla3[[#This Row],[FPO]])-$B$1)</f>
        <v>1</v>
      </c>
      <c r="AH156" s="9"/>
    </row>
    <row r="157" spans="1:34" x14ac:dyDescent="0.25">
      <c r="A157" s="4" t="s">
        <v>637</v>
      </c>
      <c r="B157" s="4" t="s">
        <v>635</v>
      </c>
      <c r="C157" s="5">
        <v>44784</v>
      </c>
      <c r="D157" s="6">
        <v>0.38263888888888892</v>
      </c>
      <c r="E157" s="4">
        <v>9.9</v>
      </c>
      <c r="F157" s="4" t="s">
        <v>21</v>
      </c>
      <c r="G157" s="4" t="s">
        <v>638</v>
      </c>
      <c r="H157" s="4" t="s">
        <v>636</v>
      </c>
      <c r="I157" s="7">
        <v>45657</v>
      </c>
      <c r="J157" s="7">
        <v>45657</v>
      </c>
      <c r="K157" s="4" t="s">
        <v>16</v>
      </c>
      <c r="L157" s="4" t="s">
        <v>16</v>
      </c>
      <c r="M157" s="4" t="s">
        <v>423</v>
      </c>
      <c r="N157" s="4" t="s">
        <v>16</v>
      </c>
      <c r="O157" s="15">
        <v>0</v>
      </c>
      <c r="P157" s="4">
        <v>-3.931</v>
      </c>
      <c r="Q157" s="9">
        <v>0</v>
      </c>
      <c r="R157" s="9">
        <v>513690.98958057474</v>
      </c>
      <c r="S157" s="9">
        <v>0</v>
      </c>
      <c r="T157" s="9">
        <v>746796.56507960113</v>
      </c>
      <c r="U157" s="9">
        <v>1700912.1211109257</v>
      </c>
      <c r="V157" s="9">
        <v>-524993.02812481986</v>
      </c>
      <c r="W157" s="9">
        <v>1700912.1211109257</v>
      </c>
      <c r="X157" s="9">
        <v>0</v>
      </c>
      <c r="Y157" s="9">
        <v>191036100.59632623</v>
      </c>
      <c r="Z157" s="9">
        <v>190522409.60674566</v>
      </c>
      <c r="AA157" s="9">
        <v>191269206.17182526</v>
      </c>
      <c r="AB157" s="9">
        <v>192223321.72785658</v>
      </c>
      <c r="AC157" s="9">
        <v>189997416.57862085</v>
      </c>
      <c r="AD157" s="9">
        <v>192223321.72785658</v>
      </c>
      <c r="AE157" s="9">
        <v>190522409.60674566</v>
      </c>
      <c r="AF157" s="9">
        <v>1108316838.4273267</v>
      </c>
      <c r="AG157" s="9">
        <f>IF(ISBLANK(Tabla3[[#This Row],[FPO]]),"",YEAR(Tabla3[[#This Row],[FPO]])-$B$1)</f>
        <v>1</v>
      </c>
      <c r="AH157" s="9"/>
    </row>
    <row r="158" spans="1:34" x14ac:dyDescent="0.25">
      <c r="A158" s="4" t="s">
        <v>529</v>
      </c>
      <c r="B158" s="4" t="s">
        <v>530</v>
      </c>
      <c r="C158" s="5">
        <v>44757</v>
      </c>
      <c r="D158" s="6">
        <v>0.39513888888888887</v>
      </c>
      <c r="E158" s="4">
        <v>9.9</v>
      </c>
      <c r="F158" s="4" t="s">
        <v>21</v>
      </c>
      <c r="G158" s="4" t="s">
        <v>531</v>
      </c>
      <c r="H158" s="4" t="s">
        <v>532</v>
      </c>
      <c r="I158" s="7">
        <v>45657</v>
      </c>
      <c r="J158" s="7">
        <v>45657</v>
      </c>
      <c r="K158" s="4" t="s">
        <v>16</v>
      </c>
      <c r="L158" s="4" t="s">
        <v>16</v>
      </c>
      <c r="M158" s="4" t="s">
        <v>423</v>
      </c>
      <c r="N158" s="4" t="s">
        <v>16</v>
      </c>
      <c r="O158" s="15">
        <v>0</v>
      </c>
      <c r="P158" s="4">
        <v>-1.07</v>
      </c>
      <c r="Q158" s="9">
        <v>0</v>
      </c>
      <c r="R158" s="9">
        <v>513690.98958057474</v>
      </c>
      <c r="S158" s="9">
        <v>0</v>
      </c>
      <c r="T158" s="9">
        <v>746796.56507960113</v>
      </c>
      <c r="U158" s="9">
        <v>1700912.1211109257</v>
      </c>
      <c r="V158" s="9">
        <v>-142900.67160863837</v>
      </c>
      <c r="W158" s="9">
        <v>1700912.1211109257</v>
      </c>
      <c r="X158" s="9">
        <v>0</v>
      </c>
      <c r="Y158" s="9">
        <v>191036100.59632623</v>
      </c>
      <c r="Z158" s="9">
        <v>190522409.60674566</v>
      </c>
      <c r="AA158" s="9">
        <v>191269206.17182526</v>
      </c>
      <c r="AB158" s="9">
        <v>192223321.72785658</v>
      </c>
      <c r="AC158" s="9">
        <v>190379508.93513703</v>
      </c>
      <c r="AD158" s="9">
        <v>192223321.72785658</v>
      </c>
      <c r="AE158" s="9">
        <v>190522409.60674566</v>
      </c>
      <c r="AF158" s="9">
        <v>1108698930.7838428</v>
      </c>
      <c r="AG158" s="9">
        <f>IF(ISBLANK(Tabla3[[#This Row],[FPO]]),"",YEAR(Tabla3[[#This Row],[FPO]])-$B$1)</f>
        <v>1</v>
      </c>
      <c r="AH158" s="9"/>
    </row>
    <row r="159" spans="1:34" x14ac:dyDescent="0.25">
      <c r="A159" s="4" t="s">
        <v>669</v>
      </c>
      <c r="B159" s="4" t="s">
        <v>670</v>
      </c>
      <c r="C159" s="5">
        <v>44782</v>
      </c>
      <c r="D159" s="6">
        <v>0.62222222222222223</v>
      </c>
      <c r="E159" s="4">
        <v>9.9</v>
      </c>
      <c r="F159" s="4" t="s">
        <v>21</v>
      </c>
      <c r="G159" s="4" t="s">
        <v>466</v>
      </c>
      <c r="H159" s="4" t="s">
        <v>671</v>
      </c>
      <c r="I159" s="7">
        <v>46022</v>
      </c>
      <c r="J159" s="7">
        <v>46022</v>
      </c>
      <c r="K159" s="4" t="s">
        <v>16</v>
      </c>
      <c r="L159" s="4" t="s">
        <v>16</v>
      </c>
      <c r="M159" s="4" t="s">
        <v>423</v>
      </c>
      <c r="N159" s="4" t="s">
        <v>16</v>
      </c>
      <c r="O159" s="15">
        <v>0</v>
      </c>
      <c r="P159" s="4">
        <v>-1.07</v>
      </c>
      <c r="Q159" s="9">
        <v>0</v>
      </c>
      <c r="R159" s="9">
        <v>459473.15704881464</v>
      </c>
      <c r="S159" s="9">
        <v>0</v>
      </c>
      <c r="T159" s="9">
        <v>667975.46071520657</v>
      </c>
      <c r="U159" s="9">
        <v>1521388.3015303449</v>
      </c>
      <c r="V159" s="9">
        <v>-127818.13202919356</v>
      </c>
      <c r="W159" s="9">
        <v>1521388.3015303449</v>
      </c>
      <c r="X159" s="9">
        <v>0</v>
      </c>
      <c r="Y159" s="9">
        <v>190981882.76379448</v>
      </c>
      <c r="Z159" s="9">
        <v>190522409.60674566</v>
      </c>
      <c r="AA159" s="9">
        <v>191190385.06746086</v>
      </c>
      <c r="AB159" s="9">
        <v>192043797.90827599</v>
      </c>
      <c r="AC159" s="9">
        <v>190394591.47471645</v>
      </c>
      <c r="AD159" s="9">
        <v>192043797.90827599</v>
      </c>
      <c r="AE159" s="9">
        <v>190522409.60674566</v>
      </c>
      <c r="AF159" s="9">
        <v>1108311688.6571553</v>
      </c>
      <c r="AG159" s="9">
        <f>IF(ISBLANK(Tabla3[[#This Row],[FPO]]),"",YEAR(Tabla3[[#This Row],[FPO]])-$B$1)</f>
        <v>2</v>
      </c>
      <c r="AH159" s="9"/>
    </row>
    <row r="160" spans="1:34" x14ac:dyDescent="0.25">
      <c r="A160" s="4" t="s">
        <v>672</v>
      </c>
      <c r="B160" s="4" t="s">
        <v>670</v>
      </c>
      <c r="C160" s="5">
        <v>44782</v>
      </c>
      <c r="D160" s="6">
        <v>0.62222222222222223</v>
      </c>
      <c r="E160" s="4">
        <v>9.9</v>
      </c>
      <c r="F160" s="4" t="s">
        <v>21</v>
      </c>
      <c r="G160" s="4" t="s">
        <v>531</v>
      </c>
      <c r="H160" s="4" t="s">
        <v>671</v>
      </c>
      <c r="I160" s="7">
        <v>46022</v>
      </c>
      <c r="J160" s="7">
        <v>46022</v>
      </c>
      <c r="K160" s="4" t="s">
        <v>16</v>
      </c>
      <c r="L160" s="4" t="s">
        <v>16</v>
      </c>
      <c r="M160" s="4" t="s">
        <v>423</v>
      </c>
      <c r="N160" s="4" t="s">
        <v>16</v>
      </c>
      <c r="O160" s="15">
        <v>0</v>
      </c>
      <c r="P160" s="4">
        <v>-1.1200000000000001</v>
      </c>
      <c r="Q160" s="9">
        <v>0</v>
      </c>
      <c r="R160" s="9">
        <v>459473.15704881464</v>
      </c>
      <c r="S160" s="9">
        <v>0</v>
      </c>
      <c r="T160" s="9">
        <v>667975.46071520657</v>
      </c>
      <c r="U160" s="9">
        <v>1521388.3015303449</v>
      </c>
      <c r="V160" s="9">
        <v>-133790.94193709979</v>
      </c>
      <c r="W160" s="9">
        <v>1521388.3015303449</v>
      </c>
      <c r="X160" s="9">
        <v>0</v>
      </c>
      <c r="Y160" s="9">
        <v>190981882.76379448</v>
      </c>
      <c r="Z160" s="9">
        <v>190522409.60674566</v>
      </c>
      <c r="AA160" s="9">
        <v>191190385.06746086</v>
      </c>
      <c r="AB160" s="9">
        <v>192043797.90827599</v>
      </c>
      <c r="AC160" s="9">
        <v>190388618.66480857</v>
      </c>
      <c r="AD160" s="9">
        <v>192043797.90827599</v>
      </c>
      <c r="AE160" s="9">
        <v>190522409.60674566</v>
      </c>
      <c r="AF160" s="9">
        <v>1108305715.8472474</v>
      </c>
      <c r="AG160" s="9">
        <f>IF(ISBLANK(Tabla3[[#This Row],[FPO]]),"",YEAR(Tabla3[[#This Row],[FPO]])-$B$1)</f>
        <v>2</v>
      </c>
      <c r="AH160" s="9"/>
    </row>
    <row r="161" spans="1:34" hidden="1" x14ac:dyDescent="0.25">
      <c r="A161" s="4" t="s">
        <v>480</v>
      </c>
      <c r="B161" s="4" t="s">
        <v>481</v>
      </c>
      <c r="C161" s="5">
        <v>44757</v>
      </c>
      <c r="D161" s="6">
        <v>0.39513888888888887</v>
      </c>
      <c r="E161" s="4">
        <v>8</v>
      </c>
      <c r="F161" s="4" t="s">
        <v>21</v>
      </c>
      <c r="G161" s="4" t="s">
        <v>482</v>
      </c>
      <c r="H161" s="4" t="s">
        <v>483</v>
      </c>
      <c r="I161" s="7">
        <v>46053</v>
      </c>
      <c r="J161" s="7">
        <v>46053</v>
      </c>
      <c r="K161" s="4" t="s">
        <v>16</v>
      </c>
      <c r="L161" s="4" t="s">
        <v>16</v>
      </c>
      <c r="M161" s="4" t="s">
        <v>423</v>
      </c>
      <c r="N161" s="4" t="s">
        <v>16</v>
      </c>
      <c r="O161" s="15">
        <v>0</v>
      </c>
      <c r="P161" s="4">
        <v>-1.5270526900000001</v>
      </c>
      <c r="Q161" s="9">
        <v>0</v>
      </c>
      <c r="R161" s="9">
        <v>410977.77911342989</v>
      </c>
      <c r="S161" s="9">
        <v>0</v>
      </c>
      <c r="T161" s="9">
        <v>597473.57845725107</v>
      </c>
      <c r="U161" s="9">
        <v>1360812.4342847452</v>
      </c>
      <c r="V161" s="9">
        <v>-201913.85246779089</v>
      </c>
      <c r="W161" s="9">
        <v>1360812.4342847452</v>
      </c>
      <c r="X161" s="9">
        <v>0</v>
      </c>
      <c r="Y161" s="9">
        <v>190933387.3858591</v>
      </c>
      <c r="Z161" s="9">
        <v>190522409.60674566</v>
      </c>
      <c r="AA161" s="9">
        <v>191119883.1852029</v>
      </c>
      <c r="AB161" s="9">
        <v>191883222.04103041</v>
      </c>
      <c r="AC161" s="9">
        <v>190320495.75427786</v>
      </c>
      <c r="AD161" s="9">
        <v>191883222.04103041</v>
      </c>
      <c r="AE161" s="9">
        <v>190522409.60674566</v>
      </c>
      <c r="AF161" s="9">
        <v>1107877731.8756547</v>
      </c>
      <c r="AG161" s="9">
        <f>IF(ISBLANK(Tabla3[[#This Row],[FPO]]),"",YEAR(Tabla3[[#This Row],[FPO]])-$B$1)</f>
        <v>3</v>
      </c>
      <c r="AH161" s="9"/>
    </row>
    <row r="162" spans="1:34" hidden="1" x14ac:dyDescent="0.25">
      <c r="A162" s="4" t="s">
        <v>484</v>
      </c>
      <c r="B162" s="4" t="s">
        <v>481</v>
      </c>
      <c r="C162" s="5">
        <v>44757</v>
      </c>
      <c r="D162" s="6">
        <v>0.39513888888888887</v>
      </c>
      <c r="E162" s="4">
        <v>8</v>
      </c>
      <c r="F162" s="4" t="s">
        <v>21</v>
      </c>
      <c r="G162" s="4" t="s">
        <v>485</v>
      </c>
      <c r="H162" s="4" t="s">
        <v>483</v>
      </c>
      <c r="I162" s="7">
        <v>46053</v>
      </c>
      <c r="J162" s="7">
        <v>46053</v>
      </c>
      <c r="K162" s="4" t="s">
        <v>16</v>
      </c>
      <c r="L162" s="4" t="s">
        <v>16</v>
      </c>
      <c r="M162" s="4" t="s">
        <v>423</v>
      </c>
      <c r="N162" s="4" t="s">
        <v>16</v>
      </c>
      <c r="O162" s="15">
        <v>0</v>
      </c>
      <c r="P162" s="4">
        <v>-1.40638442</v>
      </c>
      <c r="Q162" s="9">
        <v>0</v>
      </c>
      <c r="R162" s="9">
        <v>410977.77911342989</v>
      </c>
      <c r="S162" s="9">
        <v>0</v>
      </c>
      <c r="T162" s="9">
        <v>597473.57845725107</v>
      </c>
      <c r="U162" s="9">
        <v>1360812.4342847452</v>
      </c>
      <c r="V162" s="9">
        <v>-185958.54494901528</v>
      </c>
      <c r="W162" s="9">
        <v>1360812.4342847452</v>
      </c>
      <c r="X162" s="9">
        <v>0</v>
      </c>
      <c r="Y162" s="9">
        <v>190933387.3858591</v>
      </c>
      <c r="Z162" s="9">
        <v>190522409.60674566</v>
      </c>
      <c r="AA162" s="9">
        <v>191119883.1852029</v>
      </c>
      <c r="AB162" s="9">
        <v>191883222.04103041</v>
      </c>
      <c r="AC162" s="9">
        <v>190336451.06179664</v>
      </c>
      <c r="AD162" s="9">
        <v>191883222.04103041</v>
      </c>
      <c r="AE162" s="9">
        <v>190522409.60674566</v>
      </c>
      <c r="AF162" s="9">
        <v>1107893687.1831737</v>
      </c>
      <c r="AG162" s="9">
        <f>IF(ISBLANK(Tabla3[[#This Row],[FPO]]),"",YEAR(Tabla3[[#This Row],[FPO]])-$B$1)</f>
        <v>3</v>
      </c>
      <c r="AH162" s="9"/>
    </row>
    <row r="163" spans="1:34" x14ac:dyDescent="0.25">
      <c r="A163" s="4" t="s">
        <v>695</v>
      </c>
      <c r="B163" s="4" t="s">
        <v>696</v>
      </c>
      <c r="C163" s="5">
        <v>44589</v>
      </c>
      <c r="D163" s="6">
        <v>0.78472222222222221</v>
      </c>
      <c r="E163" s="4">
        <v>250</v>
      </c>
      <c r="F163" s="4" t="s">
        <v>21</v>
      </c>
      <c r="G163" s="4" t="s">
        <v>516</v>
      </c>
      <c r="H163" s="4" t="s">
        <v>697</v>
      </c>
      <c r="I163" s="7">
        <v>45657</v>
      </c>
      <c r="J163" s="7">
        <v>45657</v>
      </c>
      <c r="K163" s="4" t="s">
        <v>16</v>
      </c>
      <c r="L163" s="4" t="s">
        <v>18</v>
      </c>
      <c r="M163" s="4" t="s">
        <v>423</v>
      </c>
      <c r="N163" s="4" t="s">
        <v>16</v>
      </c>
      <c r="O163" s="15">
        <v>8000000000</v>
      </c>
      <c r="P163" s="4">
        <v>-30.53</v>
      </c>
      <c r="Q163" s="9">
        <v>0</v>
      </c>
      <c r="R163" s="9">
        <v>513690.98958057479</v>
      </c>
      <c r="S163" s="9">
        <v>0</v>
      </c>
      <c r="T163" s="9">
        <v>746796.56507960078</v>
      </c>
      <c r="U163" s="9">
        <v>1700912.1211109252</v>
      </c>
      <c r="V163" s="9">
        <v>-161462.80109045279</v>
      </c>
      <c r="W163" s="9">
        <v>1700912.1211109252</v>
      </c>
      <c r="X163" s="9">
        <v>0</v>
      </c>
      <c r="Y163" s="9">
        <v>191036100.59632623</v>
      </c>
      <c r="Z163" s="9">
        <v>190522409.60674566</v>
      </c>
      <c r="AA163" s="9">
        <v>191269206.17182526</v>
      </c>
      <c r="AB163" s="9">
        <v>192223321.72785658</v>
      </c>
      <c r="AC163" s="9">
        <v>190360946.80565521</v>
      </c>
      <c r="AD163" s="9">
        <v>192223321.72785658</v>
      </c>
      <c r="AE163" s="9">
        <v>190522409.60674566</v>
      </c>
      <c r="AF163" s="9">
        <v>1108680368.654361</v>
      </c>
      <c r="AG163" s="9">
        <f>IF(ISBLANK(Tabla3[[#This Row],[FPO]]),"",YEAR(Tabla3[[#This Row],[FPO]])-$B$1)</f>
        <v>1</v>
      </c>
      <c r="AH163" s="9"/>
    </row>
    <row r="164" spans="1:34" x14ac:dyDescent="0.25">
      <c r="A164" s="4" t="s">
        <v>698</v>
      </c>
      <c r="B164" s="4" t="s">
        <v>696</v>
      </c>
      <c r="C164" s="5">
        <v>44589</v>
      </c>
      <c r="D164" s="6">
        <v>0.78472222222222221</v>
      </c>
      <c r="E164" s="4">
        <v>250</v>
      </c>
      <c r="F164" s="4" t="s">
        <v>21</v>
      </c>
      <c r="G164" s="4" t="s">
        <v>519</v>
      </c>
      <c r="H164" s="4" t="s">
        <v>697</v>
      </c>
      <c r="I164" s="7">
        <v>45657</v>
      </c>
      <c r="J164" s="7">
        <v>45657</v>
      </c>
      <c r="K164" s="4" t="s">
        <v>16</v>
      </c>
      <c r="L164" s="4" t="s">
        <v>18</v>
      </c>
      <c r="M164" s="4" t="s">
        <v>423</v>
      </c>
      <c r="N164" s="4" t="s">
        <v>16</v>
      </c>
      <c r="O164" s="15">
        <v>8000000000</v>
      </c>
      <c r="P164" s="4">
        <v>-29.33</v>
      </c>
      <c r="Q164" s="9">
        <v>0</v>
      </c>
      <c r="R164" s="9">
        <v>513690.98958057479</v>
      </c>
      <c r="S164" s="9">
        <v>0</v>
      </c>
      <c r="T164" s="9">
        <v>746796.56507960078</v>
      </c>
      <c r="U164" s="9">
        <v>1700912.1211109252</v>
      </c>
      <c r="V164" s="9">
        <v>-155116.40864667471</v>
      </c>
      <c r="W164" s="9">
        <v>1700912.1211109252</v>
      </c>
      <c r="X164" s="9">
        <v>0</v>
      </c>
      <c r="Y164" s="9">
        <v>191036100.59632623</v>
      </c>
      <c r="Z164" s="9">
        <v>190522409.60674566</v>
      </c>
      <c r="AA164" s="9">
        <v>191269206.17182526</v>
      </c>
      <c r="AB164" s="9">
        <v>192223321.72785658</v>
      </c>
      <c r="AC164" s="9">
        <v>190367293.19809899</v>
      </c>
      <c r="AD164" s="9">
        <v>192223321.72785658</v>
      </c>
      <c r="AE164" s="9">
        <v>190522409.60674566</v>
      </c>
      <c r="AF164" s="9">
        <v>1108686715.0468049</v>
      </c>
      <c r="AG164" s="9">
        <f>IF(ISBLANK(Tabla3[[#This Row],[FPO]]),"",YEAR(Tabla3[[#This Row],[FPO]])-$B$1)</f>
        <v>1</v>
      </c>
      <c r="AH164" s="9"/>
    </row>
    <row r="165" spans="1:34" hidden="1" x14ac:dyDescent="0.25">
      <c r="A165" s="4" t="s">
        <v>538</v>
      </c>
      <c r="B165" s="4" t="s">
        <v>539</v>
      </c>
      <c r="C165" s="5">
        <v>44774</v>
      </c>
      <c r="D165" s="6">
        <v>0.47569444444444442</v>
      </c>
      <c r="E165" s="4">
        <v>40</v>
      </c>
      <c r="F165" s="4" t="s">
        <v>21</v>
      </c>
      <c r="G165" s="4" t="s">
        <v>519</v>
      </c>
      <c r="H165" s="4" t="s">
        <v>540</v>
      </c>
      <c r="I165" s="7">
        <v>46387</v>
      </c>
      <c r="J165" s="7">
        <v>46387</v>
      </c>
      <c r="K165" s="4" t="s">
        <v>16</v>
      </c>
      <c r="L165" s="4" t="s">
        <v>16</v>
      </c>
      <c r="M165" s="4" t="s">
        <v>423</v>
      </c>
      <c r="N165" s="4" t="s">
        <v>16</v>
      </c>
      <c r="O165" s="15">
        <v>0</v>
      </c>
      <c r="P165" s="4">
        <v>-8.81</v>
      </c>
      <c r="Q165" s="9">
        <v>0</v>
      </c>
      <c r="R165" s="9">
        <v>410977.77911342995</v>
      </c>
      <c r="S165" s="9">
        <v>0</v>
      </c>
      <c r="T165" s="9">
        <v>597473.57845725131</v>
      </c>
      <c r="U165" s="9">
        <v>1360812.4342847455</v>
      </c>
      <c r="V165" s="9">
        <v>-232979.65445334272</v>
      </c>
      <c r="W165" s="9">
        <v>1360812.4342847455</v>
      </c>
      <c r="X165" s="9">
        <v>0</v>
      </c>
      <c r="Y165" s="9">
        <v>190933387.3858591</v>
      </c>
      <c r="Z165" s="9">
        <v>190522409.60674566</v>
      </c>
      <c r="AA165" s="9">
        <v>191119883.18520293</v>
      </c>
      <c r="AB165" s="9">
        <v>191883222.04103041</v>
      </c>
      <c r="AC165" s="9">
        <v>190289429.95229232</v>
      </c>
      <c r="AD165" s="9">
        <v>191883222.04103041</v>
      </c>
      <c r="AE165" s="9">
        <v>190522409.60674566</v>
      </c>
      <c r="AF165" s="9">
        <v>1107846666.0736694</v>
      </c>
      <c r="AG165" s="9">
        <f>IF(ISBLANK(Tabla3[[#This Row],[FPO]]),"",YEAR(Tabla3[[#This Row],[FPO]])-$B$1)</f>
        <v>3</v>
      </c>
      <c r="AH165" s="9"/>
    </row>
    <row r="166" spans="1:34" x14ac:dyDescent="0.25">
      <c r="A166" s="4" t="s">
        <v>663</v>
      </c>
      <c r="B166" s="4" t="s">
        <v>664</v>
      </c>
      <c r="C166" s="5">
        <v>44776</v>
      </c>
      <c r="D166" s="6">
        <v>0.68888888888888899</v>
      </c>
      <c r="E166" s="4">
        <v>10</v>
      </c>
      <c r="F166" s="4" t="s">
        <v>21</v>
      </c>
      <c r="G166" s="4" t="s">
        <v>665</v>
      </c>
      <c r="H166" s="4" t="s">
        <v>666</v>
      </c>
      <c r="I166" s="7">
        <v>45657</v>
      </c>
      <c r="J166" s="7">
        <v>45657</v>
      </c>
      <c r="K166" s="4" t="s">
        <v>16</v>
      </c>
      <c r="L166" s="4" t="s">
        <v>16</v>
      </c>
      <c r="M166" s="4" t="s">
        <v>423</v>
      </c>
      <c r="N166" s="4" t="s">
        <v>16</v>
      </c>
      <c r="O166" s="15">
        <v>0</v>
      </c>
      <c r="P166" s="4">
        <v>-1.18</v>
      </c>
      <c r="Q166" s="9">
        <v>0</v>
      </c>
      <c r="R166" s="9">
        <v>513690.98958057462</v>
      </c>
      <c r="S166" s="9">
        <v>0</v>
      </c>
      <c r="T166" s="9">
        <v>746796.56507960102</v>
      </c>
      <c r="U166" s="9">
        <v>1700912.1211109259</v>
      </c>
      <c r="V166" s="9">
        <v>-156015.48090954329</v>
      </c>
      <c r="W166" s="9">
        <v>1700912.1211109259</v>
      </c>
      <c r="X166" s="9">
        <v>0</v>
      </c>
      <c r="Y166" s="9">
        <v>191036100.59632623</v>
      </c>
      <c r="Z166" s="9">
        <v>190522409.60674566</v>
      </c>
      <c r="AA166" s="9">
        <v>191269206.17182526</v>
      </c>
      <c r="AB166" s="9">
        <v>192223321.72785658</v>
      </c>
      <c r="AC166" s="9">
        <v>190366394.1258361</v>
      </c>
      <c r="AD166" s="9">
        <v>192223321.72785658</v>
      </c>
      <c r="AE166" s="9">
        <v>190522409.60674566</v>
      </c>
      <c r="AF166" s="9">
        <v>1108685815.9745419</v>
      </c>
      <c r="AG166" s="9">
        <f>IF(ISBLANK(Tabla3[[#This Row],[FPO]]),"",YEAR(Tabla3[[#This Row],[FPO]])-$B$1)</f>
        <v>1</v>
      </c>
      <c r="AH166" s="9"/>
    </row>
    <row r="167" spans="1:34" x14ac:dyDescent="0.25">
      <c r="A167" s="4" t="s">
        <v>667</v>
      </c>
      <c r="B167" s="4" t="s">
        <v>664</v>
      </c>
      <c r="C167" s="5">
        <v>44776</v>
      </c>
      <c r="D167" s="6">
        <v>0.68888888888888899</v>
      </c>
      <c r="E167" s="4">
        <v>10</v>
      </c>
      <c r="F167" s="4" t="s">
        <v>21</v>
      </c>
      <c r="G167" s="4" t="s">
        <v>668</v>
      </c>
      <c r="H167" s="4" t="s">
        <v>666</v>
      </c>
      <c r="I167" s="7">
        <v>45657</v>
      </c>
      <c r="J167" s="7">
        <v>45657</v>
      </c>
      <c r="K167" s="4" t="s">
        <v>16</v>
      </c>
      <c r="L167" s="4" t="s">
        <v>16</v>
      </c>
      <c r="M167" s="4" t="s">
        <v>423</v>
      </c>
      <c r="N167" s="4" t="s">
        <v>16</v>
      </c>
      <c r="O167" s="15">
        <v>0</v>
      </c>
      <c r="P167" s="4">
        <v>-1.18</v>
      </c>
      <c r="Q167" s="9">
        <v>0</v>
      </c>
      <c r="R167" s="9">
        <v>513690.98958057462</v>
      </c>
      <c r="S167" s="9">
        <v>0</v>
      </c>
      <c r="T167" s="9">
        <v>746796.56507960102</v>
      </c>
      <c r="U167" s="9">
        <v>1700912.1211109259</v>
      </c>
      <c r="V167" s="9">
        <v>-156015.48090954329</v>
      </c>
      <c r="W167" s="9">
        <v>1700912.1211109259</v>
      </c>
      <c r="X167" s="9">
        <v>0</v>
      </c>
      <c r="Y167" s="9">
        <v>191036100.59632623</v>
      </c>
      <c r="Z167" s="9">
        <v>190522409.60674566</v>
      </c>
      <c r="AA167" s="9">
        <v>191269206.17182526</v>
      </c>
      <c r="AB167" s="9">
        <v>192223321.72785658</v>
      </c>
      <c r="AC167" s="9">
        <v>190366394.1258361</v>
      </c>
      <c r="AD167" s="9">
        <v>192223321.72785658</v>
      </c>
      <c r="AE167" s="9">
        <v>190522409.60674566</v>
      </c>
      <c r="AF167" s="9">
        <v>1108685815.9745419</v>
      </c>
      <c r="AG167" s="9">
        <f>IF(ISBLANK(Tabla3[[#This Row],[FPO]]),"",YEAR(Tabla3[[#This Row],[FPO]])-$B$1)</f>
        <v>1</v>
      </c>
      <c r="AH167" s="9"/>
    </row>
    <row r="168" spans="1:34" hidden="1" x14ac:dyDescent="0.25">
      <c r="A168" s="4" t="s">
        <v>682</v>
      </c>
      <c r="B168" s="4" t="s">
        <v>683</v>
      </c>
      <c r="C168" s="5">
        <v>44798</v>
      </c>
      <c r="D168" s="6">
        <v>0.6777777777777777</v>
      </c>
      <c r="E168" s="4">
        <v>200</v>
      </c>
      <c r="F168" s="4" t="s">
        <v>21</v>
      </c>
      <c r="G168" s="4" t="s">
        <v>430</v>
      </c>
      <c r="H168" s="4" t="s">
        <v>684</v>
      </c>
      <c r="I168" s="7">
        <v>46568</v>
      </c>
      <c r="J168" s="7">
        <v>46568</v>
      </c>
      <c r="K168" s="4" t="s">
        <v>16</v>
      </c>
      <c r="L168" s="4" t="s">
        <v>16</v>
      </c>
      <c r="M168" s="4" t="s">
        <v>423</v>
      </c>
      <c r="N168" s="4" t="s">
        <v>16</v>
      </c>
      <c r="O168" s="15">
        <v>0</v>
      </c>
      <c r="P168" s="4">
        <v>-110.4</v>
      </c>
      <c r="Q168" s="9">
        <v>0</v>
      </c>
      <c r="R168" s="9">
        <v>367600.87577229866</v>
      </c>
      <c r="S168" s="9">
        <v>0</v>
      </c>
      <c r="T168" s="9">
        <v>534412.86087410641</v>
      </c>
      <c r="U168" s="9">
        <v>1217184.6460507561</v>
      </c>
      <c r="V168" s="9">
        <v>-522275.13968410919</v>
      </c>
      <c r="W168" s="9">
        <v>1217184.6460507561</v>
      </c>
      <c r="X168" s="9">
        <v>0</v>
      </c>
      <c r="Y168" s="9">
        <v>190890010.48251796</v>
      </c>
      <c r="Z168" s="9">
        <v>190522409.60674566</v>
      </c>
      <c r="AA168" s="9">
        <v>191056822.46761978</v>
      </c>
      <c r="AB168" s="9">
        <v>191739594.25279641</v>
      </c>
      <c r="AC168" s="9">
        <v>190000134.46706155</v>
      </c>
      <c r="AD168" s="9">
        <v>191739594.25279641</v>
      </c>
      <c r="AE168" s="9">
        <v>190522409.60674566</v>
      </c>
      <c r="AF168" s="9">
        <v>1107235491.2851632</v>
      </c>
      <c r="AG168" s="9">
        <f>IF(ISBLANK(Tabla3[[#This Row],[FPO]]),"",YEAR(Tabla3[[#This Row],[FPO]])-$B$1)</f>
        <v>4</v>
      </c>
      <c r="AH168" s="9"/>
    </row>
    <row r="169" spans="1:34" hidden="1" x14ac:dyDescent="0.25">
      <c r="A169" s="4" t="s">
        <v>685</v>
      </c>
      <c r="B169" s="4" t="s">
        <v>683</v>
      </c>
      <c r="C169" s="5">
        <v>44798</v>
      </c>
      <c r="D169" s="6">
        <v>0.6777777777777777</v>
      </c>
      <c r="E169" s="4">
        <v>200</v>
      </c>
      <c r="F169" s="4" t="s">
        <v>21</v>
      </c>
      <c r="G169" s="4" t="s">
        <v>425</v>
      </c>
      <c r="H169" s="4" t="s">
        <v>684</v>
      </c>
      <c r="I169" s="7">
        <v>46568</v>
      </c>
      <c r="J169" s="7">
        <v>46568</v>
      </c>
      <c r="K169" s="4" t="s">
        <v>16</v>
      </c>
      <c r="L169" s="4" t="s">
        <v>16</v>
      </c>
      <c r="M169" s="4" t="s">
        <v>423</v>
      </c>
      <c r="N169" s="4" t="s">
        <v>16</v>
      </c>
      <c r="O169" s="15">
        <v>0</v>
      </c>
      <c r="P169" s="4">
        <v>-117.95</v>
      </c>
      <c r="Q169" s="9">
        <v>0</v>
      </c>
      <c r="R169" s="9">
        <v>367600.87577229866</v>
      </c>
      <c r="S169" s="9">
        <v>0</v>
      </c>
      <c r="T169" s="9">
        <v>534412.86087410641</v>
      </c>
      <c r="U169" s="9">
        <v>1217184.6460507561</v>
      </c>
      <c r="V169" s="9">
        <v>-557992.32541431766</v>
      </c>
      <c r="W169" s="9">
        <v>1217184.6460507561</v>
      </c>
      <c r="X169" s="9">
        <v>0</v>
      </c>
      <c r="Y169" s="9">
        <v>190890010.48251796</v>
      </c>
      <c r="Z169" s="9">
        <v>190522409.60674566</v>
      </c>
      <c r="AA169" s="9">
        <v>191056822.46761978</v>
      </c>
      <c r="AB169" s="9">
        <v>191739594.25279641</v>
      </c>
      <c r="AC169" s="9">
        <v>189964417.28133133</v>
      </c>
      <c r="AD169" s="9">
        <v>191739594.25279641</v>
      </c>
      <c r="AE169" s="9">
        <v>190522409.60674566</v>
      </c>
      <c r="AF169" s="9">
        <v>1107199774.0994329</v>
      </c>
      <c r="AG169" s="9">
        <f>IF(ISBLANK(Tabla3[[#This Row],[FPO]]),"",YEAR(Tabla3[[#This Row],[FPO]])-$B$1)</f>
        <v>4</v>
      </c>
      <c r="AH169" s="9"/>
    </row>
    <row r="170" spans="1:34" x14ac:dyDescent="0.25">
      <c r="A170" s="4" t="s">
        <v>503</v>
      </c>
      <c r="B170" s="4" t="s">
        <v>504</v>
      </c>
      <c r="C170" s="5">
        <v>44757</v>
      </c>
      <c r="D170" s="6">
        <v>0.79305555555555562</v>
      </c>
      <c r="E170" s="4">
        <v>9.9</v>
      </c>
      <c r="F170" s="4" t="s">
        <v>21</v>
      </c>
      <c r="G170" s="4" t="s">
        <v>448</v>
      </c>
      <c r="H170" s="4" t="s">
        <v>505</v>
      </c>
      <c r="I170" s="7">
        <v>45869</v>
      </c>
      <c r="J170" s="7">
        <v>45869</v>
      </c>
      <c r="K170" s="4" t="s">
        <v>16</v>
      </c>
      <c r="L170" s="4" t="s">
        <v>16</v>
      </c>
      <c r="M170" s="4" t="s">
        <v>423</v>
      </c>
      <c r="N170" s="4" t="s">
        <v>16</v>
      </c>
      <c r="O170" s="15">
        <v>0</v>
      </c>
      <c r="P170" s="4">
        <v>-0.33613999999999999</v>
      </c>
      <c r="Q170" s="9">
        <v>0</v>
      </c>
      <c r="R170" s="9">
        <v>459473.15704881464</v>
      </c>
      <c r="S170" s="9">
        <v>0</v>
      </c>
      <c r="T170" s="9">
        <v>667975.46071520657</v>
      </c>
      <c r="U170" s="9">
        <v>1521388.3015303449</v>
      </c>
      <c r="V170" s="9">
        <v>-40154.006448872075</v>
      </c>
      <c r="W170" s="9">
        <v>1521388.3015303449</v>
      </c>
      <c r="X170" s="9">
        <v>0</v>
      </c>
      <c r="Y170" s="9">
        <v>190981882.76379448</v>
      </c>
      <c r="Z170" s="9">
        <v>190522409.60674566</v>
      </c>
      <c r="AA170" s="9">
        <v>191190385.06746086</v>
      </c>
      <c r="AB170" s="9">
        <v>192043797.90827599</v>
      </c>
      <c r="AC170" s="9">
        <v>190482255.6002968</v>
      </c>
      <c r="AD170" s="9">
        <v>192043797.90827599</v>
      </c>
      <c r="AE170" s="9">
        <v>190522409.60674566</v>
      </c>
      <c r="AF170" s="9">
        <v>1108399352.7827356</v>
      </c>
      <c r="AG170" s="9">
        <f>IF(ISBLANK(Tabla3[[#This Row],[FPO]]),"",YEAR(Tabla3[[#This Row],[FPO]])-$B$1)</f>
        <v>2</v>
      </c>
      <c r="AH170" s="9"/>
    </row>
    <row r="171" spans="1:34" hidden="1" x14ac:dyDescent="0.25">
      <c r="A171" s="4" t="s">
        <v>647</v>
      </c>
      <c r="B171" s="4" t="s">
        <v>648</v>
      </c>
      <c r="C171" s="5">
        <v>44776</v>
      </c>
      <c r="D171" s="6">
        <v>0.37222222222222223</v>
      </c>
      <c r="E171" s="4">
        <v>200</v>
      </c>
      <c r="F171" s="4" t="s">
        <v>21</v>
      </c>
      <c r="G171" s="4" t="s">
        <v>425</v>
      </c>
      <c r="H171" s="4" t="s">
        <v>649</v>
      </c>
      <c r="I171" s="7">
        <v>46568</v>
      </c>
      <c r="J171" s="7">
        <v>46568</v>
      </c>
      <c r="K171" s="4" t="s">
        <v>16</v>
      </c>
      <c r="L171" s="4" t="s">
        <v>16</v>
      </c>
      <c r="M171" s="4" t="s">
        <v>423</v>
      </c>
      <c r="N171" s="4" t="s">
        <v>16</v>
      </c>
      <c r="O171" s="15">
        <v>0</v>
      </c>
      <c r="P171" s="4">
        <v>9.6</v>
      </c>
      <c r="Q171" s="9">
        <v>0</v>
      </c>
      <c r="R171" s="9">
        <v>367600.87577229866</v>
      </c>
      <c r="S171" s="9">
        <v>0</v>
      </c>
      <c r="T171" s="9">
        <v>534412.86087410641</v>
      </c>
      <c r="U171" s="9">
        <v>1217184.6460507561</v>
      </c>
      <c r="V171" s="9">
        <v>45415.22953774863</v>
      </c>
      <c r="W171" s="9">
        <v>1217184.6460507561</v>
      </c>
      <c r="X171" s="9">
        <v>0</v>
      </c>
      <c r="Y171" s="9">
        <v>190890010.48251796</v>
      </c>
      <c r="Z171" s="9">
        <v>190522409.60674566</v>
      </c>
      <c r="AA171" s="9">
        <v>191056822.46761978</v>
      </c>
      <c r="AB171" s="9">
        <v>191739594.25279641</v>
      </c>
      <c r="AC171" s="9">
        <v>190567824.83628342</v>
      </c>
      <c r="AD171" s="9">
        <v>191739594.25279641</v>
      </c>
      <c r="AE171" s="9">
        <v>190522409.60674566</v>
      </c>
      <c r="AF171" s="9">
        <v>1107803181.6543851</v>
      </c>
      <c r="AG171" s="9">
        <f>IF(ISBLANK(Tabla3[[#This Row],[FPO]]),"",YEAR(Tabla3[[#This Row],[FPO]])-$B$1)</f>
        <v>4</v>
      </c>
      <c r="AH171" s="9"/>
    </row>
    <row r="172" spans="1:34" hidden="1" x14ac:dyDescent="0.25">
      <c r="A172" s="4" t="s">
        <v>650</v>
      </c>
      <c r="B172" s="4" t="s">
        <v>648</v>
      </c>
      <c r="C172" s="5">
        <v>44776</v>
      </c>
      <c r="D172" s="6">
        <v>0.37222222222222223</v>
      </c>
      <c r="E172" s="4">
        <v>200</v>
      </c>
      <c r="F172" s="4" t="s">
        <v>21</v>
      </c>
      <c r="G172" s="4" t="s">
        <v>430</v>
      </c>
      <c r="H172" s="4" t="s">
        <v>649</v>
      </c>
      <c r="I172" s="7">
        <v>46568</v>
      </c>
      <c r="J172" s="7">
        <v>46568</v>
      </c>
      <c r="K172" s="4" t="s">
        <v>16</v>
      </c>
      <c r="L172" s="4" t="s">
        <v>16</v>
      </c>
      <c r="M172" s="4" t="s">
        <v>423</v>
      </c>
      <c r="N172" s="4" t="s">
        <v>16</v>
      </c>
      <c r="O172" s="15">
        <v>0</v>
      </c>
      <c r="P172" s="4">
        <v>8.5399999999999991</v>
      </c>
      <c r="Q172" s="9">
        <v>0</v>
      </c>
      <c r="R172" s="9">
        <v>367600.87577229866</v>
      </c>
      <c r="S172" s="9">
        <v>0</v>
      </c>
      <c r="T172" s="9">
        <v>534412.86087410641</v>
      </c>
      <c r="U172" s="9">
        <v>1217184.6460507561</v>
      </c>
      <c r="V172" s="9">
        <v>40400.631276288885</v>
      </c>
      <c r="W172" s="9">
        <v>1217184.6460507561</v>
      </c>
      <c r="X172" s="9">
        <v>0</v>
      </c>
      <c r="Y172" s="9">
        <v>190890010.48251796</v>
      </c>
      <c r="Z172" s="9">
        <v>190522409.60674566</v>
      </c>
      <c r="AA172" s="9">
        <v>191056822.46761978</v>
      </c>
      <c r="AB172" s="9">
        <v>191739594.25279641</v>
      </c>
      <c r="AC172" s="9">
        <v>190562810.23802194</v>
      </c>
      <c r="AD172" s="9">
        <v>191739594.25279641</v>
      </c>
      <c r="AE172" s="9">
        <v>190522409.60674566</v>
      </c>
      <c r="AF172" s="9">
        <v>1107798167.0561237</v>
      </c>
      <c r="AG172" s="9">
        <f>IF(ISBLANK(Tabla3[[#This Row],[FPO]]),"",YEAR(Tabla3[[#This Row],[FPO]])-$B$1)</f>
        <v>4</v>
      </c>
      <c r="AH172" s="9"/>
    </row>
    <row r="173" spans="1:34" hidden="1" x14ac:dyDescent="0.25">
      <c r="A173" s="4" t="s">
        <v>573</v>
      </c>
      <c r="B173" s="4" t="s">
        <v>574</v>
      </c>
      <c r="C173" s="5">
        <v>44787</v>
      </c>
      <c r="D173" s="6">
        <v>0.43124999999999997</v>
      </c>
      <c r="E173" s="4">
        <v>99.9</v>
      </c>
      <c r="F173" s="4" t="s">
        <v>21</v>
      </c>
      <c r="G173" s="4" t="s">
        <v>500</v>
      </c>
      <c r="H173" s="4" t="s">
        <v>575</v>
      </c>
      <c r="I173" s="7">
        <v>46387</v>
      </c>
      <c r="J173" s="7">
        <v>46387</v>
      </c>
      <c r="K173" s="4" t="s">
        <v>16</v>
      </c>
      <c r="L173" s="4" t="s">
        <v>16</v>
      </c>
      <c r="M173" s="4" t="s">
        <v>423</v>
      </c>
      <c r="N173" s="4" t="s">
        <v>16</v>
      </c>
      <c r="O173" s="15">
        <v>0</v>
      </c>
      <c r="P173" s="4">
        <v>-9.7430000000000003</v>
      </c>
      <c r="Q173" s="9">
        <v>0</v>
      </c>
      <c r="R173" s="9">
        <v>410977.77911343001</v>
      </c>
      <c r="S173" s="9">
        <v>0</v>
      </c>
      <c r="T173" s="9">
        <v>597473.57845725131</v>
      </c>
      <c r="U173" s="9">
        <v>1360812.434284745</v>
      </c>
      <c r="V173" s="9">
        <v>-103164.26634756975</v>
      </c>
      <c r="W173" s="9">
        <v>1360812.434284745</v>
      </c>
      <c r="X173" s="9">
        <v>0</v>
      </c>
      <c r="Y173" s="9">
        <v>190933387.3858591</v>
      </c>
      <c r="Z173" s="9">
        <v>190522409.60674566</v>
      </c>
      <c r="AA173" s="9">
        <v>191119883.18520293</v>
      </c>
      <c r="AB173" s="9">
        <v>191883222.04103041</v>
      </c>
      <c r="AC173" s="9">
        <v>190419245.3403981</v>
      </c>
      <c r="AD173" s="9">
        <v>191883222.04103041</v>
      </c>
      <c r="AE173" s="9">
        <v>190522409.60674566</v>
      </c>
      <c r="AF173" s="9">
        <v>1107976481.4617751</v>
      </c>
      <c r="AG173" s="9">
        <f>IF(ISBLANK(Tabla3[[#This Row],[FPO]]),"",YEAR(Tabla3[[#This Row],[FPO]])-$B$1)</f>
        <v>3</v>
      </c>
      <c r="AH173" s="9"/>
    </row>
    <row r="174" spans="1:34" hidden="1" x14ac:dyDescent="0.25">
      <c r="A174" s="4" t="s">
        <v>576</v>
      </c>
      <c r="B174" s="4" t="s">
        <v>574</v>
      </c>
      <c r="C174" s="5">
        <v>44787</v>
      </c>
      <c r="D174" s="6">
        <v>0.43124999999999997</v>
      </c>
      <c r="E174" s="4">
        <v>99.9</v>
      </c>
      <c r="F174" s="4" t="s">
        <v>21</v>
      </c>
      <c r="G174" s="4" t="s">
        <v>457</v>
      </c>
      <c r="H174" s="4" t="s">
        <v>575</v>
      </c>
      <c r="I174" s="7">
        <v>46387</v>
      </c>
      <c r="J174" s="7">
        <v>46387</v>
      </c>
      <c r="K174" s="4" t="s">
        <v>16</v>
      </c>
      <c r="L174" s="4" t="s">
        <v>16</v>
      </c>
      <c r="M174" s="4" t="s">
        <v>423</v>
      </c>
      <c r="N174" s="4" t="s">
        <v>16</v>
      </c>
      <c r="O174" s="15">
        <v>0</v>
      </c>
      <c r="P174" s="4">
        <v>-10.939</v>
      </c>
      <c r="Q174" s="9">
        <v>0</v>
      </c>
      <c r="R174" s="9">
        <v>410977.77911343001</v>
      </c>
      <c r="S174" s="9">
        <v>0</v>
      </c>
      <c r="T174" s="9">
        <v>597473.57845725131</v>
      </c>
      <c r="U174" s="9">
        <v>1360812.434284745</v>
      </c>
      <c r="V174" s="9">
        <v>-115828.17505656014</v>
      </c>
      <c r="W174" s="9">
        <v>1360812.434284745</v>
      </c>
      <c r="X174" s="9">
        <v>0</v>
      </c>
      <c r="Y174" s="9">
        <v>190933387.3858591</v>
      </c>
      <c r="Z174" s="9">
        <v>190522409.60674566</v>
      </c>
      <c r="AA174" s="9">
        <v>191119883.18520293</v>
      </c>
      <c r="AB174" s="9">
        <v>191883222.04103041</v>
      </c>
      <c r="AC174" s="9">
        <v>190406581.43168911</v>
      </c>
      <c r="AD174" s="9">
        <v>191883222.04103041</v>
      </c>
      <c r="AE174" s="9">
        <v>190522409.60674566</v>
      </c>
      <c r="AF174" s="9">
        <v>1107963817.5530663</v>
      </c>
      <c r="AG174" s="9">
        <f>IF(ISBLANK(Tabla3[[#This Row],[FPO]]),"",YEAR(Tabla3[[#This Row],[FPO]])-$B$1)</f>
        <v>3</v>
      </c>
      <c r="AH174" s="9"/>
    </row>
    <row r="175" spans="1:34" x14ac:dyDescent="0.25">
      <c r="A175" s="4" t="s">
        <v>506</v>
      </c>
      <c r="B175" s="4" t="s">
        <v>507</v>
      </c>
      <c r="C175" s="5">
        <v>44757</v>
      </c>
      <c r="D175" s="6">
        <v>0.39374999999999999</v>
      </c>
      <c r="E175" s="4">
        <v>200</v>
      </c>
      <c r="F175" s="4" t="s">
        <v>21</v>
      </c>
      <c r="G175" s="4" t="s">
        <v>425</v>
      </c>
      <c r="H175" s="4" t="s">
        <v>508</v>
      </c>
      <c r="I175" s="7">
        <v>46022</v>
      </c>
      <c r="J175" s="7">
        <v>46022</v>
      </c>
      <c r="K175" s="4" t="s">
        <v>16</v>
      </c>
      <c r="L175" s="4" t="s">
        <v>16</v>
      </c>
      <c r="M175" s="4" t="s">
        <v>423</v>
      </c>
      <c r="N175" s="4" t="s">
        <v>16</v>
      </c>
      <c r="O175" s="15">
        <v>0</v>
      </c>
      <c r="P175" s="4">
        <v>-11.526999999999999</v>
      </c>
      <c r="Q175" s="9">
        <v>0</v>
      </c>
      <c r="R175" s="9">
        <v>459473.15704881452</v>
      </c>
      <c r="S175" s="9">
        <v>0</v>
      </c>
      <c r="T175" s="9">
        <v>667975.46071520646</v>
      </c>
      <c r="U175" s="9">
        <v>1521388.3015303449</v>
      </c>
      <c r="V175" s="9">
        <v>-68160.094010350876</v>
      </c>
      <c r="W175" s="9">
        <v>1521388.3015303449</v>
      </c>
      <c r="X175" s="9">
        <v>0</v>
      </c>
      <c r="Y175" s="9">
        <v>190981882.76379448</v>
      </c>
      <c r="Z175" s="9">
        <v>190522409.60674566</v>
      </c>
      <c r="AA175" s="9">
        <v>191190385.06746086</v>
      </c>
      <c r="AB175" s="9">
        <v>192043797.90827599</v>
      </c>
      <c r="AC175" s="9">
        <v>190454249.51273531</v>
      </c>
      <c r="AD175" s="9">
        <v>192043797.90827599</v>
      </c>
      <c r="AE175" s="9">
        <v>190522409.60674566</v>
      </c>
      <c r="AF175" s="9">
        <v>1108371346.695174</v>
      </c>
      <c r="AG175" s="9">
        <f>IF(ISBLANK(Tabla3[[#This Row],[FPO]]),"",YEAR(Tabla3[[#This Row],[FPO]])-$B$1)</f>
        <v>2</v>
      </c>
      <c r="AH175" s="9"/>
    </row>
    <row r="176" spans="1:34" x14ac:dyDescent="0.25">
      <c r="A176" s="4" t="s">
        <v>509</v>
      </c>
      <c r="B176" s="4" t="s">
        <v>507</v>
      </c>
      <c r="C176" s="5">
        <v>44757</v>
      </c>
      <c r="D176" s="6">
        <v>0.39374999999999999</v>
      </c>
      <c r="E176" s="4">
        <v>200</v>
      </c>
      <c r="F176" s="4" t="s">
        <v>21</v>
      </c>
      <c r="G176" s="4" t="s">
        <v>430</v>
      </c>
      <c r="H176" s="4" t="s">
        <v>508</v>
      </c>
      <c r="I176" s="7">
        <v>46022</v>
      </c>
      <c r="J176" s="7">
        <v>46022</v>
      </c>
      <c r="K176" s="4" t="s">
        <v>16</v>
      </c>
      <c r="L176" s="4" t="s">
        <v>16</v>
      </c>
      <c r="M176" s="4" t="s">
        <v>423</v>
      </c>
      <c r="N176" s="4" t="s">
        <v>16</v>
      </c>
      <c r="O176" s="15">
        <v>0</v>
      </c>
      <c r="P176" s="4">
        <v>-11.069000000000001</v>
      </c>
      <c r="Q176" s="9">
        <v>0</v>
      </c>
      <c r="R176" s="9">
        <v>459473.15704881452</v>
      </c>
      <c r="S176" s="9">
        <v>0</v>
      </c>
      <c r="T176" s="9">
        <v>667975.46071520646</v>
      </c>
      <c r="U176" s="9">
        <v>1521388.3015303449</v>
      </c>
      <c r="V176" s="9">
        <v>-65451.902541908043</v>
      </c>
      <c r="W176" s="9">
        <v>1521388.3015303449</v>
      </c>
      <c r="X176" s="9">
        <v>0</v>
      </c>
      <c r="Y176" s="9">
        <v>190981882.76379448</v>
      </c>
      <c r="Z176" s="9">
        <v>190522409.60674566</v>
      </c>
      <c r="AA176" s="9">
        <v>191190385.06746086</v>
      </c>
      <c r="AB176" s="9">
        <v>192043797.90827599</v>
      </c>
      <c r="AC176" s="9">
        <v>190456957.70420375</v>
      </c>
      <c r="AD176" s="9">
        <v>192043797.90827599</v>
      </c>
      <c r="AE176" s="9">
        <v>190522409.60674566</v>
      </c>
      <c r="AF176" s="9">
        <v>1108374054.8866425</v>
      </c>
      <c r="AG176" s="9">
        <f>IF(ISBLANK(Tabla3[[#This Row],[FPO]]),"",YEAR(Tabla3[[#This Row],[FPO]])-$B$1)</f>
        <v>2</v>
      </c>
      <c r="AH176" s="9"/>
    </row>
    <row r="177" spans="1:34" hidden="1" x14ac:dyDescent="0.25">
      <c r="A177" s="4" t="s">
        <v>712</v>
      </c>
      <c r="B177" s="4" t="s">
        <v>713</v>
      </c>
      <c r="C177" s="5">
        <v>44763</v>
      </c>
      <c r="D177" s="6" t="s">
        <v>714</v>
      </c>
      <c r="E177" s="4">
        <v>100</v>
      </c>
      <c r="F177" s="4" t="s">
        <v>21</v>
      </c>
      <c r="G177" s="4" t="s">
        <v>430</v>
      </c>
      <c r="H177" s="4" t="s">
        <v>715</v>
      </c>
      <c r="I177" s="7">
        <v>46752</v>
      </c>
      <c r="J177" s="7">
        <v>46752</v>
      </c>
      <c r="K177" s="4" t="s">
        <v>16</v>
      </c>
      <c r="L177" s="4" t="s">
        <v>16</v>
      </c>
      <c r="M177" s="4" t="s">
        <v>423</v>
      </c>
      <c r="N177" s="4" t="s">
        <v>16</v>
      </c>
      <c r="O177" s="15">
        <v>0</v>
      </c>
      <c r="P177" s="4">
        <v>-9.3699999999999992</v>
      </c>
      <c r="Q177" s="9">
        <v>0</v>
      </c>
      <c r="R177" s="9">
        <v>367600.87577229866</v>
      </c>
      <c r="S177" s="9">
        <v>0</v>
      </c>
      <c r="T177" s="9">
        <v>534412.86087410641</v>
      </c>
      <c r="U177" s="9">
        <v>1217184.6460507561</v>
      </c>
      <c r="V177" s="9">
        <v>-88654.312660146796</v>
      </c>
      <c r="W177" s="9">
        <v>1217184.6460507561</v>
      </c>
      <c r="X177" s="9">
        <v>0</v>
      </c>
      <c r="Y177" s="9">
        <v>190890010.48251796</v>
      </c>
      <c r="Z177" s="9">
        <v>190522409.60674566</v>
      </c>
      <c r="AA177" s="9">
        <v>191056822.46761978</v>
      </c>
      <c r="AB177" s="9">
        <v>191739594.25279641</v>
      </c>
      <c r="AC177" s="9">
        <v>190433755.2940855</v>
      </c>
      <c r="AD177" s="9">
        <v>191739594.25279641</v>
      </c>
      <c r="AE177" s="9">
        <v>190522409.60674566</v>
      </c>
      <c r="AF177" s="9">
        <v>1107669112.1121871</v>
      </c>
      <c r="AG177" s="9">
        <f>IF(ISBLANK(Tabla3[[#This Row],[FPO]]),"",YEAR(Tabla3[[#This Row],[FPO]])-$B$1)</f>
        <v>4</v>
      </c>
      <c r="AH177" s="9"/>
    </row>
    <row r="178" spans="1:34" hidden="1" x14ac:dyDescent="0.25">
      <c r="A178" s="4" t="s">
        <v>716</v>
      </c>
      <c r="B178" s="4" t="s">
        <v>713</v>
      </c>
      <c r="C178" s="5">
        <v>44763</v>
      </c>
      <c r="D178" s="6" t="s">
        <v>714</v>
      </c>
      <c r="E178" s="4">
        <v>100</v>
      </c>
      <c r="F178" s="4" t="s">
        <v>21</v>
      </c>
      <c r="G178" s="4" t="s">
        <v>425</v>
      </c>
      <c r="H178" s="4" t="s">
        <v>715</v>
      </c>
      <c r="I178" s="7">
        <v>46752</v>
      </c>
      <c r="J178" s="7">
        <v>46752</v>
      </c>
      <c r="K178" s="4" t="s">
        <v>16</v>
      </c>
      <c r="L178" s="4" t="s">
        <v>16</v>
      </c>
      <c r="M178" s="4" t="s">
        <v>423</v>
      </c>
      <c r="N178" s="4" t="s">
        <v>16</v>
      </c>
      <c r="O178" s="15">
        <v>0</v>
      </c>
      <c r="P178" s="4">
        <v>-10.49</v>
      </c>
      <c r="Q178" s="9">
        <v>0</v>
      </c>
      <c r="R178" s="9">
        <v>367600.87577229866</v>
      </c>
      <c r="S178" s="9">
        <v>0</v>
      </c>
      <c r="T178" s="9">
        <v>534412.86087410641</v>
      </c>
      <c r="U178" s="9">
        <v>1217184.6460507561</v>
      </c>
      <c r="V178" s="9">
        <v>-99251.199552288148</v>
      </c>
      <c r="W178" s="9">
        <v>1217184.6460507561</v>
      </c>
      <c r="X178" s="9">
        <v>0</v>
      </c>
      <c r="Y178" s="9">
        <v>190890010.48251796</v>
      </c>
      <c r="Z178" s="9">
        <v>190522409.60674566</v>
      </c>
      <c r="AA178" s="9">
        <v>191056822.46761978</v>
      </c>
      <c r="AB178" s="9">
        <v>191739594.25279641</v>
      </c>
      <c r="AC178" s="9">
        <v>190423158.40719336</v>
      </c>
      <c r="AD178" s="9">
        <v>191739594.25279641</v>
      </c>
      <c r="AE178" s="9">
        <v>190522409.60674566</v>
      </c>
      <c r="AF178" s="9">
        <v>1107658515.2252951</v>
      </c>
      <c r="AG178" s="9">
        <f>IF(ISBLANK(Tabla3[[#This Row],[FPO]]),"",YEAR(Tabla3[[#This Row],[FPO]])-$B$1)</f>
        <v>4</v>
      </c>
      <c r="AH178" s="9"/>
    </row>
    <row r="179" spans="1:34" x14ac:dyDescent="0.25">
      <c r="A179" s="4" t="s">
        <v>686</v>
      </c>
      <c r="B179" s="4" t="s">
        <v>687</v>
      </c>
      <c r="C179" s="5">
        <v>44792</v>
      </c>
      <c r="D179" s="6">
        <v>0.88958333333333339</v>
      </c>
      <c r="E179" s="4">
        <v>50</v>
      </c>
      <c r="F179" s="4" t="s">
        <v>21</v>
      </c>
      <c r="G179" s="4" t="s">
        <v>619</v>
      </c>
      <c r="H179" s="4" t="s">
        <v>688</v>
      </c>
      <c r="I179" s="7">
        <v>45657</v>
      </c>
      <c r="J179" s="7">
        <v>45657</v>
      </c>
      <c r="K179" s="4" t="s">
        <v>16</v>
      </c>
      <c r="L179" s="4" t="s">
        <v>16</v>
      </c>
      <c r="M179" s="4" t="s">
        <v>423</v>
      </c>
      <c r="N179" s="4" t="s">
        <v>16</v>
      </c>
      <c r="O179" s="15">
        <v>0</v>
      </c>
      <c r="P179" s="4">
        <v>-0.39</v>
      </c>
      <c r="Q179" s="9">
        <v>0</v>
      </c>
      <c r="R179" s="9">
        <v>513690.98958057474</v>
      </c>
      <c r="S179" s="9">
        <v>0</v>
      </c>
      <c r="T179" s="9">
        <v>746796.56507960102</v>
      </c>
      <c r="U179" s="9">
        <v>1700912.1211109257</v>
      </c>
      <c r="V179" s="9">
        <v>-10312.887721139305</v>
      </c>
      <c r="W179" s="9">
        <v>1700912.1211109257</v>
      </c>
      <c r="X179" s="9">
        <v>0</v>
      </c>
      <c r="Y179" s="9">
        <v>191036100.59632623</v>
      </c>
      <c r="Z179" s="9">
        <v>190522409.60674566</v>
      </c>
      <c r="AA179" s="9">
        <v>191269206.17182526</v>
      </c>
      <c r="AB179" s="9">
        <v>192223321.72785658</v>
      </c>
      <c r="AC179" s="9">
        <v>190512096.71902451</v>
      </c>
      <c r="AD179" s="9">
        <v>192223321.72785658</v>
      </c>
      <c r="AE179" s="9">
        <v>190522409.60674566</v>
      </c>
      <c r="AF179" s="9">
        <v>1108831518.5677304</v>
      </c>
      <c r="AG179" s="9">
        <f>IF(ISBLANK(Tabla3[[#This Row],[FPO]]),"",YEAR(Tabla3[[#This Row],[FPO]])-$B$1)</f>
        <v>1</v>
      </c>
      <c r="AH179" s="9"/>
    </row>
    <row r="180" spans="1:34" x14ac:dyDescent="0.25">
      <c r="A180" s="4" t="s">
        <v>689</v>
      </c>
      <c r="B180" s="4" t="s">
        <v>687</v>
      </c>
      <c r="C180" s="5">
        <v>44792</v>
      </c>
      <c r="D180" s="6">
        <v>0.88958333333333339</v>
      </c>
      <c r="E180" s="4">
        <v>50</v>
      </c>
      <c r="F180" s="4" t="s">
        <v>21</v>
      </c>
      <c r="G180" s="4" t="s">
        <v>690</v>
      </c>
      <c r="H180" s="4" t="s">
        <v>688</v>
      </c>
      <c r="I180" s="7">
        <v>45657</v>
      </c>
      <c r="J180" s="7">
        <v>45657</v>
      </c>
      <c r="K180" s="4" t="s">
        <v>16</v>
      </c>
      <c r="L180" s="4" t="s">
        <v>16</v>
      </c>
      <c r="M180" s="4" t="s">
        <v>423</v>
      </c>
      <c r="N180" s="4" t="s">
        <v>16</v>
      </c>
      <c r="O180" s="15">
        <v>0</v>
      </c>
      <c r="P180" s="4">
        <v>-0.43</v>
      </c>
      <c r="Q180" s="9">
        <v>0</v>
      </c>
      <c r="R180" s="9">
        <v>513690.98958057474</v>
      </c>
      <c r="S180" s="9">
        <v>0</v>
      </c>
      <c r="T180" s="9">
        <v>746796.56507960102</v>
      </c>
      <c r="U180" s="9">
        <v>1700912.1211109257</v>
      </c>
      <c r="V180" s="9">
        <v>-11370.619795102308</v>
      </c>
      <c r="W180" s="9">
        <v>1700912.1211109257</v>
      </c>
      <c r="X180" s="9">
        <v>0</v>
      </c>
      <c r="Y180" s="9">
        <v>191036100.59632623</v>
      </c>
      <c r="Z180" s="9">
        <v>190522409.60674566</v>
      </c>
      <c r="AA180" s="9">
        <v>191269206.17182526</v>
      </c>
      <c r="AB180" s="9">
        <v>192223321.72785658</v>
      </c>
      <c r="AC180" s="9">
        <v>190511038.98695055</v>
      </c>
      <c r="AD180" s="9">
        <v>192223321.72785658</v>
      </c>
      <c r="AE180" s="9">
        <v>190522409.60674566</v>
      </c>
      <c r="AF180" s="9">
        <v>1108830460.8356564</v>
      </c>
      <c r="AG180" s="9">
        <f>IF(ISBLANK(Tabla3[[#This Row],[FPO]]),"",YEAR(Tabla3[[#This Row],[FPO]])-$B$1)</f>
        <v>1</v>
      </c>
      <c r="AH180" s="9"/>
    </row>
    <row r="181" spans="1:34" hidden="1" x14ac:dyDescent="0.25">
      <c r="A181" s="4" t="s">
        <v>431</v>
      </c>
      <c r="B181" s="4" t="s">
        <v>432</v>
      </c>
      <c r="C181" s="5">
        <v>44757</v>
      </c>
      <c r="D181" s="6">
        <v>0.84861111111111109</v>
      </c>
      <c r="E181" s="4">
        <v>112</v>
      </c>
      <c r="F181" s="4" t="s">
        <v>21</v>
      </c>
      <c r="G181" s="4" t="s">
        <v>421</v>
      </c>
      <c r="H181" s="4" t="s">
        <v>433</v>
      </c>
      <c r="I181" s="7">
        <v>47118</v>
      </c>
      <c r="J181" s="7">
        <v>47118</v>
      </c>
      <c r="K181" s="4" t="s">
        <v>16</v>
      </c>
      <c r="L181" s="4" t="s">
        <v>16</v>
      </c>
      <c r="M181" s="4" t="s">
        <v>423</v>
      </c>
      <c r="N181" s="4" t="s">
        <v>16</v>
      </c>
      <c r="O181" s="15">
        <v>0</v>
      </c>
      <c r="P181" s="4">
        <v>-40.236440000000002</v>
      </c>
      <c r="Q181" s="9">
        <v>0</v>
      </c>
      <c r="R181" s="9">
        <v>328802.21446538338</v>
      </c>
      <c r="S181" s="9">
        <v>0</v>
      </c>
      <c r="T181" s="9">
        <v>478007.9256476803</v>
      </c>
      <c r="U181" s="9">
        <v>1088716.1413691917</v>
      </c>
      <c r="V181" s="9">
        <v>-304032.49158484978</v>
      </c>
      <c r="W181" s="9">
        <v>1088716.1413691915</v>
      </c>
      <c r="X181" s="9">
        <v>0</v>
      </c>
      <c r="Y181" s="9">
        <v>190851211.82121104</v>
      </c>
      <c r="Z181" s="9">
        <v>190522409.60674566</v>
      </c>
      <c r="AA181" s="9">
        <v>191000417.53239334</v>
      </c>
      <c r="AB181" s="9">
        <v>191611125.74811485</v>
      </c>
      <c r="AC181" s="9">
        <v>190218377.11516082</v>
      </c>
      <c r="AD181" s="9">
        <v>191611125.74811485</v>
      </c>
      <c r="AE181" s="9">
        <v>190522409.60674566</v>
      </c>
      <c r="AF181" s="9">
        <v>1107165827.5797069</v>
      </c>
      <c r="AG181" s="9">
        <f>IF(ISBLANK(Tabla3[[#This Row],[FPO]]),"",YEAR(Tabla3[[#This Row],[FPO]])-$B$1)</f>
        <v>5</v>
      </c>
      <c r="AH181" s="9"/>
    </row>
    <row r="182" spans="1:34" hidden="1" x14ac:dyDescent="0.25">
      <c r="A182" s="4" t="s">
        <v>434</v>
      </c>
      <c r="B182" s="4" t="s">
        <v>432</v>
      </c>
      <c r="C182" s="5">
        <v>44757</v>
      </c>
      <c r="D182" s="6">
        <v>0.84861111111111109</v>
      </c>
      <c r="E182" s="4">
        <v>112</v>
      </c>
      <c r="F182" s="4" t="s">
        <v>21</v>
      </c>
      <c r="G182" s="4" t="s">
        <v>435</v>
      </c>
      <c r="H182" s="4" t="s">
        <v>433</v>
      </c>
      <c r="I182" s="7">
        <v>47118</v>
      </c>
      <c r="J182" s="7">
        <v>47118</v>
      </c>
      <c r="K182" s="4" t="s">
        <v>16</v>
      </c>
      <c r="L182" s="4" t="s">
        <v>16</v>
      </c>
      <c r="M182" s="4" t="s">
        <v>423</v>
      </c>
      <c r="N182" s="4" t="s">
        <v>16</v>
      </c>
      <c r="O182" s="15">
        <v>0</v>
      </c>
      <c r="P182" s="4">
        <v>-41.003570000000003</v>
      </c>
      <c r="Q182" s="9">
        <v>0</v>
      </c>
      <c r="R182" s="9">
        <v>328802.21446538338</v>
      </c>
      <c r="S182" s="9">
        <v>0</v>
      </c>
      <c r="T182" s="9">
        <v>478007.9256476803</v>
      </c>
      <c r="U182" s="9">
        <v>1088716.1413691917</v>
      </c>
      <c r="V182" s="9">
        <v>-309829.03932290734</v>
      </c>
      <c r="W182" s="9">
        <v>1088716.1413691915</v>
      </c>
      <c r="X182" s="9">
        <v>0</v>
      </c>
      <c r="Y182" s="9">
        <v>190851211.82121104</v>
      </c>
      <c r="Z182" s="9">
        <v>190522409.60674566</v>
      </c>
      <c r="AA182" s="9">
        <v>191000417.53239334</v>
      </c>
      <c r="AB182" s="9">
        <v>191611125.74811485</v>
      </c>
      <c r="AC182" s="9">
        <v>190212580.56742275</v>
      </c>
      <c r="AD182" s="9">
        <v>191611125.74811485</v>
      </c>
      <c r="AE182" s="9">
        <v>190522409.60674566</v>
      </c>
      <c r="AF182" s="9">
        <v>1107160031.0319688</v>
      </c>
      <c r="AG182" s="9">
        <f>IF(ISBLANK(Tabla3[[#This Row],[FPO]]),"",YEAR(Tabla3[[#This Row],[FPO]])-$B$1)</f>
        <v>5</v>
      </c>
      <c r="AH182" s="9"/>
    </row>
    <row r="183" spans="1:34" x14ac:dyDescent="0.25">
      <c r="A183" s="4" t="s">
        <v>706</v>
      </c>
      <c r="B183" s="4" t="s">
        <v>707</v>
      </c>
      <c r="C183" s="5">
        <v>44720</v>
      </c>
      <c r="D183" s="6">
        <v>0.49513888888888885</v>
      </c>
      <c r="E183" s="4">
        <v>7</v>
      </c>
      <c r="F183" s="4" t="s">
        <v>21</v>
      </c>
      <c r="G183" s="4" t="s">
        <v>708</v>
      </c>
      <c r="H183" s="4" t="s">
        <v>709</v>
      </c>
      <c r="I183" s="7">
        <v>45869</v>
      </c>
      <c r="J183" s="7">
        <v>45869</v>
      </c>
      <c r="K183" s="4" t="s">
        <v>16</v>
      </c>
      <c r="L183" s="4" t="s">
        <v>16</v>
      </c>
      <c r="M183" s="4" t="s">
        <v>423</v>
      </c>
      <c r="N183" s="4" t="s">
        <v>16</v>
      </c>
      <c r="O183" s="15">
        <v>0</v>
      </c>
      <c r="P183" s="4">
        <v>-0.56999999999999995</v>
      </c>
      <c r="Q183" s="9">
        <v>0</v>
      </c>
      <c r="R183" s="9">
        <v>459473.15704881458</v>
      </c>
      <c r="S183" s="9">
        <v>0</v>
      </c>
      <c r="T183" s="9">
        <v>667975.46071520669</v>
      </c>
      <c r="U183" s="9">
        <v>1521388.3015303449</v>
      </c>
      <c r="V183" s="9">
        <v>-96298.760886614022</v>
      </c>
      <c r="W183" s="9">
        <v>1521388.3015303449</v>
      </c>
      <c r="X183" s="9">
        <v>0</v>
      </c>
      <c r="Y183" s="9">
        <v>190981882.76379448</v>
      </c>
      <c r="Z183" s="9">
        <v>190522409.60674566</v>
      </c>
      <c r="AA183" s="9">
        <v>191190385.06746086</v>
      </c>
      <c r="AB183" s="9">
        <v>192043797.90827599</v>
      </c>
      <c r="AC183" s="9">
        <v>190426110.84585905</v>
      </c>
      <c r="AD183" s="9">
        <v>192043797.90827599</v>
      </c>
      <c r="AE183" s="9">
        <v>190522409.60674566</v>
      </c>
      <c r="AF183" s="9">
        <v>1108343208.0282979</v>
      </c>
      <c r="AG183" s="9">
        <f>IF(ISBLANK(Tabla3[[#This Row],[FPO]]),"",YEAR(Tabla3[[#This Row],[FPO]])-$B$1)</f>
        <v>2</v>
      </c>
      <c r="AH183" s="9"/>
    </row>
    <row r="184" spans="1:34" x14ac:dyDescent="0.25">
      <c r="A184" s="4" t="s">
        <v>710</v>
      </c>
      <c r="B184" s="4" t="s">
        <v>707</v>
      </c>
      <c r="C184" s="5">
        <v>44720</v>
      </c>
      <c r="D184" s="6">
        <v>0.49513888888888885</v>
      </c>
      <c r="E184" s="4">
        <v>7</v>
      </c>
      <c r="F184" s="4" t="s">
        <v>21</v>
      </c>
      <c r="G184" s="4" t="s">
        <v>711</v>
      </c>
      <c r="H184" s="4" t="s">
        <v>709</v>
      </c>
      <c r="I184" s="7">
        <v>45869</v>
      </c>
      <c r="J184" s="7">
        <v>45869</v>
      </c>
      <c r="K184" s="4" t="s">
        <v>16</v>
      </c>
      <c r="L184" s="4" t="s">
        <v>16</v>
      </c>
      <c r="M184" s="4" t="s">
        <v>423</v>
      </c>
      <c r="N184" s="4" t="s">
        <v>16</v>
      </c>
      <c r="O184" s="15">
        <v>0</v>
      </c>
      <c r="P184" s="4">
        <v>-0.6</v>
      </c>
      <c r="Q184" s="9">
        <v>0</v>
      </c>
      <c r="R184" s="9">
        <v>459473.15704881458</v>
      </c>
      <c r="S184" s="9">
        <v>0</v>
      </c>
      <c r="T184" s="9">
        <v>667975.46071520669</v>
      </c>
      <c r="U184" s="9">
        <v>1521388.3015303449</v>
      </c>
      <c r="V184" s="9">
        <v>-101367.11672275164</v>
      </c>
      <c r="W184" s="9">
        <v>1521388.3015303449</v>
      </c>
      <c r="X184" s="9">
        <v>0</v>
      </c>
      <c r="Y184" s="9">
        <v>190981882.76379448</v>
      </c>
      <c r="Z184" s="9">
        <v>190522409.60674566</v>
      </c>
      <c r="AA184" s="9">
        <v>191190385.06746086</v>
      </c>
      <c r="AB184" s="9">
        <v>192043797.90827599</v>
      </c>
      <c r="AC184" s="9">
        <v>190421042.4900229</v>
      </c>
      <c r="AD184" s="9">
        <v>192043797.90827599</v>
      </c>
      <c r="AE184" s="9">
        <v>190522409.60674566</v>
      </c>
      <c r="AF184" s="9">
        <v>1108338139.6724617</v>
      </c>
      <c r="AG184" s="9">
        <f>IF(ISBLANK(Tabla3[[#This Row],[FPO]]),"",YEAR(Tabla3[[#This Row],[FPO]])-$B$1)</f>
        <v>2</v>
      </c>
      <c r="AH184" s="9"/>
    </row>
    <row r="185" spans="1:34" x14ac:dyDescent="0.25">
      <c r="A185" s="4" t="s">
        <v>510</v>
      </c>
      <c r="B185" s="4" t="s">
        <v>511</v>
      </c>
      <c r="C185" s="5">
        <v>44790</v>
      </c>
      <c r="D185" s="6">
        <v>0.50555555555555554</v>
      </c>
      <c r="E185" s="4">
        <v>250</v>
      </c>
      <c r="F185" s="4" t="s">
        <v>21</v>
      </c>
      <c r="G185" s="4" t="s">
        <v>425</v>
      </c>
      <c r="H185" s="4" t="s">
        <v>512</v>
      </c>
      <c r="I185" s="7">
        <v>46022</v>
      </c>
      <c r="J185" s="7">
        <v>46022</v>
      </c>
      <c r="K185" s="4" t="s">
        <v>16</v>
      </c>
      <c r="L185" s="4" t="s">
        <v>16</v>
      </c>
      <c r="M185" s="4" t="s">
        <v>423</v>
      </c>
      <c r="N185" s="4" t="s">
        <v>16</v>
      </c>
      <c r="O185" s="15">
        <v>0</v>
      </c>
      <c r="P185" s="4">
        <v>-33.863869999999999</v>
      </c>
      <c r="Q185" s="9">
        <v>0</v>
      </c>
      <c r="R185" s="9">
        <v>459473.1570488147</v>
      </c>
      <c r="S185" s="9">
        <v>0</v>
      </c>
      <c r="T185" s="9">
        <v>667975.46071520634</v>
      </c>
      <c r="U185" s="9">
        <v>1521388.3015303446</v>
      </c>
      <c r="V185" s="9">
        <v>-160191.86693879074</v>
      </c>
      <c r="W185" s="9">
        <v>1521388.3015303449</v>
      </c>
      <c r="X185" s="9">
        <v>0</v>
      </c>
      <c r="Y185" s="9">
        <v>190981882.76379448</v>
      </c>
      <c r="Z185" s="9">
        <v>190522409.60674566</v>
      </c>
      <c r="AA185" s="9">
        <v>191190385.06746086</v>
      </c>
      <c r="AB185" s="9">
        <v>192043797.90827599</v>
      </c>
      <c r="AC185" s="9">
        <v>190362217.73980686</v>
      </c>
      <c r="AD185" s="9">
        <v>192043797.90827599</v>
      </c>
      <c r="AE185" s="9">
        <v>190522409.60674566</v>
      </c>
      <c r="AF185" s="9">
        <v>1108279314.9222457</v>
      </c>
      <c r="AG185" s="9">
        <f>IF(ISBLANK(Tabla3[[#This Row],[FPO]]),"",YEAR(Tabla3[[#This Row],[FPO]])-$B$1)</f>
        <v>2</v>
      </c>
      <c r="AH185" s="9"/>
    </row>
    <row r="186" spans="1:34" x14ac:dyDescent="0.25">
      <c r="A186" s="4" t="s">
        <v>513</v>
      </c>
      <c r="B186" s="4" t="s">
        <v>511</v>
      </c>
      <c r="C186" s="5">
        <v>44790</v>
      </c>
      <c r="D186" s="6">
        <v>0.50555555555555554</v>
      </c>
      <c r="E186" s="4">
        <v>250</v>
      </c>
      <c r="F186" s="4" t="s">
        <v>21</v>
      </c>
      <c r="G186" s="4" t="s">
        <v>430</v>
      </c>
      <c r="H186" s="4" t="s">
        <v>512</v>
      </c>
      <c r="I186" s="7">
        <v>46022</v>
      </c>
      <c r="J186" s="7">
        <v>46022</v>
      </c>
      <c r="K186" s="4" t="s">
        <v>16</v>
      </c>
      <c r="L186" s="4" t="s">
        <v>16</v>
      </c>
      <c r="M186" s="4" t="s">
        <v>423</v>
      </c>
      <c r="N186" s="4" t="s">
        <v>16</v>
      </c>
      <c r="O186" s="15">
        <v>0</v>
      </c>
      <c r="P186" s="4">
        <v>-24.893350000000002</v>
      </c>
      <c r="Q186" s="9">
        <v>0</v>
      </c>
      <c r="R186" s="9">
        <v>459473.1570488147</v>
      </c>
      <c r="S186" s="9">
        <v>0</v>
      </c>
      <c r="T186" s="9">
        <v>667975.46071520634</v>
      </c>
      <c r="U186" s="9">
        <v>1521388.3015303446</v>
      </c>
      <c r="V186" s="9">
        <v>-117757.13203661441</v>
      </c>
      <c r="W186" s="9">
        <v>1521388.3015303449</v>
      </c>
      <c r="X186" s="9">
        <v>0</v>
      </c>
      <c r="Y186" s="9">
        <v>190981882.76379448</v>
      </c>
      <c r="Z186" s="9">
        <v>190522409.60674566</v>
      </c>
      <c r="AA186" s="9">
        <v>191190385.06746086</v>
      </c>
      <c r="AB186" s="9">
        <v>192043797.90827599</v>
      </c>
      <c r="AC186" s="9">
        <v>190404652.47470903</v>
      </c>
      <c r="AD186" s="9">
        <v>192043797.90827599</v>
      </c>
      <c r="AE186" s="9">
        <v>190522409.60674566</v>
      </c>
      <c r="AF186" s="9">
        <v>1108321749.6571479</v>
      </c>
      <c r="AG186" s="9">
        <f>IF(ISBLANK(Tabla3[[#This Row],[FPO]]),"",YEAR(Tabla3[[#This Row],[FPO]])-$B$1)</f>
        <v>2</v>
      </c>
      <c r="AH186" s="9"/>
    </row>
    <row r="187" spans="1:34" hidden="1" x14ac:dyDescent="0.25">
      <c r="A187" s="4" t="s">
        <v>609</v>
      </c>
      <c r="B187" s="4" t="s">
        <v>610</v>
      </c>
      <c r="C187" s="5">
        <v>44759</v>
      </c>
      <c r="D187" s="6">
        <v>0.88750000000000007</v>
      </c>
      <c r="E187" s="4">
        <v>200</v>
      </c>
      <c r="F187" s="4" t="s">
        <v>21</v>
      </c>
      <c r="G187" s="4" t="s">
        <v>430</v>
      </c>
      <c r="H187" s="4" t="s">
        <v>611</v>
      </c>
      <c r="I187" s="7">
        <v>46353</v>
      </c>
      <c r="J187" s="7">
        <v>46353</v>
      </c>
      <c r="K187" s="4" t="s">
        <v>16</v>
      </c>
      <c r="L187" s="4" t="s">
        <v>16</v>
      </c>
      <c r="M187" s="4" t="s">
        <v>423</v>
      </c>
      <c r="N187" s="4" t="s">
        <v>16</v>
      </c>
      <c r="O187" s="15">
        <v>0</v>
      </c>
      <c r="P187" s="4">
        <v>-18.73</v>
      </c>
      <c r="Q187" s="9">
        <v>0</v>
      </c>
      <c r="R187" s="9">
        <v>410977.77911342977</v>
      </c>
      <c r="S187" s="9">
        <v>0</v>
      </c>
      <c r="T187" s="9">
        <v>597473.57845725096</v>
      </c>
      <c r="U187" s="9">
        <v>1360812.4342847452</v>
      </c>
      <c r="V187" s="9">
        <v>-99062.631734644921</v>
      </c>
      <c r="W187" s="9">
        <v>1360812.4342847452</v>
      </c>
      <c r="X187" s="9">
        <v>0</v>
      </c>
      <c r="Y187" s="9">
        <v>190933387.3858591</v>
      </c>
      <c r="Z187" s="9">
        <v>190522409.60674566</v>
      </c>
      <c r="AA187" s="9">
        <v>191119883.1852029</v>
      </c>
      <c r="AB187" s="9">
        <v>191883222.04103041</v>
      </c>
      <c r="AC187" s="9">
        <v>190423346.97501102</v>
      </c>
      <c r="AD187" s="9">
        <v>191883222.04103041</v>
      </c>
      <c r="AE187" s="9">
        <v>190522409.60674566</v>
      </c>
      <c r="AF187" s="9">
        <v>1107980583.0963879</v>
      </c>
      <c r="AG187" s="9">
        <f>IF(ISBLANK(Tabla3[[#This Row],[FPO]]),"",YEAR(Tabla3[[#This Row],[FPO]])-$B$1)</f>
        <v>3</v>
      </c>
      <c r="AH187" s="9"/>
    </row>
    <row r="188" spans="1:34" hidden="1" x14ac:dyDescent="0.25">
      <c r="A188" s="4" t="s">
        <v>612</v>
      </c>
      <c r="B188" s="4" t="s">
        <v>610</v>
      </c>
      <c r="C188" s="5">
        <v>44759</v>
      </c>
      <c r="D188" s="6">
        <v>0.88750000000000007</v>
      </c>
      <c r="E188" s="4">
        <v>200</v>
      </c>
      <c r="F188" s="4" t="s">
        <v>21</v>
      </c>
      <c r="G188" s="4" t="s">
        <v>425</v>
      </c>
      <c r="H188" s="4" t="s">
        <v>611</v>
      </c>
      <c r="I188" s="7">
        <v>46353</v>
      </c>
      <c r="J188" s="7">
        <v>46353</v>
      </c>
      <c r="K188" s="4" t="s">
        <v>16</v>
      </c>
      <c r="L188" s="4" t="s">
        <v>16</v>
      </c>
      <c r="M188" s="4" t="s">
        <v>423</v>
      </c>
      <c r="N188" s="4" t="s">
        <v>16</v>
      </c>
      <c r="O188" s="15">
        <v>0</v>
      </c>
      <c r="P188" s="4">
        <v>-21.04</v>
      </c>
      <c r="Q188" s="9">
        <v>0</v>
      </c>
      <c r="R188" s="9">
        <v>410977.77911342977</v>
      </c>
      <c r="S188" s="9">
        <v>0</v>
      </c>
      <c r="T188" s="9">
        <v>597473.57845725096</v>
      </c>
      <c r="U188" s="9">
        <v>1360812.4342847452</v>
      </c>
      <c r="V188" s="9">
        <v>-111280.18001585314</v>
      </c>
      <c r="W188" s="9">
        <v>1360812.4342847452</v>
      </c>
      <c r="X188" s="9">
        <v>0</v>
      </c>
      <c r="Y188" s="9">
        <v>190933387.3858591</v>
      </c>
      <c r="Z188" s="9">
        <v>190522409.60674566</v>
      </c>
      <c r="AA188" s="9">
        <v>191119883.1852029</v>
      </c>
      <c r="AB188" s="9">
        <v>191883222.04103041</v>
      </c>
      <c r="AC188" s="9">
        <v>190411129.4267298</v>
      </c>
      <c r="AD188" s="9">
        <v>191883222.04103041</v>
      </c>
      <c r="AE188" s="9">
        <v>190522409.60674566</v>
      </c>
      <c r="AF188" s="9">
        <v>1107968365.5481067</v>
      </c>
      <c r="AG188" s="9">
        <f>IF(ISBLANK(Tabla3[[#This Row],[FPO]]),"",YEAR(Tabla3[[#This Row],[FPO]])-$B$1)</f>
        <v>3</v>
      </c>
      <c r="AH188" s="9"/>
    </row>
    <row r="189" spans="1:34" hidden="1" x14ac:dyDescent="0.25">
      <c r="A189" s="4" t="s">
        <v>587</v>
      </c>
      <c r="B189" s="4" t="s">
        <v>588</v>
      </c>
      <c r="C189" s="5">
        <v>44757</v>
      </c>
      <c r="D189" s="6">
        <v>0.7597222222222223</v>
      </c>
      <c r="E189" s="4">
        <v>200</v>
      </c>
      <c r="F189" s="4" t="s">
        <v>21</v>
      </c>
      <c r="G189" s="4" t="s">
        <v>430</v>
      </c>
      <c r="H189" s="4" t="s">
        <v>589</v>
      </c>
      <c r="I189" s="7">
        <v>46356</v>
      </c>
      <c r="J189" s="7">
        <v>46356</v>
      </c>
      <c r="K189" s="4" t="s">
        <v>16</v>
      </c>
      <c r="L189" s="4" t="s">
        <v>16</v>
      </c>
      <c r="M189" s="4" t="s">
        <v>423</v>
      </c>
      <c r="N189" s="4" t="s">
        <v>16</v>
      </c>
      <c r="O189" s="15">
        <v>0</v>
      </c>
      <c r="P189" s="4">
        <v>-18.73</v>
      </c>
      <c r="Q189" s="9">
        <v>0</v>
      </c>
      <c r="R189" s="9">
        <v>410977.77911342977</v>
      </c>
      <c r="S189" s="9">
        <v>0</v>
      </c>
      <c r="T189" s="9">
        <v>597473.57845725096</v>
      </c>
      <c r="U189" s="9">
        <v>1360812.4342847452</v>
      </c>
      <c r="V189" s="9">
        <v>-99062.631734644921</v>
      </c>
      <c r="W189" s="9">
        <v>1360812.4342847452</v>
      </c>
      <c r="X189" s="9">
        <v>0</v>
      </c>
      <c r="Y189" s="9">
        <v>190933387.3858591</v>
      </c>
      <c r="Z189" s="9">
        <v>190522409.60674566</v>
      </c>
      <c r="AA189" s="9">
        <v>191119883.1852029</v>
      </c>
      <c r="AB189" s="9">
        <v>191883222.04103041</v>
      </c>
      <c r="AC189" s="9">
        <v>190423346.97501102</v>
      </c>
      <c r="AD189" s="9">
        <v>191883222.04103041</v>
      </c>
      <c r="AE189" s="9">
        <v>190522409.60674566</v>
      </c>
      <c r="AF189" s="9">
        <v>1107980583.0963879</v>
      </c>
      <c r="AG189" s="9">
        <f>IF(ISBLANK(Tabla3[[#This Row],[FPO]]),"",YEAR(Tabla3[[#This Row],[FPO]])-$B$1)</f>
        <v>3</v>
      </c>
      <c r="AH189" s="9"/>
    </row>
    <row r="190" spans="1:34" hidden="1" x14ac:dyDescent="0.25">
      <c r="A190" s="4" t="s">
        <v>590</v>
      </c>
      <c r="B190" s="4" t="s">
        <v>588</v>
      </c>
      <c r="C190" s="5">
        <v>44757</v>
      </c>
      <c r="D190" s="6">
        <v>0.7597222222222223</v>
      </c>
      <c r="E190" s="4">
        <v>200</v>
      </c>
      <c r="F190" s="4" t="s">
        <v>21</v>
      </c>
      <c r="G190" s="4" t="s">
        <v>425</v>
      </c>
      <c r="H190" s="4" t="s">
        <v>589</v>
      </c>
      <c r="I190" s="7">
        <v>46356</v>
      </c>
      <c r="J190" s="7">
        <v>46356</v>
      </c>
      <c r="K190" s="4" t="s">
        <v>16</v>
      </c>
      <c r="L190" s="4" t="s">
        <v>16</v>
      </c>
      <c r="M190" s="4" t="s">
        <v>423</v>
      </c>
      <c r="N190" s="4" t="s">
        <v>16</v>
      </c>
      <c r="O190" s="15">
        <v>0</v>
      </c>
      <c r="P190" s="4">
        <v>-21.05</v>
      </c>
      <c r="Q190" s="9">
        <v>0</v>
      </c>
      <c r="R190" s="9">
        <v>410977.77911342977</v>
      </c>
      <c r="S190" s="9">
        <v>0</v>
      </c>
      <c r="T190" s="9">
        <v>597473.57845725096</v>
      </c>
      <c r="U190" s="9">
        <v>1360812.4342847452</v>
      </c>
      <c r="V190" s="9">
        <v>-111333.06983525232</v>
      </c>
      <c r="W190" s="9">
        <v>1360812.4342847452</v>
      </c>
      <c r="X190" s="9">
        <v>0</v>
      </c>
      <c r="Y190" s="9">
        <v>190933387.3858591</v>
      </c>
      <c r="Z190" s="9">
        <v>190522409.60674566</v>
      </c>
      <c r="AA190" s="9">
        <v>191119883.1852029</v>
      </c>
      <c r="AB190" s="9">
        <v>191883222.04103041</v>
      </c>
      <c r="AC190" s="9">
        <v>190411076.53691041</v>
      </c>
      <c r="AD190" s="9">
        <v>191883222.04103041</v>
      </c>
      <c r="AE190" s="9">
        <v>190522409.60674566</v>
      </c>
      <c r="AF190" s="9">
        <v>1107968312.6582873</v>
      </c>
      <c r="AG190" s="9">
        <f>IF(ISBLANK(Tabla3[[#This Row],[FPO]]),"",YEAR(Tabla3[[#This Row],[FPO]])-$B$1)</f>
        <v>3</v>
      </c>
      <c r="AH190" s="9"/>
    </row>
    <row r="191" spans="1:34" hidden="1" x14ac:dyDescent="0.25">
      <c r="A191" s="4" t="s">
        <v>602</v>
      </c>
      <c r="B191" s="4" t="s">
        <v>603</v>
      </c>
      <c r="C191" s="5">
        <v>44759</v>
      </c>
      <c r="D191" s="6">
        <v>0.39166666666666666</v>
      </c>
      <c r="E191" s="4">
        <v>100</v>
      </c>
      <c r="F191" s="4" t="s">
        <v>21</v>
      </c>
      <c r="G191" s="4" t="s">
        <v>430</v>
      </c>
      <c r="H191" s="4" t="s">
        <v>604</v>
      </c>
      <c r="I191" s="7">
        <v>47087</v>
      </c>
      <c r="J191" s="7">
        <v>47087</v>
      </c>
      <c r="K191" s="4" t="s">
        <v>16</v>
      </c>
      <c r="L191" s="4" t="s">
        <v>16</v>
      </c>
      <c r="M191" s="4" t="s">
        <v>423</v>
      </c>
      <c r="N191" s="4" t="s">
        <v>16</v>
      </c>
      <c r="O191" s="15">
        <v>0</v>
      </c>
      <c r="P191" s="4">
        <v>-8.3000000000000007</v>
      </c>
      <c r="Q191" s="9">
        <v>0</v>
      </c>
      <c r="R191" s="9">
        <v>328802.21446538338</v>
      </c>
      <c r="S191" s="9">
        <v>0</v>
      </c>
      <c r="T191" s="9">
        <v>478007.92564768018</v>
      </c>
      <c r="U191" s="9">
        <v>1088716.1413691917</v>
      </c>
      <c r="V191" s="9">
        <v>-70241.950872710513</v>
      </c>
      <c r="W191" s="9">
        <v>1088716.1413691917</v>
      </c>
      <c r="X191" s="9">
        <v>0</v>
      </c>
      <c r="Y191" s="9">
        <v>190851211.82121104</v>
      </c>
      <c r="Z191" s="9">
        <v>190522409.60674566</v>
      </c>
      <c r="AA191" s="9">
        <v>191000417.53239334</v>
      </c>
      <c r="AB191" s="9">
        <v>191611125.74811485</v>
      </c>
      <c r="AC191" s="9">
        <v>190452167.65587294</v>
      </c>
      <c r="AD191" s="9">
        <v>191611125.74811485</v>
      </c>
      <c r="AE191" s="9">
        <v>190522409.60674566</v>
      </c>
      <c r="AF191" s="9">
        <v>1107399618.120419</v>
      </c>
      <c r="AG191" s="9">
        <f>IF(ISBLANK(Tabla3[[#This Row],[FPO]]),"",YEAR(Tabla3[[#This Row],[FPO]])-$B$1)</f>
        <v>5</v>
      </c>
      <c r="AH191" s="9"/>
    </row>
    <row r="192" spans="1:34" hidden="1" x14ac:dyDescent="0.25">
      <c r="A192" s="4" t="s">
        <v>605</v>
      </c>
      <c r="B192" s="4" t="s">
        <v>603</v>
      </c>
      <c r="C192" s="5">
        <v>44759</v>
      </c>
      <c r="D192" s="6">
        <v>0.39166666666666666</v>
      </c>
      <c r="E192" s="4">
        <v>100</v>
      </c>
      <c r="F192" s="4" t="s">
        <v>21</v>
      </c>
      <c r="G192" s="4" t="s">
        <v>425</v>
      </c>
      <c r="H192" s="4" t="s">
        <v>604</v>
      </c>
      <c r="I192" s="7">
        <v>47087</v>
      </c>
      <c r="J192" s="7">
        <v>47087</v>
      </c>
      <c r="K192" s="4" t="s">
        <v>16</v>
      </c>
      <c r="L192" s="4" t="s">
        <v>16</v>
      </c>
      <c r="M192" s="4" t="s">
        <v>423</v>
      </c>
      <c r="N192" s="4" t="s">
        <v>16</v>
      </c>
      <c r="O192" s="15">
        <v>0</v>
      </c>
      <c r="P192" s="4">
        <v>-9.42</v>
      </c>
      <c r="Q192" s="9">
        <v>0</v>
      </c>
      <c r="R192" s="9">
        <v>328802.21446538338</v>
      </c>
      <c r="S192" s="9">
        <v>0</v>
      </c>
      <c r="T192" s="9">
        <v>478007.92564768018</v>
      </c>
      <c r="U192" s="9">
        <v>1088716.1413691917</v>
      </c>
      <c r="V192" s="9">
        <v>-79720.382797702739</v>
      </c>
      <c r="W192" s="9">
        <v>1088716.1413691917</v>
      </c>
      <c r="X192" s="9">
        <v>0</v>
      </c>
      <c r="Y192" s="9">
        <v>190851211.82121104</v>
      </c>
      <c r="Z192" s="9">
        <v>190522409.60674566</v>
      </c>
      <c r="AA192" s="9">
        <v>191000417.53239334</v>
      </c>
      <c r="AB192" s="9">
        <v>191611125.74811485</v>
      </c>
      <c r="AC192" s="9">
        <v>190442689.22394797</v>
      </c>
      <c r="AD192" s="9">
        <v>191611125.74811485</v>
      </c>
      <c r="AE192" s="9">
        <v>190522409.60674566</v>
      </c>
      <c r="AF192" s="9">
        <v>1107390139.688494</v>
      </c>
      <c r="AG192" s="9">
        <f>IF(ISBLANK(Tabla3[[#This Row],[FPO]]),"",YEAR(Tabla3[[#This Row],[FPO]])-$B$1)</f>
        <v>5</v>
      </c>
      <c r="AH192" s="9"/>
    </row>
    <row r="193" spans="1:34" x14ac:dyDescent="0.25">
      <c r="A193" s="4" t="s">
        <v>626</v>
      </c>
      <c r="B193" s="4" t="s">
        <v>627</v>
      </c>
      <c r="C193" s="5">
        <v>44778</v>
      </c>
      <c r="D193" s="6">
        <v>0.50069444444444444</v>
      </c>
      <c r="E193" s="4">
        <v>9.9</v>
      </c>
      <c r="F193" s="4" t="s">
        <v>21</v>
      </c>
      <c r="G193" s="4" t="s">
        <v>472</v>
      </c>
      <c r="H193" s="4" t="s">
        <v>628</v>
      </c>
      <c r="I193" s="7">
        <v>46022</v>
      </c>
      <c r="J193" s="7">
        <v>46022</v>
      </c>
      <c r="K193" s="4" t="s">
        <v>16</v>
      </c>
      <c r="L193" s="4" t="s">
        <v>16</v>
      </c>
      <c r="M193" s="4" t="s">
        <v>423</v>
      </c>
      <c r="N193" s="4" t="s">
        <v>16</v>
      </c>
      <c r="O193" s="15">
        <v>0</v>
      </c>
      <c r="P193" s="4">
        <v>-1.431</v>
      </c>
      <c r="Q193" s="9">
        <v>0</v>
      </c>
      <c r="R193" s="9">
        <v>459473.15704881464</v>
      </c>
      <c r="S193" s="9">
        <v>0</v>
      </c>
      <c r="T193" s="9">
        <v>667975.46071520657</v>
      </c>
      <c r="U193" s="9">
        <v>1521388.3015303449</v>
      </c>
      <c r="V193" s="9">
        <v>-170941.81956427658</v>
      </c>
      <c r="W193" s="9">
        <v>1521388.3015303449</v>
      </c>
      <c r="X193" s="9">
        <v>0</v>
      </c>
      <c r="Y193" s="9">
        <v>190981882.76379448</v>
      </c>
      <c r="Z193" s="9">
        <v>190522409.60674566</v>
      </c>
      <c r="AA193" s="9">
        <v>191190385.06746086</v>
      </c>
      <c r="AB193" s="9">
        <v>192043797.90827599</v>
      </c>
      <c r="AC193" s="9">
        <v>190351467.78718138</v>
      </c>
      <c r="AD193" s="9">
        <v>192043797.90827599</v>
      </c>
      <c r="AE193" s="9">
        <v>190522409.60674566</v>
      </c>
      <c r="AF193" s="9">
        <v>1108268564.9696202</v>
      </c>
      <c r="AG193" s="9">
        <f>IF(ISBLANK(Tabla3[[#This Row],[FPO]]),"",YEAR(Tabla3[[#This Row],[FPO]])-$B$1)</f>
        <v>2</v>
      </c>
      <c r="AH193" s="9"/>
    </row>
    <row r="194" spans="1:34" x14ac:dyDescent="0.25">
      <c r="A194" s="4" t="s">
        <v>629</v>
      </c>
      <c r="B194" s="4" t="s">
        <v>627</v>
      </c>
      <c r="C194" s="5">
        <v>44778</v>
      </c>
      <c r="D194" s="6">
        <v>0.50069444444444444</v>
      </c>
      <c r="E194" s="4">
        <v>9.9</v>
      </c>
      <c r="F194" s="4" t="s">
        <v>21</v>
      </c>
      <c r="G194" s="4" t="s">
        <v>469</v>
      </c>
      <c r="H194" s="4" t="s">
        <v>628</v>
      </c>
      <c r="I194" s="7">
        <v>46022</v>
      </c>
      <c r="J194" s="7">
        <v>46022</v>
      </c>
      <c r="K194" s="4" t="s">
        <v>16</v>
      </c>
      <c r="L194" s="4" t="s">
        <v>16</v>
      </c>
      <c r="M194" s="4" t="s">
        <v>423</v>
      </c>
      <c r="N194" s="4" t="s">
        <v>16</v>
      </c>
      <c r="O194" s="15">
        <v>0</v>
      </c>
      <c r="P194" s="4">
        <v>-1.4177999999999999</v>
      </c>
      <c r="Q194" s="9">
        <v>0</v>
      </c>
      <c r="R194" s="9">
        <v>459473.15704881464</v>
      </c>
      <c r="S194" s="9">
        <v>0</v>
      </c>
      <c r="T194" s="9">
        <v>667975.46071520657</v>
      </c>
      <c r="U194" s="9">
        <v>1521388.3015303449</v>
      </c>
      <c r="V194" s="9">
        <v>-169364.99774858935</v>
      </c>
      <c r="W194" s="9">
        <v>1521388.3015303449</v>
      </c>
      <c r="X194" s="9">
        <v>0</v>
      </c>
      <c r="Y194" s="9">
        <v>190981882.76379448</v>
      </c>
      <c r="Z194" s="9">
        <v>190522409.60674566</v>
      </c>
      <c r="AA194" s="9">
        <v>191190385.06746086</v>
      </c>
      <c r="AB194" s="9">
        <v>192043797.90827599</v>
      </c>
      <c r="AC194" s="9">
        <v>190353044.60899708</v>
      </c>
      <c r="AD194" s="9">
        <v>192043797.90827599</v>
      </c>
      <c r="AE194" s="9">
        <v>190522409.60674566</v>
      </c>
      <c r="AF194" s="9">
        <v>1108270141.791436</v>
      </c>
      <c r="AG194" s="9">
        <f>IF(ISBLANK(Tabla3[[#This Row],[FPO]]),"",YEAR(Tabla3[[#This Row],[FPO]])-$B$1)</f>
        <v>2</v>
      </c>
      <c r="AH194" s="9"/>
    </row>
    <row r="195" spans="1:34" x14ac:dyDescent="0.25">
      <c r="A195" s="4" t="s">
        <v>577</v>
      </c>
      <c r="B195" s="4" t="s">
        <v>578</v>
      </c>
      <c r="C195" s="5">
        <v>44758</v>
      </c>
      <c r="D195" s="6">
        <v>0.60416666666666663</v>
      </c>
      <c r="E195" s="4">
        <v>50</v>
      </c>
      <c r="F195" s="4" t="s">
        <v>21</v>
      </c>
      <c r="G195" s="4" t="s">
        <v>579</v>
      </c>
      <c r="H195" s="4" t="s">
        <v>580</v>
      </c>
      <c r="I195" s="7">
        <v>46022</v>
      </c>
      <c r="J195" s="7">
        <v>46022</v>
      </c>
      <c r="K195" s="4" t="s">
        <v>16</v>
      </c>
      <c r="L195" s="4" t="s">
        <v>16</v>
      </c>
      <c r="M195" s="4" t="s">
        <v>423</v>
      </c>
      <c r="N195" s="4" t="s">
        <v>16</v>
      </c>
      <c r="O195" s="15">
        <v>0</v>
      </c>
      <c r="P195" s="4">
        <v>-12.418509999999999</v>
      </c>
      <c r="Q195" s="9">
        <v>0</v>
      </c>
      <c r="R195" s="9">
        <v>459473.15704881452</v>
      </c>
      <c r="S195" s="9">
        <v>0</v>
      </c>
      <c r="T195" s="9">
        <v>667975.46071520646</v>
      </c>
      <c r="U195" s="9">
        <v>1521388.3015303449</v>
      </c>
      <c r="V195" s="9">
        <v>-293726.66229495354</v>
      </c>
      <c r="W195" s="9">
        <v>1521388.3015303449</v>
      </c>
      <c r="X195" s="9">
        <v>0</v>
      </c>
      <c r="Y195" s="9">
        <v>190981882.76379448</v>
      </c>
      <c r="Z195" s="9">
        <v>190522409.60674566</v>
      </c>
      <c r="AA195" s="9">
        <v>191190385.06746086</v>
      </c>
      <c r="AB195" s="9">
        <v>192043797.90827599</v>
      </c>
      <c r="AC195" s="9">
        <v>190228682.94445071</v>
      </c>
      <c r="AD195" s="9">
        <v>192043797.90827599</v>
      </c>
      <c r="AE195" s="9">
        <v>190522409.60674566</v>
      </c>
      <c r="AF195" s="9">
        <v>1108145780.1268895</v>
      </c>
      <c r="AG195" s="9">
        <f>IF(ISBLANK(Tabla3[[#This Row],[FPO]]),"",YEAR(Tabla3[[#This Row],[FPO]])-$B$1)</f>
        <v>2</v>
      </c>
      <c r="AH195" s="9"/>
    </row>
    <row r="196" spans="1:34" x14ac:dyDescent="0.25">
      <c r="A196" s="4" t="s">
        <v>581</v>
      </c>
      <c r="B196" s="4" t="s">
        <v>578</v>
      </c>
      <c r="C196" s="5">
        <v>44758</v>
      </c>
      <c r="D196" s="6">
        <v>0.60416666666666663</v>
      </c>
      <c r="E196" s="4">
        <v>50</v>
      </c>
      <c r="F196" s="4" t="s">
        <v>21</v>
      </c>
      <c r="G196" s="4" t="s">
        <v>582</v>
      </c>
      <c r="H196" s="4" t="s">
        <v>580</v>
      </c>
      <c r="I196" s="7">
        <v>46022</v>
      </c>
      <c r="J196" s="7">
        <v>46022</v>
      </c>
      <c r="K196" s="4" t="s">
        <v>16</v>
      </c>
      <c r="L196" s="4" t="s">
        <v>16</v>
      </c>
      <c r="M196" s="4" t="s">
        <v>423</v>
      </c>
      <c r="N196" s="4" t="s">
        <v>16</v>
      </c>
      <c r="O196" s="15">
        <v>0</v>
      </c>
      <c r="P196" s="4">
        <v>-13.12651</v>
      </c>
      <c r="Q196" s="9">
        <v>0</v>
      </c>
      <c r="R196" s="9">
        <v>459473.15704881452</v>
      </c>
      <c r="S196" s="9">
        <v>0</v>
      </c>
      <c r="T196" s="9">
        <v>667975.46071520646</v>
      </c>
      <c r="U196" s="9">
        <v>1521388.3015303449</v>
      </c>
      <c r="V196" s="9">
        <v>-310472.50997755217</v>
      </c>
      <c r="W196" s="9">
        <v>1521388.3015303449</v>
      </c>
      <c r="X196" s="9">
        <v>0</v>
      </c>
      <c r="Y196" s="9">
        <v>190981882.76379448</v>
      </c>
      <c r="Z196" s="9">
        <v>190522409.60674566</v>
      </c>
      <c r="AA196" s="9">
        <v>191190385.06746086</v>
      </c>
      <c r="AB196" s="9">
        <v>192043797.90827599</v>
      </c>
      <c r="AC196" s="9">
        <v>190211937.09676811</v>
      </c>
      <c r="AD196" s="9">
        <v>192043797.90827599</v>
      </c>
      <c r="AE196" s="9">
        <v>190522409.60674566</v>
      </c>
      <c r="AF196" s="9">
        <v>1108129034.279207</v>
      </c>
      <c r="AG196" s="9">
        <f>IF(ISBLANK(Tabla3[[#This Row],[FPO]]),"",YEAR(Tabla3[[#This Row],[FPO]])-$B$1)</f>
        <v>2</v>
      </c>
      <c r="AH196" s="9"/>
    </row>
    <row r="197" spans="1:34" x14ac:dyDescent="0.25">
      <c r="A197" s="4" t="s">
        <v>630</v>
      </c>
      <c r="B197" s="4" t="s">
        <v>631</v>
      </c>
      <c r="C197" s="5">
        <v>44796</v>
      </c>
      <c r="D197" s="6">
        <v>0.87916666666666676</v>
      </c>
      <c r="E197" s="4">
        <v>9.9</v>
      </c>
      <c r="F197" s="4" t="s">
        <v>21</v>
      </c>
      <c r="G197" s="4" t="s">
        <v>619</v>
      </c>
      <c r="H197" s="4" t="s">
        <v>632</v>
      </c>
      <c r="I197" s="7">
        <v>45657</v>
      </c>
      <c r="J197" s="7">
        <v>45657</v>
      </c>
      <c r="K197" s="4" t="s">
        <v>16</v>
      </c>
      <c r="L197" s="4" t="s">
        <v>16</v>
      </c>
      <c r="M197" s="4" t="s">
        <v>423</v>
      </c>
      <c r="N197" s="4" t="s">
        <v>16</v>
      </c>
      <c r="O197" s="15">
        <v>0</v>
      </c>
      <c r="P197" s="4">
        <v>-0.49</v>
      </c>
      <c r="Q197" s="9">
        <v>0</v>
      </c>
      <c r="R197" s="9">
        <v>513690.98958057474</v>
      </c>
      <c r="S197" s="9">
        <v>0</v>
      </c>
      <c r="T197" s="9">
        <v>746796.56507960113</v>
      </c>
      <c r="U197" s="9">
        <v>1700912.1211109257</v>
      </c>
      <c r="V197" s="9">
        <v>-65440.494474983934</v>
      </c>
      <c r="W197" s="9">
        <v>1700912.1211109257</v>
      </c>
      <c r="X197" s="9">
        <v>0</v>
      </c>
      <c r="Y197" s="9">
        <v>191036100.59632623</v>
      </c>
      <c r="Z197" s="9">
        <v>190522409.60674566</v>
      </c>
      <c r="AA197" s="9">
        <v>191269206.17182526</v>
      </c>
      <c r="AB197" s="9">
        <v>192223321.72785658</v>
      </c>
      <c r="AC197" s="9">
        <v>190456969.11227068</v>
      </c>
      <c r="AD197" s="9">
        <v>192223321.72785658</v>
      </c>
      <c r="AE197" s="9">
        <v>190522409.60674566</v>
      </c>
      <c r="AF197" s="9">
        <v>1108776390.9609766</v>
      </c>
      <c r="AG197" s="9">
        <f>IF(ISBLANK(Tabla3[[#This Row],[FPO]]),"",YEAR(Tabla3[[#This Row],[FPO]])-$B$1)</f>
        <v>1</v>
      </c>
      <c r="AH197" s="9"/>
    </row>
    <row r="198" spans="1:34" x14ac:dyDescent="0.25">
      <c r="A198" s="4" t="s">
        <v>633</v>
      </c>
      <c r="B198" s="4" t="s">
        <v>631</v>
      </c>
      <c r="C198" s="5">
        <v>44796</v>
      </c>
      <c r="D198" s="6">
        <v>0.87916666666666676</v>
      </c>
      <c r="E198" s="4">
        <v>9.9</v>
      </c>
      <c r="F198" s="4" t="s">
        <v>21</v>
      </c>
      <c r="G198" s="4" t="s">
        <v>546</v>
      </c>
      <c r="H198" s="4" t="s">
        <v>632</v>
      </c>
      <c r="I198" s="7">
        <v>45657</v>
      </c>
      <c r="J198" s="7">
        <v>45657</v>
      </c>
      <c r="K198" s="4" t="s">
        <v>16</v>
      </c>
      <c r="L198" s="4" t="s">
        <v>16</v>
      </c>
      <c r="M198" s="4" t="s">
        <v>423</v>
      </c>
      <c r="N198" s="4" t="s">
        <v>16</v>
      </c>
      <c r="O198" s="15">
        <v>0</v>
      </c>
      <c r="P198" s="4">
        <v>-0.5</v>
      </c>
      <c r="Q198" s="9">
        <v>0</v>
      </c>
      <c r="R198" s="9">
        <v>513690.98958057474</v>
      </c>
      <c r="S198" s="9">
        <v>0</v>
      </c>
      <c r="T198" s="9">
        <v>746796.56507960113</v>
      </c>
      <c r="U198" s="9">
        <v>1700912.1211109257</v>
      </c>
      <c r="V198" s="9">
        <v>-66776.014770391746</v>
      </c>
      <c r="W198" s="9">
        <v>1700912.1211109257</v>
      </c>
      <c r="X198" s="9">
        <v>0</v>
      </c>
      <c r="Y198" s="9">
        <v>191036100.59632623</v>
      </c>
      <c r="Z198" s="9">
        <v>190522409.60674566</v>
      </c>
      <c r="AA198" s="9">
        <v>191269206.17182526</v>
      </c>
      <c r="AB198" s="9">
        <v>192223321.72785658</v>
      </c>
      <c r="AC198" s="9">
        <v>190455633.59197527</v>
      </c>
      <c r="AD198" s="9">
        <v>192223321.72785658</v>
      </c>
      <c r="AE198" s="9">
        <v>190522409.60674566</v>
      </c>
      <c r="AF198" s="9">
        <v>1108775055.4406812</v>
      </c>
      <c r="AG198" s="9">
        <f>IF(ISBLANK(Tabla3[[#This Row],[FPO]]),"",YEAR(Tabla3[[#This Row],[FPO]])-$B$1)</f>
        <v>1</v>
      </c>
      <c r="AH198" s="9"/>
    </row>
    <row r="199" spans="1:34" hidden="1" x14ac:dyDescent="0.25">
      <c r="A199" s="4" t="s">
        <v>703</v>
      </c>
      <c r="B199" s="4" t="s">
        <v>704</v>
      </c>
      <c r="C199" s="5">
        <v>44702</v>
      </c>
      <c r="D199" s="6">
        <v>0.57638888888888895</v>
      </c>
      <c r="E199" s="4">
        <v>300</v>
      </c>
      <c r="F199" s="4" t="s">
        <v>21</v>
      </c>
      <c r="G199" s="4" t="s">
        <v>430</v>
      </c>
      <c r="H199" s="4" t="s">
        <v>705</v>
      </c>
      <c r="I199" s="7">
        <v>46387</v>
      </c>
      <c r="J199" s="7">
        <v>46387</v>
      </c>
      <c r="K199" s="4" t="s">
        <v>16</v>
      </c>
      <c r="L199" s="4" t="s">
        <v>16</v>
      </c>
      <c r="M199" s="4" t="s">
        <v>423</v>
      </c>
      <c r="N199" s="4" t="s">
        <v>16</v>
      </c>
      <c r="O199" s="15">
        <v>0</v>
      </c>
      <c r="P199" s="4">
        <v>-127.26</v>
      </c>
      <c r="Q199" s="9">
        <v>0</v>
      </c>
      <c r="R199" s="9">
        <v>410977.77911342983</v>
      </c>
      <c r="S199" s="9">
        <v>0</v>
      </c>
      <c r="T199" s="9">
        <v>597473.57845725107</v>
      </c>
      <c r="U199" s="9">
        <v>1360812.4342847455</v>
      </c>
      <c r="V199" s="9">
        <v>-448717.22778255632</v>
      </c>
      <c r="W199" s="9">
        <v>1360812.4342847455</v>
      </c>
      <c r="X199" s="9">
        <v>0</v>
      </c>
      <c r="Y199" s="9">
        <v>190933387.3858591</v>
      </c>
      <c r="Z199" s="9">
        <v>190522409.60674566</v>
      </c>
      <c r="AA199" s="9">
        <v>191119883.1852029</v>
      </c>
      <c r="AB199" s="9">
        <v>191883222.04103041</v>
      </c>
      <c r="AC199" s="9">
        <v>190073692.37896311</v>
      </c>
      <c r="AD199" s="9">
        <v>191883222.04103041</v>
      </c>
      <c r="AE199" s="9">
        <v>190522409.60674566</v>
      </c>
      <c r="AF199" s="9">
        <v>1107630928.50034</v>
      </c>
      <c r="AG199" s="9">
        <f>IF(ISBLANK(Tabla3[[#This Row],[FPO]]),"",YEAR(Tabla3[[#This Row],[FPO]])-$B$1)</f>
        <v>3</v>
      </c>
      <c r="AH199" s="9"/>
    </row>
    <row r="200" spans="1:34" x14ac:dyDescent="0.25">
      <c r="A200" s="4" t="s">
        <v>595</v>
      </c>
      <c r="B200" s="4" t="s">
        <v>596</v>
      </c>
      <c r="C200" s="5">
        <v>44757</v>
      </c>
      <c r="D200" s="6">
        <v>0.40069444444444446</v>
      </c>
      <c r="E200" s="4">
        <v>19.899999999999999</v>
      </c>
      <c r="F200" s="4" t="s">
        <v>21</v>
      </c>
      <c r="G200" s="4" t="s">
        <v>454</v>
      </c>
      <c r="H200" s="4" t="s">
        <v>597</v>
      </c>
      <c r="I200" s="7">
        <v>46022</v>
      </c>
      <c r="J200" s="7">
        <v>46022</v>
      </c>
      <c r="K200" s="4" t="s">
        <v>16</v>
      </c>
      <c r="L200" s="4" t="s">
        <v>16</v>
      </c>
      <c r="M200" s="4" t="s">
        <v>423</v>
      </c>
      <c r="N200" s="4" t="s">
        <v>16</v>
      </c>
      <c r="O200" s="15">
        <v>0</v>
      </c>
      <c r="P200" s="4">
        <v>-0.73</v>
      </c>
      <c r="Q200" s="9">
        <v>0</v>
      </c>
      <c r="R200" s="9">
        <v>459473.15704881458</v>
      </c>
      <c r="S200" s="9">
        <v>0</v>
      </c>
      <c r="T200" s="9">
        <v>667975.46071520681</v>
      </c>
      <c r="U200" s="9">
        <v>1521388.3015303449</v>
      </c>
      <c r="V200" s="9">
        <v>-43382.409250691853</v>
      </c>
      <c r="W200" s="9">
        <v>1521388.3015303449</v>
      </c>
      <c r="X200" s="9">
        <v>0</v>
      </c>
      <c r="Y200" s="9">
        <v>190981882.76379448</v>
      </c>
      <c r="Z200" s="9">
        <v>190522409.60674566</v>
      </c>
      <c r="AA200" s="9">
        <v>191190385.06746086</v>
      </c>
      <c r="AB200" s="9">
        <v>192043797.90827599</v>
      </c>
      <c r="AC200" s="9">
        <v>190479027.19749495</v>
      </c>
      <c r="AD200" s="9">
        <v>192043797.90827599</v>
      </c>
      <c r="AE200" s="9">
        <v>190522409.60674566</v>
      </c>
      <c r="AF200" s="9">
        <v>1108396124.3799338</v>
      </c>
      <c r="AG200" s="9">
        <f>IF(ISBLANK(Tabla3[[#This Row],[FPO]]),"",YEAR(Tabla3[[#This Row],[FPO]])-$B$1)</f>
        <v>2</v>
      </c>
      <c r="AH200" s="9"/>
    </row>
    <row r="201" spans="1:34" x14ac:dyDescent="0.25">
      <c r="A201" s="4" t="s">
        <v>622</v>
      </c>
      <c r="B201" s="4" t="s">
        <v>623</v>
      </c>
      <c r="C201" s="5">
        <v>44797</v>
      </c>
      <c r="D201" s="6">
        <v>0.85763888888888884</v>
      </c>
      <c r="E201" s="4">
        <v>3</v>
      </c>
      <c r="F201" s="4" t="s">
        <v>21</v>
      </c>
      <c r="G201" s="4" t="s">
        <v>469</v>
      </c>
      <c r="H201" s="4" t="s">
        <v>624</v>
      </c>
      <c r="I201" s="7">
        <v>45651</v>
      </c>
      <c r="J201" s="7">
        <v>45651</v>
      </c>
      <c r="K201" s="4" t="s">
        <v>16</v>
      </c>
      <c r="L201" s="4" t="s">
        <v>16</v>
      </c>
      <c r="M201" s="4" t="s">
        <v>423</v>
      </c>
      <c r="N201" s="4" t="s">
        <v>16</v>
      </c>
      <c r="O201" s="15">
        <v>0</v>
      </c>
      <c r="P201" s="4">
        <v>-0.3</v>
      </c>
      <c r="Q201" s="9">
        <v>0</v>
      </c>
      <c r="R201" s="9">
        <v>513690.98958057445</v>
      </c>
      <c r="S201" s="9">
        <v>0</v>
      </c>
      <c r="T201" s="9">
        <v>746796.56507960067</v>
      </c>
      <c r="U201" s="9">
        <v>1700912.1211109255</v>
      </c>
      <c r="V201" s="9">
        <v>-132216.5092453757</v>
      </c>
      <c r="W201" s="9">
        <v>1700912.1211109255</v>
      </c>
      <c r="X201" s="9">
        <v>0</v>
      </c>
      <c r="Y201" s="9">
        <v>191036100.59632623</v>
      </c>
      <c r="Z201" s="9">
        <v>190522409.60674566</v>
      </c>
      <c r="AA201" s="9">
        <v>191269206.17182526</v>
      </c>
      <c r="AB201" s="9">
        <v>192223321.72785658</v>
      </c>
      <c r="AC201" s="9">
        <v>190390193.09750029</v>
      </c>
      <c r="AD201" s="9">
        <v>192223321.72785658</v>
      </c>
      <c r="AE201" s="9">
        <v>190522409.60674566</v>
      </c>
      <c r="AF201" s="9">
        <v>1108709614.9462061</v>
      </c>
      <c r="AG201" s="9">
        <f>IF(ISBLANK(Tabla3[[#This Row],[FPO]]),"",YEAR(Tabla3[[#This Row],[FPO]])-$B$1)</f>
        <v>1</v>
      </c>
      <c r="AH201" s="9"/>
    </row>
    <row r="202" spans="1:34" x14ac:dyDescent="0.25">
      <c r="A202" s="4" t="s">
        <v>625</v>
      </c>
      <c r="B202" s="4" t="s">
        <v>623</v>
      </c>
      <c r="C202" s="5">
        <v>44797</v>
      </c>
      <c r="D202" s="6">
        <v>0.85763888888888884</v>
      </c>
      <c r="E202" s="4">
        <v>3</v>
      </c>
      <c r="F202" s="4" t="s">
        <v>21</v>
      </c>
      <c r="G202" s="4" t="s">
        <v>546</v>
      </c>
      <c r="H202" s="4" t="s">
        <v>624</v>
      </c>
      <c r="I202" s="7">
        <v>45651</v>
      </c>
      <c r="J202" s="7">
        <v>45651</v>
      </c>
      <c r="K202" s="4" t="s">
        <v>16</v>
      </c>
      <c r="L202" s="4" t="s">
        <v>16</v>
      </c>
      <c r="M202" s="4" t="s">
        <v>423</v>
      </c>
      <c r="N202" s="4" t="s">
        <v>16</v>
      </c>
      <c r="O202" s="15">
        <v>0</v>
      </c>
      <c r="P202" s="4">
        <v>-0.35</v>
      </c>
      <c r="Q202" s="9">
        <v>0</v>
      </c>
      <c r="R202" s="9">
        <v>513690.98958057445</v>
      </c>
      <c r="S202" s="9">
        <v>0</v>
      </c>
      <c r="T202" s="9">
        <v>746796.56507960067</v>
      </c>
      <c r="U202" s="9">
        <v>1700912.1211109255</v>
      </c>
      <c r="V202" s="9">
        <v>-154252.59411960497</v>
      </c>
      <c r="W202" s="9">
        <v>1700912.1211109255</v>
      </c>
      <c r="X202" s="9">
        <v>0</v>
      </c>
      <c r="Y202" s="9">
        <v>191036100.59632623</v>
      </c>
      <c r="Z202" s="9">
        <v>190522409.60674566</v>
      </c>
      <c r="AA202" s="9">
        <v>191269206.17182526</v>
      </c>
      <c r="AB202" s="9">
        <v>192223321.72785658</v>
      </c>
      <c r="AC202" s="9">
        <v>190368157.01262605</v>
      </c>
      <c r="AD202" s="9">
        <v>192223321.72785658</v>
      </c>
      <c r="AE202" s="9">
        <v>190522409.60674566</v>
      </c>
      <c r="AF202" s="9">
        <v>1108687578.8613319</v>
      </c>
      <c r="AG202" s="9">
        <f>IF(ISBLANK(Tabla3[[#This Row],[FPO]]),"",YEAR(Tabla3[[#This Row],[FPO]])-$B$1)</f>
        <v>1</v>
      </c>
      <c r="AH202" s="9"/>
    </row>
    <row r="203" spans="1:34" x14ac:dyDescent="0.25">
      <c r="A203" s="4" t="s">
        <v>617</v>
      </c>
      <c r="B203" s="4" t="s">
        <v>618</v>
      </c>
      <c r="C203" s="5">
        <v>44797</v>
      </c>
      <c r="D203" s="6">
        <v>0.80694444444444446</v>
      </c>
      <c r="E203" s="4">
        <v>9.9</v>
      </c>
      <c r="F203" s="4" t="s">
        <v>21</v>
      </c>
      <c r="G203" s="4" t="s">
        <v>619</v>
      </c>
      <c r="H203" s="4" t="s">
        <v>620</v>
      </c>
      <c r="I203" s="7">
        <v>45504</v>
      </c>
      <c r="J203" s="7">
        <v>45504</v>
      </c>
      <c r="K203" s="4" t="s">
        <v>16</v>
      </c>
      <c r="L203" s="4" t="s">
        <v>16</v>
      </c>
      <c r="M203" s="4" t="s">
        <v>423</v>
      </c>
      <c r="N203" s="4" t="s">
        <v>16</v>
      </c>
      <c r="O203" s="15">
        <v>0</v>
      </c>
      <c r="P203" s="4">
        <v>-0.57999999999999996</v>
      </c>
      <c r="Q203" s="9">
        <v>0</v>
      </c>
      <c r="R203" s="9">
        <v>513690.98958057474</v>
      </c>
      <c r="S203" s="9">
        <v>0</v>
      </c>
      <c r="T203" s="9">
        <v>746796.56507960113</v>
      </c>
      <c r="U203" s="9">
        <v>1700912.1211109257</v>
      </c>
      <c r="V203" s="9">
        <v>-77460.177133654419</v>
      </c>
      <c r="W203" s="9">
        <v>1700912.1211109257</v>
      </c>
      <c r="X203" s="9">
        <v>0</v>
      </c>
      <c r="Y203" s="9">
        <v>191036100.59632623</v>
      </c>
      <c r="Z203" s="9">
        <v>190522409.60674566</v>
      </c>
      <c r="AA203" s="9">
        <v>191269206.17182526</v>
      </c>
      <c r="AB203" s="9">
        <v>192223321.72785658</v>
      </c>
      <c r="AC203" s="9">
        <v>190444949.42961201</v>
      </c>
      <c r="AD203" s="9">
        <v>192223321.72785658</v>
      </c>
      <c r="AE203" s="9">
        <v>190522409.60674566</v>
      </c>
      <c r="AF203" s="9">
        <v>1108764371.2783179</v>
      </c>
      <c r="AG203" s="9">
        <f>IF(ISBLANK(Tabla3[[#This Row],[FPO]]),"",YEAR(Tabla3[[#This Row],[FPO]])-$B$1)</f>
        <v>1</v>
      </c>
      <c r="AH203" s="9"/>
    </row>
    <row r="204" spans="1:34" x14ac:dyDescent="0.25">
      <c r="A204" s="4" t="s">
        <v>621</v>
      </c>
      <c r="B204" s="4" t="s">
        <v>618</v>
      </c>
      <c r="C204" s="5">
        <v>44797</v>
      </c>
      <c r="D204" s="6">
        <v>0.80694444444444446</v>
      </c>
      <c r="E204" s="4">
        <v>9.9</v>
      </c>
      <c r="F204" s="4" t="s">
        <v>21</v>
      </c>
      <c r="G204" s="4" t="s">
        <v>546</v>
      </c>
      <c r="H204" s="4" t="s">
        <v>620</v>
      </c>
      <c r="I204" s="7">
        <v>45504</v>
      </c>
      <c r="J204" s="7">
        <v>45504</v>
      </c>
      <c r="K204" s="4" t="s">
        <v>16</v>
      </c>
      <c r="L204" s="4" t="s">
        <v>16</v>
      </c>
      <c r="M204" s="4" t="s">
        <v>423</v>
      </c>
      <c r="N204" s="4" t="s">
        <v>16</v>
      </c>
      <c r="O204" s="15">
        <v>0</v>
      </c>
      <c r="P204" s="4">
        <v>-0.61</v>
      </c>
      <c r="Q204" s="9">
        <v>0</v>
      </c>
      <c r="R204" s="9">
        <v>513690.98958057474</v>
      </c>
      <c r="S204" s="9">
        <v>0</v>
      </c>
      <c r="T204" s="9">
        <v>746796.56507960113</v>
      </c>
      <c r="U204" s="9">
        <v>1700912.1211109257</v>
      </c>
      <c r="V204" s="9">
        <v>-81466.738019877943</v>
      </c>
      <c r="W204" s="9">
        <v>1700912.1211109257</v>
      </c>
      <c r="X204" s="9">
        <v>0</v>
      </c>
      <c r="Y204" s="9">
        <v>191036100.59632623</v>
      </c>
      <c r="Z204" s="9">
        <v>190522409.60674566</v>
      </c>
      <c r="AA204" s="9">
        <v>191269206.17182526</v>
      </c>
      <c r="AB204" s="9">
        <v>192223321.72785658</v>
      </c>
      <c r="AC204" s="9">
        <v>190440942.86872578</v>
      </c>
      <c r="AD204" s="9">
        <v>192223321.72785658</v>
      </c>
      <c r="AE204" s="9">
        <v>190522409.60674566</v>
      </c>
      <c r="AF204" s="9">
        <v>1108760364.7174315</v>
      </c>
      <c r="AG204" s="9">
        <f>IF(ISBLANK(Tabla3[[#This Row],[FPO]]),"",YEAR(Tabla3[[#This Row],[FPO]])-$B$1)</f>
        <v>1</v>
      </c>
      <c r="AH204" s="9"/>
    </row>
    <row r="205" spans="1:34" hidden="1" x14ac:dyDescent="0.25">
      <c r="A205" s="4" t="s">
        <v>458</v>
      </c>
      <c r="B205" s="4" t="s">
        <v>459</v>
      </c>
      <c r="C205" s="5">
        <v>44755</v>
      </c>
      <c r="D205" s="6">
        <v>0.56944444444444442</v>
      </c>
      <c r="E205" s="4">
        <v>9.9</v>
      </c>
      <c r="F205" s="4" t="s">
        <v>21</v>
      </c>
      <c r="G205" s="4" t="s">
        <v>454</v>
      </c>
      <c r="H205" s="4" t="s">
        <v>460</v>
      </c>
      <c r="I205" s="7">
        <v>46387</v>
      </c>
      <c r="J205" s="7">
        <v>46387</v>
      </c>
      <c r="K205" s="4" t="s">
        <v>16</v>
      </c>
      <c r="L205" s="4" t="s">
        <v>16</v>
      </c>
      <c r="M205" s="4" t="s">
        <v>423</v>
      </c>
      <c r="N205" s="4" t="s">
        <v>16</v>
      </c>
      <c r="O205" s="15">
        <v>0</v>
      </c>
      <c r="P205" s="4">
        <v>-1.0900000000000001</v>
      </c>
      <c r="Q205" s="9">
        <v>0</v>
      </c>
      <c r="R205" s="9">
        <v>410977.77911342995</v>
      </c>
      <c r="S205" s="9">
        <v>0</v>
      </c>
      <c r="T205" s="9">
        <v>597473.57845725107</v>
      </c>
      <c r="U205" s="9">
        <v>1360812.4342847455</v>
      </c>
      <c r="V205" s="9">
        <v>-116464.45079817175</v>
      </c>
      <c r="W205" s="9">
        <v>1360812.4342847455</v>
      </c>
      <c r="X205" s="9">
        <v>0</v>
      </c>
      <c r="Y205" s="9">
        <v>190933387.3858591</v>
      </c>
      <c r="Z205" s="9">
        <v>190522409.60674566</v>
      </c>
      <c r="AA205" s="9">
        <v>191119883.1852029</v>
      </c>
      <c r="AB205" s="9">
        <v>191883222.04103041</v>
      </c>
      <c r="AC205" s="9">
        <v>190405945.15594748</v>
      </c>
      <c r="AD205" s="9">
        <v>191883222.04103041</v>
      </c>
      <c r="AE205" s="9">
        <v>190522409.60674566</v>
      </c>
      <c r="AF205" s="9">
        <v>1107963181.2773244</v>
      </c>
      <c r="AG205" s="9">
        <f>IF(ISBLANK(Tabla3[[#This Row],[FPO]]),"",YEAR(Tabla3[[#This Row],[FPO]])-$B$1)</f>
        <v>3</v>
      </c>
      <c r="AH205" s="9"/>
    </row>
    <row r="206" spans="1:34" hidden="1" x14ac:dyDescent="0.25">
      <c r="A206" s="4" t="s">
        <v>654</v>
      </c>
      <c r="B206" s="4" t="s">
        <v>655</v>
      </c>
      <c r="C206" s="5">
        <v>44784</v>
      </c>
      <c r="D206" s="6">
        <v>0.59791666666666665</v>
      </c>
      <c r="E206" s="4">
        <v>100</v>
      </c>
      <c r="F206" s="4" t="s">
        <v>21</v>
      </c>
      <c r="G206" s="4" t="s">
        <v>421</v>
      </c>
      <c r="H206" s="4" t="s">
        <v>656</v>
      </c>
      <c r="I206" s="7">
        <v>46387</v>
      </c>
      <c r="J206" s="7">
        <v>46387</v>
      </c>
      <c r="K206" s="4" t="s">
        <v>16</v>
      </c>
      <c r="L206" s="4" t="s">
        <v>16</v>
      </c>
      <c r="M206" s="4" t="s">
        <v>423</v>
      </c>
      <c r="N206" s="4" t="s">
        <v>16</v>
      </c>
      <c r="O206" s="15">
        <v>0</v>
      </c>
      <c r="P206" s="4">
        <v>-9.8000000000000007</v>
      </c>
      <c r="Q206" s="9">
        <v>0</v>
      </c>
      <c r="R206" s="9">
        <v>410977.77911342977</v>
      </c>
      <c r="S206" s="9">
        <v>0</v>
      </c>
      <c r="T206" s="9">
        <v>597473.57845725096</v>
      </c>
      <c r="U206" s="9">
        <v>1360812.4342847452</v>
      </c>
      <c r="V206" s="9">
        <v>-103664.04602237273</v>
      </c>
      <c r="W206" s="9">
        <v>1360812.4342847452</v>
      </c>
      <c r="X206" s="9">
        <v>0</v>
      </c>
      <c r="Y206" s="9">
        <v>190933387.3858591</v>
      </c>
      <c r="Z206" s="9">
        <v>190522409.60674566</v>
      </c>
      <c r="AA206" s="9">
        <v>191119883.1852029</v>
      </c>
      <c r="AB206" s="9">
        <v>191883222.04103041</v>
      </c>
      <c r="AC206" s="9">
        <v>190418745.56072327</v>
      </c>
      <c r="AD206" s="9">
        <v>191883222.04103041</v>
      </c>
      <c r="AE206" s="9">
        <v>190522409.60674566</v>
      </c>
      <c r="AF206" s="9">
        <v>1107975981.6821003</v>
      </c>
      <c r="AG206" s="9">
        <f>IF(ISBLANK(Tabla3[[#This Row],[FPO]]),"",YEAR(Tabla3[[#This Row],[FPO]])-$B$1)</f>
        <v>3</v>
      </c>
      <c r="AH206" s="9"/>
    </row>
    <row r="207" spans="1:34" hidden="1" x14ac:dyDescent="0.25">
      <c r="A207" s="4" t="s">
        <v>657</v>
      </c>
      <c r="B207" s="4" t="s">
        <v>655</v>
      </c>
      <c r="C207" s="5">
        <v>44784</v>
      </c>
      <c r="D207" s="6">
        <v>0.59791666666666665</v>
      </c>
      <c r="E207" s="4">
        <v>100</v>
      </c>
      <c r="F207" s="4" t="s">
        <v>21</v>
      </c>
      <c r="G207" s="4" t="s">
        <v>435</v>
      </c>
      <c r="H207" s="4" t="s">
        <v>656</v>
      </c>
      <c r="I207" s="7">
        <v>46387</v>
      </c>
      <c r="J207" s="7">
        <v>46387</v>
      </c>
      <c r="K207" s="4" t="s">
        <v>16</v>
      </c>
      <c r="L207" s="4" t="s">
        <v>16</v>
      </c>
      <c r="M207" s="4" t="s">
        <v>423</v>
      </c>
      <c r="N207" s="4" t="s">
        <v>16</v>
      </c>
      <c r="O207" s="15">
        <v>0</v>
      </c>
      <c r="P207" s="4">
        <v>-10.130000000000001</v>
      </c>
      <c r="Q207" s="9">
        <v>0</v>
      </c>
      <c r="R207" s="9">
        <v>410977.77911342977</v>
      </c>
      <c r="S207" s="9">
        <v>0</v>
      </c>
      <c r="T207" s="9">
        <v>597473.57845725096</v>
      </c>
      <c r="U207" s="9">
        <v>1360812.4342847452</v>
      </c>
      <c r="V207" s="9">
        <v>-107154.77410271796</v>
      </c>
      <c r="W207" s="9">
        <v>1360812.4342847452</v>
      </c>
      <c r="X207" s="9">
        <v>0</v>
      </c>
      <c r="Y207" s="9">
        <v>190933387.3858591</v>
      </c>
      <c r="Z207" s="9">
        <v>190522409.60674566</v>
      </c>
      <c r="AA207" s="9">
        <v>191119883.1852029</v>
      </c>
      <c r="AB207" s="9">
        <v>191883222.04103041</v>
      </c>
      <c r="AC207" s="9">
        <v>190415254.83264294</v>
      </c>
      <c r="AD207" s="9">
        <v>191883222.04103041</v>
      </c>
      <c r="AE207" s="9">
        <v>190522409.60674566</v>
      </c>
      <c r="AF207" s="9">
        <v>1107972490.9540198</v>
      </c>
      <c r="AG207" s="9">
        <f>IF(ISBLANK(Tabla3[[#This Row],[FPO]]),"",YEAR(Tabla3[[#This Row],[FPO]])-$B$1)</f>
        <v>3</v>
      </c>
      <c r="AH207" s="9"/>
    </row>
    <row r="208" spans="1:34" hidden="1" x14ac:dyDescent="0.25">
      <c r="A208" s="4" t="s">
        <v>639</v>
      </c>
      <c r="B208" s="4" t="s">
        <v>640</v>
      </c>
      <c r="C208" s="5">
        <v>44759</v>
      </c>
      <c r="D208" s="6">
        <v>0.6875</v>
      </c>
      <c r="E208" s="4">
        <v>50</v>
      </c>
      <c r="F208" s="4" t="s">
        <v>21</v>
      </c>
      <c r="G208" s="4" t="s">
        <v>421</v>
      </c>
      <c r="H208" s="4" t="s">
        <v>641</v>
      </c>
      <c r="I208" s="7">
        <v>46387</v>
      </c>
      <c r="J208" s="7">
        <v>46387</v>
      </c>
      <c r="K208" s="4" t="s">
        <v>16</v>
      </c>
      <c r="L208" s="4" t="s">
        <v>16</v>
      </c>
      <c r="M208" s="4" t="s">
        <v>423</v>
      </c>
      <c r="N208" s="4" t="s">
        <v>16</v>
      </c>
      <c r="O208" s="15">
        <v>0</v>
      </c>
      <c r="P208" s="4">
        <v>-4.7300000000000004</v>
      </c>
      <c r="Q208" s="9">
        <v>0</v>
      </c>
      <c r="R208" s="9">
        <v>410977.77911342977</v>
      </c>
      <c r="S208" s="9">
        <v>0</v>
      </c>
      <c r="T208" s="9">
        <v>597473.57845725096</v>
      </c>
      <c r="U208" s="9">
        <v>1360812.4342847452</v>
      </c>
      <c r="V208" s="9">
        <v>-100067.53830322919</v>
      </c>
      <c r="W208" s="9">
        <v>1360812.4342847452</v>
      </c>
      <c r="X208" s="9">
        <v>0</v>
      </c>
      <c r="Y208" s="9">
        <v>190933387.3858591</v>
      </c>
      <c r="Z208" s="9">
        <v>190522409.60674566</v>
      </c>
      <c r="AA208" s="9">
        <v>191119883.1852029</v>
      </c>
      <c r="AB208" s="9">
        <v>191883222.04103041</v>
      </c>
      <c r="AC208" s="9">
        <v>190422342.06844243</v>
      </c>
      <c r="AD208" s="9">
        <v>191883222.04103041</v>
      </c>
      <c r="AE208" s="9">
        <v>190522409.60674566</v>
      </c>
      <c r="AF208" s="9">
        <v>1107979578.1898193</v>
      </c>
      <c r="AG208" s="9">
        <f>IF(ISBLANK(Tabla3[[#This Row],[FPO]]),"",YEAR(Tabla3[[#This Row],[FPO]])-$B$1)</f>
        <v>3</v>
      </c>
      <c r="AH208" s="9"/>
    </row>
    <row r="209" spans="1:34" hidden="1" x14ac:dyDescent="0.25">
      <c r="A209" s="4" t="s">
        <v>642</v>
      </c>
      <c r="B209" s="4" t="s">
        <v>640</v>
      </c>
      <c r="C209" s="5">
        <v>44759</v>
      </c>
      <c r="D209" s="6">
        <v>0.6875</v>
      </c>
      <c r="E209" s="4">
        <v>50</v>
      </c>
      <c r="F209" s="4" t="s">
        <v>21</v>
      </c>
      <c r="G209" s="4" t="s">
        <v>435</v>
      </c>
      <c r="H209" s="4" t="s">
        <v>641</v>
      </c>
      <c r="I209" s="7">
        <v>46387</v>
      </c>
      <c r="J209" s="7">
        <v>46387</v>
      </c>
      <c r="K209" s="4" t="s">
        <v>16</v>
      </c>
      <c r="L209" s="4" t="s">
        <v>16</v>
      </c>
      <c r="M209" s="4" t="s">
        <v>423</v>
      </c>
      <c r="N209" s="4" t="s">
        <v>16</v>
      </c>
      <c r="O209" s="15">
        <v>0</v>
      </c>
      <c r="P209" s="4">
        <v>-4.88</v>
      </c>
      <c r="Q209" s="9">
        <v>0</v>
      </c>
      <c r="R209" s="9">
        <v>410977.77911342977</v>
      </c>
      <c r="S209" s="9">
        <v>0</v>
      </c>
      <c r="T209" s="9">
        <v>597473.57845725096</v>
      </c>
      <c r="U209" s="9">
        <v>1360812.4342847452</v>
      </c>
      <c r="V209" s="9">
        <v>-103240.92746717935</v>
      </c>
      <c r="W209" s="9">
        <v>1360812.4342847452</v>
      </c>
      <c r="X209" s="9">
        <v>0</v>
      </c>
      <c r="Y209" s="9">
        <v>190933387.3858591</v>
      </c>
      <c r="Z209" s="9">
        <v>190522409.60674566</v>
      </c>
      <c r="AA209" s="9">
        <v>191119883.1852029</v>
      </c>
      <c r="AB209" s="9">
        <v>191883222.04103041</v>
      </c>
      <c r="AC209" s="9">
        <v>190419168.67927849</v>
      </c>
      <c r="AD209" s="9">
        <v>191883222.04103041</v>
      </c>
      <c r="AE209" s="9">
        <v>190522409.60674566</v>
      </c>
      <c r="AF209" s="9">
        <v>1107976404.8006554</v>
      </c>
      <c r="AG209" s="9">
        <f>IF(ISBLANK(Tabla3[[#This Row],[FPO]]),"",YEAR(Tabla3[[#This Row],[FPO]])-$B$1)</f>
        <v>3</v>
      </c>
      <c r="AH209" s="9"/>
    </row>
    <row r="210" spans="1:34" x14ac:dyDescent="0.25">
      <c r="A210" s="4" t="s">
        <v>520</v>
      </c>
      <c r="B210" s="4" t="s">
        <v>521</v>
      </c>
      <c r="C210" s="5">
        <v>44760</v>
      </c>
      <c r="D210" s="6">
        <v>0.83958333333333324</v>
      </c>
      <c r="E210" s="4">
        <v>19.899999999999999</v>
      </c>
      <c r="F210" s="4" t="s">
        <v>21</v>
      </c>
      <c r="G210" s="4" t="s">
        <v>522</v>
      </c>
      <c r="H210" s="4" t="s">
        <v>523</v>
      </c>
      <c r="I210" s="7">
        <v>45291</v>
      </c>
      <c r="J210" s="7">
        <v>45291</v>
      </c>
      <c r="K210" s="4" t="s">
        <v>16</v>
      </c>
      <c r="L210" s="4" t="s">
        <v>16</v>
      </c>
      <c r="M210" s="4" t="s">
        <v>423</v>
      </c>
      <c r="N210" s="4" t="s">
        <v>18</v>
      </c>
      <c r="O210" s="15">
        <v>0</v>
      </c>
      <c r="P210" s="4">
        <v>-2559.55159</v>
      </c>
      <c r="Q210" s="9">
        <v>100</v>
      </c>
      <c r="R210" s="9">
        <v>574306.5263510826</v>
      </c>
      <c r="S210" s="9">
        <v>0</v>
      </c>
      <c r="T210" s="9">
        <v>834918.5597589938</v>
      </c>
      <c r="U210" s="9">
        <v>1901619.7514020144</v>
      </c>
      <c r="V210" s="9">
        <v>-190124594.81704259</v>
      </c>
      <c r="W210" s="9">
        <v>1901619.7514020144</v>
      </c>
      <c r="X210" s="9">
        <v>5212464.5889141057</v>
      </c>
      <c r="Y210" s="9">
        <v>191096716.13309675</v>
      </c>
      <c r="Z210" s="9">
        <v>190522409.60674566</v>
      </c>
      <c r="AA210" s="9">
        <v>191357328.16650465</v>
      </c>
      <c r="AB210" s="9">
        <v>192424029.35814768</v>
      </c>
      <c r="AC210" s="9">
        <v>397814.78970307112</v>
      </c>
      <c r="AD210" s="9">
        <v>192424029.35814768</v>
      </c>
      <c r="AE210" s="9">
        <v>195734874.19565976</v>
      </c>
      <c r="AF210" s="9">
        <v>920730774.99196959</v>
      </c>
      <c r="AG210" s="9">
        <f>IF(ISBLANK(Tabla3[[#This Row],[FPO]]),"",YEAR(Tabla3[[#This Row],[FPO]])-$B$1)</f>
        <v>0</v>
      </c>
      <c r="AH210" s="9"/>
    </row>
    <row r="211" spans="1:34" x14ac:dyDescent="0.25">
      <c r="A211" s="4" t="s">
        <v>524</v>
      </c>
      <c r="B211" s="4" t="s">
        <v>521</v>
      </c>
      <c r="C211" s="5">
        <v>44760</v>
      </c>
      <c r="D211" s="6">
        <v>0.83958333333333324</v>
      </c>
      <c r="E211" s="4">
        <v>19.899999999999999</v>
      </c>
      <c r="F211" s="4" t="s">
        <v>21</v>
      </c>
      <c r="G211" s="4" t="s">
        <v>475</v>
      </c>
      <c r="H211" s="4" t="s">
        <v>523</v>
      </c>
      <c r="I211" s="7">
        <v>45291</v>
      </c>
      <c r="J211" s="7">
        <v>45291</v>
      </c>
      <c r="K211" s="4" t="s">
        <v>16</v>
      </c>
      <c r="L211" s="4" t="s">
        <v>16</v>
      </c>
      <c r="M211" s="4" t="s">
        <v>423</v>
      </c>
      <c r="N211" s="4" t="s">
        <v>18</v>
      </c>
      <c r="O211" s="15">
        <v>0</v>
      </c>
      <c r="P211" s="4">
        <v>-2564.90717</v>
      </c>
      <c r="Q211" s="9">
        <v>100</v>
      </c>
      <c r="R211" s="9">
        <v>574306.5263510826</v>
      </c>
      <c r="S211" s="9">
        <v>0</v>
      </c>
      <c r="T211" s="9">
        <v>834918.5597589938</v>
      </c>
      <c r="U211" s="9">
        <v>1901619.7514020144</v>
      </c>
      <c r="V211" s="9">
        <v>-190522409.60674566</v>
      </c>
      <c r="W211" s="9">
        <v>1901619.7514020144</v>
      </c>
      <c r="X211" s="9">
        <v>5212464.5889141057</v>
      </c>
      <c r="Y211" s="9">
        <v>191096716.13309675</v>
      </c>
      <c r="Z211" s="9">
        <v>190522409.60674566</v>
      </c>
      <c r="AA211" s="9">
        <v>191357328.16650465</v>
      </c>
      <c r="AB211" s="9">
        <v>192424029.35814768</v>
      </c>
      <c r="AC211" s="9">
        <v>0</v>
      </c>
      <c r="AD211" s="9">
        <v>192424029.35814768</v>
      </c>
      <c r="AE211" s="9">
        <v>195734874.19565976</v>
      </c>
      <c r="AF211" s="9">
        <v>920332960.20226645</v>
      </c>
      <c r="AG211" s="9">
        <f>IF(ISBLANK(Tabla3[[#This Row],[FPO]]),"",YEAR(Tabla3[[#This Row],[FPO]])-$B$1)</f>
        <v>0</v>
      </c>
      <c r="AH211" s="9"/>
    </row>
    <row r="212" spans="1:34" x14ac:dyDescent="0.25">
      <c r="A212" s="4" t="s">
        <v>436</v>
      </c>
      <c r="B212" s="4" t="s">
        <v>437</v>
      </c>
      <c r="C212" s="5">
        <v>44740</v>
      </c>
      <c r="D212" s="6">
        <v>0.4694444444444445</v>
      </c>
      <c r="E212" s="4">
        <v>278.60000000000002</v>
      </c>
      <c r="F212" s="4" t="s">
        <v>21</v>
      </c>
      <c r="G212" s="4" t="s">
        <v>430</v>
      </c>
      <c r="H212" s="4" t="s">
        <v>438</v>
      </c>
      <c r="I212" s="7">
        <v>46022</v>
      </c>
      <c r="J212" s="7">
        <v>46022</v>
      </c>
      <c r="K212" s="4" t="s">
        <v>16</v>
      </c>
      <c r="L212" s="4" t="s">
        <v>16</v>
      </c>
      <c r="M212" s="4" t="s">
        <v>423</v>
      </c>
      <c r="N212" s="4" t="s">
        <v>16</v>
      </c>
      <c r="O212" s="15">
        <v>0</v>
      </c>
      <c r="P212" s="4">
        <v>-82.51</v>
      </c>
      <c r="Q212" s="9">
        <v>0</v>
      </c>
      <c r="R212" s="9">
        <v>459473.15704881458</v>
      </c>
      <c r="S212" s="9">
        <v>0</v>
      </c>
      <c r="T212" s="9">
        <v>667975.46071520669</v>
      </c>
      <c r="U212" s="9">
        <v>1521388.3015303453</v>
      </c>
      <c r="V212" s="9">
        <v>-350242.91460612381</v>
      </c>
      <c r="W212" s="9">
        <v>1521388.3015303453</v>
      </c>
      <c r="X212" s="9">
        <v>0</v>
      </c>
      <c r="Y212" s="9">
        <v>190981882.76379448</v>
      </c>
      <c r="Z212" s="9">
        <v>190522409.60674566</v>
      </c>
      <c r="AA212" s="9">
        <v>191190385.06746086</v>
      </c>
      <c r="AB212" s="9">
        <v>192043797.90827599</v>
      </c>
      <c r="AC212" s="9">
        <v>190172166.69213954</v>
      </c>
      <c r="AD212" s="9">
        <v>192043797.90827599</v>
      </c>
      <c r="AE212" s="9">
        <v>190522409.60674566</v>
      </c>
      <c r="AF212" s="9">
        <v>1108089263.8745782</v>
      </c>
      <c r="AG212" s="9">
        <f>IF(ISBLANK(Tabla3[[#This Row],[FPO]]),"",YEAR(Tabla3[[#This Row],[FPO]])-$B$1)</f>
        <v>2</v>
      </c>
      <c r="AH212" s="9"/>
    </row>
    <row r="213" spans="1:34" x14ac:dyDescent="0.25">
      <c r="A213" s="4" t="s">
        <v>439</v>
      </c>
      <c r="B213" s="4" t="s">
        <v>437</v>
      </c>
      <c r="C213" s="5">
        <v>44740</v>
      </c>
      <c r="D213" s="6">
        <v>0.4694444444444445</v>
      </c>
      <c r="E213" s="4">
        <v>278.60000000000002</v>
      </c>
      <c r="F213" s="4" t="s">
        <v>21</v>
      </c>
      <c r="G213" s="4" t="s">
        <v>425</v>
      </c>
      <c r="H213" s="4" t="s">
        <v>438</v>
      </c>
      <c r="I213" s="7">
        <v>46022</v>
      </c>
      <c r="J213" s="7">
        <v>46022</v>
      </c>
      <c r="K213" s="4" t="s">
        <v>16</v>
      </c>
      <c r="L213" s="4" t="s">
        <v>16</v>
      </c>
      <c r="M213" s="4" t="s">
        <v>423</v>
      </c>
      <c r="N213" s="4" t="s">
        <v>16</v>
      </c>
      <c r="O213" s="15">
        <v>0</v>
      </c>
      <c r="P213" s="4">
        <v>-86.49</v>
      </c>
      <c r="Q213" s="9">
        <v>0</v>
      </c>
      <c r="R213" s="9">
        <v>459473.15704881458</v>
      </c>
      <c r="S213" s="9">
        <v>0</v>
      </c>
      <c r="T213" s="9">
        <v>667975.46071520669</v>
      </c>
      <c r="U213" s="9">
        <v>1521388.3015303453</v>
      </c>
      <c r="V213" s="9">
        <v>-367137.43405991571</v>
      </c>
      <c r="W213" s="9">
        <v>1521388.3015303453</v>
      </c>
      <c r="X213" s="9">
        <v>0</v>
      </c>
      <c r="Y213" s="9">
        <v>190981882.76379448</v>
      </c>
      <c r="Z213" s="9">
        <v>190522409.60674566</v>
      </c>
      <c r="AA213" s="9">
        <v>191190385.06746086</v>
      </c>
      <c r="AB213" s="9">
        <v>192043797.90827599</v>
      </c>
      <c r="AC213" s="9">
        <v>190155272.17268574</v>
      </c>
      <c r="AD213" s="9">
        <v>192043797.90827599</v>
      </c>
      <c r="AE213" s="9">
        <v>190522409.60674566</v>
      </c>
      <c r="AF213" s="9">
        <v>1108072369.3551245</v>
      </c>
      <c r="AG213" s="9">
        <f>IF(ISBLANK(Tabla3[[#This Row],[FPO]]),"",YEAR(Tabla3[[#This Row],[FPO]])-$B$1)</f>
        <v>2</v>
      </c>
      <c r="AH213" s="9"/>
    </row>
    <row r="214" spans="1:34" x14ac:dyDescent="0.25">
      <c r="A214" s="4" t="s">
        <v>613</v>
      </c>
      <c r="B214" s="4" t="s">
        <v>614</v>
      </c>
      <c r="C214" s="5">
        <v>44797</v>
      </c>
      <c r="D214" s="6">
        <v>0.85277777777777775</v>
      </c>
      <c r="E214" s="4">
        <v>9.9</v>
      </c>
      <c r="F214" s="4" t="s">
        <v>21</v>
      </c>
      <c r="G214" s="4" t="s">
        <v>582</v>
      </c>
      <c r="H214" s="4" t="s">
        <v>615</v>
      </c>
      <c r="I214" s="7">
        <v>45483</v>
      </c>
      <c r="J214" s="7">
        <v>45483</v>
      </c>
      <c r="K214" s="4" t="s">
        <v>16</v>
      </c>
      <c r="L214" s="4" t="s">
        <v>16</v>
      </c>
      <c r="M214" s="4" t="s">
        <v>423</v>
      </c>
      <c r="N214" s="4" t="s">
        <v>16</v>
      </c>
      <c r="O214" s="15">
        <v>0</v>
      </c>
      <c r="P214" s="4">
        <v>-0.28999999999999998</v>
      </c>
      <c r="Q214" s="9">
        <v>0</v>
      </c>
      <c r="R214" s="9">
        <v>513690.98958057474</v>
      </c>
      <c r="S214" s="9">
        <v>0</v>
      </c>
      <c r="T214" s="9">
        <v>746796.56507960113</v>
      </c>
      <c r="U214" s="9">
        <v>1700912.1211109257</v>
      </c>
      <c r="V214" s="9">
        <v>-38730.088566827209</v>
      </c>
      <c r="W214" s="9">
        <v>1700912.1211109257</v>
      </c>
      <c r="X214" s="9">
        <v>0</v>
      </c>
      <c r="Y214" s="9">
        <v>191036100.59632623</v>
      </c>
      <c r="Z214" s="9">
        <v>190522409.60674566</v>
      </c>
      <c r="AA214" s="9">
        <v>191269206.17182526</v>
      </c>
      <c r="AB214" s="9">
        <v>192223321.72785658</v>
      </c>
      <c r="AC214" s="9">
        <v>190483679.51817882</v>
      </c>
      <c r="AD214" s="9">
        <v>192223321.72785658</v>
      </c>
      <c r="AE214" s="9">
        <v>190522409.60674566</v>
      </c>
      <c r="AF214" s="9">
        <v>1108803101.3668847</v>
      </c>
      <c r="AG214" s="9">
        <f>IF(ISBLANK(Tabla3[[#This Row],[FPO]]),"",YEAR(Tabla3[[#This Row],[FPO]])-$B$1)</f>
        <v>1</v>
      </c>
      <c r="AH214" s="9"/>
    </row>
    <row r="215" spans="1:34" x14ac:dyDescent="0.25">
      <c r="A215" s="4" t="s">
        <v>616</v>
      </c>
      <c r="B215" s="4" t="s">
        <v>614</v>
      </c>
      <c r="C215" s="5">
        <v>44797</v>
      </c>
      <c r="D215" s="6">
        <v>0.85277777777777775</v>
      </c>
      <c r="E215" s="4">
        <v>9.9</v>
      </c>
      <c r="F215" s="4" t="s">
        <v>21</v>
      </c>
      <c r="G215" s="4" t="s">
        <v>531</v>
      </c>
      <c r="H215" s="4" t="s">
        <v>615</v>
      </c>
      <c r="I215" s="7">
        <v>45483</v>
      </c>
      <c r="J215" s="7">
        <v>45483</v>
      </c>
      <c r="K215" s="4" t="s">
        <v>16</v>
      </c>
      <c r="L215" s="4" t="s">
        <v>16</v>
      </c>
      <c r="M215" s="4" t="s">
        <v>423</v>
      </c>
      <c r="N215" s="4" t="s">
        <v>16</v>
      </c>
      <c r="O215" s="15">
        <v>0</v>
      </c>
      <c r="P215" s="4">
        <v>-0.3</v>
      </c>
      <c r="Q215" s="9">
        <v>0</v>
      </c>
      <c r="R215" s="9">
        <v>513690.98958057474</v>
      </c>
      <c r="S215" s="9">
        <v>0</v>
      </c>
      <c r="T215" s="9">
        <v>746796.56507960113</v>
      </c>
      <c r="U215" s="9">
        <v>1700912.1211109257</v>
      </c>
      <c r="V215" s="9">
        <v>-40065.608862235058</v>
      </c>
      <c r="W215" s="9">
        <v>1700912.1211109257</v>
      </c>
      <c r="X215" s="9">
        <v>0</v>
      </c>
      <c r="Y215" s="9">
        <v>191036100.59632623</v>
      </c>
      <c r="Z215" s="9">
        <v>190522409.60674566</v>
      </c>
      <c r="AA215" s="9">
        <v>191269206.17182526</v>
      </c>
      <c r="AB215" s="9">
        <v>192223321.72785658</v>
      </c>
      <c r="AC215" s="9">
        <v>190482343.99788344</v>
      </c>
      <c r="AD215" s="9">
        <v>192223321.72785658</v>
      </c>
      <c r="AE215" s="9">
        <v>190522409.60674566</v>
      </c>
      <c r="AF215" s="9">
        <v>1108801765.8465893</v>
      </c>
      <c r="AG215" s="9">
        <f>IF(ISBLANK(Tabla3[[#This Row],[FPO]]),"",YEAR(Tabla3[[#This Row],[FPO]])-$B$1)</f>
        <v>1</v>
      </c>
      <c r="AH215" s="9"/>
    </row>
    <row r="216" spans="1:34" hidden="1" x14ac:dyDescent="0.25">
      <c r="A216" s="4" t="s">
        <v>658</v>
      </c>
      <c r="B216" s="4" t="s">
        <v>659</v>
      </c>
      <c r="C216" s="5">
        <v>44790</v>
      </c>
      <c r="D216" s="6">
        <v>0.68125000000000002</v>
      </c>
      <c r="E216" s="4">
        <v>19.899999999999999</v>
      </c>
      <c r="F216" s="4" t="s">
        <v>21</v>
      </c>
      <c r="G216" s="4" t="s">
        <v>660</v>
      </c>
      <c r="H216" s="4" t="s">
        <v>661</v>
      </c>
      <c r="I216" s="7">
        <v>46387</v>
      </c>
      <c r="J216" s="7">
        <v>46387</v>
      </c>
      <c r="K216" s="4" t="s">
        <v>16</v>
      </c>
      <c r="L216" s="4" t="s">
        <v>16</v>
      </c>
      <c r="M216" s="4" t="s">
        <v>423</v>
      </c>
      <c r="N216" s="4" t="s">
        <v>16</v>
      </c>
      <c r="O216" s="15">
        <v>0</v>
      </c>
      <c r="P216" s="4">
        <v>-1.85</v>
      </c>
      <c r="Q216" s="9">
        <v>0</v>
      </c>
      <c r="R216" s="9">
        <v>410977.77911342995</v>
      </c>
      <c r="S216" s="9">
        <v>0</v>
      </c>
      <c r="T216" s="9">
        <v>597473.57845725107</v>
      </c>
      <c r="U216" s="9">
        <v>1360812.4342847448</v>
      </c>
      <c r="V216" s="9">
        <v>-98337.855164285458</v>
      </c>
      <c r="W216" s="9">
        <v>1360812.4342847448</v>
      </c>
      <c r="X216" s="9">
        <v>0</v>
      </c>
      <c r="Y216" s="9">
        <v>190933387.3858591</v>
      </c>
      <c r="Z216" s="9">
        <v>190522409.60674566</v>
      </c>
      <c r="AA216" s="9">
        <v>191119883.1852029</v>
      </c>
      <c r="AB216" s="9">
        <v>191883222.04103041</v>
      </c>
      <c r="AC216" s="9">
        <v>190424071.75158137</v>
      </c>
      <c r="AD216" s="9">
        <v>191883222.04103041</v>
      </c>
      <c r="AE216" s="9">
        <v>190522409.60674566</v>
      </c>
      <c r="AF216" s="9">
        <v>1107981307.8729584</v>
      </c>
      <c r="AG216" s="9">
        <f>IF(ISBLANK(Tabla3[[#This Row],[FPO]]),"",YEAR(Tabla3[[#This Row],[FPO]])-$B$1)</f>
        <v>3</v>
      </c>
      <c r="AH216" s="9"/>
    </row>
    <row r="217" spans="1:34" hidden="1" x14ac:dyDescent="0.25">
      <c r="A217" s="4" t="s">
        <v>662</v>
      </c>
      <c r="B217" s="4" t="s">
        <v>659</v>
      </c>
      <c r="C217" s="5">
        <v>44790</v>
      </c>
      <c r="D217" s="6">
        <v>0.68125000000000002</v>
      </c>
      <c r="E217" s="4">
        <v>19.899999999999999</v>
      </c>
      <c r="F217" s="4" t="s">
        <v>21</v>
      </c>
      <c r="G217" s="4" t="s">
        <v>485</v>
      </c>
      <c r="H217" s="4" t="s">
        <v>661</v>
      </c>
      <c r="I217" s="7">
        <v>46387</v>
      </c>
      <c r="J217" s="7">
        <v>46387</v>
      </c>
      <c r="K217" s="4" t="s">
        <v>16</v>
      </c>
      <c r="L217" s="4" t="s">
        <v>16</v>
      </c>
      <c r="M217" s="4" t="s">
        <v>423</v>
      </c>
      <c r="N217" s="4" t="s">
        <v>16</v>
      </c>
      <c r="O217" s="15">
        <v>0</v>
      </c>
      <c r="P217" s="4">
        <v>-2.02</v>
      </c>
      <c r="Q217" s="9">
        <v>0</v>
      </c>
      <c r="R217" s="9">
        <v>410977.77911342995</v>
      </c>
      <c r="S217" s="9">
        <v>0</v>
      </c>
      <c r="T217" s="9">
        <v>597473.57845725107</v>
      </c>
      <c r="U217" s="9">
        <v>1360812.4342847448</v>
      </c>
      <c r="V217" s="9">
        <v>-107374.3067199225</v>
      </c>
      <c r="W217" s="9">
        <v>1360812.4342847448</v>
      </c>
      <c r="X217" s="9">
        <v>0</v>
      </c>
      <c r="Y217" s="9">
        <v>190933387.3858591</v>
      </c>
      <c r="Z217" s="9">
        <v>190522409.60674566</v>
      </c>
      <c r="AA217" s="9">
        <v>191119883.1852029</v>
      </c>
      <c r="AB217" s="9">
        <v>191883222.04103041</v>
      </c>
      <c r="AC217" s="9">
        <v>190415035.30002573</v>
      </c>
      <c r="AD217" s="9">
        <v>191883222.04103041</v>
      </c>
      <c r="AE217" s="9">
        <v>190522409.60674566</v>
      </c>
      <c r="AF217" s="9">
        <v>1107972271.4214027</v>
      </c>
      <c r="AG217" s="9">
        <f>IF(ISBLANK(Tabla3[[#This Row],[FPO]]),"",YEAR(Tabla3[[#This Row],[FPO]])-$B$1)</f>
        <v>3</v>
      </c>
      <c r="AH217" s="9"/>
    </row>
    <row r="218" spans="1:34" hidden="1" x14ac:dyDescent="0.25">
      <c r="A218" s="4" t="s">
        <v>446</v>
      </c>
      <c r="B218" s="4" t="s">
        <v>447</v>
      </c>
      <c r="C218" s="5">
        <v>44775</v>
      </c>
      <c r="D218" s="6">
        <v>0.66875000000000007</v>
      </c>
      <c r="E218" s="4">
        <v>9.9</v>
      </c>
      <c r="F218" s="4" t="s">
        <v>21</v>
      </c>
      <c r="G218" s="4" t="s">
        <v>448</v>
      </c>
      <c r="H218" s="4" t="s">
        <v>449</v>
      </c>
      <c r="I218" s="7">
        <v>46387</v>
      </c>
      <c r="J218" s="7">
        <v>46387</v>
      </c>
      <c r="K218" s="4" t="s">
        <v>16</v>
      </c>
      <c r="L218" s="4" t="s">
        <v>16</v>
      </c>
      <c r="M218" s="4" t="s">
        <v>423</v>
      </c>
      <c r="N218" s="4" t="s">
        <v>16</v>
      </c>
      <c r="O218" s="15">
        <v>0</v>
      </c>
      <c r="P218" s="4">
        <v>-1.0900000000000001</v>
      </c>
      <c r="Q218" s="9">
        <v>0</v>
      </c>
      <c r="R218" s="9">
        <v>410977.77911342995</v>
      </c>
      <c r="S218" s="9">
        <v>0</v>
      </c>
      <c r="T218" s="9">
        <v>597473.57845725107</v>
      </c>
      <c r="U218" s="9">
        <v>1360812.4342847455</v>
      </c>
      <c r="V218" s="9">
        <v>-116464.45079817175</v>
      </c>
      <c r="W218" s="9">
        <v>1360812.4342847455</v>
      </c>
      <c r="X218" s="9">
        <v>0</v>
      </c>
      <c r="Y218" s="9">
        <v>190933387.3858591</v>
      </c>
      <c r="Z218" s="9">
        <v>190522409.60674566</v>
      </c>
      <c r="AA218" s="9">
        <v>191119883.1852029</v>
      </c>
      <c r="AB218" s="9">
        <v>191883222.04103041</v>
      </c>
      <c r="AC218" s="9">
        <v>190405945.15594748</v>
      </c>
      <c r="AD218" s="9">
        <v>191883222.04103041</v>
      </c>
      <c r="AE218" s="9">
        <v>190522409.60674566</v>
      </c>
      <c r="AF218" s="9">
        <v>1107963181.2773244</v>
      </c>
      <c r="AG218" s="9">
        <f>IF(ISBLANK(Tabla3[[#This Row],[FPO]]),"",YEAR(Tabla3[[#This Row],[FPO]])-$B$1)</f>
        <v>3</v>
      </c>
      <c r="AH218" s="9"/>
    </row>
    <row r="219" spans="1:34" hidden="1" x14ac:dyDescent="0.25">
      <c r="A219" s="4" t="s">
        <v>450</v>
      </c>
      <c r="B219" s="4" t="s">
        <v>447</v>
      </c>
      <c r="C219" s="5">
        <v>44775</v>
      </c>
      <c r="D219" s="6">
        <v>0.66875000000000007</v>
      </c>
      <c r="E219" s="4">
        <v>9.9</v>
      </c>
      <c r="F219" s="4" t="s">
        <v>21</v>
      </c>
      <c r="G219" s="4" t="s">
        <v>451</v>
      </c>
      <c r="H219" s="4" t="s">
        <v>449</v>
      </c>
      <c r="I219" s="7">
        <v>46387</v>
      </c>
      <c r="J219" s="7">
        <v>46387</v>
      </c>
      <c r="K219" s="4" t="s">
        <v>16</v>
      </c>
      <c r="L219" s="4" t="s">
        <v>16</v>
      </c>
      <c r="M219" s="4" t="s">
        <v>423</v>
      </c>
      <c r="N219" s="4" t="s">
        <v>16</v>
      </c>
      <c r="O219" s="15">
        <v>0</v>
      </c>
      <c r="P219" s="4">
        <v>-0.95</v>
      </c>
      <c r="Q219" s="9">
        <v>0</v>
      </c>
      <c r="R219" s="9">
        <v>410977.77911342995</v>
      </c>
      <c r="S219" s="9">
        <v>0</v>
      </c>
      <c r="T219" s="9">
        <v>597473.57845725107</v>
      </c>
      <c r="U219" s="9">
        <v>1360812.4342847455</v>
      </c>
      <c r="V219" s="9">
        <v>-101505.7139984066</v>
      </c>
      <c r="W219" s="9">
        <v>1360812.4342847455</v>
      </c>
      <c r="X219" s="9">
        <v>0</v>
      </c>
      <c r="Y219" s="9">
        <v>190933387.3858591</v>
      </c>
      <c r="Z219" s="9">
        <v>190522409.60674566</v>
      </c>
      <c r="AA219" s="9">
        <v>191119883.1852029</v>
      </c>
      <c r="AB219" s="9">
        <v>191883222.04103041</v>
      </c>
      <c r="AC219" s="9">
        <v>190420903.89274725</v>
      </c>
      <c r="AD219" s="9">
        <v>191883222.04103041</v>
      </c>
      <c r="AE219" s="9">
        <v>190522409.60674566</v>
      </c>
      <c r="AF219" s="9">
        <v>1107978140.0141242</v>
      </c>
      <c r="AG219" s="9">
        <f>IF(ISBLANK(Tabla3[[#This Row],[FPO]]),"",YEAR(Tabla3[[#This Row],[FPO]])-$B$1)</f>
        <v>3</v>
      </c>
      <c r="AH219" s="9"/>
    </row>
    <row r="220" spans="1:34" hidden="1" x14ac:dyDescent="0.25">
      <c r="A220" s="4" t="s">
        <v>495</v>
      </c>
      <c r="B220" s="4" t="s">
        <v>496</v>
      </c>
      <c r="C220" s="5">
        <v>44761</v>
      </c>
      <c r="D220" s="6">
        <v>0.3756944444444445</v>
      </c>
      <c r="E220" s="4">
        <v>9.9</v>
      </c>
      <c r="F220" s="4" t="s">
        <v>21</v>
      </c>
      <c r="G220" s="4" t="s">
        <v>463</v>
      </c>
      <c r="H220" s="4" t="s">
        <v>497</v>
      </c>
      <c r="I220" s="7">
        <v>46752</v>
      </c>
      <c r="J220" s="7">
        <v>46752</v>
      </c>
      <c r="K220" s="4" t="s">
        <v>16</v>
      </c>
      <c r="L220" s="4" t="s">
        <v>16</v>
      </c>
      <c r="M220" s="4" t="s">
        <v>423</v>
      </c>
      <c r="N220" s="4" t="s">
        <v>16</v>
      </c>
      <c r="O220" s="15">
        <v>0</v>
      </c>
      <c r="P220" s="4">
        <v>-2.6089000000000002</v>
      </c>
      <c r="Q220" s="9">
        <v>0</v>
      </c>
      <c r="R220" s="9">
        <v>367600.87577229878</v>
      </c>
      <c r="S220" s="9">
        <v>0</v>
      </c>
      <c r="T220" s="9">
        <v>534412.86087410653</v>
      </c>
      <c r="U220" s="9">
        <v>1217184.6460507563</v>
      </c>
      <c r="V220" s="9">
        <v>-249334.57984223991</v>
      </c>
      <c r="W220" s="9">
        <v>1217184.6460507563</v>
      </c>
      <c r="X220" s="9">
        <v>0</v>
      </c>
      <c r="Y220" s="9">
        <v>190890010.48251796</v>
      </c>
      <c r="Z220" s="9">
        <v>190522409.60674566</v>
      </c>
      <c r="AA220" s="9">
        <v>191056822.46761978</v>
      </c>
      <c r="AB220" s="9">
        <v>191739594.25279641</v>
      </c>
      <c r="AC220" s="9">
        <v>190273075.02690342</v>
      </c>
      <c r="AD220" s="9">
        <v>191739594.25279641</v>
      </c>
      <c r="AE220" s="9">
        <v>190522409.60674566</v>
      </c>
      <c r="AF220" s="9">
        <v>1107508431.845005</v>
      </c>
      <c r="AG220" s="9">
        <f>IF(ISBLANK(Tabla3[[#This Row],[FPO]]),"",YEAR(Tabla3[[#This Row],[FPO]])-$B$1)</f>
        <v>4</v>
      </c>
      <c r="AH220" s="9"/>
    </row>
    <row r="221" spans="1:34" hidden="1" x14ac:dyDescent="0.25">
      <c r="A221" s="4" t="s">
        <v>473</v>
      </c>
      <c r="B221" s="4" t="s">
        <v>474</v>
      </c>
      <c r="C221" s="5">
        <v>44764</v>
      </c>
      <c r="D221" s="6">
        <v>0.6333333333333333</v>
      </c>
      <c r="E221" s="4">
        <v>15.5</v>
      </c>
      <c r="F221" s="4" t="s">
        <v>21</v>
      </c>
      <c r="G221" s="4" t="s">
        <v>475</v>
      </c>
      <c r="H221" s="4" t="s">
        <v>476</v>
      </c>
      <c r="I221" s="7">
        <v>46053</v>
      </c>
      <c r="J221" s="7">
        <v>46053</v>
      </c>
      <c r="K221" s="4" t="s">
        <v>16</v>
      </c>
      <c r="L221" s="4" t="s">
        <v>16</v>
      </c>
      <c r="M221" s="4" t="s">
        <v>423</v>
      </c>
      <c r="N221" s="4" t="s">
        <v>16</v>
      </c>
      <c r="O221" s="15">
        <v>0</v>
      </c>
      <c r="P221" s="4">
        <v>-4.1817320000000002</v>
      </c>
      <c r="Q221" s="9">
        <v>0</v>
      </c>
      <c r="R221" s="9">
        <v>410977.77911342989</v>
      </c>
      <c r="S221" s="9">
        <v>0</v>
      </c>
      <c r="T221" s="9">
        <v>597473.57845725107</v>
      </c>
      <c r="U221" s="9">
        <v>1360812.4342847452</v>
      </c>
      <c r="V221" s="9">
        <v>-285382.00032997283</v>
      </c>
      <c r="W221" s="9">
        <v>1360812.4342847452</v>
      </c>
      <c r="X221" s="9">
        <v>0</v>
      </c>
      <c r="Y221" s="9">
        <v>190933387.3858591</v>
      </c>
      <c r="Z221" s="9">
        <v>190522409.60674566</v>
      </c>
      <c r="AA221" s="9">
        <v>191119883.1852029</v>
      </c>
      <c r="AB221" s="9">
        <v>191883222.04103041</v>
      </c>
      <c r="AC221" s="9">
        <v>190237027.60641569</v>
      </c>
      <c r="AD221" s="9">
        <v>191883222.04103041</v>
      </c>
      <c r="AE221" s="9">
        <v>190522409.60674566</v>
      </c>
      <c r="AF221" s="9">
        <v>1107794263.7277927</v>
      </c>
      <c r="AG221" s="9">
        <f>IF(ISBLANK(Tabla3[[#This Row],[FPO]]),"",YEAR(Tabla3[[#This Row],[FPO]])-$B$1)</f>
        <v>3</v>
      </c>
      <c r="AH221" s="9"/>
    </row>
    <row r="222" spans="1:34" hidden="1" x14ac:dyDescent="0.25">
      <c r="A222" s="4" t="s">
        <v>477</v>
      </c>
      <c r="B222" s="4" t="s">
        <v>474</v>
      </c>
      <c r="C222" s="5">
        <v>44757</v>
      </c>
      <c r="D222" s="6" t="s">
        <v>478</v>
      </c>
      <c r="E222" s="4">
        <v>15.5</v>
      </c>
      <c r="F222" s="4" t="s">
        <v>21</v>
      </c>
      <c r="G222" s="4" t="s">
        <v>479</v>
      </c>
      <c r="H222" s="4" t="s">
        <v>476</v>
      </c>
      <c r="I222" s="7">
        <v>46053</v>
      </c>
      <c r="J222" s="7">
        <v>46053</v>
      </c>
      <c r="K222" s="4" t="s">
        <v>16</v>
      </c>
      <c r="L222" s="4" t="s">
        <v>16</v>
      </c>
      <c r="M222" s="4" t="s">
        <v>423</v>
      </c>
      <c r="N222" s="4" t="s">
        <v>16</v>
      </c>
      <c r="O222" s="15">
        <v>0</v>
      </c>
      <c r="P222" s="4">
        <v>-3.940029</v>
      </c>
      <c r="Q222" s="9">
        <v>0</v>
      </c>
      <c r="R222" s="9">
        <v>410977.77911342989</v>
      </c>
      <c r="S222" s="9">
        <v>0</v>
      </c>
      <c r="T222" s="9">
        <v>597473.57845725107</v>
      </c>
      <c r="U222" s="9">
        <v>1360812.4342847452</v>
      </c>
      <c r="V222" s="9">
        <v>-268886.9964354728</v>
      </c>
      <c r="W222" s="9">
        <v>1360812.4342847452</v>
      </c>
      <c r="X222" s="9">
        <v>0</v>
      </c>
      <c r="Y222" s="9">
        <v>190933387.3858591</v>
      </c>
      <c r="Z222" s="9">
        <v>190522409.60674566</v>
      </c>
      <c r="AA222" s="9">
        <v>191119883.1852029</v>
      </c>
      <c r="AB222" s="9">
        <v>191883222.04103041</v>
      </c>
      <c r="AC222" s="9">
        <v>190253522.6103102</v>
      </c>
      <c r="AD222" s="9">
        <v>191883222.04103041</v>
      </c>
      <c r="AE222" s="9">
        <v>190522409.60674566</v>
      </c>
      <c r="AF222" s="9">
        <v>1107810758.7316871</v>
      </c>
      <c r="AG222" s="9">
        <f>IF(ISBLANK(Tabla3[[#This Row],[FPO]]),"",YEAR(Tabla3[[#This Row],[FPO]])-$B$1)</f>
        <v>3</v>
      </c>
      <c r="AH222" s="9"/>
    </row>
    <row r="223" spans="1:34" hidden="1" x14ac:dyDescent="0.25">
      <c r="A223" s="4" t="s">
        <v>498</v>
      </c>
      <c r="B223" s="4" t="s">
        <v>499</v>
      </c>
      <c r="C223" s="5">
        <v>44783</v>
      </c>
      <c r="D223" s="6">
        <v>0.63194444444444442</v>
      </c>
      <c r="E223" s="4">
        <v>99.9</v>
      </c>
      <c r="F223" s="4" t="s">
        <v>21</v>
      </c>
      <c r="G223" s="4" t="s">
        <v>500</v>
      </c>
      <c r="H223" s="4" t="s">
        <v>501</v>
      </c>
      <c r="I223" s="7">
        <v>46387</v>
      </c>
      <c r="J223" s="7">
        <v>46387</v>
      </c>
      <c r="K223" s="4" t="s">
        <v>16</v>
      </c>
      <c r="L223" s="4" t="s">
        <v>16</v>
      </c>
      <c r="M223" s="4" t="s">
        <v>423</v>
      </c>
      <c r="N223" s="4" t="s">
        <v>16</v>
      </c>
      <c r="O223" s="15">
        <v>0</v>
      </c>
      <c r="P223" s="4">
        <v>-9.7430000000000003</v>
      </c>
      <c r="Q223" s="9">
        <v>0</v>
      </c>
      <c r="R223" s="9">
        <v>410977.77911343001</v>
      </c>
      <c r="S223" s="9">
        <v>0</v>
      </c>
      <c r="T223" s="9">
        <v>597473.57845725131</v>
      </c>
      <c r="U223" s="9">
        <v>1360812.434284745</v>
      </c>
      <c r="V223" s="9">
        <v>-103164.26634756975</v>
      </c>
      <c r="W223" s="9">
        <v>1360812.434284745</v>
      </c>
      <c r="X223" s="9">
        <v>0</v>
      </c>
      <c r="Y223" s="9">
        <v>190933387.3858591</v>
      </c>
      <c r="Z223" s="9">
        <v>190522409.60674566</v>
      </c>
      <c r="AA223" s="9">
        <v>191119883.18520293</v>
      </c>
      <c r="AB223" s="9">
        <v>191883222.04103041</v>
      </c>
      <c r="AC223" s="9">
        <v>190419245.3403981</v>
      </c>
      <c r="AD223" s="9">
        <v>191883222.04103041</v>
      </c>
      <c r="AE223" s="9">
        <v>190522409.60674566</v>
      </c>
      <c r="AF223" s="9">
        <v>1107976481.4617751</v>
      </c>
      <c r="AG223" s="9">
        <f>IF(ISBLANK(Tabla3[[#This Row],[FPO]]),"",YEAR(Tabla3[[#This Row],[FPO]])-$B$1)</f>
        <v>3</v>
      </c>
      <c r="AH223" s="9"/>
    </row>
    <row r="224" spans="1:34" hidden="1" x14ac:dyDescent="0.25">
      <c r="A224" s="4" t="s">
        <v>502</v>
      </c>
      <c r="B224" s="4" t="s">
        <v>499</v>
      </c>
      <c r="C224" s="5">
        <v>44783</v>
      </c>
      <c r="D224" s="6">
        <v>0.63194444444444442</v>
      </c>
      <c r="E224" s="4">
        <v>99.9</v>
      </c>
      <c r="F224" s="4" t="s">
        <v>21</v>
      </c>
      <c r="G224" s="4" t="s">
        <v>457</v>
      </c>
      <c r="H224" s="4" t="s">
        <v>501</v>
      </c>
      <c r="I224" s="7">
        <v>46387</v>
      </c>
      <c r="J224" s="7">
        <v>46387</v>
      </c>
      <c r="K224" s="4" t="s">
        <v>16</v>
      </c>
      <c r="L224" s="4" t="s">
        <v>16</v>
      </c>
      <c r="M224" s="4" t="s">
        <v>423</v>
      </c>
      <c r="N224" s="4" t="s">
        <v>16</v>
      </c>
      <c r="O224" s="15">
        <v>0</v>
      </c>
      <c r="P224" s="4">
        <v>-2.6089000000000002</v>
      </c>
      <c r="Q224" s="9">
        <v>0</v>
      </c>
      <c r="R224" s="9">
        <v>410977.77911343001</v>
      </c>
      <c r="S224" s="9">
        <v>0</v>
      </c>
      <c r="T224" s="9">
        <v>597473.57845725131</v>
      </c>
      <c r="U224" s="9">
        <v>1360812.434284745</v>
      </c>
      <c r="V224" s="9">
        <v>-27624.474440539328</v>
      </c>
      <c r="W224" s="9">
        <v>1360812.434284745</v>
      </c>
      <c r="X224" s="9">
        <v>0</v>
      </c>
      <c r="Y224" s="9">
        <v>190933387.3858591</v>
      </c>
      <c r="Z224" s="9">
        <v>190522409.60674566</v>
      </c>
      <c r="AA224" s="9">
        <v>191119883.18520293</v>
      </c>
      <c r="AB224" s="9">
        <v>191883222.04103041</v>
      </c>
      <c r="AC224" s="9">
        <v>190494785.13230512</v>
      </c>
      <c r="AD224" s="9">
        <v>191883222.04103041</v>
      </c>
      <c r="AE224" s="9">
        <v>190522409.60674566</v>
      </c>
      <c r="AF224" s="9">
        <v>1108052021.2536821</v>
      </c>
      <c r="AG224" s="9">
        <f>IF(ISBLANK(Tabla3[[#This Row],[FPO]]),"",YEAR(Tabla3[[#This Row],[FPO]])-$B$1)</f>
        <v>3</v>
      </c>
      <c r="AH224" s="9"/>
    </row>
    <row r="225" spans="1:34" x14ac:dyDescent="0.25">
      <c r="A225" s="4" t="s">
        <v>673</v>
      </c>
      <c r="B225" s="4" t="s">
        <v>674</v>
      </c>
      <c r="C225" s="5">
        <v>44781</v>
      </c>
      <c r="D225" s="6">
        <v>0.6972222222222223</v>
      </c>
      <c r="E225" s="4">
        <v>9.9</v>
      </c>
      <c r="F225" s="4" t="s">
        <v>21</v>
      </c>
      <c r="G225" s="4" t="s">
        <v>675</v>
      </c>
      <c r="H225" s="4" t="s">
        <v>676</v>
      </c>
      <c r="I225" s="7">
        <v>45688</v>
      </c>
      <c r="J225" s="7">
        <v>45688</v>
      </c>
      <c r="K225" s="4" t="s">
        <v>16</v>
      </c>
      <c r="L225" s="4" t="s">
        <v>16</v>
      </c>
      <c r="M225" s="4" t="s">
        <v>423</v>
      </c>
      <c r="N225" s="4" t="s">
        <v>16</v>
      </c>
      <c r="O225" s="15">
        <v>0</v>
      </c>
      <c r="P225" s="4">
        <v>-0.98799999999999999</v>
      </c>
      <c r="Q225" s="9">
        <v>0</v>
      </c>
      <c r="R225" s="9">
        <v>459473.15704881464</v>
      </c>
      <c r="S225" s="9">
        <v>0</v>
      </c>
      <c r="T225" s="9">
        <v>667975.46071520657</v>
      </c>
      <c r="U225" s="9">
        <v>1521388.3015303449</v>
      </c>
      <c r="V225" s="9">
        <v>-118022.72378022726</v>
      </c>
      <c r="W225" s="9">
        <v>1521388.3015303449</v>
      </c>
      <c r="X225" s="9">
        <v>0</v>
      </c>
      <c r="Y225" s="9">
        <v>190981882.76379448</v>
      </c>
      <c r="Z225" s="9">
        <v>190522409.60674566</v>
      </c>
      <c r="AA225" s="9">
        <v>191190385.06746086</v>
      </c>
      <c r="AB225" s="9">
        <v>192043797.90827599</v>
      </c>
      <c r="AC225" s="9">
        <v>190404386.88296545</v>
      </c>
      <c r="AD225" s="9">
        <v>192043797.90827599</v>
      </c>
      <c r="AE225" s="9">
        <v>190522409.60674566</v>
      </c>
      <c r="AF225" s="9">
        <v>1108321484.0654042</v>
      </c>
      <c r="AG225" s="9">
        <f>IF(ISBLANK(Tabla3[[#This Row],[FPO]]),"",YEAR(Tabla3[[#This Row],[FPO]])-$B$1)</f>
        <v>2</v>
      </c>
      <c r="AH225" s="9"/>
    </row>
    <row r="226" spans="1:34" x14ac:dyDescent="0.25">
      <c r="A226" s="4" t="s">
        <v>677</v>
      </c>
      <c r="B226" s="4" t="s">
        <v>674</v>
      </c>
      <c r="C226" s="5">
        <v>44781</v>
      </c>
      <c r="D226" s="6">
        <v>0.6972222222222223</v>
      </c>
      <c r="E226" s="4">
        <v>9.9</v>
      </c>
      <c r="F226" s="4" t="s">
        <v>21</v>
      </c>
      <c r="G226" s="4" t="s">
        <v>448</v>
      </c>
      <c r="H226" s="4" t="s">
        <v>676</v>
      </c>
      <c r="I226" s="7">
        <v>45688</v>
      </c>
      <c r="J226" s="7">
        <v>45688</v>
      </c>
      <c r="K226" s="4" t="s">
        <v>16</v>
      </c>
      <c r="L226" s="4" t="s">
        <v>16</v>
      </c>
      <c r="M226" s="4" t="s">
        <v>423</v>
      </c>
      <c r="N226" s="4" t="s">
        <v>16</v>
      </c>
      <c r="O226" s="15">
        <v>0</v>
      </c>
      <c r="P226" s="4">
        <v>-0.96499999999999997</v>
      </c>
      <c r="Q226" s="9">
        <v>0</v>
      </c>
      <c r="R226" s="9">
        <v>459473.15704881464</v>
      </c>
      <c r="S226" s="9">
        <v>0</v>
      </c>
      <c r="T226" s="9">
        <v>667975.46071520657</v>
      </c>
      <c r="U226" s="9">
        <v>1521388.3015303449</v>
      </c>
      <c r="V226" s="9">
        <v>-115275.23122259043</v>
      </c>
      <c r="W226" s="9">
        <v>1521388.3015303449</v>
      </c>
      <c r="X226" s="9">
        <v>0</v>
      </c>
      <c r="Y226" s="9">
        <v>190981882.76379448</v>
      </c>
      <c r="Z226" s="9">
        <v>190522409.60674566</v>
      </c>
      <c r="AA226" s="9">
        <v>191190385.06746086</v>
      </c>
      <c r="AB226" s="9">
        <v>192043797.90827599</v>
      </c>
      <c r="AC226" s="9">
        <v>190407134.37552306</v>
      </c>
      <c r="AD226" s="9">
        <v>192043797.90827599</v>
      </c>
      <c r="AE226" s="9">
        <v>190522409.60674566</v>
      </c>
      <c r="AF226" s="9">
        <v>1108324231.5579619</v>
      </c>
      <c r="AG226" s="9">
        <f>IF(ISBLANK(Tabla3[[#This Row],[FPO]]),"",YEAR(Tabla3[[#This Row],[FPO]])-$B$1)</f>
        <v>2</v>
      </c>
      <c r="AH226" s="9"/>
    </row>
    <row r="227" spans="1:34" hidden="1" x14ac:dyDescent="0.25">
      <c r="A227" s="4" t="s">
        <v>533</v>
      </c>
      <c r="B227" s="4" t="s">
        <v>534</v>
      </c>
      <c r="C227" s="5">
        <v>44783</v>
      </c>
      <c r="D227" s="6">
        <v>0.66875000000000007</v>
      </c>
      <c r="E227" s="4">
        <v>99.9</v>
      </c>
      <c r="F227" s="4" t="s">
        <v>21</v>
      </c>
      <c r="G227" s="4" t="s">
        <v>425</v>
      </c>
      <c r="H227" s="4" t="s">
        <v>535</v>
      </c>
      <c r="I227" s="7">
        <v>46387</v>
      </c>
      <c r="J227" s="7">
        <v>46387</v>
      </c>
      <c r="K227" s="4" t="s">
        <v>16</v>
      </c>
      <c r="L227" s="4" t="s">
        <v>16</v>
      </c>
      <c r="M227" s="4" t="s">
        <v>423</v>
      </c>
      <c r="N227" s="4" t="s">
        <v>16</v>
      </c>
      <c r="O227" s="15">
        <v>0</v>
      </c>
      <c r="P227" s="4">
        <v>-10.093</v>
      </c>
      <c r="Q227" s="9">
        <v>0</v>
      </c>
      <c r="R227" s="9">
        <v>410977.77911343001</v>
      </c>
      <c r="S227" s="9">
        <v>0</v>
      </c>
      <c r="T227" s="9">
        <v>597473.57845725131</v>
      </c>
      <c r="U227" s="9">
        <v>1360812.434284745</v>
      </c>
      <c r="V227" s="9">
        <v>-106870.25969886292</v>
      </c>
      <c r="W227" s="9">
        <v>1360812.434284745</v>
      </c>
      <c r="X227" s="9">
        <v>0</v>
      </c>
      <c r="Y227" s="9">
        <v>190933387.3858591</v>
      </c>
      <c r="Z227" s="9">
        <v>190522409.60674566</v>
      </c>
      <c r="AA227" s="9">
        <v>191119883.18520293</v>
      </c>
      <c r="AB227" s="9">
        <v>191883222.04103041</v>
      </c>
      <c r="AC227" s="9">
        <v>190415539.34704679</v>
      </c>
      <c r="AD227" s="9">
        <v>191883222.04103041</v>
      </c>
      <c r="AE227" s="9">
        <v>190522409.60674566</v>
      </c>
      <c r="AF227" s="9">
        <v>1107972775.4684238</v>
      </c>
      <c r="AG227" s="9">
        <f>IF(ISBLANK(Tabla3[[#This Row],[FPO]]),"",YEAR(Tabla3[[#This Row],[FPO]])-$B$1)</f>
        <v>3</v>
      </c>
      <c r="AH227" s="9"/>
    </row>
    <row r="228" spans="1:34" hidden="1" x14ac:dyDescent="0.25">
      <c r="A228" s="4" t="s">
        <v>536</v>
      </c>
      <c r="B228" s="4" t="s">
        <v>534</v>
      </c>
      <c r="C228" s="5">
        <v>44783</v>
      </c>
      <c r="D228" s="6">
        <v>0.66875000000000007</v>
      </c>
      <c r="E228" s="4">
        <v>99.9</v>
      </c>
      <c r="F228" s="4" t="s">
        <v>21</v>
      </c>
      <c r="G228" s="4" t="s">
        <v>537</v>
      </c>
      <c r="H228" s="4" t="s">
        <v>535</v>
      </c>
      <c r="I228" s="7">
        <v>46387</v>
      </c>
      <c r="J228" s="7">
        <v>46387</v>
      </c>
      <c r="K228" s="4" t="s">
        <v>16</v>
      </c>
      <c r="L228" s="4" t="s">
        <v>16</v>
      </c>
      <c r="M228" s="4" t="s">
        <v>423</v>
      </c>
      <c r="N228" s="4" t="s">
        <v>16</v>
      </c>
      <c r="O228" s="15">
        <v>0</v>
      </c>
      <c r="P228" s="4">
        <v>-11.986000000000001</v>
      </c>
      <c r="Q228" s="9">
        <v>0</v>
      </c>
      <c r="R228" s="9">
        <v>410977.77911343001</v>
      </c>
      <c r="S228" s="9">
        <v>0</v>
      </c>
      <c r="T228" s="9">
        <v>597473.57845725131</v>
      </c>
      <c r="U228" s="9">
        <v>1360812.434284745</v>
      </c>
      <c r="V228" s="9">
        <v>-126914.3894531429</v>
      </c>
      <c r="W228" s="9">
        <v>1360812.434284745</v>
      </c>
      <c r="X228" s="9">
        <v>0</v>
      </c>
      <c r="Y228" s="9">
        <v>190933387.3858591</v>
      </c>
      <c r="Z228" s="9">
        <v>190522409.60674566</v>
      </c>
      <c r="AA228" s="9">
        <v>191119883.18520293</v>
      </c>
      <c r="AB228" s="9">
        <v>191883222.04103041</v>
      </c>
      <c r="AC228" s="9">
        <v>190395495.21729252</v>
      </c>
      <c r="AD228" s="9">
        <v>191883222.04103041</v>
      </c>
      <c r="AE228" s="9">
        <v>190522409.60674566</v>
      </c>
      <c r="AF228" s="9">
        <v>1107952731.3386695</v>
      </c>
      <c r="AG228" s="9">
        <f>IF(ISBLANK(Tabla3[[#This Row],[FPO]]),"",YEAR(Tabla3[[#This Row],[FPO]])-$B$1)</f>
        <v>3</v>
      </c>
      <c r="AH228" s="9"/>
    </row>
    <row r="229" spans="1:34" hidden="1" x14ac:dyDescent="0.25">
      <c r="A229" s="4" t="s">
        <v>550</v>
      </c>
      <c r="B229" s="4" t="s">
        <v>551</v>
      </c>
      <c r="C229" s="5">
        <v>44784</v>
      </c>
      <c r="D229" s="6">
        <v>0.49374999999999997</v>
      </c>
      <c r="E229" s="4">
        <v>99.9</v>
      </c>
      <c r="F229" s="4" t="s">
        <v>21</v>
      </c>
      <c r="G229" s="4" t="s">
        <v>425</v>
      </c>
      <c r="H229" s="4" t="s">
        <v>552</v>
      </c>
      <c r="I229" s="7">
        <v>46387</v>
      </c>
      <c r="J229" s="7">
        <v>46387</v>
      </c>
      <c r="K229" s="4" t="s">
        <v>16</v>
      </c>
      <c r="L229" s="4" t="s">
        <v>16</v>
      </c>
      <c r="M229" s="4" t="s">
        <v>423</v>
      </c>
      <c r="N229" s="4" t="s">
        <v>16</v>
      </c>
      <c r="O229" s="15">
        <v>0</v>
      </c>
      <c r="P229" s="4">
        <v>-10.092000000000001</v>
      </c>
      <c r="Q229" s="9">
        <v>0</v>
      </c>
      <c r="R229" s="9">
        <v>410977.77911343001</v>
      </c>
      <c r="S229" s="9">
        <v>0</v>
      </c>
      <c r="T229" s="9">
        <v>597473.57845725131</v>
      </c>
      <c r="U229" s="9">
        <v>1360812.434284745</v>
      </c>
      <c r="V229" s="9">
        <v>-106859.67114643066</v>
      </c>
      <c r="W229" s="9">
        <v>1360812.434284745</v>
      </c>
      <c r="X229" s="9">
        <v>0</v>
      </c>
      <c r="Y229" s="9">
        <v>190933387.3858591</v>
      </c>
      <c r="Z229" s="9">
        <v>190522409.60674566</v>
      </c>
      <c r="AA229" s="9">
        <v>191119883.18520293</v>
      </c>
      <c r="AB229" s="9">
        <v>191883222.04103041</v>
      </c>
      <c r="AC229" s="9">
        <v>190415549.93559924</v>
      </c>
      <c r="AD229" s="9">
        <v>191883222.04103041</v>
      </c>
      <c r="AE229" s="9">
        <v>190522409.60674566</v>
      </c>
      <c r="AF229" s="9">
        <v>1107972786.0569763</v>
      </c>
      <c r="AG229" s="9">
        <f>IF(ISBLANK(Tabla3[[#This Row],[FPO]]),"",YEAR(Tabla3[[#This Row],[FPO]])-$B$1)</f>
        <v>3</v>
      </c>
      <c r="AH229" s="9"/>
    </row>
    <row r="230" spans="1:34" hidden="1" x14ac:dyDescent="0.25">
      <c r="A230" s="4" t="s">
        <v>553</v>
      </c>
      <c r="B230" s="4" t="s">
        <v>551</v>
      </c>
      <c r="C230" s="5">
        <v>44784</v>
      </c>
      <c r="D230" s="6">
        <v>0.49374999999999997</v>
      </c>
      <c r="E230" s="4">
        <v>99.9</v>
      </c>
      <c r="F230" s="4" t="s">
        <v>21</v>
      </c>
      <c r="G230" s="4" t="s">
        <v>537</v>
      </c>
      <c r="H230" s="4" t="s">
        <v>552</v>
      </c>
      <c r="I230" s="7">
        <v>46387</v>
      </c>
      <c r="J230" s="7">
        <v>46387</v>
      </c>
      <c r="K230" s="4" t="s">
        <v>16</v>
      </c>
      <c r="L230" s="4" t="s">
        <v>16</v>
      </c>
      <c r="M230" s="4" t="s">
        <v>423</v>
      </c>
      <c r="N230" s="4" t="s">
        <v>16</v>
      </c>
      <c r="O230" s="15">
        <v>0</v>
      </c>
      <c r="P230" s="4">
        <v>-11.984999999999999</v>
      </c>
      <c r="Q230" s="9">
        <v>0</v>
      </c>
      <c r="R230" s="9">
        <v>410977.77911343001</v>
      </c>
      <c r="S230" s="9">
        <v>0</v>
      </c>
      <c r="T230" s="9">
        <v>597473.57845725131</v>
      </c>
      <c r="U230" s="9">
        <v>1360812.434284745</v>
      </c>
      <c r="V230" s="9">
        <v>-126903.80090071059</v>
      </c>
      <c r="W230" s="9">
        <v>1360812.434284745</v>
      </c>
      <c r="X230" s="9">
        <v>0</v>
      </c>
      <c r="Y230" s="9">
        <v>190933387.3858591</v>
      </c>
      <c r="Z230" s="9">
        <v>190522409.60674566</v>
      </c>
      <c r="AA230" s="9">
        <v>191119883.18520293</v>
      </c>
      <c r="AB230" s="9">
        <v>191883222.04103041</v>
      </c>
      <c r="AC230" s="9">
        <v>190395505.80584496</v>
      </c>
      <c r="AD230" s="9">
        <v>191883222.04103041</v>
      </c>
      <c r="AE230" s="9">
        <v>190522409.60674566</v>
      </c>
      <c r="AF230" s="9">
        <v>1107952741.927222</v>
      </c>
      <c r="AG230" s="9">
        <f>IF(ISBLANK(Tabla3[[#This Row],[FPO]]),"",YEAR(Tabla3[[#This Row],[FPO]])-$B$1)</f>
        <v>3</v>
      </c>
      <c r="AH230" s="9"/>
    </row>
    <row r="231" spans="1:34" hidden="1" x14ac:dyDescent="0.25">
      <c r="A231" s="4" t="s">
        <v>554</v>
      </c>
      <c r="B231" s="4" t="s">
        <v>555</v>
      </c>
      <c r="C231" s="5">
        <v>44784</v>
      </c>
      <c r="D231" s="6">
        <v>0.49652777777777773</v>
      </c>
      <c r="E231" s="4">
        <v>99.9</v>
      </c>
      <c r="F231" s="4" t="s">
        <v>21</v>
      </c>
      <c r="G231" s="4" t="s">
        <v>425</v>
      </c>
      <c r="H231" s="4" t="s">
        <v>556</v>
      </c>
      <c r="I231" s="7">
        <v>46387</v>
      </c>
      <c r="J231" s="7">
        <v>46387</v>
      </c>
      <c r="K231" s="4" t="s">
        <v>16</v>
      </c>
      <c r="L231" s="4" t="s">
        <v>16</v>
      </c>
      <c r="M231" s="4" t="s">
        <v>423</v>
      </c>
      <c r="N231" s="4" t="s">
        <v>16</v>
      </c>
      <c r="O231" s="15">
        <v>0</v>
      </c>
      <c r="P231" s="4">
        <v>-10.092000000000001</v>
      </c>
      <c r="Q231" s="9">
        <v>0</v>
      </c>
      <c r="R231" s="9">
        <v>410977.77911343001</v>
      </c>
      <c r="S231" s="9">
        <v>0</v>
      </c>
      <c r="T231" s="9">
        <v>597473.57845725131</v>
      </c>
      <c r="U231" s="9">
        <v>1360812.434284745</v>
      </c>
      <c r="V231" s="9">
        <v>-106859.67114643066</v>
      </c>
      <c r="W231" s="9">
        <v>1360812.434284745</v>
      </c>
      <c r="X231" s="9">
        <v>0</v>
      </c>
      <c r="Y231" s="9">
        <v>190933387.3858591</v>
      </c>
      <c r="Z231" s="9">
        <v>190522409.60674566</v>
      </c>
      <c r="AA231" s="9">
        <v>191119883.18520293</v>
      </c>
      <c r="AB231" s="9">
        <v>191883222.04103041</v>
      </c>
      <c r="AC231" s="9">
        <v>190415549.93559924</v>
      </c>
      <c r="AD231" s="9">
        <v>191883222.04103041</v>
      </c>
      <c r="AE231" s="9">
        <v>190522409.60674566</v>
      </c>
      <c r="AF231" s="9">
        <v>1107972786.0569763</v>
      </c>
      <c r="AG231" s="9">
        <f>IF(ISBLANK(Tabla3[[#This Row],[FPO]]),"",YEAR(Tabla3[[#This Row],[FPO]])-$B$1)</f>
        <v>3</v>
      </c>
      <c r="AH231" s="9"/>
    </row>
    <row r="232" spans="1:34" hidden="1" x14ac:dyDescent="0.25">
      <c r="A232" s="4" t="s">
        <v>557</v>
      </c>
      <c r="B232" s="4" t="s">
        <v>555</v>
      </c>
      <c r="C232" s="5">
        <v>44784</v>
      </c>
      <c r="D232" s="6">
        <v>0.49652777777777773</v>
      </c>
      <c r="E232" s="4">
        <v>99.9</v>
      </c>
      <c r="F232" s="4" t="s">
        <v>21</v>
      </c>
      <c r="G232" s="4" t="s">
        <v>537</v>
      </c>
      <c r="H232" s="4" t="s">
        <v>556</v>
      </c>
      <c r="I232" s="7">
        <v>46387</v>
      </c>
      <c r="J232" s="7">
        <v>46387</v>
      </c>
      <c r="K232" s="4" t="s">
        <v>16</v>
      </c>
      <c r="L232" s="4" t="s">
        <v>16</v>
      </c>
      <c r="M232" s="4" t="s">
        <v>423</v>
      </c>
      <c r="N232" s="4" t="s">
        <v>16</v>
      </c>
      <c r="O232" s="15">
        <v>0</v>
      </c>
      <c r="P232" s="4">
        <v>-11.984999999999999</v>
      </c>
      <c r="Q232" s="9">
        <v>0</v>
      </c>
      <c r="R232" s="9">
        <v>410977.77911343001</v>
      </c>
      <c r="S232" s="9">
        <v>0</v>
      </c>
      <c r="T232" s="9">
        <v>597473.57845725131</v>
      </c>
      <c r="U232" s="9">
        <v>1360812.434284745</v>
      </c>
      <c r="V232" s="9">
        <v>-126903.80090071059</v>
      </c>
      <c r="W232" s="9">
        <v>1360812.434284745</v>
      </c>
      <c r="X232" s="9">
        <v>0</v>
      </c>
      <c r="Y232" s="9">
        <v>190933387.3858591</v>
      </c>
      <c r="Z232" s="9">
        <v>190522409.60674566</v>
      </c>
      <c r="AA232" s="9">
        <v>191119883.18520293</v>
      </c>
      <c r="AB232" s="9">
        <v>191883222.04103041</v>
      </c>
      <c r="AC232" s="9">
        <v>190395505.80584496</v>
      </c>
      <c r="AD232" s="9">
        <v>191883222.04103041</v>
      </c>
      <c r="AE232" s="9">
        <v>190522409.60674566</v>
      </c>
      <c r="AF232" s="9">
        <v>1107952741.927222</v>
      </c>
      <c r="AG232" s="9">
        <f>IF(ISBLANK(Tabla3[[#This Row],[FPO]]),"",YEAR(Tabla3[[#This Row],[FPO]])-$B$1)</f>
        <v>3</v>
      </c>
      <c r="AH232" s="9"/>
    </row>
    <row r="233" spans="1:34" hidden="1" x14ac:dyDescent="0.25">
      <c r="A233" s="4" t="s">
        <v>558</v>
      </c>
      <c r="B233" s="4" t="s">
        <v>559</v>
      </c>
      <c r="C233" s="5">
        <v>44784</v>
      </c>
      <c r="D233" s="6">
        <v>0.49861111111111112</v>
      </c>
      <c r="E233" s="4">
        <v>99.9</v>
      </c>
      <c r="F233" s="4" t="s">
        <v>21</v>
      </c>
      <c r="G233" s="4" t="s">
        <v>425</v>
      </c>
      <c r="H233" s="4" t="s">
        <v>560</v>
      </c>
      <c r="I233" s="7">
        <v>46387</v>
      </c>
      <c r="J233" s="7">
        <v>46387</v>
      </c>
      <c r="K233" s="4" t="s">
        <v>16</v>
      </c>
      <c r="L233" s="4" t="s">
        <v>16</v>
      </c>
      <c r="M233" s="4" t="s">
        <v>423</v>
      </c>
      <c r="N233" s="4" t="s">
        <v>16</v>
      </c>
      <c r="O233" s="15">
        <v>0</v>
      </c>
      <c r="P233" s="4">
        <v>-10.092000000000001</v>
      </c>
      <c r="Q233" s="9">
        <v>0</v>
      </c>
      <c r="R233" s="9">
        <v>410977.77911343001</v>
      </c>
      <c r="S233" s="9">
        <v>0</v>
      </c>
      <c r="T233" s="9">
        <v>597473.57845725131</v>
      </c>
      <c r="U233" s="9">
        <v>1360812.434284745</v>
      </c>
      <c r="V233" s="9">
        <v>-106859.67114643066</v>
      </c>
      <c r="W233" s="9">
        <v>1360812.434284745</v>
      </c>
      <c r="X233" s="9">
        <v>0</v>
      </c>
      <c r="Y233" s="9">
        <v>190933387.3858591</v>
      </c>
      <c r="Z233" s="9">
        <v>190522409.60674566</v>
      </c>
      <c r="AA233" s="9">
        <v>191119883.18520293</v>
      </c>
      <c r="AB233" s="9">
        <v>191883222.04103041</v>
      </c>
      <c r="AC233" s="9">
        <v>190415549.93559924</v>
      </c>
      <c r="AD233" s="9">
        <v>191883222.04103041</v>
      </c>
      <c r="AE233" s="9">
        <v>190522409.60674566</v>
      </c>
      <c r="AF233" s="9">
        <v>1107972786.0569763</v>
      </c>
      <c r="AG233" s="9">
        <f>IF(ISBLANK(Tabla3[[#This Row],[FPO]]),"",YEAR(Tabla3[[#This Row],[FPO]])-$B$1)</f>
        <v>3</v>
      </c>
      <c r="AH233" s="9"/>
    </row>
    <row r="234" spans="1:34" hidden="1" x14ac:dyDescent="0.25">
      <c r="A234" s="4" t="s">
        <v>561</v>
      </c>
      <c r="B234" s="4" t="s">
        <v>559</v>
      </c>
      <c r="C234" s="5">
        <v>44784</v>
      </c>
      <c r="D234" s="6">
        <v>0.49861111111111112</v>
      </c>
      <c r="E234" s="4">
        <v>99.9</v>
      </c>
      <c r="F234" s="4" t="s">
        <v>21</v>
      </c>
      <c r="G234" s="4" t="s">
        <v>537</v>
      </c>
      <c r="H234" s="4" t="s">
        <v>560</v>
      </c>
      <c r="I234" s="7">
        <v>46387</v>
      </c>
      <c r="J234" s="7">
        <v>46387</v>
      </c>
      <c r="K234" s="4" t="s">
        <v>16</v>
      </c>
      <c r="L234" s="4" t="s">
        <v>16</v>
      </c>
      <c r="M234" s="4" t="s">
        <v>423</v>
      </c>
      <c r="N234" s="4" t="s">
        <v>16</v>
      </c>
      <c r="O234" s="15">
        <v>0</v>
      </c>
      <c r="P234" s="4">
        <v>-11.984999999999999</v>
      </c>
      <c r="Q234" s="9">
        <v>0</v>
      </c>
      <c r="R234" s="9">
        <v>410977.77911343001</v>
      </c>
      <c r="S234" s="9">
        <v>0</v>
      </c>
      <c r="T234" s="9">
        <v>597473.57845725131</v>
      </c>
      <c r="U234" s="9">
        <v>1360812.434284745</v>
      </c>
      <c r="V234" s="9">
        <v>-126903.80090071059</v>
      </c>
      <c r="W234" s="9">
        <v>1360812.434284745</v>
      </c>
      <c r="X234" s="9">
        <v>0</v>
      </c>
      <c r="Y234" s="9">
        <v>190933387.3858591</v>
      </c>
      <c r="Z234" s="9">
        <v>190522409.60674566</v>
      </c>
      <c r="AA234" s="9">
        <v>191119883.18520293</v>
      </c>
      <c r="AB234" s="9">
        <v>191883222.04103041</v>
      </c>
      <c r="AC234" s="9">
        <v>190395505.80584496</v>
      </c>
      <c r="AD234" s="9">
        <v>191883222.04103041</v>
      </c>
      <c r="AE234" s="9">
        <v>190522409.60674566</v>
      </c>
      <c r="AF234" s="9">
        <v>1107952741.927222</v>
      </c>
      <c r="AG234" s="9">
        <f>IF(ISBLANK(Tabla3[[#This Row],[FPO]]),"",YEAR(Tabla3[[#This Row],[FPO]])-$B$1)</f>
        <v>3</v>
      </c>
      <c r="AH234" s="9"/>
    </row>
    <row r="235" spans="1:34" hidden="1" x14ac:dyDescent="0.25">
      <c r="A235" s="4" t="s">
        <v>562</v>
      </c>
      <c r="B235" s="4" t="s">
        <v>563</v>
      </c>
      <c r="C235" s="5">
        <v>44784</v>
      </c>
      <c r="D235" s="6">
        <v>0.50069444444444444</v>
      </c>
      <c r="E235" s="4">
        <v>99.9</v>
      </c>
      <c r="F235" s="4" t="s">
        <v>21</v>
      </c>
      <c r="G235" s="4" t="s">
        <v>425</v>
      </c>
      <c r="H235" s="4" t="s">
        <v>564</v>
      </c>
      <c r="I235" s="7">
        <v>46387</v>
      </c>
      <c r="J235" s="7">
        <v>46387</v>
      </c>
      <c r="K235" s="4" t="s">
        <v>16</v>
      </c>
      <c r="L235" s="4" t="s">
        <v>16</v>
      </c>
      <c r="M235" s="4" t="s">
        <v>423</v>
      </c>
      <c r="N235" s="4" t="s">
        <v>16</v>
      </c>
      <c r="O235" s="15">
        <v>0</v>
      </c>
      <c r="P235" s="4">
        <v>-10.092000000000001</v>
      </c>
      <c r="Q235" s="9">
        <v>0</v>
      </c>
      <c r="R235" s="9">
        <v>410977.77911343001</v>
      </c>
      <c r="S235" s="9">
        <v>0</v>
      </c>
      <c r="T235" s="9">
        <v>597473.57845725131</v>
      </c>
      <c r="U235" s="9">
        <v>1360812.434284745</v>
      </c>
      <c r="V235" s="9">
        <v>-106859.67114643066</v>
      </c>
      <c r="W235" s="9">
        <v>1360812.434284745</v>
      </c>
      <c r="X235" s="9">
        <v>0</v>
      </c>
      <c r="Y235" s="9">
        <v>190933387.3858591</v>
      </c>
      <c r="Z235" s="9">
        <v>190522409.60674566</v>
      </c>
      <c r="AA235" s="9">
        <v>191119883.18520293</v>
      </c>
      <c r="AB235" s="9">
        <v>191883222.04103041</v>
      </c>
      <c r="AC235" s="9">
        <v>190415549.93559924</v>
      </c>
      <c r="AD235" s="9">
        <v>191883222.04103041</v>
      </c>
      <c r="AE235" s="9">
        <v>190522409.60674566</v>
      </c>
      <c r="AF235" s="9">
        <v>1107972786.0569763</v>
      </c>
      <c r="AG235" s="9">
        <f>IF(ISBLANK(Tabla3[[#This Row],[FPO]]),"",YEAR(Tabla3[[#This Row],[FPO]])-$B$1)</f>
        <v>3</v>
      </c>
      <c r="AH235" s="9"/>
    </row>
    <row r="236" spans="1:34" hidden="1" x14ac:dyDescent="0.25">
      <c r="A236" s="4" t="s">
        <v>565</v>
      </c>
      <c r="B236" s="4" t="s">
        <v>563</v>
      </c>
      <c r="C236" s="5">
        <v>44784</v>
      </c>
      <c r="D236" s="6">
        <v>0.50069444444444444</v>
      </c>
      <c r="E236" s="4">
        <v>99.9</v>
      </c>
      <c r="F236" s="4" t="s">
        <v>21</v>
      </c>
      <c r="G236" s="4" t="s">
        <v>537</v>
      </c>
      <c r="H236" s="4" t="s">
        <v>564</v>
      </c>
      <c r="I236" s="7">
        <v>46387</v>
      </c>
      <c r="J236" s="7">
        <v>46387</v>
      </c>
      <c r="K236" s="4" t="s">
        <v>16</v>
      </c>
      <c r="L236" s="4" t="s">
        <v>16</v>
      </c>
      <c r="M236" s="4" t="s">
        <v>423</v>
      </c>
      <c r="N236" s="4" t="s">
        <v>16</v>
      </c>
      <c r="O236" s="15">
        <v>0</v>
      </c>
      <c r="P236" s="4">
        <v>-11.984999999999999</v>
      </c>
      <c r="Q236" s="9">
        <v>0</v>
      </c>
      <c r="R236" s="9">
        <v>410977.77911343001</v>
      </c>
      <c r="S236" s="9">
        <v>0</v>
      </c>
      <c r="T236" s="9">
        <v>597473.57845725131</v>
      </c>
      <c r="U236" s="9">
        <v>1360812.434284745</v>
      </c>
      <c r="V236" s="9">
        <v>-126903.80090071059</v>
      </c>
      <c r="W236" s="9">
        <v>1360812.434284745</v>
      </c>
      <c r="X236" s="9">
        <v>0</v>
      </c>
      <c r="Y236" s="9">
        <v>190933387.3858591</v>
      </c>
      <c r="Z236" s="9">
        <v>190522409.60674566</v>
      </c>
      <c r="AA236" s="9">
        <v>191119883.18520293</v>
      </c>
      <c r="AB236" s="9">
        <v>191883222.04103041</v>
      </c>
      <c r="AC236" s="9">
        <v>190395505.80584496</v>
      </c>
      <c r="AD236" s="9">
        <v>191883222.04103041</v>
      </c>
      <c r="AE236" s="9">
        <v>190522409.60674566</v>
      </c>
      <c r="AF236" s="9">
        <v>1107952741.927222</v>
      </c>
      <c r="AG236" s="9">
        <f>IF(ISBLANK(Tabla3[[#This Row],[FPO]]),"",YEAR(Tabla3[[#This Row],[FPO]])-$B$1)</f>
        <v>3</v>
      </c>
      <c r="AH236" s="9"/>
    </row>
    <row r="237" spans="1:34" hidden="1" x14ac:dyDescent="0.25">
      <c r="A237" s="4" t="s">
        <v>569</v>
      </c>
      <c r="B237" s="4" t="s">
        <v>570</v>
      </c>
      <c r="C237" s="5">
        <v>44785</v>
      </c>
      <c r="D237" s="6">
        <v>0.60486111111111118</v>
      </c>
      <c r="E237" s="4">
        <v>99.9</v>
      </c>
      <c r="F237" s="4" t="s">
        <v>21</v>
      </c>
      <c r="G237" s="4" t="s">
        <v>425</v>
      </c>
      <c r="H237" s="4" t="s">
        <v>571</v>
      </c>
      <c r="I237" s="7">
        <v>46387</v>
      </c>
      <c r="J237" s="7">
        <v>46387</v>
      </c>
      <c r="K237" s="4" t="s">
        <v>16</v>
      </c>
      <c r="L237" s="4" t="s">
        <v>16</v>
      </c>
      <c r="M237" s="4" t="s">
        <v>423</v>
      </c>
      <c r="N237" s="4" t="s">
        <v>16</v>
      </c>
      <c r="O237" s="15">
        <v>0</v>
      </c>
      <c r="P237" s="4">
        <v>-10.092000000000001</v>
      </c>
      <c r="Q237" s="9">
        <v>0</v>
      </c>
      <c r="R237" s="9">
        <v>410977.77911343001</v>
      </c>
      <c r="S237" s="9">
        <v>0</v>
      </c>
      <c r="T237" s="9">
        <v>597473.57845725131</v>
      </c>
      <c r="U237" s="9">
        <v>1360812.434284745</v>
      </c>
      <c r="V237" s="9">
        <v>-106859.67114643066</v>
      </c>
      <c r="W237" s="9">
        <v>1360812.434284745</v>
      </c>
      <c r="X237" s="9">
        <v>0</v>
      </c>
      <c r="Y237" s="9">
        <v>190933387.3858591</v>
      </c>
      <c r="Z237" s="9">
        <v>190522409.60674566</v>
      </c>
      <c r="AA237" s="9">
        <v>191119883.18520293</v>
      </c>
      <c r="AB237" s="9">
        <v>191883222.04103041</v>
      </c>
      <c r="AC237" s="9">
        <v>190415549.93559924</v>
      </c>
      <c r="AD237" s="9">
        <v>191883222.04103041</v>
      </c>
      <c r="AE237" s="9">
        <v>190522409.60674566</v>
      </c>
      <c r="AF237" s="9">
        <v>1107972786.0569763</v>
      </c>
      <c r="AG237" s="9">
        <f>IF(ISBLANK(Tabla3[[#This Row],[FPO]]),"",YEAR(Tabla3[[#This Row],[FPO]])-$B$1)</f>
        <v>3</v>
      </c>
      <c r="AH237" s="9"/>
    </row>
    <row r="238" spans="1:34" hidden="1" x14ac:dyDescent="0.25">
      <c r="A238" s="4" t="s">
        <v>572</v>
      </c>
      <c r="B238" s="4" t="s">
        <v>570</v>
      </c>
      <c r="C238" s="5">
        <v>44785</v>
      </c>
      <c r="D238" s="6">
        <v>0.60486111111111118</v>
      </c>
      <c r="E238" s="4">
        <v>99.9</v>
      </c>
      <c r="F238" s="4" t="s">
        <v>21</v>
      </c>
      <c r="G238" s="4" t="s">
        <v>537</v>
      </c>
      <c r="H238" s="4" t="s">
        <v>571</v>
      </c>
      <c r="I238" s="7">
        <v>46387</v>
      </c>
      <c r="J238" s="7">
        <v>46387</v>
      </c>
      <c r="K238" s="4" t="s">
        <v>16</v>
      </c>
      <c r="L238" s="4" t="s">
        <v>16</v>
      </c>
      <c r="M238" s="4" t="s">
        <v>423</v>
      </c>
      <c r="N238" s="4" t="s">
        <v>16</v>
      </c>
      <c r="O238" s="15">
        <v>0</v>
      </c>
      <c r="P238" s="4">
        <v>-11.984999999999999</v>
      </c>
      <c r="Q238" s="9">
        <v>0</v>
      </c>
      <c r="R238" s="9">
        <v>410977.77911343001</v>
      </c>
      <c r="S238" s="9">
        <v>0</v>
      </c>
      <c r="T238" s="9">
        <v>597473.57845725131</v>
      </c>
      <c r="U238" s="9">
        <v>1360812.434284745</v>
      </c>
      <c r="V238" s="9">
        <v>-126903.80090071059</v>
      </c>
      <c r="W238" s="9">
        <v>1360812.434284745</v>
      </c>
      <c r="X238" s="9">
        <v>0</v>
      </c>
      <c r="Y238" s="9">
        <v>190933387.3858591</v>
      </c>
      <c r="Z238" s="9">
        <v>190522409.60674566</v>
      </c>
      <c r="AA238" s="9">
        <v>191119883.18520293</v>
      </c>
      <c r="AB238" s="9">
        <v>191883222.04103041</v>
      </c>
      <c r="AC238" s="9">
        <v>190395505.80584496</v>
      </c>
      <c r="AD238" s="9">
        <v>191883222.04103041</v>
      </c>
      <c r="AE238" s="9">
        <v>190522409.60674566</v>
      </c>
      <c r="AF238" s="9">
        <v>1107952741.927222</v>
      </c>
      <c r="AG238" s="9">
        <f>IF(ISBLANK(Tabla3[[#This Row],[FPO]]),"",YEAR(Tabla3[[#This Row],[FPO]])-$B$1)</f>
        <v>3</v>
      </c>
      <c r="AH238" s="9"/>
    </row>
    <row r="239" spans="1:34" hidden="1" x14ac:dyDescent="0.25">
      <c r="A239" s="4" t="s">
        <v>452</v>
      </c>
      <c r="B239" s="4" t="s">
        <v>453</v>
      </c>
      <c r="C239" s="5">
        <v>44755</v>
      </c>
      <c r="D239" s="6">
        <v>0.55833333333333335</v>
      </c>
      <c r="E239" s="4">
        <v>9.9</v>
      </c>
      <c r="F239" s="4" t="s">
        <v>21</v>
      </c>
      <c r="G239" s="4" t="s">
        <v>454</v>
      </c>
      <c r="H239" s="4" t="s">
        <v>455</v>
      </c>
      <c r="I239" s="7">
        <v>46387</v>
      </c>
      <c r="J239" s="7">
        <v>46387</v>
      </c>
      <c r="K239" s="4" t="s">
        <v>16</v>
      </c>
      <c r="L239" s="4" t="s">
        <v>16</v>
      </c>
      <c r="M239" s="4" t="s">
        <v>423</v>
      </c>
      <c r="N239" s="4" t="s">
        <v>16</v>
      </c>
      <c r="O239" s="15">
        <v>0</v>
      </c>
      <c r="P239" s="4">
        <v>-1.0900000000000001</v>
      </c>
      <c r="Q239" s="9">
        <v>0</v>
      </c>
      <c r="R239" s="9">
        <v>410977.77911342995</v>
      </c>
      <c r="S239" s="9">
        <v>0</v>
      </c>
      <c r="T239" s="9">
        <v>597473.57845725107</v>
      </c>
      <c r="U239" s="9">
        <v>1360812.4342847455</v>
      </c>
      <c r="V239" s="9">
        <v>-116464.45079817175</v>
      </c>
      <c r="W239" s="9">
        <v>1360812.4342847455</v>
      </c>
      <c r="X239" s="9">
        <v>0</v>
      </c>
      <c r="Y239" s="9">
        <v>190933387.3858591</v>
      </c>
      <c r="Z239" s="9">
        <v>190522409.60674566</v>
      </c>
      <c r="AA239" s="9">
        <v>191119883.1852029</v>
      </c>
      <c r="AB239" s="9">
        <v>191883222.04103041</v>
      </c>
      <c r="AC239" s="9">
        <v>190405945.15594748</v>
      </c>
      <c r="AD239" s="9">
        <v>191883222.04103041</v>
      </c>
      <c r="AE239" s="9">
        <v>190522409.60674566</v>
      </c>
      <c r="AF239" s="9">
        <v>1107963181.2773244</v>
      </c>
      <c r="AG239" s="9">
        <f>IF(ISBLANK(Tabla3[[#This Row],[FPO]]),"",YEAR(Tabla3[[#This Row],[FPO]])-$B$1)</f>
        <v>3</v>
      </c>
      <c r="AH239" s="9"/>
    </row>
    <row r="240" spans="1:34" hidden="1" x14ac:dyDescent="0.25">
      <c r="A240" s="4" t="s">
        <v>456</v>
      </c>
      <c r="B240" s="4" t="s">
        <v>453</v>
      </c>
      <c r="C240" s="5">
        <v>44755</v>
      </c>
      <c r="D240" s="6">
        <v>0.55833333333333335</v>
      </c>
      <c r="E240" s="4">
        <v>9.9</v>
      </c>
      <c r="F240" s="4" t="s">
        <v>21</v>
      </c>
      <c r="G240" s="4" t="s">
        <v>457</v>
      </c>
      <c r="H240" s="4" t="s">
        <v>455</v>
      </c>
      <c r="I240" s="7">
        <v>46387</v>
      </c>
      <c r="J240" s="7">
        <v>46387</v>
      </c>
      <c r="K240" s="4" t="s">
        <v>16</v>
      </c>
      <c r="L240" s="4" t="s">
        <v>16</v>
      </c>
      <c r="M240" s="4" t="s">
        <v>423</v>
      </c>
      <c r="N240" s="4" t="s">
        <v>16</v>
      </c>
      <c r="O240" s="15">
        <v>0</v>
      </c>
      <c r="P240" s="4">
        <v>-1.1100000000000001</v>
      </c>
      <c r="Q240" s="9">
        <v>0</v>
      </c>
      <c r="R240" s="9">
        <v>410977.77911342995</v>
      </c>
      <c r="S240" s="9">
        <v>0</v>
      </c>
      <c r="T240" s="9">
        <v>597473.57845725107</v>
      </c>
      <c r="U240" s="9">
        <v>1360812.4342847455</v>
      </c>
      <c r="V240" s="9">
        <v>-118601.41319813825</v>
      </c>
      <c r="W240" s="9">
        <v>1360812.4342847455</v>
      </c>
      <c r="X240" s="9">
        <v>0</v>
      </c>
      <c r="Y240" s="9">
        <v>190933387.3858591</v>
      </c>
      <c r="Z240" s="9">
        <v>190522409.60674566</v>
      </c>
      <c r="AA240" s="9">
        <v>191119883.1852029</v>
      </c>
      <c r="AB240" s="9">
        <v>191883222.04103041</v>
      </c>
      <c r="AC240" s="9">
        <v>190403808.19354752</v>
      </c>
      <c r="AD240" s="9">
        <v>191883222.04103041</v>
      </c>
      <c r="AE240" s="9">
        <v>190522409.60674566</v>
      </c>
      <c r="AF240" s="9">
        <v>1107961044.3149245</v>
      </c>
      <c r="AG240" s="9">
        <f>IF(ISBLANK(Tabla3[[#This Row],[FPO]]),"",YEAR(Tabla3[[#This Row],[FPO]])-$B$1)</f>
        <v>3</v>
      </c>
      <c r="AH240" s="9"/>
    </row>
    <row r="241" spans="1:34" x14ac:dyDescent="0.25">
      <c r="A241" s="4" t="s">
        <v>419</v>
      </c>
      <c r="B241" s="4" t="s">
        <v>420</v>
      </c>
      <c r="C241" s="5">
        <v>44735</v>
      </c>
      <c r="D241" s="6">
        <v>0.6479166666666667</v>
      </c>
      <c r="E241" s="4">
        <v>99.9</v>
      </c>
      <c r="F241" s="4" t="s">
        <v>21</v>
      </c>
      <c r="G241" s="4" t="s">
        <v>421</v>
      </c>
      <c r="H241" s="4" t="s">
        <v>422</v>
      </c>
      <c r="I241" s="7">
        <v>46022</v>
      </c>
      <c r="J241" s="7">
        <v>46022</v>
      </c>
      <c r="K241" s="4" t="s">
        <v>16</v>
      </c>
      <c r="L241" s="4" t="s">
        <v>16</v>
      </c>
      <c r="M241" s="4" t="s">
        <v>423</v>
      </c>
      <c r="N241" s="4" t="s">
        <v>16</v>
      </c>
      <c r="O241" s="15">
        <v>0</v>
      </c>
      <c r="P241" s="4">
        <v>-30.119399999999999</v>
      </c>
      <c r="Q241" s="9">
        <v>0</v>
      </c>
      <c r="R241" s="9">
        <v>459473.15704881464</v>
      </c>
      <c r="S241" s="9">
        <v>0</v>
      </c>
      <c r="T241" s="9">
        <v>667975.46071520681</v>
      </c>
      <c r="U241" s="9">
        <v>1521388.3015303453</v>
      </c>
      <c r="V241" s="9">
        <v>-356553.50597155018</v>
      </c>
      <c r="W241" s="9">
        <v>1521388.3015303453</v>
      </c>
      <c r="X241" s="9">
        <v>0</v>
      </c>
      <c r="Y241" s="9">
        <v>190981882.76379448</v>
      </c>
      <c r="Z241" s="9">
        <v>190522409.60674566</v>
      </c>
      <c r="AA241" s="9">
        <v>191190385.06746086</v>
      </c>
      <c r="AB241" s="9">
        <v>192043797.90827599</v>
      </c>
      <c r="AC241" s="9">
        <v>190165856.10077411</v>
      </c>
      <c r="AD241" s="9">
        <v>192043797.90827599</v>
      </c>
      <c r="AE241" s="9">
        <v>190522409.60674566</v>
      </c>
      <c r="AF241" s="9">
        <v>1108082953.2832129</v>
      </c>
      <c r="AG241" s="9">
        <f>IF(ISBLANK(Tabla3[[#This Row],[FPO]]),"",YEAR(Tabla3[[#This Row],[FPO]])-$B$1)</f>
        <v>2</v>
      </c>
      <c r="AH241" s="9"/>
    </row>
    <row r="242" spans="1:34" x14ac:dyDescent="0.25">
      <c r="A242" s="4" t="s">
        <v>424</v>
      </c>
      <c r="B242" s="4" t="s">
        <v>420</v>
      </c>
      <c r="C242" s="5">
        <v>44735</v>
      </c>
      <c r="D242" s="6">
        <v>0.6479166666666667</v>
      </c>
      <c r="E242" s="4">
        <v>99.9</v>
      </c>
      <c r="F242" s="4" t="s">
        <v>21</v>
      </c>
      <c r="G242" s="4" t="s">
        <v>425</v>
      </c>
      <c r="H242" s="4" t="s">
        <v>422</v>
      </c>
      <c r="I242" s="7">
        <v>46022</v>
      </c>
      <c r="J242" s="7">
        <v>46022</v>
      </c>
      <c r="K242" s="4" t="s">
        <v>16</v>
      </c>
      <c r="L242" s="4" t="s">
        <v>16</v>
      </c>
      <c r="M242" s="4" t="s">
        <v>423</v>
      </c>
      <c r="N242" s="4" t="s">
        <v>16</v>
      </c>
      <c r="O242" s="15">
        <v>0</v>
      </c>
      <c r="P242" s="4">
        <v>-24.4451</v>
      </c>
      <c r="Q242" s="9">
        <v>0</v>
      </c>
      <c r="R242" s="9">
        <v>459473.15704881464</v>
      </c>
      <c r="S242" s="9">
        <v>0</v>
      </c>
      <c r="T242" s="9">
        <v>667975.46071520681</v>
      </c>
      <c r="U242" s="9">
        <v>1521388.3015303453</v>
      </c>
      <c r="V242" s="9">
        <v>-289381.1333833058</v>
      </c>
      <c r="W242" s="9">
        <v>1521388.3015303453</v>
      </c>
      <c r="X242" s="9">
        <v>0</v>
      </c>
      <c r="Y242" s="9">
        <v>190981882.76379448</v>
      </c>
      <c r="Z242" s="9">
        <v>190522409.60674566</v>
      </c>
      <c r="AA242" s="9">
        <v>191190385.06746086</v>
      </c>
      <c r="AB242" s="9">
        <v>192043797.90827599</v>
      </c>
      <c r="AC242" s="9">
        <v>190233028.47336236</v>
      </c>
      <c r="AD242" s="9">
        <v>192043797.90827599</v>
      </c>
      <c r="AE242" s="9">
        <v>190522409.60674566</v>
      </c>
      <c r="AF242" s="9">
        <v>1108150125.6558011</v>
      </c>
      <c r="AG242" s="9">
        <f>IF(ISBLANK(Tabla3[[#This Row],[FPO]]),"",YEAR(Tabla3[[#This Row],[FPO]])-$B$1)</f>
        <v>2</v>
      </c>
      <c r="AH242" s="9"/>
    </row>
    <row r="243" spans="1:34" hidden="1" x14ac:dyDescent="0.25">
      <c r="A243" s="4" t="s">
        <v>514</v>
      </c>
      <c r="B243" s="4" t="s">
        <v>515</v>
      </c>
      <c r="C243" s="5">
        <v>44793</v>
      </c>
      <c r="D243" s="6">
        <v>0.40625</v>
      </c>
      <c r="E243" s="4">
        <v>200</v>
      </c>
      <c r="F243" s="4" t="s">
        <v>21</v>
      </c>
      <c r="G243" s="4" t="s">
        <v>516</v>
      </c>
      <c r="H243" s="4" t="s">
        <v>517</v>
      </c>
      <c r="I243" s="7">
        <v>46387</v>
      </c>
      <c r="J243" s="7">
        <v>46387</v>
      </c>
      <c r="K243" s="4" t="s">
        <v>16</v>
      </c>
      <c r="L243" s="4" t="s">
        <v>16</v>
      </c>
      <c r="M243" s="4" t="s">
        <v>423</v>
      </c>
      <c r="N243" s="4" t="s">
        <v>16</v>
      </c>
      <c r="O243" s="15">
        <v>0</v>
      </c>
      <c r="P243" s="4">
        <v>-42.43</v>
      </c>
      <c r="Q243" s="9">
        <v>0</v>
      </c>
      <c r="R243" s="9">
        <v>410977.77911342977</v>
      </c>
      <c r="S243" s="9">
        <v>0</v>
      </c>
      <c r="T243" s="9">
        <v>597473.57845725096</v>
      </c>
      <c r="U243" s="9">
        <v>1360812.4342847452</v>
      </c>
      <c r="V243" s="9">
        <v>-224411.50371067724</v>
      </c>
      <c r="W243" s="9">
        <v>1360812.4342847452</v>
      </c>
      <c r="X243" s="9">
        <v>0</v>
      </c>
      <c r="Y243" s="9">
        <v>190933387.3858591</v>
      </c>
      <c r="Z243" s="9">
        <v>190522409.60674566</v>
      </c>
      <c r="AA243" s="9">
        <v>191119883.1852029</v>
      </c>
      <c r="AB243" s="9">
        <v>191883222.04103041</v>
      </c>
      <c r="AC243" s="9">
        <v>190297998.10303497</v>
      </c>
      <c r="AD243" s="9">
        <v>191883222.04103041</v>
      </c>
      <c r="AE243" s="9">
        <v>190522409.60674566</v>
      </c>
      <c r="AF243" s="9">
        <v>1107855234.224412</v>
      </c>
      <c r="AG243" s="9">
        <f>IF(ISBLANK(Tabla3[[#This Row],[FPO]]),"",YEAR(Tabla3[[#This Row],[FPO]])-$B$1)</f>
        <v>3</v>
      </c>
      <c r="AH243" s="9"/>
    </row>
    <row r="244" spans="1:34" hidden="1" x14ac:dyDescent="0.25">
      <c r="A244" s="4" t="s">
        <v>518</v>
      </c>
      <c r="B244" s="4" t="s">
        <v>515</v>
      </c>
      <c r="C244" s="5">
        <v>44793</v>
      </c>
      <c r="D244" s="6">
        <v>0.40625</v>
      </c>
      <c r="E244" s="4">
        <v>200</v>
      </c>
      <c r="F244" s="4" t="s">
        <v>21</v>
      </c>
      <c r="G244" s="4" t="s">
        <v>519</v>
      </c>
      <c r="H244" s="4" t="s">
        <v>517</v>
      </c>
      <c r="I244" s="7">
        <v>46387</v>
      </c>
      <c r="J244" s="7">
        <v>46387</v>
      </c>
      <c r="K244" s="4" t="s">
        <v>16</v>
      </c>
      <c r="L244" s="4" t="s">
        <v>16</v>
      </c>
      <c r="M244" s="4" t="s">
        <v>423</v>
      </c>
      <c r="N244" s="4" t="s">
        <v>16</v>
      </c>
      <c r="O244" s="15">
        <v>0</v>
      </c>
      <c r="P244" s="4">
        <v>-51.1</v>
      </c>
      <c r="Q244" s="9">
        <v>0</v>
      </c>
      <c r="R244" s="9">
        <v>410977.77911342977</v>
      </c>
      <c r="S244" s="9">
        <v>0</v>
      </c>
      <c r="T244" s="9">
        <v>597473.57845725096</v>
      </c>
      <c r="U244" s="9">
        <v>1360812.4342847452</v>
      </c>
      <c r="V244" s="9">
        <v>-270266.97712975735</v>
      </c>
      <c r="W244" s="9">
        <v>1360812.4342847452</v>
      </c>
      <c r="X244" s="9">
        <v>0</v>
      </c>
      <c r="Y244" s="9">
        <v>190933387.3858591</v>
      </c>
      <c r="Z244" s="9">
        <v>190522409.60674566</v>
      </c>
      <c r="AA244" s="9">
        <v>191119883.1852029</v>
      </c>
      <c r="AB244" s="9">
        <v>191883222.04103041</v>
      </c>
      <c r="AC244" s="9">
        <v>190252142.6296159</v>
      </c>
      <c r="AD244" s="9">
        <v>191883222.04103041</v>
      </c>
      <c r="AE244" s="9">
        <v>190522409.60674566</v>
      </c>
      <c r="AF244" s="9">
        <v>1107809378.7509928</v>
      </c>
      <c r="AG244" s="9">
        <f>IF(ISBLANK(Tabla3[[#This Row],[FPO]]),"",YEAR(Tabla3[[#This Row],[FPO]])-$B$1)</f>
        <v>3</v>
      </c>
      <c r="AH244" s="9"/>
    </row>
    <row r="245" spans="1:34" x14ac:dyDescent="0.25">
      <c r="A245" s="4" t="s">
        <v>541</v>
      </c>
      <c r="B245" s="4" t="s">
        <v>542</v>
      </c>
      <c r="C245" s="5">
        <v>44795</v>
      </c>
      <c r="D245" s="6">
        <v>0.75902777777777775</v>
      </c>
      <c r="E245" s="4">
        <v>19.899999999999999</v>
      </c>
      <c r="F245" s="4" t="s">
        <v>21</v>
      </c>
      <c r="G245" s="4" t="s">
        <v>543</v>
      </c>
      <c r="H245" s="4" t="s">
        <v>544</v>
      </c>
      <c r="I245" s="7">
        <v>46022</v>
      </c>
      <c r="J245" s="7">
        <v>46022</v>
      </c>
      <c r="K245" s="4" t="s">
        <v>16</v>
      </c>
      <c r="L245" s="4" t="s">
        <v>16</v>
      </c>
      <c r="M245" s="4" t="s">
        <v>423</v>
      </c>
      <c r="N245" s="4" t="s">
        <v>16</v>
      </c>
      <c r="O245" s="15">
        <v>0</v>
      </c>
      <c r="P245" s="4">
        <v>-2.11</v>
      </c>
      <c r="Q245" s="9">
        <v>0</v>
      </c>
      <c r="R245" s="9">
        <v>459473.15704881458</v>
      </c>
      <c r="S245" s="9">
        <v>0</v>
      </c>
      <c r="T245" s="9">
        <v>667975.46071520681</v>
      </c>
      <c r="U245" s="9">
        <v>1521388.3015303449</v>
      </c>
      <c r="V245" s="9">
        <v>-125392.99112186277</v>
      </c>
      <c r="W245" s="9">
        <v>1521388.3015303449</v>
      </c>
      <c r="X245" s="9">
        <v>0</v>
      </c>
      <c r="Y245" s="9">
        <v>190981882.76379448</v>
      </c>
      <c r="Z245" s="9">
        <v>190522409.60674566</v>
      </c>
      <c r="AA245" s="9">
        <v>191190385.06746086</v>
      </c>
      <c r="AB245" s="9">
        <v>192043797.90827599</v>
      </c>
      <c r="AC245" s="9">
        <v>190397016.6156238</v>
      </c>
      <c r="AD245" s="9">
        <v>192043797.90827599</v>
      </c>
      <c r="AE245" s="9">
        <v>190522409.60674566</v>
      </c>
      <c r="AF245" s="9">
        <v>1108314113.7980626</v>
      </c>
      <c r="AG245" s="9">
        <f>IF(ISBLANK(Tabla3[[#This Row],[FPO]]),"",YEAR(Tabla3[[#This Row],[FPO]])-$B$1)</f>
        <v>2</v>
      </c>
      <c r="AH245" s="9"/>
    </row>
    <row r="246" spans="1:34" x14ac:dyDescent="0.25">
      <c r="A246" s="4" t="s">
        <v>545</v>
      </c>
      <c r="B246" s="4" t="s">
        <v>542</v>
      </c>
      <c r="C246" s="5">
        <v>44795</v>
      </c>
      <c r="D246" s="6">
        <v>0.75902777777777775</v>
      </c>
      <c r="E246" s="4">
        <v>19.899999999999999</v>
      </c>
      <c r="F246" s="4" t="s">
        <v>21</v>
      </c>
      <c r="G246" s="4" t="s">
        <v>546</v>
      </c>
      <c r="H246" s="4" t="s">
        <v>544</v>
      </c>
      <c r="I246" s="7">
        <v>46022</v>
      </c>
      <c r="J246" s="7">
        <v>46022</v>
      </c>
      <c r="K246" s="4" t="s">
        <v>16</v>
      </c>
      <c r="L246" s="4" t="s">
        <v>16</v>
      </c>
      <c r="M246" s="4" t="s">
        <v>423</v>
      </c>
      <c r="N246" s="4" t="s">
        <v>16</v>
      </c>
      <c r="O246" s="15">
        <v>0</v>
      </c>
      <c r="P246" s="4">
        <v>-2.0299999999999998</v>
      </c>
      <c r="Q246" s="9">
        <v>0</v>
      </c>
      <c r="R246" s="9">
        <v>459473.15704881458</v>
      </c>
      <c r="S246" s="9">
        <v>0</v>
      </c>
      <c r="T246" s="9">
        <v>667975.46071520681</v>
      </c>
      <c r="U246" s="9">
        <v>1521388.3015303449</v>
      </c>
      <c r="V246" s="9">
        <v>-120638.75449164996</v>
      </c>
      <c r="W246" s="9">
        <v>1521388.3015303449</v>
      </c>
      <c r="X246" s="9">
        <v>0</v>
      </c>
      <c r="Y246" s="9">
        <v>190981882.76379448</v>
      </c>
      <c r="Z246" s="9">
        <v>190522409.60674566</v>
      </c>
      <c r="AA246" s="9">
        <v>191190385.06746086</v>
      </c>
      <c r="AB246" s="9">
        <v>192043797.90827599</v>
      </c>
      <c r="AC246" s="9">
        <v>190401770.852254</v>
      </c>
      <c r="AD246" s="9">
        <v>192043797.90827599</v>
      </c>
      <c r="AE246" s="9">
        <v>190522409.60674566</v>
      </c>
      <c r="AF246" s="9">
        <v>1108318868.0346928</v>
      </c>
      <c r="AG246" s="9">
        <f>IF(ISBLANK(Tabla3[[#This Row],[FPO]]),"",YEAR(Tabla3[[#This Row],[FPO]])-$B$1)</f>
        <v>2</v>
      </c>
      <c r="AH246" s="9"/>
    </row>
    <row r="247" spans="1:34" x14ac:dyDescent="0.25">
      <c r="A247" s="4" t="s">
        <v>583</v>
      </c>
      <c r="B247" s="4" t="s">
        <v>584</v>
      </c>
      <c r="C247" s="5">
        <v>44795</v>
      </c>
      <c r="D247" s="6">
        <v>0.78333333333333333</v>
      </c>
      <c r="E247" s="4">
        <v>19.899999999999999</v>
      </c>
      <c r="F247" s="4" t="s">
        <v>21</v>
      </c>
      <c r="G247" s="4" t="s">
        <v>543</v>
      </c>
      <c r="H247" s="4" t="s">
        <v>585</v>
      </c>
      <c r="I247" s="7">
        <v>46022</v>
      </c>
      <c r="J247" s="7">
        <v>46022</v>
      </c>
      <c r="K247" s="4" t="s">
        <v>16</v>
      </c>
      <c r="L247" s="4" t="s">
        <v>16</v>
      </c>
      <c r="M247" s="4" t="s">
        <v>423</v>
      </c>
      <c r="N247" s="4" t="s">
        <v>16</v>
      </c>
      <c r="O247" s="15">
        <v>0</v>
      </c>
      <c r="P247" s="4">
        <v>-2.11</v>
      </c>
      <c r="Q247" s="9">
        <v>0</v>
      </c>
      <c r="R247" s="9">
        <v>459473.15704881458</v>
      </c>
      <c r="S247" s="9">
        <v>0</v>
      </c>
      <c r="T247" s="9">
        <v>667975.46071520681</v>
      </c>
      <c r="U247" s="9">
        <v>1521388.3015303449</v>
      </c>
      <c r="V247" s="9">
        <v>-125392.99112186277</v>
      </c>
      <c r="W247" s="9">
        <v>1521388.3015303449</v>
      </c>
      <c r="X247" s="9">
        <v>0</v>
      </c>
      <c r="Y247" s="9">
        <v>190981882.76379448</v>
      </c>
      <c r="Z247" s="9">
        <v>190522409.60674566</v>
      </c>
      <c r="AA247" s="9">
        <v>191190385.06746086</v>
      </c>
      <c r="AB247" s="9">
        <v>192043797.90827599</v>
      </c>
      <c r="AC247" s="9">
        <v>190397016.6156238</v>
      </c>
      <c r="AD247" s="9">
        <v>192043797.90827599</v>
      </c>
      <c r="AE247" s="9">
        <v>190522409.60674566</v>
      </c>
      <c r="AF247" s="9">
        <v>1108314113.7980626</v>
      </c>
      <c r="AG247" s="9">
        <f>IF(ISBLANK(Tabla3[[#This Row],[FPO]]),"",YEAR(Tabla3[[#This Row],[FPO]])-$B$1)</f>
        <v>2</v>
      </c>
      <c r="AH247" s="9"/>
    </row>
    <row r="248" spans="1:34" x14ac:dyDescent="0.25">
      <c r="A248" s="4" t="s">
        <v>586</v>
      </c>
      <c r="B248" s="4" t="s">
        <v>584</v>
      </c>
      <c r="C248" s="5">
        <v>44795</v>
      </c>
      <c r="D248" s="6">
        <v>0.78333333333333333</v>
      </c>
      <c r="E248" s="4">
        <v>19.899999999999999</v>
      </c>
      <c r="F248" s="4" t="s">
        <v>21</v>
      </c>
      <c r="G248" s="4" t="s">
        <v>546</v>
      </c>
      <c r="H248" s="4" t="s">
        <v>585</v>
      </c>
      <c r="I248" s="7">
        <v>46022</v>
      </c>
      <c r="J248" s="7">
        <v>46022</v>
      </c>
      <c r="K248" s="4" t="s">
        <v>16</v>
      </c>
      <c r="L248" s="4" t="s">
        <v>16</v>
      </c>
      <c r="M248" s="4" t="s">
        <v>423</v>
      </c>
      <c r="N248" s="4" t="s">
        <v>16</v>
      </c>
      <c r="O248" s="15">
        <v>0</v>
      </c>
      <c r="P248" s="4">
        <v>-2.0299999999999998</v>
      </c>
      <c r="Q248" s="9">
        <v>0</v>
      </c>
      <c r="R248" s="9">
        <v>459473.15704881458</v>
      </c>
      <c r="S248" s="9">
        <v>0</v>
      </c>
      <c r="T248" s="9">
        <v>667975.46071520681</v>
      </c>
      <c r="U248" s="9">
        <v>1521388.3015303449</v>
      </c>
      <c r="V248" s="9">
        <v>-120638.75449164996</v>
      </c>
      <c r="W248" s="9">
        <v>1521388.3015303449</v>
      </c>
      <c r="X248" s="9">
        <v>0</v>
      </c>
      <c r="Y248" s="9">
        <v>190981882.76379448</v>
      </c>
      <c r="Z248" s="9">
        <v>190522409.60674566</v>
      </c>
      <c r="AA248" s="9">
        <v>191190385.06746086</v>
      </c>
      <c r="AB248" s="9">
        <v>192043797.90827599</v>
      </c>
      <c r="AC248" s="9">
        <v>190401770.852254</v>
      </c>
      <c r="AD248" s="9">
        <v>192043797.90827599</v>
      </c>
      <c r="AE248" s="9">
        <v>190522409.60674566</v>
      </c>
      <c r="AF248" s="9">
        <v>1108318868.0346928</v>
      </c>
      <c r="AG248" s="9">
        <f>IF(ISBLANK(Tabla3[[#This Row],[FPO]]),"",YEAR(Tabla3[[#This Row],[FPO]])-$B$1)</f>
        <v>2</v>
      </c>
      <c r="AH248" s="9"/>
    </row>
    <row r="249" spans="1:34" hidden="1" x14ac:dyDescent="0.25">
      <c r="A249" s="4" t="s">
        <v>699</v>
      </c>
      <c r="B249" s="4" t="s">
        <v>700</v>
      </c>
      <c r="C249" s="5">
        <v>44699</v>
      </c>
      <c r="D249" s="6">
        <v>0.61805555555555558</v>
      </c>
      <c r="E249" s="4">
        <v>200</v>
      </c>
      <c r="F249" s="4" t="s">
        <v>21</v>
      </c>
      <c r="G249" s="4" t="s">
        <v>430</v>
      </c>
      <c r="H249" s="4" t="s">
        <v>701</v>
      </c>
      <c r="I249" s="7">
        <v>46387</v>
      </c>
      <c r="J249" s="7">
        <v>46387</v>
      </c>
      <c r="K249" s="4" t="s">
        <v>16</v>
      </c>
      <c r="L249" s="4" t="s">
        <v>16</v>
      </c>
      <c r="M249" s="4" t="s">
        <v>423</v>
      </c>
      <c r="N249" s="4" t="s">
        <v>16</v>
      </c>
      <c r="O249" s="15">
        <v>0</v>
      </c>
      <c r="P249" s="4">
        <v>-52.93</v>
      </c>
      <c r="Q249" s="9">
        <v>0</v>
      </c>
      <c r="R249" s="9">
        <v>410977.77911342977</v>
      </c>
      <c r="S249" s="9">
        <v>0</v>
      </c>
      <c r="T249" s="9">
        <v>597473.57845725096</v>
      </c>
      <c r="U249" s="9">
        <v>1360812.4342847452</v>
      </c>
      <c r="V249" s="9">
        <v>-279945.81407980551</v>
      </c>
      <c r="W249" s="9">
        <v>1360812.4342847452</v>
      </c>
      <c r="X249" s="9">
        <v>0</v>
      </c>
      <c r="Y249" s="9">
        <v>190933387.3858591</v>
      </c>
      <c r="Z249" s="9">
        <v>190522409.60674566</v>
      </c>
      <c r="AA249" s="9">
        <v>191119883.1852029</v>
      </c>
      <c r="AB249" s="9">
        <v>191883222.04103041</v>
      </c>
      <c r="AC249" s="9">
        <v>190242463.79266587</v>
      </c>
      <c r="AD249" s="9">
        <v>191883222.04103041</v>
      </c>
      <c r="AE249" s="9">
        <v>190522409.60674566</v>
      </c>
      <c r="AF249" s="9">
        <v>1107799699.9140427</v>
      </c>
      <c r="AG249" s="9">
        <f>IF(ISBLANK(Tabla3[[#This Row],[FPO]]),"",YEAR(Tabla3[[#This Row],[FPO]])-$B$1)</f>
        <v>3</v>
      </c>
      <c r="AH249" s="9"/>
    </row>
    <row r="250" spans="1:34" hidden="1" x14ac:dyDescent="0.25">
      <c r="A250" s="4" t="s">
        <v>702</v>
      </c>
      <c r="B250" s="4" t="s">
        <v>700</v>
      </c>
      <c r="C250" s="5">
        <v>44699</v>
      </c>
      <c r="D250" s="6">
        <v>0.61805555555555558</v>
      </c>
      <c r="E250" s="4">
        <v>200</v>
      </c>
      <c r="F250" s="4" t="s">
        <v>21</v>
      </c>
      <c r="G250" s="4" t="s">
        <v>425</v>
      </c>
      <c r="H250" s="4" t="s">
        <v>701</v>
      </c>
      <c r="I250" s="7">
        <v>46387</v>
      </c>
      <c r="J250" s="7">
        <v>46387</v>
      </c>
      <c r="K250" s="4" t="s">
        <v>16</v>
      </c>
      <c r="L250" s="4" t="s">
        <v>16</v>
      </c>
      <c r="M250" s="4" t="s">
        <v>423</v>
      </c>
      <c r="N250" s="4" t="s">
        <v>16</v>
      </c>
      <c r="O250" s="15">
        <v>0</v>
      </c>
      <c r="P250" s="4">
        <v>-61.65</v>
      </c>
      <c r="Q250" s="9">
        <v>0</v>
      </c>
      <c r="R250" s="9">
        <v>410977.77911342977</v>
      </c>
      <c r="S250" s="9">
        <v>0</v>
      </c>
      <c r="T250" s="9">
        <v>597473.57845725096</v>
      </c>
      <c r="U250" s="9">
        <v>1360812.4342847452</v>
      </c>
      <c r="V250" s="9">
        <v>-326065.73659588146</v>
      </c>
      <c r="W250" s="9">
        <v>1360812.4342847452</v>
      </c>
      <c r="X250" s="9">
        <v>0</v>
      </c>
      <c r="Y250" s="9">
        <v>190933387.3858591</v>
      </c>
      <c r="Z250" s="9">
        <v>190522409.60674566</v>
      </c>
      <c r="AA250" s="9">
        <v>191119883.1852029</v>
      </c>
      <c r="AB250" s="9">
        <v>191883222.04103041</v>
      </c>
      <c r="AC250" s="9">
        <v>190196343.87014979</v>
      </c>
      <c r="AD250" s="9">
        <v>191883222.04103041</v>
      </c>
      <c r="AE250" s="9">
        <v>190522409.60674566</v>
      </c>
      <c r="AF250" s="9">
        <v>1107753579.9915268</v>
      </c>
      <c r="AG250" s="9">
        <f>IF(ISBLANK(Tabla3[[#This Row],[FPO]]),"",YEAR(Tabla3[[#This Row],[FPO]])-$B$1)</f>
        <v>3</v>
      </c>
      <c r="AH250" s="9"/>
    </row>
    <row r="251" spans="1:34" hidden="1" x14ac:dyDescent="0.25">
      <c r="A251" s="4" t="s">
        <v>426</v>
      </c>
      <c r="B251" s="4" t="s">
        <v>427</v>
      </c>
      <c r="C251" s="5">
        <v>44761</v>
      </c>
      <c r="D251" s="6">
        <v>0.65763888888888888</v>
      </c>
      <c r="E251" s="4">
        <v>200</v>
      </c>
      <c r="F251" s="4" t="s">
        <v>21</v>
      </c>
      <c r="G251" s="4" t="s">
        <v>425</v>
      </c>
      <c r="H251" s="4" t="s">
        <v>428</v>
      </c>
      <c r="I251" s="7">
        <v>46387</v>
      </c>
      <c r="J251" s="7">
        <v>46387</v>
      </c>
      <c r="K251" s="4" t="s">
        <v>16</v>
      </c>
      <c r="L251" s="4" t="s">
        <v>18</v>
      </c>
      <c r="M251" s="4" t="s">
        <v>423</v>
      </c>
      <c r="N251" s="4" t="s">
        <v>16</v>
      </c>
      <c r="O251" s="15">
        <v>52686000000</v>
      </c>
      <c r="P251" s="4">
        <v>-25.356670000000001</v>
      </c>
      <c r="Q251" s="9">
        <v>0</v>
      </c>
      <c r="R251" s="9">
        <v>410977.77911342977</v>
      </c>
      <c r="S251" s="9">
        <v>0</v>
      </c>
      <c r="T251" s="9">
        <v>597473.57845725096</v>
      </c>
      <c r="U251" s="9">
        <v>1360812.4342847452</v>
      </c>
      <c r="V251" s="9">
        <v>-134110.9696864346</v>
      </c>
      <c r="W251" s="9">
        <v>1360812.4342847452</v>
      </c>
      <c r="X251" s="9">
        <v>0</v>
      </c>
      <c r="Y251" s="9">
        <v>190933387.3858591</v>
      </c>
      <c r="Z251" s="9">
        <v>190522409.60674566</v>
      </c>
      <c r="AA251" s="9">
        <v>191119883.1852029</v>
      </c>
      <c r="AB251" s="9">
        <v>191883222.04103041</v>
      </c>
      <c r="AC251" s="9">
        <v>190388298.63705921</v>
      </c>
      <c r="AD251" s="9">
        <v>191883222.04103041</v>
      </c>
      <c r="AE251" s="9">
        <v>190522409.60674566</v>
      </c>
      <c r="AF251" s="9">
        <v>1107945534.7584362</v>
      </c>
      <c r="AG251" s="9">
        <f>IF(ISBLANK(Tabla3[[#This Row],[FPO]]),"",YEAR(Tabla3[[#This Row],[FPO]])-$B$1)</f>
        <v>3</v>
      </c>
      <c r="AH251" s="9"/>
    </row>
    <row r="252" spans="1:34" hidden="1" x14ac:dyDescent="0.25">
      <c r="A252" s="4" t="s">
        <v>429</v>
      </c>
      <c r="B252" s="4" t="s">
        <v>427</v>
      </c>
      <c r="C252" s="5">
        <v>44761</v>
      </c>
      <c r="D252" s="6">
        <v>0.65763888888888888</v>
      </c>
      <c r="E252" s="4">
        <v>200</v>
      </c>
      <c r="F252" s="4" t="s">
        <v>21</v>
      </c>
      <c r="G252" s="4" t="s">
        <v>430</v>
      </c>
      <c r="H252" s="4" t="s">
        <v>428</v>
      </c>
      <c r="I252" s="7">
        <v>46387</v>
      </c>
      <c r="J252" s="7">
        <v>46387</v>
      </c>
      <c r="K252" s="4" t="s">
        <v>16</v>
      </c>
      <c r="L252" s="4" t="s">
        <v>16</v>
      </c>
      <c r="M252" s="4" t="s">
        <v>423</v>
      </c>
      <c r="N252" s="4" t="s">
        <v>16</v>
      </c>
      <c r="O252" s="15">
        <v>0</v>
      </c>
      <c r="P252" s="4">
        <v>-23.943529999999999</v>
      </c>
      <c r="Q252" s="9">
        <v>0</v>
      </c>
      <c r="R252" s="9">
        <v>410977.77911342977</v>
      </c>
      <c r="S252" s="9">
        <v>0</v>
      </c>
      <c r="T252" s="9">
        <v>597473.57845725096</v>
      </c>
      <c r="U252" s="9">
        <v>1360812.4342847452</v>
      </c>
      <c r="V252" s="9">
        <v>-126636.89774786026</v>
      </c>
      <c r="W252" s="9">
        <v>1360812.4342847452</v>
      </c>
      <c r="X252" s="9">
        <v>0</v>
      </c>
      <c r="Y252" s="9">
        <v>190933387.3858591</v>
      </c>
      <c r="Z252" s="9">
        <v>190522409.60674566</v>
      </c>
      <c r="AA252" s="9">
        <v>191119883.1852029</v>
      </c>
      <c r="AB252" s="9">
        <v>191883222.04103041</v>
      </c>
      <c r="AC252" s="9">
        <v>190395772.70899779</v>
      </c>
      <c r="AD252" s="9">
        <v>191883222.04103041</v>
      </c>
      <c r="AE252" s="9">
        <v>190522409.60674566</v>
      </c>
      <c r="AF252" s="9">
        <v>1107953008.8303747</v>
      </c>
      <c r="AG252" s="9">
        <f>IF(ISBLANK(Tabla3[[#This Row],[FPO]]),"",YEAR(Tabla3[[#This Row],[FPO]])-$B$1)</f>
        <v>3</v>
      </c>
      <c r="AH252" s="9"/>
    </row>
    <row r="253" spans="1:34" x14ac:dyDescent="0.25">
      <c r="A253" s="4" t="s">
        <v>467</v>
      </c>
      <c r="B253" s="4" t="s">
        <v>468</v>
      </c>
      <c r="C253" s="5">
        <v>44754</v>
      </c>
      <c r="D253" s="6">
        <v>0.66388888888888886</v>
      </c>
      <c r="E253" s="4">
        <v>9.9</v>
      </c>
      <c r="F253" s="4" t="s">
        <v>21</v>
      </c>
      <c r="G253" s="4" t="s">
        <v>469</v>
      </c>
      <c r="H253" s="4" t="s">
        <v>470</v>
      </c>
      <c r="I253" s="7">
        <v>46022</v>
      </c>
      <c r="J253" s="7">
        <v>46022</v>
      </c>
      <c r="K253" s="4" t="s">
        <v>16</v>
      </c>
      <c r="L253" s="4" t="s">
        <v>16</v>
      </c>
      <c r="M253" s="4" t="s">
        <v>423</v>
      </c>
      <c r="N253" s="4" t="s">
        <v>16</v>
      </c>
      <c r="O253" s="15">
        <v>0</v>
      </c>
      <c r="P253" s="4">
        <v>-2.5085099999999998</v>
      </c>
      <c r="Q253" s="9">
        <v>0</v>
      </c>
      <c r="R253" s="9">
        <v>9292538.2858742401</v>
      </c>
      <c r="S253" s="9">
        <v>1383056.2359146201</v>
      </c>
      <c r="T253" s="9">
        <v>-15780761.561236495</v>
      </c>
      <c r="U253" s="9">
        <v>-3849395.1182351531</v>
      </c>
      <c r="V253" s="9">
        <v>434578.30412570963</v>
      </c>
      <c r="W253" s="9">
        <v>-3849395.1182351531</v>
      </c>
      <c r="X253" s="9">
        <v>0</v>
      </c>
      <c r="Y253" s="9">
        <v>199814947.89261991</v>
      </c>
      <c r="Z253" s="9">
        <v>191905465.84266028</v>
      </c>
      <c r="AA253" s="9">
        <v>174741648.04550916</v>
      </c>
      <c r="AB253" s="9">
        <v>186673014.48851052</v>
      </c>
      <c r="AC253" s="9">
        <v>190956987.91087136</v>
      </c>
      <c r="AD253" s="9">
        <v>186673014.48851052</v>
      </c>
      <c r="AE253" s="9">
        <v>190522409.60674566</v>
      </c>
      <c r="AF253" s="9">
        <v>1094585294.3064504</v>
      </c>
      <c r="AG253" s="9">
        <f>IF(ISBLANK(Tabla3[[#This Row],[FPO]]),"",YEAR(Tabla3[[#This Row],[FPO]])-$B$1)</f>
        <v>2</v>
      </c>
      <c r="AH253" s="9"/>
    </row>
    <row r="254" spans="1:34" x14ac:dyDescent="0.25">
      <c r="A254" s="4" t="s">
        <v>471</v>
      </c>
      <c r="B254" s="4" t="s">
        <v>468</v>
      </c>
      <c r="C254" s="5">
        <v>44754</v>
      </c>
      <c r="D254" s="6">
        <v>0.66388888888888886</v>
      </c>
      <c r="E254" s="4">
        <v>9.9</v>
      </c>
      <c r="F254" s="4" t="s">
        <v>21</v>
      </c>
      <c r="G254" s="4" t="s">
        <v>472</v>
      </c>
      <c r="H254" s="4" t="s">
        <v>470</v>
      </c>
      <c r="I254" s="7">
        <v>46022</v>
      </c>
      <c r="J254" s="7">
        <v>46022</v>
      </c>
      <c r="K254" s="4" t="s">
        <v>16</v>
      </c>
      <c r="L254" s="4" t="s">
        <v>16</v>
      </c>
      <c r="M254" s="4" t="s">
        <v>423</v>
      </c>
      <c r="N254" s="4" t="s">
        <v>16</v>
      </c>
      <c r="O254" s="15">
        <v>0</v>
      </c>
      <c r="P254" s="4">
        <v>-2.51024</v>
      </c>
      <c r="Q254" s="9">
        <v>0</v>
      </c>
      <c r="R254" s="9">
        <v>9292538.2858742401</v>
      </c>
      <c r="S254" s="9">
        <v>1383056.2359146201</v>
      </c>
      <c r="T254" s="9">
        <v>-15780761.561236495</v>
      </c>
      <c r="U254" s="9">
        <v>-3849395.1182351531</v>
      </c>
      <c r="V254" s="9">
        <v>415480.3639013776</v>
      </c>
      <c r="W254" s="9">
        <v>-3849395.1182351531</v>
      </c>
      <c r="X254" s="9">
        <v>0</v>
      </c>
      <c r="Y254" s="9">
        <v>199814947.89261991</v>
      </c>
      <c r="Z254" s="9">
        <v>191905465.84266028</v>
      </c>
      <c r="AA254" s="9">
        <v>174741648.04550916</v>
      </c>
      <c r="AB254" s="9">
        <v>186673014.48851052</v>
      </c>
      <c r="AC254" s="9">
        <v>190937889.97064704</v>
      </c>
      <c r="AD254" s="9">
        <v>186673014.48851052</v>
      </c>
      <c r="AE254" s="9">
        <v>190522409.60674566</v>
      </c>
      <c r="AF254" s="9">
        <v>1094566196.366226</v>
      </c>
      <c r="AG254" s="9">
        <f>IF(ISBLANK(Tabla3[[#This Row],[FPO]]),"",YEAR(Tabla3[[#This Row],[FPO]])-$B$1)</f>
        <v>2</v>
      </c>
      <c r="AH254" s="9"/>
    </row>
    <row r="255" spans="1:34" hidden="1" x14ac:dyDescent="0.25">
      <c r="A255" s="4" t="s">
        <v>678</v>
      </c>
      <c r="B255" s="4" t="s">
        <v>679</v>
      </c>
      <c r="C255" s="5">
        <v>44807</v>
      </c>
      <c r="D255" s="6">
        <v>0.89513888888888893</v>
      </c>
      <c r="E255" s="4">
        <v>36</v>
      </c>
      <c r="F255" s="4" t="s">
        <v>21</v>
      </c>
      <c r="G255" s="4" t="s">
        <v>435</v>
      </c>
      <c r="H255" s="4" t="s">
        <v>680</v>
      </c>
      <c r="I255" s="7">
        <v>46752</v>
      </c>
      <c r="J255" s="7">
        <v>46752</v>
      </c>
      <c r="K255" s="4" t="s">
        <v>16</v>
      </c>
      <c r="L255" s="4" t="s">
        <v>16</v>
      </c>
      <c r="M255" s="4" t="s">
        <v>423</v>
      </c>
      <c r="N255" s="4" t="s">
        <v>16</v>
      </c>
      <c r="O255" s="15">
        <v>0</v>
      </c>
      <c r="P255" s="4">
        <v>-1.7090000000000001</v>
      </c>
      <c r="Q255" s="9">
        <v>0</v>
      </c>
      <c r="R255" s="9">
        <v>367600.8757722986</v>
      </c>
      <c r="S255" s="9">
        <v>0</v>
      </c>
      <c r="T255" s="9">
        <v>534412.86087410653</v>
      </c>
      <c r="U255" s="9">
        <v>1217184.6460507559</v>
      </c>
      <c r="V255" s="9">
        <v>-44915.872268525702</v>
      </c>
      <c r="W255" s="9">
        <v>1217184.6460507554</v>
      </c>
      <c r="X255" s="9">
        <v>0</v>
      </c>
      <c r="Y255" s="9">
        <v>190890010.48251796</v>
      </c>
      <c r="Z255" s="9">
        <v>190522409.60674566</v>
      </c>
      <c r="AA255" s="9">
        <v>191056822.46761978</v>
      </c>
      <c r="AB255" s="9">
        <v>191739594.25279641</v>
      </c>
      <c r="AC255" s="9">
        <v>190477493.73447713</v>
      </c>
      <c r="AD255" s="9">
        <v>191739594.25279641</v>
      </c>
      <c r="AE255" s="9">
        <v>190522409.60674566</v>
      </c>
      <c r="AF255" s="9">
        <v>1107712850.5525789</v>
      </c>
      <c r="AG255" s="9">
        <f>IF(ISBLANK(Tabla3[[#This Row],[FPO]]),"",YEAR(Tabla3[[#This Row],[FPO]])-$B$1)</f>
        <v>4</v>
      </c>
      <c r="AH255" s="9"/>
    </row>
    <row r="256" spans="1:34" hidden="1" x14ac:dyDescent="0.25">
      <c r="A256" s="4" t="s">
        <v>681</v>
      </c>
      <c r="B256" s="4" t="s">
        <v>679</v>
      </c>
      <c r="C256" s="5">
        <v>44807</v>
      </c>
      <c r="D256" s="6">
        <v>0.89513888888888893</v>
      </c>
      <c r="E256" s="4">
        <v>36</v>
      </c>
      <c r="F256" s="4" t="s">
        <v>21</v>
      </c>
      <c r="G256" s="4" t="s">
        <v>445</v>
      </c>
      <c r="H256" s="4" t="s">
        <v>680</v>
      </c>
      <c r="I256" s="7">
        <v>46752</v>
      </c>
      <c r="J256" s="7">
        <v>46752</v>
      </c>
      <c r="K256" s="4" t="s">
        <v>16</v>
      </c>
      <c r="L256" s="4" t="s">
        <v>16</v>
      </c>
      <c r="M256" s="4" t="s">
        <v>423</v>
      </c>
      <c r="N256" s="4" t="s">
        <v>16</v>
      </c>
      <c r="O256" s="15">
        <v>0</v>
      </c>
      <c r="P256" s="4">
        <v>-1.869</v>
      </c>
      <c r="Q256" s="9">
        <v>0</v>
      </c>
      <c r="R256" s="9">
        <v>367600.8757722986</v>
      </c>
      <c r="S256" s="9">
        <v>0</v>
      </c>
      <c r="T256" s="9">
        <v>534412.86087410653</v>
      </c>
      <c r="U256" s="9">
        <v>1217184.6460507559</v>
      </c>
      <c r="V256" s="9">
        <v>-49120.98611461353</v>
      </c>
      <c r="W256" s="9">
        <v>1217184.6460507554</v>
      </c>
      <c r="X256" s="9">
        <v>0</v>
      </c>
      <c r="Y256" s="9">
        <v>190890010.48251796</v>
      </c>
      <c r="Z256" s="9">
        <v>190522409.60674566</v>
      </c>
      <c r="AA256" s="9">
        <v>191056822.46761978</v>
      </c>
      <c r="AB256" s="9">
        <v>191739594.25279641</v>
      </c>
      <c r="AC256" s="9">
        <v>190473288.62063104</v>
      </c>
      <c r="AD256" s="9">
        <v>191739594.25279641</v>
      </c>
      <c r="AE256" s="9">
        <v>190522409.60674566</v>
      </c>
      <c r="AF256" s="9">
        <v>1107708645.4387329</v>
      </c>
      <c r="AG256" s="9">
        <f>IF(ISBLANK(Tabla3[[#This Row],[FPO]]),"",YEAR(Tabla3[[#This Row],[FPO]])-$B$1)</f>
        <v>4</v>
      </c>
      <c r="AH256" s="9"/>
    </row>
    <row r="257" spans="1:34" hidden="1" x14ac:dyDescent="0.25">
      <c r="A257" s="4" t="s">
        <v>591</v>
      </c>
      <c r="B257" s="4" t="s">
        <v>592</v>
      </c>
      <c r="C257" s="5">
        <v>44757</v>
      </c>
      <c r="D257" s="6">
        <v>0.68333333333333324</v>
      </c>
      <c r="E257" s="4">
        <v>150</v>
      </c>
      <c r="F257" s="4" t="s">
        <v>21</v>
      </c>
      <c r="G257" s="4" t="s">
        <v>425</v>
      </c>
      <c r="H257" s="4" t="s">
        <v>593</v>
      </c>
      <c r="I257" s="7">
        <v>46387</v>
      </c>
      <c r="J257" s="7">
        <v>46387</v>
      </c>
      <c r="K257" s="4" t="s">
        <v>16</v>
      </c>
      <c r="L257" s="4" t="s">
        <v>16</v>
      </c>
      <c r="M257" s="4" t="s">
        <v>423</v>
      </c>
      <c r="N257" s="4" t="s">
        <v>16</v>
      </c>
      <c r="O257" s="15">
        <v>0</v>
      </c>
      <c r="P257" s="4">
        <v>-15.07</v>
      </c>
      <c r="Q257" s="9">
        <v>0</v>
      </c>
      <c r="R257" s="9">
        <v>410977.77911342983</v>
      </c>
      <c r="S257" s="9">
        <v>0</v>
      </c>
      <c r="T257" s="9">
        <v>597473.57845725107</v>
      </c>
      <c r="U257" s="9">
        <v>1360812.4342847455</v>
      </c>
      <c r="V257" s="9">
        <v>-106273.27711273172</v>
      </c>
      <c r="W257" s="9">
        <v>1360812.4342847455</v>
      </c>
      <c r="X257" s="9">
        <v>0</v>
      </c>
      <c r="Y257" s="9">
        <v>190933387.3858591</v>
      </c>
      <c r="Z257" s="9">
        <v>190522409.60674566</v>
      </c>
      <c r="AA257" s="9">
        <v>191119883.1852029</v>
      </c>
      <c r="AB257" s="9">
        <v>191883222.04103041</v>
      </c>
      <c r="AC257" s="9">
        <v>190416136.32963294</v>
      </c>
      <c r="AD257" s="9">
        <v>191883222.04103041</v>
      </c>
      <c r="AE257" s="9">
        <v>190522409.60674566</v>
      </c>
      <c r="AF257" s="9">
        <v>1107973372.45101</v>
      </c>
      <c r="AG257" s="9">
        <f>IF(ISBLANK(Tabla3[[#This Row],[FPO]]),"",YEAR(Tabla3[[#This Row],[FPO]])-$B$1)</f>
        <v>3</v>
      </c>
      <c r="AH257" s="9"/>
    </row>
    <row r="258" spans="1:34" hidden="1" x14ac:dyDescent="0.25">
      <c r="A258" s="4" t="s">
        <v>594</v>
      </c>
      <c r="B258" s="4" t="s">
        <v>592</v>
      </c>
      <c r="C258" s="5">
        <v>44757</v>
      </c>
      <c r="D258" s="6">
        <v>0.68333333333333324</v>
      </c>
      <c r="E258" s="4">
        <v>150</v>
      </c>
      <c r="F258" s="4" t="s">
        <v>21</v>
      </c>
      <c r="G258" s="4" t="s">
        <v>430</v>
      </c>
      <c r="H258" s="4" t="s">
        <v>593</v>
      </c>
      <c r="I258" s="7">
        <v>46387</v>
      </c>
      <c r="J258" s="7">
        <v>46387</v>
      </c>
      <c r="K258" s="4" t="s">
        <v>16</v>
      </c>
      <c r="L258" s="4" t="s">
        <v>16</v>
      </c>
      <c r="M258" s="4" t="s">
        <v>423</v>
      </c>
      <c r="N258" s="4" t="s">
        <v>16</v>
      </c>
      <c r="O258" s="15">
        <v>0</v>
      </c>
      <c r="P258" s="4">
        <v>-13.41</v>
      </c>
      <c r="Q258" s="9">
        <v>0</v>
      </c>
      <c r="R258" s="9">
        <v>410977.77911342983</v>
      </c>
      <c r="S258" s="9">
        <v>0</v>
      </c>
      <c r="T258" s="9">
        <v>597473.57845725107</v>
      </c>
      <c r="U258" s="9">
        <v>1360812.4342847455</v>
      </c>
      <c r="V258" s="9">
        <v>-94566.997085715513</v>
      </c>
      <c r="W258" s="9">
        <v>1360812.4342847455</v>
      </c>
      <c r="X258" s="9">
        <v>0</v>
      </c>
      <c r="Y258" s="9">
        <v>190933387.3858591</v>
      </c>
      <c r="Z258" s="9">
        <v>190522409.60674566</v>
      </c>
      <c r="AA258" s="9">
        <v>191119883.1852029</v>
      </c>
      <c r="AB258" s="9">
        <v>191883222.04103041</v>
      </c>
      <c r="AC258" s="9">
        <v>190427842.60965994</v>
      </c>
      <c r="AD258" s="9">
        <v>191883222.04103041</v>
      </c>
      <c r="AE258" s="9">
        <v>190522409.60674566</v>
      </c>
      <c r="AF258" s="9">
        <v>1107985078.7310369</v>
      </c>
      <c r="AG258" s="9">
        <f>IF(ISBLANK(Tabla3[[#This Row],[FPO]]),"",YEAR(Tabla3[[#This Row],[FPO]])-$B$1)</f>
        <v>3</v>
      </c>
      <c r="AH258" s="9"/>
    </row>
    <row r="259" spans="1:34" hidden="1" x14ac:dyDescent="0.25">
      <c r="A259" s="4" t="s">
        <v>691</v>
      </c>
      <c r="B259" s="4" t="s">
        <v>692</v>
      </c>
      <c r="C259" s="5">
        <v>44760</v>
      </c>
      <c r="D259" s="6">
        <v>0.9784722222222223</v>
      </c>
      <c r="E259" s="4">
        <v>100</v>
      </c>
      <c r="F259" s="4" t="s">
        <v>21</v>
      </c>
      <c r="G259" s="4" t="s">
        <v>430</v>
      </c>
      <c r="H259" s="4" t="s">
        <v>693</v>
      </c>
      <c r="I259" s="7">
        <v>46387</v>
      </c>
      <c r="J259" s="7">
        <v>46387</v>
      </c>
      <c r="K259" s="4" t="s">
        <v>16</v>
      </c>
      <c r="L259" s="4" t="s">
        <v>16</v>
      </c>
      <c r="M259" s="4" t="s">
        <v>423</v>
      </c>
      <c r="N259" s="4" t="s">
        <v>16</v>
      </c>
      <c r="O259" s="15">
        <v>0</v>
      </c>
      <c r="P259" s="4">
        <v>-35.64</v>
      </c>
      <c r="Q259" s="9">
        <v>0</v>
      </c>
      <c r="R259" s="9">
        <v>410977.77911342977</v>
      </c>
      <c r="S259" s="9">
        <v>0</v>
      </c>
      <c r="T259" s="9">
        <v>597473.57845725096</v>
      </c>
      <c r="U259" s="9">
        <v>1360812.4342847452</v>
      </c>
      <c r="V259" s="9">
        <v>-376998.63267728197</v>
      </c>
      <c r="W259" s="9">
        <v>1360812.4342847452</v>
      </c>
      <c r="X259" s="9">
        <v>0</v>
      </c>
      <c r="Y259" s="9">
        <v>190933387.3858591</v>
      </c>
      <c r="Z259" s="9">
        <v>190522409.60674566</v>
      </c>
      <c r="AA259" s="9">
        <v>191119883.1852029</v>
      </c>
      <c r="AB259" s="9">
        <v>191883222.04103041</v>
      </c>
      <c r="AC259" s="9">
        <v>190145410.97406837</v>
      </c>
      <c r="AD259" s="9">
        <v>191883222.04103041</v>
      </c>
      <c r="AE259" s="9">
        <v>190522409.60674566</v>
      </c>
      <c r="AF259" s="9">
        <v>1107702647.0954454</v>
      </c>
      <c r="AG259" s="9">
        <f>IF(ISBLANK(Tabla3[[#This Row],[FPO]]),"",YEAR(Tabla3[[#This Row],[FPO]])-$B$1)</f>
        <v>3</v>
      </c>
      <c r="AH259" s="9"/>
    </row>
    <row r="260" spans="1:34" hidden="1" x14ac:dyDescent="0.25">
      <c r="A260" s="4" t="s">
        <v>694</v>
      </c>
      <c r="B260" s="4" t="s">
        <v>692</v>
      </c>
      <c r="C260" s="5">
        <v>44760</v>
      </c>
      <c r="D260" s="6">
        <v>0.9784722222222223</v>
      </c>
      <c r="E260" s="4">
        <v>100</v>
      </c>
      <c r="F260" s="4" t="s">
        <v>21</v>
      </c>
      <c r="G260" s="4" t="s">
        <v>425</v>
      </c>
      <c r="H260" s="4" t="s">
        <v>693</v>
      </c>
      <c r="I260" s="7">
        <v>46387</v>
      </c>
      <c r="J260" s="7">
        <v>46387</v>
      </c>
      <c r="K260" s="4" t="s">
        <v>16</v>
      </c>
      <c r="L260" s="4" t="s">
        <v>16</v>
      </c>
      <c r="M260" s="4" t="s">
        <v>423</v>
      </c>
      <c r="N260" s="4" t="s">
        <v>16</v>
      </c>
      <c r="O260" s="15">
        <v>0</v>
      </c>
      <c r="P260" s="4">
        <v>-3662</v>
      </c>
      <c r="Q260" s="9">
        <v>0</v>
      </c>
      <c r="R260" s="9">
        <v>410977.77911342977</v>
      </c>
      <c r="S260" s="9">
        <v>0</v>
      </c>
      <c r="T260" s="9">
        <v>597473.57845725096</v>
      </c>
      <c r="U260" s="9">
        <v>1360812.4342847452</v>
      </c>
      <c r="V260" s="9">
        <v>-38736503.727951922</v>
      </c>
      <c r="W260" s="9">
        <v>1360812.4342847452</v>
      </c>
      <c r="X260" s="9">
        <v>0</v>
      </c>
      <c r="Y260" s="9">
        <v>190933387.3858591</v>
      </c>
      <c r="Z260" s="9">
        <v>190522409.60674566</v>
      </c>
      <c r="AA260" s="9">
        <v>191119883.1852029</v>
      </c>
      <c r="AB260" s="9">
        <v>191883222.04103041</v>
      </c>
      <c r="AC260" s="9">
        <v>151785905.87879375</v>
      </c>
      <c r="AD260" s="9">
        <v>191883222.04103041</v>
      </c>
      <c r="AE260" s="9">
        <v>190522409.60674566</v>
      </c>
      <c r="AF260" s="9">
        <v>1069343142.0001706</v>
      </c>
      <c r="AG260" s="9">
        <f>IF(ISBLANK(Tabla3[[#This Row],[FPO]]),"",YEAR(Tabla3[[#This Row],[FPO]])-$B$1)</f>
        <v>3</v>
      </c>
      <c r="AH260" s="9"/>
    </row>
    <row r="261" spans="1:34" hidden="1" x14ac:dyDescent="0.25">
      <c r="A261" s="4" t="s">
        <v>486</v>
      </c>
      <c r="B261" s="4" t="s">
        <v>487</v>
      </c>
      <c r="C261" s="5">
        <v>44757</v>
      </c>
      <c r="D261" s="6">
        <v>0.69027777777777777</v>
      </c>
      <c r="E261" s="4">
        <v>100</v>
      </c>
      <c r="F261" s="4" t="s">
        <v>21</v>
      </c>
      <c r="G261" s="4" t="s">
        <v>430</v>
      </c>
      <c r="H261" s="4" t="s">
        <v>488</v>
      </c>
      <c r="I261" s="7">
        <v>46387</v>
      </c>
      <c r="J261" s="7">
        <v>46387</v>
      </c>
      <c r="K261" s="4" t="s">
        <v>16</v>
      </c>
      <c r="L261" s="4" t="s">
        <v>16</v>
      </c>
      <c r="M261" s="4" t="s">
        <v>423</v>
      </c>
      <c r="N261" s="4" t="s">
        <v>16</v>
      </c>
      <c r="O261" s="15">
        <v>0</v>
      </c>
      <c r="P261" s="4">
        <v>-35.649048450000002</v>
      </c>
      <c r="Q261" s="9">
        <v>0</v>
      </c>
      <c r="R261" s="9">
        <v>410977.77911342977</v>
      </c>
      <c r="S261" s="9">
        <v>0</v>
      </c>
      <c r="T261" s="9">
        <v>597473.57845725096</v>
      </c>
      <c r="U261" s="9">
        <v>1360812.4342847452</v>
      </c>
      <c r="V261" s="9">
        <v>-377094.34685455041</v>
      </c>
      <c r="W261" s="9">
        <v>1360812.4342847452</v>
      </c>
      <c r="X261" s="9">
        <v>0</v>
      </c>
      <c r="Y261" s="9">
        <v>190933387.3858591</v>
      </c>
      <c r="Z261" s="9">
        <v>190522409.60674566</v>
      </c>
      <c r="AA261" s="9">
        <v>191119883.1852029</v>
      </c>
      <c r="AB261" s="9">
        <v>191883222.04103041</v>
      </c>
      <c r="AC261" s="9">
        <v>190145315.25989112</v>
      </c>
      <c r="AD261" s="9">
        <v>191883222.04103041</v>
      </c>
      <c r="AE261" s="9">
        <v>190522409.60674566</v>
      </c>
      <c r="AF261" s="9">
        <v>1107702551.381268</v>
      </c>
      <c r="AG261" s="9">
        <f>IF(ISBLANK(Tabla3[[#This Row],[FPO]]),"",YEAR(Tabla3[[#This Row],[FPO]])-$B$1)</f>
        <v>3</v>
      </c>
      <c r="AH261" s="9"/>
    </row>
    <row r="262" spans="1:34" hidden="1" x14ac:dyDescent="0.25">
      <c r="A262" s="4" t="s">
        <v>489</v>
      </c>
      <c r="B262" s="4" t="s">
        <v>487</v>
      </c>
      <c r="C262" s="5">
        <v>44757</v>
      </c>
      <c r="D262" s="6">
        <v>0.69027777777777777</v>
      </c>
      <c r="E262" s="4">
        <v>100</v>
      </c>
      <c r="F262" s="4" t="s">
        <v>21</v>
      </c>
      <c r="G262" s="4" t="s">
        <v>425</v>
      </c>
      <c r="H262" s="4" t="s">
        <v>488</v>
      </c>
      <c r="I262" s="7">
        <v>46387</v>
      </c>
      <c r="J262" s="7">
        <v>46387</v>
      </c>
      <c r="K262" s="4" t="s">
        <v>16</v>
      </c>
      <c r="L262" s="4" t="s">
        <v>16</v>
      </c>
      <c r="M262" s="4" t="s">
        <v>423</v>
      </c>
      <c r="N262" s="4" t="s">
        <v>16</v>
      </c>
      <c r="O262" s="15">
        <v>0</v>
      </c>
      <c r="P262" s="4">
        <v>-34.699715349999998</v>
      </c>
      <c r="Q262" s="9">
        <v>0</v>
      </c>
      <c r="R262" s="9">
        <v>410977.77911342977</v>
      </c>
      <c r="S262" s="9">
        <v>0</v>
      </c>
      <c r="T262" s="9">
        <v>597473.57845725096</v>
      </c>
      <c r="U262" s="9">
        <v>1360812.4342847452</v>
      </c>
      <c r="V262" s="9">
        <v>-367052.33561281965</v>
      </c>
      <c r="W262" s="9">
        <v>1360812.4342847452</v>
      </c>
      <c r="X262" s="9">
        <v>0</v>
      </c>
      <c r="Y262" s="9">
        <v>190933387.3858591</v>
      </c>
      <c r="Z262" s="9">
        <v>190522409.60674566</v>
      </c>
      <c r="AA262" s="9">
        <v>191119883.1852029</v>
      </c>
      <c r="AB262" s="9">
        <v>191883222.04103041</v>
      </c>
      <c r="AC262" s="9">
        <v>190155357.27113283</v>
      </c>
      <c r="AD262" s="9">
        <v>191883222.04103041</v>
      </c>
      <c r="AE262" s="9">
        <v>190522409.60674566</v>
      </c>
      <c r="AF262" s="9">
        <v>1107712593.3925097</v>
      </c>
      <c r="AG262" s="9">
        <f>IF(ISBLANK(Tabla3[[#This Row],[FPO]]),"",YEAR(Tabla3[[#This Row],[FPO]])-$B$1)</f>
        <v>3</v>
      </c>
      <c r="AH262" s="9"/>
    </row>
    <row r="263" spans="1:34" hidden="1" x14ac:dyDescent="0.25">
      <c r="A263" s="4" t="s">
        <v>490</v>
      </c>
      <c r="B263" s="4" t="s">
        <v>491</v>
      </c>
      <c r="C263" s="5">
        <v>44757</v>
      </c>
      <c r="D263" s="6">
        <v>0.69166666666666676</v>
      </c>
      <c r="E263" s="4">
        <v>30</v>
      </c>
      <c r="F263" s="4" t="s">
        <v>21</v>
      </c>
      <c r="G263" s="4" t="s">
        <v>485</v>
      </c>
      <c r="H263" s="4" t="s">
        <v>492</v>
      </c>
      <c r="I263" s="7">
        <v>46387</v>
      </c>
      <c r="J263" s="7">
        <v>46387</v>
      </c>
      <c r="K263" s="4" t="s">
        <v>16</v>
      </c>
      <c r="L263" s="4" t="s">
        <v>16</v>
      </c>
      <c r="M263" s="4" t="s">
        <v>423</v>
      </c>
      <c r="N263" s="4" t="s">
        <v>16</v>
      </c>
      <c r="O263" s="15">
        <v>0</v>
      </c>
      <c r="P263" s="4">
        <v>-7.9550629449999999</v>
      </c>
      <c r="Q263" s="9">
        <v>0</v>
      </c>
      <c r="R263" s="9">
        <v>410977.77911342977</v>
      </c>
      <c r="S263" s="9">
        <v>0</v>
      </c>
      <c r="T263" s="9">
        <v>597473.57845725119</v>
      </c>
      <c r="U263" s="9">
        <v>1360812.4342847448</v>
      </c>
      <c r="V263" s="9">
        <v>-280494.5616467183</v>
      </c>
      <c r="W263" s="9">
        <v>1360812.4342847448</v>
      </c>
      <c r="X263" s="9">
        <v>0</v>
      </c>
      <c r="Y263" s="9">
        <v>190933387.3858591</v>
      </c>
      <c r="Z263" s="9">
        <v>190522409.60674566</v>
      </c>
      <c r="AA263" s="9">
        <v>191119883.1852029</v>
      </c>
      <c r="AB263" s="9">
        <v>191883222.04103041</v>
      </c>
      <c r="AC263" s="9">
        <v>190241915.04509893</v>
      </c>
      <c r="AD263" s="9">
        <v>191883222.04103041</v>
      </c>
      <c r="AE263" s="9">
        <v>190522409.60674566</v>
      </c>
      <c r="AF263" s="9">
        <v>1107799151.1664758</v>
      </c>
      <c r="AG263" s="9">
        <f>IF(ISBLANK(Tabla3[[#This Row],[FPO]]),"",YEAR(Tabla3[[#This Row],[FPO]])-$B$1)</f>
        <v>3</v>
      </c>
      <c r="AH263" s="9"/>
    </row>
    <row r="264" spans="1:34" hidden="1" x14ac:dyDescent="0.25">
      <c r="A264" s="4" t="s">
        <v>493</v>
      </c>
      <c r="B264" s="4" t="s">
        <v>491</v>
      </c>
      <c r="C264" s="5">
        <v>44757</v>
      </c>
      <c r="D264" s="6">
        <v>0.69166666666666676</v>
      </c>
      <c r="E264" s="4">
        <v>30</v>
      </c>
      <c r="F264" s="4" t="s">
        <v>21</v>
      </c>
      <c r="G264" s="4" t="s">
        <v>494</v>
      </c>
      <c r="H264" s="4" t="s">
        <v>492</v>
      </c>
      <c r="I264" s="7">
        <v>46387</v>
      </c>
      <c r="J264" s="7">
        <v>46387</v>
      </c>
      <c r="K264" s="4" t="s">
        <v>16</v>
      </c>
      <c r="L264" s="4" t="s">
        <v>16</v>
      </c>
      <c r="M264" s="4" t="s">
        <v>423</v>
      </c>
      <c r="N264" s="4" t="s">
        <v>16</v>
      </c>
      <c r="O264" s="15">
        <v>0</v>
      </c>
      <c r="P264" s="4">
        <v>-7.6718101699999997</v>
      </c>
      <c r="Q264" s="9">
        <v>0</v>
      </c>
      <c r="R264" s="9">
        <v>410977.77911342977</v>
      </c>
      <c r="S264" s="9">
        <v>0</v>
      </c>
      <c r="T264" s="9">
        <v>597473.57845725119</v>
      </c>
      <c r="U264" s="9">
        <v>1360812.4342847448</v>
      </c>
      <c r="V264" s="9">
        <v>-270507.10290400917</v>
      </c>
      <c r="W264" s="9">
        <v>1360812.4342847448</v>
      </c>
      <c r="X264" s="9">
        <v>0</v>
      </c>
      <c r="Y264" s="9">
        <v>190933387.3858591</v>
      </c>
      <c r="Z264" s="9">
        <v>190522409.60674566</v>
      </c>
      <c r="AA264" s="9">
        <v>191119883.1852029</v>
      </c>
      <c r="AB264" s="9">
        <v>191883222.04103041</v>
      </c>
      <c r="AC264" s="9">
        <v>190251902.50384164</v>
      </c>
      <c r="AD264" s="9">
        <v>191883222.04103041</v>
      </c>
      <c r="AE264" s="9">
        <v>190522409.60674566</v>
      </c>
      <c r="AF264" s="9">
        <v>1107809138.6252186</v>
      </c>
      <c r="AG264" s="9">
        <f>IF(ISBLANK(Tabla3[[#This Row],[FPO]]),"",YEAR(Tabla3[[#This Row],[FPO]])-$B$1)</f>
        <v>3</v>
      </c>
      <c r="AH264" s="9"/>
    </row>
    <row r="265" spans="1:34" x14ac:dyDescent="0.25">
      <c r="A265" s="4" t="s">
        <v>525</v>
      </c>
      <c r="B265" s="4" t="s">
        <v>526</v>
      </c>
      <c r="C265" s="5">
        <v>44757</v>
      </c>
      <c r="D265" s="6">
        <v>0.39583333333333331</v>
      </c>
      <c r="E265" s="4">
        <v>9.9</v>
      </c>
      <c r="F265" s="4" t="s">
        <v>21</v>
      </c>
      <c r="G265" s="4" t="s">
        <v>469</v>
      </c>
      <c r="H265" s="4" t="s">
        <v>527</v>
      </c>
      <c r="I265" s="7">
        <v>45657</v>
      </c>
      <c r="J265" s="7">
        <v>45657</v>
      </c>
      <c r="K265" s="4" t="s">
        <v>16</v>
      </c>
      <c r="L265" s="4" t="s">
        <v>16</v>
      </c>
      <c r="M265" s="4" t="s">
        <v>423</v>
      </c>
      <c r="N265" s="4" t="s">
        <v>16</v>
      </c>
      <c r="O265" s="15">
        <v>0</v>
      </c>
      <c r="P265" s="4">
        <v>-0.87</v>
      </c>
      <c r="Q265" s="9">
        <v>0</v>
      </c>
      <c r="R265" s="9">
        <v>513690.98958057474</v>
      </c>
      <c r="S265" s="9">
        <v>0</v>
      </c>
      <c r="T265" s="9">
        <v>746796.56507960113</v>
      </c>
      <c r="U265" s="9">
        <v>1700912.1211109257</v>
      </c>
      <c r="V265" s="9">
        <v>-116190.26570048169</v>
      </c>
      <c r="W265" s="9">
        <v>1700912.1211109257</v>
      </c>
      <c r="X265" s="9">
        <v>0</v>
      </c>
      <c r="Y265" s="9">
        <v>191036100.59632623</v>
      </c>
      <c r="Z265" s="9">
        <v>190522409.60674566</v>
      </c>
      <c r="AA265" s="9">
        <v>191269206.17182526</v>
      </c>
      <c r="AB265" s="9">
        <v>192223321.72785658</v>
      </c>
      <c r="AC265" s="9">
        <v>190406219.34104517</v>
      </c>
      <c r="AD265" s="9">
        <v>192223321.72785658</v>
      </c>
      <c r="AE265" s="9">
        <v>190522409.60674566</v>
      </c>
      <c r="AF265" s="9">
        <v>1108725641.1897509</v>
      </c>
      <c r="AG265" s="9">
        <f>IF(ISBLANK(Tabla3[[#This Row],[FPO]]),"",YEAR(Tabla3[[#This Row],[FPO]])-$B$1)</f>
        <v>1</v>
      </c>
      <c r="AH265" s="9"/>
    </row>
    <row r="266" spans="1:34" x14ac:dyDescent="0.25">
      <c r="A266" s="4" t="s">
        <v>528</v>
      </c>
      <c r="B266" s="4" t="s">
        <v>526</v>
      </c>
      <c r="C266" s="5">
        <v>44757</v>
      </c>
      <c r="D266" s="6">
        <v>0.39583333333333331</v>
      </c>
      <c r="E266" s="4">
        <v>9.9</v>
      </c>
      <c r="F266" s="4" t="s">
        <v>21</v>
      </c>
      <c r="G266" s="4" t="s">
        <v>469</v>
      </c>
      <c r="H266" s="4" t="s">
        <v>527</v>
      </c>
      <c r="I266" s="7">
        <v>45657</v>
      </c>
      <c r="J266" s="7">
        <v>45657</v>
      </c>
      <c r="K266" s="4" t="s">
        <v>16</v>
      </c>
      <c r="L266" s="4" t="s">
        <v>16</v>
      </c>
      <c r="M266" s="4" t="s">
        <v>423</v>
      </c>
      <c r="N266" s="4" t="s">
        <v>16</v>
      </c>
      <c r="O266" s="15">
        <v>0</v>
      </c>
      <c r="P266" s="4">
        <v>-0.87</v>
      </c>
      <c r="Q266" s="9">
        <v>0</v>
      </c>
      <c r="R266" s="9">
        <v>513690.98958057474</v>
      </c>
      <c r="S266" s="9">
        <v>0</v>
      </c>
      <c r="T266" s="9">
        <v>746796.56507960113</v>
      </c>
      <c r="U266" s="9">
        <v>1700912.1211109257</v>
      </c>
      <c r="V266" s="9">
        <v>-116190.26570048169</v>
      </c>
      <c r="W266" s="9">
        <v>1700912.1211109257</v>
      </c>
      <c r="X266" s="9">
        <v>0</v>
      </c>
      <c r="Y266" s="9">
        <v>191036100.59632623</v>
      </c>
      <c r="Z266" s="9">
        <v>190522409.60674566</v>
      </c>
      <c r="AA266" s="9">
        <v>191269206.17182526</v>
      </c>
      <c r="AB266" s="9">
        <v>192223321.72785658</v>
      </c>
      <c r="AC266" s="9">
        <v>190406219.34104517</v>
      </c>
      <c r="AD266" s="9">
        <v>192223321.72785658</v>
      </c>
      <c r="AE266" s="9">
        <v>190522409.60674566</v>
      </c>
      <c r="AF266" s="9">
        <v>1108725641.1897509</v>
      </c>
      <c r="AG266" s="9">
        <f>IF(ISBLANK(Tabla3[[#This Row],[FPO]]),"",YEAR(Tabla3[[#This Row],[FPO]])-$B$1)</f>
        <v>1</v>
      </c>
      <c r="AH266" s="9"/>
    </row>
    <row r="267" spans="1:34" x14ac:dyDescent="0.25">
      <c r="A267" s="4" t="s">
        <v>566</v>
      </c>
      <c r="B267" s="4" t="s">
        <v>567</v>
      </c>
      <c r="C267" s="5">
        <v>44790</v>
      </c>
      <c r="D267" s="6">
        <v>0.64722222222222225</v>
      </c>
      <c r="E267" s="4">
        <v>9.9</v>
      </c>
      <c r="F267" s="4" t="s">
        <v>21</v>
      </c>
      <c r="G267" s="4" t="s">
        <v>546</v>
      </c>
      <c r="H267" s="4" t="s">
        <v>568</v>
      </c>
      <c r="I267" s="7">
        <v>45657</v>
      </c>
      <c r="J267" s="7">
        <v>45657</v>
      </c>
      <c r="K267" s="4" t="s">
        <v>16</v>
      </c>
      <c r="L267" s="4" t="s">
        <v>16</v>
      </c>
      <c r="M267" s="4" t="s">
        <v>423</v>
      </c>
      <c r="N267" s="4" t="s">
        <v>16</v>
      </c>
      <c r="O267" s="15">
        <v>0</v>
      </c>
      <c r="P267" s="4">
        <v>-0.89</v>
      </c>
      <c r="Q267" s="9">
        <v>0</v>
      </c>
      <c r="R267" s="9">
        <v>513690.98958057474</v>
      </c>
      <c r="S267" s="9">
        <v>0</v>
      </c>
      <c r="T267" s="9">
        <v>746796.56507960113</v>
      </c>
      <c r="U267" s="9">
        <v>1700912.1211109257</v>
      </c>
      <c r="V267" s="9">
        <v>-118861.30629129735</v>
      </c>
      <c r="W267" s="9">
        <v>1700912.1211109257</v>
      </c>
      <c r="X267" s="9">
        <v>0</v>
      </c>
      <c r="Y267" s="9">
        <v>191036100.59632623</v>
      </c>
      <c r="Z267" s="9">
        <v>190522409.60674566</v>
      </c>
      <c r="AA267" s="9">
        <v>191269206.17182526</v>
      </c>
      <c r="AB267" s="9">
        <v>192223321.72785658</v>
      </c>
      <c r="AC267" s="9">
        <v>190403548.30045435</v>
      </c>
      <c r="AD267" s="9">
        <v>192223321.72785658</v>
      </c>
      <c r="AE267" s="9">
        <v>190522409.60674566</v>
      </c>
      <c r="AF267" s="9">
        <v>1108722970.1491601</v>
      </c>
      <c r="AG267" s="9">
        <f>IF(ISBLANK(Tabla3[[#This Row],[FPO]]),"",YEAR(Tabla3[[#This Row],[FPO]])-$B$1)</f>
        <v>1</v>
      </c>
      <c r="AH267" s="9"/>
    </row>
    <row r="268" spans="1:34" x14ac:dyDescent="0.25">
      <c r="A268" s="4" t="s">
        <v>547</v>
      </c>
      <c r="B268" s="4" t="s">
        <v>548</v>
      </c>
      <c r="C268" s="5">
        <v>44785</v>
      </c>
      <c r="D268" s="6">
        <v>0.4381944444444445</v>
      </c>
      <c r="E268" s="4">
        <v>9.9</v>
      </c>
      <c r="F268" s="4" t="s">
        <v>21</v>
      </c>
      <c r="G268" s="4" t="s">
        <v>546</v>
      </c>
      <c r="H268" s="4" t="s">
        <v>549</v>
      </c>
      <c r="I268" s="7">
        <v>45657</v>
      </c>
      <c r="J268" s="7">
        <v>45657</v>
      </c>
      <c r="K268" s="4" t="s">
        <v>16</v>
      </c>
      <c r="L268" s="4" t="s">
        <v>16</v>
      </c>
      <c r="M268" s="4" t="s">
        <v>423</v>
      </c>
      <c r="N268" s="4" t="s">
        <v>16</v>
      </c>
      <c r="O268" s="15">
        <v>0</v>
      </c>
      <c r="P268" s="4">
        <v>-1.83</v>
      </c>
      <c r="Q268" s="9">
        <v>0</v>
      </c>
      <c r="R268" s="9">
        <v>513690.98958057474</v>
      </c>
      <c r="S268" s="9">
        <v>0</v>
      </c>
      <c r="T268" s="9">
        <v>746796.56507960113</v>
      </c>
      <c r="U268" s="9">
        <v>1700912.1211109257</v>
      </c>
      <c r="V268" s="9">
        <v>-244400.21405963393</v>
      </c>
      <c r="W268" s="9">
        <v>1700912.1211109257</v>
      </c>
      <c r="X268" s="9">
        <v>0</v>
      </c>
      <c r="Y268" s="9">
        <v>191036100.59632623</v>
      </c>
      <c r="Z268" s="9">
        <v>190522409.60674566</v>
      </c>
      <c r="AA268" s="9">
        <v>191269206.17182526</v>
      </c>
      <c r="AB268" s="9">
        <v>192223321.72785658</v>
      </c>
      <c r="AC268" s="9">
        <v>190278009.39268604</v>
      </c>
      <c r="AD268" s="9">
        <v>192223321.72785658</v>
      </c>
      <c r="AE268" s="9">
        <v>190522409.60674566</v>
      </c>
      <c r="AF268" s="9">
        <v>1108597431.2413919</v>
      </c>
      <c r="AG268" s="9">
        <f>IF(ISBLANK(Tabla3[[#This Row],[FPO]]),"",YEAR(Tabla3[[#This Row],[FPO]])-$B$1)</f>
        <v>1</v>
      </c>
      <c r="AH268" s="9"/>
    </row>
    <row r="269" spans="1:34" x14ac:dyDescent="0.25">
      <c r="A269" s="4" t="s">
        <v>440</v>
      </c>
      <c r="B269" s="4" t="s">
        <v>441</v>
      </c>
      <c r="C269" s="5">
        <v>44755</v>
      </c>
      <c r="D269" s="6">
        <v>0.55347222222222225</v>
      </c>
      <c r="E269" s="4">
        <v>9.9</v>
      </c>
      <c r="F269" s="4" t="s">
        <v>21</v>
      </c>
      <c r="G269" s="4" t="s">
        <v>442</v>
      </c>
      <c r="H269" s="4" t="s">
        <v>443</v>
      </c>
      <c r="I269" s="7">
        <v>46022</v>
      </c>
      <c r="J269" s="7">
        <v>46022</v>
      </c>
      <c r="K269" s="4" t="s">
        <v>16</v>
      </c>
      <c r="L269" s="4" t="s">
        <v>16</v>
      </c>
      <c r="M269" s="4" t="s">
        <v>423</v>
      </c>
      <c r="N269" s="4" t="s">
        <v>16</v>
      </c>
      <c r="O269" s="15">
        <v>0</v>
      </c>
      <c r="P269" s="4">
        <v>-1.96</v>
      </c>
      <c r="Q269" s="9">
        <v>0</v>
      </c>
      <c r="R269" s="9">
        <v>459473.15704881464</v>
      </c>
      <c r="S269" s="9">
        <v>0</v>
      </c>
      <c r="T269" s="9">
        <v>667975.46071520657</v>
      </c>
      <c r="U269" s="9">
        <v>1521388.3015303449</v>
      </c>
      <c r="V269" s="9">
        <v>-234134.14838992467</v>
      </c>
      <c r="W269" s="9">
        <v>1521388.3015303449</v>
      </c>
      <c r="X269" s="9">
        <v>0</v>
      </c>
      <c r="Y269" s="9">
        <v>190981882.76379448</v>
      </c>
      <c r="Z269" s="9">
        <v>190522409.60674566</v>
      </c>
      <c r="AA269" s="9">
        <v>191190385.06746086</v>
      </c>
      <c r="AB269" s="9">
        <v>192043797.90827599</v>
      </c>
      <c r="AC269" s="9">
        <v>190288275.45835572</v>
      </c>
      <c r="AD269" s="9">
        <v>192043797.90827599</v>
      </c>
      <c r="AE269" s="9">
        <v>190522409.60674566</v>
      </c>
      <c r="AF269" s="9">
        <v>1108205372.6407945</v>
      </c>
      <c r="AG269" s="9">
        <f>IF(ISBLANK(Tabla3[[#This Row],[FPO]]),"",YEAR(Tabla3[[#This Row],[FPO]])-$B$1)</f>
        <v>2</v>
      </c>
      <c r="AH269" s="9"/>
    </row>
    <row r="270" spans="1:34" x14ac:dyDescent="0.25">
      <c r="A270" s="4" t="s">
        <v>444</v>
      </c>
      <c r="B270" s="4" t="s">
        <v>441</v>
      </c>
      <c r="C270" s="5">
        <v>44755</v>
      </c>
      <c r="D270" s="6">
        <v>0.55347222222222225</v>
      </c>
      <c r="E270" s="4">
        <v>9.9</v>
      </c>
      <c r="F270" s="4" t="s">
        <v>21</v>
      </c>
      <c r="G270" s="4" t="s">
        <v>445</v>
      </c>
      <c r="H270" s="4" t="s">
        <v>443</v>
      </c>
      <c r="I270" s="7">
        <v>46022</v>
      </c>
      <c r="J270" s="7">
        <v>46022</v>
      </c>
      <c r="K270" s="4" t="s">
        <v>16</v>
      </c>
      <c r="L270" s="4" t="s">
        <v>16</v>
      </c>
      <c r="M270" s="4" t="s">
        <v>423</v>
      </c>
      <c r="N270" s="4" t="s">
        <v>16</v>
      </c>
      <c r="O270" s="15">
        <v>0</v>
      </c>
      <c r="P270" s="4">
        <v>-1.92</v>
      </c>
      <c r="Q270" s="9">
        <v>0</v>
      </c>
      <c r="R270" s="9">
        <v>459473.15704881464</v>
      </c>
      <c r="S270" s="9">
        <v>0</v>
      </c>
      <c r="T270" s="9">
        <v>667975.46071520657</v>
      </c>
      <c r="U270" s="9">
        <v>1521388.3015303449</v>
      </c>
      <c r="V270" s="9">
        <v>-229355.90046359962</v>
      </c>
      <c r="W270" s="9">
        <v>1521388.3015303449</v>
      </c>
      <c r="X270" s="9">
        <v>0</v>
      </c>
      <c r="Y270" s="9">
        <v>190981882.76379448</v>
      </c>
      <c r="Z270" s="9">
        <v>190522409.60674566</v>
      </c>
      <c r="AA270" s="9">
        <v>191190385.06746086</v>
      </c>
      <c r="AB270" s="9">
        <v>192043797.90827599</v>
      </c>
      <c r="AC270" s="9">
        <v>190293053.70628205</v>
      </c>
      <c r="AD270" s="9">
        <v>192043797.90827599</v>
      </c>
      <c r="AE270" s="9">
        <v>190522409.60674566</v>
      </c>
      <c r="AF270" s="9">
        <v>1108210150.8887208</v>
      </c>
      <c r="AG270" s="9">
        <f>IF(ISBLANK(Tabla3[[#This Row],[FPO]]),"",YEAR(Tabla3[[#This Row],[FPO]])-$B$1)</f>
        <v>2</v>
      </c>
      <c r="AH270" s="9"/>
    </row>
    <row r="271" spans="1:34" x14ac:dyDescent="0.25">
      <c r="A271" s="4" t="s">
        <v>598</v>
      </c>
      <c r="B271" s="4" t="s">
        <v>599</v>
      </c>
      <c r="C271" s="5">
        <v>44757</v>
      </c>
      <c r="D271" s="6">
        <v>0.47500000000000003</v>
      </c>
      <c r="E271" s="4">
        <v>9.9</v>
      </c>
      <c r="F271" s="4" t="s">
        <v>21</v>
      </c>
      <c r="G271" s="4" t="s">
        <v>442</v>
      </c>
      <c r="H271" s="4" t="s">
        <v>600</v>
      </c>
      <c r="I271" s="7">
        <v>46022</v>
      </c>
      <c r="J271" s="7">
        <v>46022</v>
      </c>
      <c r="K271" s="4" t="s">
        <v>16</v>
      </c>
      <c r="L271" s="4" t="s">
        <v>16</v>
      </c>
      <c r="M271" s="4" t="s">
        <v>423</v>
      </c>
      <c r="N271" s="4" t="s">
        <v>16</v>
      </c>
      <c r="O271" s="15">
        <v>0</v>
      </c>
      <c r="P271" s="4">
        <v>-1.96</v>
      </c>
      <c r="Q271" s="9">
        <v>0</v>
      </c>
      <c r="R271" s="9">
        <v>459473.15704881464</v>
      </c>
      <c r="S271" s="9">
        <v>0</v>
      </c>
      <c r="T271" s="9">
        <v>667975.46071520657</v>
      </c>
      <c r="U271" s="9">
        <v>1521388.3015303449</v>
      </c>
      <c r="V271" s="9">
        <v>-234134.14838992467</v>
      </c>
      <c r="W271" s="9">
        <v>1521388.3015303449</v>
      </c>
      <c r="X271" s="9">
        <v>0</v>
      </c>
      <c r="Y271" s="9">
        <v>190981882.76379448</v>
      </c>
      <c r="Z271" s="9">
        <v>190522409.60674566</v>
      </c>
      <c r="AA271" s="9">
        <v>191190385.06746086</v>
      </c>
      <c r="AB271" s="9">
        <v>192043797.90827599</v>
      </c>
      <c r="AC271" s="9">
        <v>190288275.45835572</v>
      </c>
      <c r="AD271" s="9">
        <v>192043797.90827599</v>
      </c>
      <c r="AE271" s="9">
        <v>190522409.60674566</v>
      </c>
      <c r="AF271" s="9">
        <v>1108205372.6407945</v>
      </c>
      <c r="AG271" s="9">
        <f>IF(ISBLANK(Tabla3[[#This Row],[FPO]]),"",YEAR(Tabla3[[#This Row],[FPO]])-$B$1)</f>
        <v>2</v>
      </c>
      <c r="AH271" s="9"/>
    </row>
    <row r="272" spans="1:34" x14ac:dyDescent="0.25">
      <c r="A272" s="4" t="s">
        <v>601</v>
      </c>
      <c r="B272" s="4" t="s">
        <v>599</v>
      </c>
      <c r="C272" s="5">
        <v>44757</v>
      </c>
      <c r="D272" s="6">
        <v>0.47500000000000003</v>
      </c>
      <c r="E272" s="4">
        <v>9.9</v>
      </c>
      <c r="F272" s="4" t="s">
        <v>21</v>
      </c>
      <c r="G272" s="4" t="s">
        <v>445</v>
      </c>
      <c r="H272" s="4" t="s">
        <v>600</v>
      </c>
      <c r="I272" s="7">
        <v>46022</v>
      </c>
      <c r="J272" s="7">
        <v>46022</v>
      </c>
      <c r="K272" s="4" t="s">
        <v>16</v>
      </c>
      <c r="L272" s="4" t="s">
        <v>16</v>
      </c>
      <c r="M272" s="4" t="s">
        <v>423</v>
      </c>
      <c r="N272" s="4" t="s">
        <v>16</v>
      </c>
      <c r="O272" s="15">
        <v>0</v>
      </c>
      <c r="P272" s="4">
        <v>-1.92</v>
      </c>
      <c r="Q272" s="9">
        <v>0</v>
      </c>
      <c r="R272" s="9">
        <v>459473.15704881464</v>
      </c>
      <c r="S272" s="9">
        <v>0</v>
      </c>
      <c r="T272" s="9">
        <v>667975.46071520657</v>
      </c>
      <c r="U272" s="9">
        <v>1521388.3015303449</v>
      </c>
      <c r="V272" s="9">
        <v>-229355.90046359962</v>
      </c>
      <c r="W272" s="9">
        <v>1521388.3015303449</v>
      </c>
      <c r="X272" s="9">
        <v>0</v>
      </c>
      <c r="Y272" s="9">
        <v>190981882.76379448</v>
      </c>
      <c r="Z272" s="9">
        <v>190522409.60674566</v>
      </c>
      <c r="AA272" s="9">
        <v>191190385.06746086</v>
      </c>
      <c r="AB272" s="9">
        <v>192043797.90827599</v>
      </c>
      <c r="AC272" s="9">
        <v>190293053.70628205</v>
      </c>
      <c r="AD272" s="9">
        <v>192043797.90827599</v>
      </c>
      <c r="AE272" s="9">
        <v>190522409.60674566</v>
      </c>
      <c r="AF272" s="9">
        <v>1108210150.8887208</v>
      </c>
      <c r="AG272" s="9">
        <f>IF(ISBLANK(Tabla3[[#This Row],[FPO]]),"",YEAR(Tabla3[[#This Row],[FPO]])-$B$1)</f>
        <v>2</v>
      </c>
      <c r="AH272" s="9"/>
    </row>
    <row r="273" spans="1:34" x14ac:dyDescent="0.25">
      <c r="A273" s="4" t="s">
        <v>461</v>
      </c>
      <c r="B273" s="4" t="s">
        <v>462</v>
      </c>
      <c r="C273" s="5">
        <v>44754</v>
      </c>
      <c r="D273" s="6">
        <v>0.66527777777777775</v>
      </c>
      <c r="E273" s="4">
        <v>9.9</v>
      </c>
      <c r="F273" s="4" t="s">
        <v>21</v>
      </c>
      <c r="G273" s="4" t="s">
        <v>463</v>
      </c>
      <c r="H273" s="4" t="s">
        <v>464</v>
      </c>
      <c r="I273" s="7">
        <v>46022</v>
      </c>
      <c r="J273" s="7">
        <v>46022</v>
      </c>
      <c r="K273" s="4" t="s">
        <v>16</v>
      </c>
      <c r="L273" s="4" t="s">
        <v>16</v>
      </c>
      <c r="M273" s="4" t="s">
        <v>423</v>
      </c>
      <c r="N273" s="4" t="s">
        <v>16</v>
      </c>
      <c r="O273" s="15">
        <v>0</v>
      </c>
      <c r="P273" s="4">
        <v>-1.3203199999999999</v>
      </c>
      <c r="Q273" s="9">
        <v>0</v>
      </c>
      <c r="R273" s="9">
        <v>459473.15704881464</v>
      </c>
      <c r="S273" s="9">
        <v>0</v>
      </c>
      <c r="T273" s="9">
        <v>667975.46071520657</v>
      </c>
      <c r="U273" s="9">
        <v>1521388.3015303449</v>
      </c>
      <c r="V273" s="9">
        <v>-157720.40755213538</v>
      </c>
      <c r="W273" s="9">
        <v>1521388.3015303449</v>
      </c>
      <c r="X273" s="9">
        <v>0</v>
      </c>
      <c r="Y273" s="9">
        <v>190981882.76379448</v>
      </c>
      <c r="Z273" s="9">
        <v>190522409.60674566</v>
      </c>
      <c r="AA273" s="9">
        <v>191190385.06746086</v>
      </c>
      <c r="AB273" s="9">
        <v>192043797.90827599</v>
      </c>
      <c r="AC273" s="9">
        <v>190364689.19919354</v>
      </c>
      <c r="AD273" s="9">
        <v>192043797.90827599</v>
      </c>
      <c r="AE273" s="9">
        <v>190522409.60674566</v>
      </c>
      <c r="AF273" s="9">
        <v>1108281786.3816323</v>
      </c>
      <c r="AG273" s="9">
        <f>IF(ISBLANK(Tabla3[[#This Row],[FPO]]),"",YEAR(Tabla3[[#This Row],[FPO]])-$B$1)</f>
        <v>2</v>
      </c>
      <c r="AH273" s="9"/>
    </row>
    <row r="274" spans="1:34" x14ac:dyDescent="0.25">
      <c r="A274" s="4" t="s">
        <v>465</v>
      </c>
      <c r="B274" s="4" t="s">
        <v>462</v>
      </c>
      <c r="C274" s="5">
        <v>44754</v>
      </c>
      <c r="D274" s="6">
        <v>0.66527777777777775</v>
      </c>
      <c r="E274" s="4">
        <v>9.9</v>
      </c>
      <c r="F274" s="4" t="s">
        <v>21</v>
      </c>
      <c r="G274" s="4" t="s">
        <v>466</v>
      </c>
      <c r="H274" s="4" t="s">
        <v>464</v>
      </c>
      <c r="I274" s="7">
        <v>46022</v>
      </c>
      <c r="J274" s="7">
        <v>46022</v>
      </c>
      <c r="K274" s="4" t="s">
        <v>16</v>
      </c>
      <c r="L274" s="4" t="s">
        <v>16</v>
      </c>
      <c r="M274" s="4" t="s">
        <v>423</v>
      </c>
      <c r="N274" s="4" t="s">
        <v>16</v>
      </c>
      <c r="O274" s="15">
        <v>0</v>
      </c>
      <c r="P274" s="4">
        <v>-1.3459099999999999</v>
      </c>
      <c r="Q274" s="9">
        <v>0</v>
      </c>
      <c r="R274" s="9">
        <v>459473.15704881464</v>
      </c>
      <c r="S274" s="9">
        <v>0</v>
      </c>
      <c r="T274" s="9">
        <v>667975.46071520657</v>
      </c>
      <c r="U274" s="9">
        <v>1521388.3015303449</v>
      </c>
      <c r="V274" s="9">
        <v>-160777.29166300173</v>
      </c>
      <c r="W274" s="9">
        <v>1521388.3015303449</v>
      </c>
      <c r="X274" s="9">
        <v>0</v>
      </c>
      <c r="Y274" s="9">
        <v>190981882.76379448</v>
      </c>
      <c r="Z274" s="9">
        <v>190522409.60674566</v>
      </c>
      <c r="AA274" s="9">
        <v>191190385.06746086</v>
      </c>
      <c r="AB274" s="9">
        <v>192043797.90827599</v>
      </c>
      <c r="AC274" s="9">
        <v>190361632.31508267</v>
      </c>
      <c r="AD274" s="9">
        <v>192043797.90827599</v>
      </c>
      <c r="AE274" s="9">
        <v>190522409.60674566</v>
      </c>
      <c r="AF274" s="9">
        <v>1108278729.4975214</v>
      </c>
      <c r="AG274" s="9">
        <f>IF(ISBLANK(Tabla3[[#This Row],[FPO]]),"",YEAR(Tabla3[[#This Row],[FPO]])-$B$1)</f>
        <v>2</v>
      </c>
      <c r="AH274" s="9"/>
    </row>
    <row r="275" spans="1:34" hidden="1" x14ac:dyDescent="0.25">
      <c r="A275" s="4" t="s">
        <v>717</v>
      </c>
      <c r="B275" s="4" t="s">
        <v>718</v>
      </c>
      <c r="C275" s="5">
        <v>44763</v>
      </c>
      <c r="D275" s="6" t="s">
        <v>719</v>
      </c>
      <c r="E275" s="4">
        <v>100</v>
      </c>
      <c r="F275" s="4" t="s">
        <v>21</v>
      </c>
      <c r="G275" s="4" t="s">
        <v>430</v>
      </c>
      <c r="H275" s="4" t="s">
        <v>720</v>
      </c>
      <c r="I275" s="7">
        <v>47118</v>
      </c>
      <c r="J275" s="7">
        <v>47118</v>
      </c>
      <c r="K275" s="4" t="s">
        <v>16</v>
      </c>
      <c r="L275" s="4" t="s">
        <v>16</v>
      </c>
      <c r="M275" s="4" t="s">
        <v>423</v>
      </c>
      <c r="N275" s="4" t="s">
        <v>16</v>
      </c>
      <c r="O275" s="15">
        <v>0</v>
      </c>
      <c r="P275" s="4">
        <v>-8.2899999999999991</v>
      </c>
      <c r="Q275" s="9">
        <v>0</v>
      </c>
      <c r="R275" s="9">
        <v>328802.21446538338</v>
      </c>
      <c r="S275" s="9">
        <v>0</v>
      </c>
      <c r="T275" s="9">
        <v>478007.92564768018</v>
      </c>
      <c r="U275" s="9">
        <v>1088716.1413691917</v>
      </c>
      <c r="V275" s="9">
        <v>-70157.322016237333</v>
      </c>
      <c r="W275" s="9">
        <v>1088716.1413691917</v>
      </c>
      <c r="X275" s="9">
        <v>0</v>
      </c>
      <c r="Y275" s="9">
        <v>190851211.82121104</v>
      </c>
      <c r="Z275" s="9">
        <v>190522409.60674566</v>
      </c>
      <c r="AA275" s="9">
        <v>191000417.53239334</v>
      </c>
      <c r="AB275" s="9">
        <v>191611125.74811485</v>
      </c>
      <c r="AC275" s="9">
        <v>190452252.28472942</v>
      </c>
      <c r="AD275" s="9">
        <v>191611125.74811485</v>
      </c>
      <c r="AE275" s="9">
        <v>190522409.60674566</v>
      </c>
      <c r="AF275" s="9">
        <v>1107399702.7492754</v>
      </c>
      <c r="AG275" s="9">
        <f>IF(ISBLANK(Tabla3[[#This Row],[FPO]]),"",YEAR(Tabla3[[#This Row],[FPO]])-$B$1)</f>
        <v>5</v>
      </c>
      <c r="AH275" s="9"/>
    </row>
    <row r="276" spans="1:34" hidden="1" x14ac:dyDescent="0.25">
      <c r="A276" s="10" t="s">
        <v>721</v>
      </c>
      <c r="B276" s="10" t="s">
        <v>718</v>
      </c>
      <c r="C276" s="11">
        <v>44763</v>
      </c>
      <c r="D276" s="12" t="s">
        <v>719</v>
      </c>
      <c r="E276" s="10">
        <v>100</v>
      </c>
      <c r="F276" s="10" t="s">
        <v>21</v>
      </c>
      <c r="G276" s="10" t="s">
        <v>425</v>
      </c>
      <c r="H276" s="10" t="s">
        <v>720</v>
      </c>
      <c r="I276" s="13">
        <v>47118</v>
      </c>
      <c r="J276" s="13">
        <v>47118</v>
      </c>
      <c r="K276" s="10" t="s">
        <v>16</v>
      </c>
      <c r="L276" s="10" t="s">
        <v>16</v>
      </c>
      <c r="M276" s="10" t="s">
        <v>423</v>
      </c>
      <c r="N276" s="10" t="s">
        <v>16</v>
      </c>
      <c r="O276" s="16">
        <v>0</v>
      </c>
      <c r="P276" s="10">
        <v>-9.41</v>
      </c>
      <c r="Q276" s="14">
        <v>0</v>
      </c>
      <c r="R276" s="14">
        <v>328802.21446538338</v>
      </c>
      <c r="S276" s="14">
        <v>0</v>
      </c>
      <c r="T276" s="14">
        <v>478007.92564768018</v>
      </c>
      <c r="U276" s="14">
        <v>1088716.1413691917</v>
      </c>
      <c r="V276" s="14">
        <v>-79635.753941229603</v>
      </c>
      <c r="W276" s="14">
        <v>1088716.1413691917</v>
      </c>
      <c r="X276" s="14">
        <v>0</v>
      </c>
      <c r="Y276" s="14">
        <v>190851211.82121104</v>
      </c>
      <c r="Z276" s="14">
        <v>190522409.60674566</v>
      </c>
      <c r="AA276" s="14">
        <v>191000417.53239334</v>
      </c>
      <c r="AB276" s="14">
        <v>191611125.74811485</v>
      </c>
      <c r="AC276" s="14">
        <v>190442773.85280442</v>
      </c>
      <c r="AD276" s="14">
        <v>191611125.74811485</v>
      </c>
      <c r="AE276" s="14">
        <v>190522409.60674566</v>
      </c>
      <c r="AF276" s="14">
        <v>1107390224.3173504</v>
      </c>
      <c r="AG276" s="9">
        <f>IF(ISBLANK(Tabla3[[#This Row],[FPO]]),"",YEAR(Tabla3[[#This Row],[FPO]])-$B$1)</f>
        <v>5</v>
      </c>
      <c r="AH276" s="9"/>
    </row>
    <row r="277" spans="1:34" hidden="1" x14ac:dyDescent="0.25">
      <c r="A277" s="4" t="s">
        <v>799</v>
      </c>
      <c r="B277" s="4" t="s">
        <v>800</v>
      </c>
      <c r="C277" s="5">
        <v>44761</v>
      </c>
      <c r="D277" s="6">
        <v>0.91736111111111107</v>
      </c>
      <c r="E277" s="4">
        <v>40</v>
      </c>
      <c r="F277" s="4" t="s">
        <v>21</v>
      </c>
      <c r="G277" s="4" t="s">
        <v>801</v>
      </c>
      <c r="H277" s="4" t="s">
        <v>802</v>
      </c>
      <c r="I277" s="7">
        <v>46387</v>
      </c>
      <c r="J277" s="7">
        <v>46387</v>
      </c>
      <c r="K277" s="4" t="s">
        <v>16</v>
      </c>
      <c r="L277" s="4" t="s">
        <v>16</v>
      </c>
      <c r="M277" s="4" t="s">
        <v>726</v>
      </c>
      <c r="N277" s="4" t="s">
        <v>16</v>
      </c>
      <c r="O277" s="4">
        <v>0</v>
      </c>
      <c r="P277" s="4">
        <v>-9.1300000000000008</v>
      </c>
      <c r="Q277" s="9">
        <v>0</v>
      </c>
      <c r="R277" s="9">
        <v>410977.77911342995</v>
      </c>
      <c r="S277" s="9">
        <v>0</v>
      </c>
      <c r="T277" s="9">
        <v>597473.57845725131</v>
      </c>
      <c r="U277" s="9">
        <v>1360812.4342847455</v>
      </c>
      <c r="V277" s="9">
        <v>-241442.02555720988</v>
      </c>
      <c r="W277" s="9">
        <v>1360812.4342847455</v>
      </c>
      <c r="X277" s="9">
        <v>0</v>
      </c>
      <c r="Y277" s="9">
        <v>18053869.204575833</v>
      </c>
      <c r="Z277" s="9">
        <v>17642891.425462402</v>
      </c>
      <c r="AA277" s="9">
        <v>18240365.003919654</v>
      </c>
      <c r="AB277" s="9">
        <v>19003703.859747149</v>
      </c>
      <c r="AC277" s="9">
        <v>17401449.399905194</v>
      </c>
      <c r="AD277" s="9">
        <v>19003703.859747149</v>
      </c>
      <c r="AE277" s="9">
        <v>17642891.425462402</v>
      </c>
      <c r="AF277" s="9">
        <v>105136998.25112252</v>
      </c>
      <c r="AG277" s="9">
        <f>IF(ISBLANK(Tabla3[[#This Row],[FPO]]),"",YEAR(Tabla3[[#This Row],[FPO]])-$B$1)</f>
        <v>3</v>
      </c>
      <c r="AH277" s="9"/>
    </row>
    <row r="278" spans="1:34" hidden="1" x14ac:dyDescent="0.25">
      <c r="A278" s="4" t="s">
        <v>803</v>
      </c>
      <c r="B278" s="4" t="s">
        <v>800</v>
      </c>
      <c r="C278" s="5">
        <v>44761</v>
      </c>
      <c r="D278" s="6">
        <v>0.91736111111111107</v>
      </c>
      <c r="E278" s="4">
        <v>40</v>
      </c>
      <c r="F278" s="4" t="s">
        <v>21</v>
      </c>
      <c r="G278" s="4" t="s">
        <v>804</v>
      </c>
      <c r="H278" s="4" t="s">
        <v>802</v>
      </c>
      <c r="I278" s="7">
        <v>46387</v>
      </c>
      <c r="J278" s="7">
        <v>46387</v>
      </c>
      <c r="K278" s="4" t="s">
        <v>16</v>
      </c>
      <c r="L278" s="4" t="s">
        <v>16</v>
      </c>
      <c r="M278" s="4" t="s">
        <v>726</v>
      </c>
      <c r="N278" s="4" t="s">
        <v>16</v>
      </c>
      <c r="O278" s="4">
        <v>0</v>
      </c>
      <c r="P278" s="4">
        <v>-4.5</v>
      </c>
      <c r="Q278" s="9">
        <v>0</v>
      </c>
      <c r="R278" s="9">
        <v>410977.77911342995</v>
      </c>
      <c r="S278" s="9">
        <v>0</v>
      </c>
      <c r="T278" s="9">
        <v>597473.57845725131</v>
      </c>
      <c r="U278" s="9">
        <v>1360812.4342847455</v>
      </c>
      <c r="V278" s="9">
        <v>-119002.09364813192</v>
      </c>
      <c r="W278" s="9">
        <v>1360812.4342847455</v>
      </c>
      <c r="X278" s="9">
        <v>0</v>
      </c>
      <c r="Y278" s="9">
        <v>18053869.204575833</v>
      </c>
      <c r="Z278" s="9">
        <v>17642891.425462402</v>
      </c>
      <c r="AA278" s="9">
        <v>18240365.003919654</v>
      </c>
      <c r="AB278" s="9">
        <v>19003703.859747149</v>
      </c>
      <c r="AC278" s="9">
        <v>17523889.33181427</v>
      </c>
      <c r="AD278" s="9">
        <v>19003703.859747149</v>
      </c>
      <c r="AE278" s="9">
        <v>17642891.425462402</v>
      </c>
      <c r="AF278" s="9">
        <v>105259438.1830316</v>
      </c>
      <c r="AG278" s="9">
        <f>IF(ISBLANK(Tabla3[[#This Row],[FPO]]),"",YEAR(Tabla3[[#This Row],[FPO]])-$B$1)</f>
        <v>3</v>
      </c>
      <c r="AH278" s="9"/>
    </row>
    <row r="279" spans="1:34" hidden="1" x14ac:dyDescent="0.25">
      <c r="A279" s="4" t="s">
        <v>842</v>
      </c>
      <c r="B279" s="4" t="s">
        <v>843</v>
      </c>
      <c r="C279" s="5">
        <v>44781</v>
      </c>
      <c r="D279" s="6">
        <v>0.39374999999999999</v>
      </c>
      <c r="E279" s="4">
        <v>50</v>
      </c>
      <c r="F279" s="4" t="s">
        <v>21</v>
      </c>
      <c r="G279" s="4" t="s">
        <v>776</v>
      </c>
      <c r="H279" s="4" t="s">
        <v>844</v>
      </c>
      <c r="I279" s="7">
        <v>46387</v>
      </c>
      <c r="J279" s="7">
        <v>46387</v>
      </c>
      <c r="K279" s="4" t="s">
        <v>16</v>
      </c>
      <c r="L279" s="4" t="s">
        <v>16</v>
      </c>
      <c r="M279" s="4" t="s">
        <v>726</v>
      </c>
      <c r="N279" s="4" t="s">
        <v>16</v>
      </c>
      <c r="O279" s="4">
        <v>0</v>
      </c>
      <c r="P279" s="4">
        <v>-3.21</v>
      </c>
      <c r="Q279" s="9">
        <v>0</v>
      </c>
      <c r="R279" s="9">
        <v>410977.77911342977</v>
      </c>
      <c r="S279" s="9">
        <v>0</v>
      </c>
      <c r="T279" s="9">
        <v>597473.57845725096</v>
      </c>
      <c r="U279" s="9">
        <v>1360812.4342847452</v>
      </c>
      <c r="V279" s="9">
        <v>-67910.528108533967</v>
      </c>
      <c r="W279" s="9">
        <v>1360812.4342847452</v>
      </c>
      <c r="X279" s="9">
        <v>0</v>
      </c>
      <c r="Y279" s="9">
        <v>18053869.204575833</v>
      </c>
      <c r="Z279" s="9">
        <v>17642891.425462402</v>
      </c>
      <c r="AA279" s="9">
        <v>18240365.003919654</v>
      </c>
      <c r="AB279" s="9">
        <v>19003703.859747149</v>
      </c>
      <c r="AC279" s="9">
        <v>17574980.897353869</v>
      </c>
      <c r="AD279" s="9">
        <v>19003703.859747149</v>
      </c>
      <c r="AE279" s="9">
        <v>17642891.425462402</v>
      </c>
      <c r="AF279" s="9">
        <v>105310529.7485712</v>
      </c>
      <c r="AG279" s="9">
        <f>IF(ISBLANK(Tabla3[[#This Row],[FPO]]),"",YEAR(Tabla3[[#This Row],[FPO]])-$B$1)</f>
        <v>3</v>
      </c>
      <c r="AH279" s="9"/>
    </row>
    <row r="280" spans="1:34" hidden="1" x14ac:dyDescent="0.25">
      <c r="A280" s="4" t="s">
        <v>845</v>
      </c>
      <c r="B280" s="4" t="s">
        <v>843</v>
      </c>
      <c r="C280" s="5">
        <v>44781</v>
      </c>
      <c r="D280" s="6">
        <v>0.39374999999999999</v>
      </c>
      <c r="E280" s="4">
        <v>50</v>
      </c>
      <c r="F280" s="4" t="s">
        <v>21</v>
      </c>
      <c r="G280" s="4" t="s">
        <v>846</v>
      </c>
      <c r="H280" s="4" t="s">
        <v>844</v>
      </c>
      <c r="I280" s="7">
        <v>46387</v>
      </c>
      <c r="J280" s="7">
        <v>46387</v>
      </c>
      <c r="K280" s="4" t="s">
        <v>16</v>
      </c>
      <c r="L280" s="4" t="s">
        <v>16</v>
      </c>
      <c r="M280" s="4" t="s">
        <v>726</v>
      </c>
      <c r="N280" s="4" t="s">
        <v>16</v>
      </c>
      <c r="O280" s="4">
        <v>0</v>
      </c>
      <c r="P280" s="4">
        <v>-3.12</v>
      </c>
      <c r="Q280" s="9">
        <v>0</v>
      </c>
      <c r="R280" s="9">
        <v>410977.77911342977</v>
      </c>
      <c r="S280" s="9">
        <v>0</v>
      </c>
      <c r="T280" s="9">
        <v>597473.57845725096</v>
      </c>
      <c r="U280" s="9">
        <v>1360812.4342847452</v>
      </c>
      <c r="V280" s="9">
        <v>-66006.494610163849</v>
      </c>
      <c r="W280" s="9">
        <v>1360812.4342847452</v>
      </c>
      <c r="X280" s="9">
        <v>0</v>
      </c>
      <c r="Y280" s="9">
        <v>18053869.204575833</v>
      </c>
      <c r="Z280" s="9">
        <v>17642891.425462402</v>
      </c>
      <c r="AA280" s="9">
        <v>18240365.003919654</v>
      </c>
      <c r="AB280" s="9">
        <v>19003703.859747149</v>
      </c>
      <c r="AC280" s="9">
        <v>17576884.930852238</v>
      </c>
      <c r="AD280" s="9">
        <v>19003703.859747149</v>
      </c>
      <c r="AE280" s="9">
        <v>17642891.425462402</v>
      </c>
      <c r="AF280" s="9">
        <v>105312433.78206958</v>
      </c>
      <c r="AG280" s="9">
        <f>IF(ISBLANK(Tabla3[[#This Row],[FPO]]),"",YEAR(Tabla3[[#This Row],[FPO]])-$B$1)</f>
        <v>3</v>
      </c>
      <c r="AH280" s="9"/>
    </row>
    <row r="281" spans="1:34" x14ac:dyDescent="0.25">
      <c r="A281" s="4" t="s">
        <v>859</v>
      </c>
      <c r="B281" s="4" t="s">
        <v>860</v>
      </c>
      <c r="C281" s="5">
        <v>44789</v>
      </c>
      <c r="D281" s="6">
        <v>0.5756944444444444</v>
      </c>
      <c r="E281" s="4">
        <v>6.7</v>
      </c>
      <c r="F281" s="4" t="s">
        <v>21</v>
      </c>
      <c r="G281" s="4" t="s">
        <v>861</v>
      </c>
      <c r="H281" s="4" t="s">
        <v>862</v>
      </c>
      <c r="I281" s="7">
        <v>45473</v>
      </c>
      <c r="J281" s="7">
        <v>45473</v>
      </c>
      <c r="K281" s="4" t="s">
        <v>16</v>
      </c>
      <c r="L281" s="4" t="s">
        <v>16</v>
      </c>
      <c r="M281" s="4" t="s">
        <v>726</v>
      </c>
      <c r="N281" s="4" t="s">
        <v>16</v>
      </c>
      <c r="O281" s="4">
        <v>0</v>
      </c>
      <c r="P281" s="4">
        <v>-1E-4</v>
      </c>
      <c r="Q281" s="9">
        <v>0</v>
      </c>
      <c r="R281" s="9">
        <v>513690.98958057468</v>
      </c>
      <c r="S281" s="9">
        <v>0</v>
      </c>
      <c r="T281" s="9">
        <v>746796.5650796009</v>
      </c>
      <c r="U281" s="9">
        <v>1700912.1211109255</v>
      </c>
      <c r="V281" s="9">
        <v>-19.733807350056075</v>
      </c>
      <c r="W281" s="9">
        <v>1700912.1211109255</v>
      </c>
      <c r="X281" s="9">
        <v>0</v>
      </c>
      <c r="Y281" s="9">
        <v>18156582.415042978</v>
      </c>
      <c r="Z281" s="9">
        <v>17642891.425462402</v>
      </c>
      <c r="AA281" s="9">
        <v>18389687.990542002</v>
      </c>
      <c r="AB281" s="9">
        <v>19343803.546573326</v>
      </c>
      <c r="AC281" s="9">
        <v>17642871.691655051</v>
      </c>
      <c r="AD281" s="9">
        <v>19343803.546573326</v>
      </c>
      <c r="AE281" s="9">
        <v>17642891.425462402</v>
      </c>
      <c r="AF281" s="9">
        <v>106140606.27020115</v>
      </c>
      <c r="AG281" s="9">
        <f>IF(ISBLANK(Tabla3[[#This Row],[FPO]]),"",YEAR(Tabla3[[#This Row],[FPO]])-$B$1)</f>
        <v>1</v>
      </c>
      <c r="AH281" s="9"/>
    </row>
    <row r="282" spans="1:34" x14ac:dyDescent="0.25">
      <c r="A282" s="4" t="s">
        <v>855</v>
      </c>
      <c r="B282" s="4" t="s">
        <v>856</v>
      </c>
      <c r="C282" s="5">
        <v>44784</v>
      </c>
      <c r="D282" s="6">
        <v>0.41250000000000003</v>
      </c>
      <c r="E282" s="4">
        <v>15</v>
      </c>
      <c r="F282" s="4" t="s">
        <v>21</v>
      </c>
      <c r="G282" s="4" t="s">
        <v>731</v>
      </c>
      <c r="H282" s="4" t="s">
        <v>857</v>
      </c>
      <c r="I282" s="7">
        <v>46022</v>
      </c>
      <c r="J282" s="7">
        <v>46022</v>
      </c>
      <c r="K282" s="4" t="s">
        <v>16</v>
      </c>
      <c r="L282" s="4" t="s">
        <v>16</v>
      </c>
      <c r="M282" s="4" t="s">
        <v>726</v>
      </c>
      <c r="N282" s="4" t="s">
        <v>16</v>
      </c>
      <c r="O282" s="4">
        <v>0</v>
      </c>
      <c r="P282" s="4">
        <v>-0.34404000000000001</v>
      </c>
      <c r="Q282" s="9">
        <v>0</v>
      </c>
      <c r="R282" s="9">
        <v>459473.15704881441</v>
      </c>
      <c r="S282" s="9">
        <v>0</v>
      </c>
      <c r="T282" s="9">
        <v>667975.46071520669</v>
      </c>
      <c r="U282" s="9">
        <v>1521388.3015303449</v>
      </c>
      <c r="V282" s="9">
        <v>-27124.488873452035</v>
      </c>
      <c r="W282" s="9">
        <v>1521388.3015303449</v>
      </c>
      <c r="X282" s="9">
        <v>0</v>
      </c>
      <c r="Y282" s="9">
        <v>18102364.582511216</v>
      </c>
      <c r="Z282" s="9">
        <v>17642891.425462402</v>
      </c>
      <c r="AA282" s="9">
        <v>18310866.886177611</v>
      </c>
      <c r="AB282" s="9">
        <v>19164279.726992749</v>
      </c>
      <c r="AC282" s="9">
        <v>17615766.93658895</v>
      </c>
      <c r="AD282" s="9">
        <v>19164279.726992749</v>
      </c>
      <c r="AE282" s="9">
        <v>17642891.425462402</v>
      </c>
      <c r="AF282" s="9">
        <v>105711176.84886803</v>
      </c>
      <c r="AG282" s="9">
        <f>IF(ISBLANK(Tabla3[[#This Row],[FPO]]),"",YEAR(Tabla3[[#This Row],[FPO]])-$B$1)</f>
        <v>2</v>
      </c>
      <c r="AH282" s="9"/>
    </row>
    <row r="283" spans="1:34" x14ac:dyDescent="0.25">
      <c r="A283" s="4" t="s">
        <v>858</v>
      </c>
      <c r="B283" s="4" t="s">
        <v>856</v>
      </c>
      <c r="C283" s="5">
        <v>44784</v>
      </c>
      <c r="D283" s="6">
        <v>0.41250000000000003</v>
      </c>
      <c r="E283" s="4">
        <v>15</v>
      </c>
      <c r="F283" s="4" t="s">
        <v>21</v>
      </c>
      <c r="G283" s="4" t="s">
        <v>734</v>
      </c>
      <c r="H283" s="4" t="s">
        <v>857</v>
      </c>
      <c r="I283" s="7">
        <v>46022</v>
      </c>
      <c r="J283" s="7">
        <v>46022</v>
      </c>
      <c r="K283" s="4" t="s">
        <v>16</v>
      </c>
      <c r="L283" s="4" t="s">
        <v>16</v>
      </c>
      <c r="M283" s="4" t="s">
        <v>726</v>
      </c>
      <c r="N283" s="4" t="s">
        <v>16</v>
      </c>
      <c r="O283" s="4">
        <v>0</v>
      </c>
      <c r="P283" s="4">
        <v>-0.14419999999999999</v>
      </c>
      <c r="Q283" s="9">
        <v>0</v>
      </c>
      <c r="R283" s="9">
        <v>459473.15704881441</v>
      </c>
      <c r="S283" s="9">
        <v>0</v>
      </c>
      <c r="T283" s="9">
        <v>667975.46071520669</v>
      </c>
      <c r="U283" s="9">
        <v>1521388.3015303449</v>
      </c>
      <c r="V283" s="9">
        <v>-11368.885291105054</v>
      </c>
      <c r="W283" s="9">
        <v>1521388.3015303449</v>
      </c>
      <c r="X283" s="9">
        <v>0</v>
      </c>
      <c r="Y283" s="9">
        <v>18102364.582511216</v>
      </c>
      <c r="Z283" s="9">
        <v>17642891.425462402</v>
      </c>
      <c r="AA283" s="9">
        <v>18310866.886177611</v>
      </c>
      <c r="AB283" s="9">
        <v>19164279.726992749</v>
      </c>
      <c r="AC283" s="9">
        <v>17631522.540171299</v>
      </c>
      <c r="AD283" s="9">
        <v>19164279.726992749</v>
      </c>
      <c r="AE283" s="9">
        <v>17642891.425462402</v>
      </c>
      <c r="AF283" s="9">
        <v>105726932.45245038</v>
      </c>
      <c r="AG283" s="9">
        <f>IF(ISBLANK(Tabla3[[#This Row],[FPO]]),"",YEAR(Tabla3[[#This Row],[FPO]])-$B$1)</f>
        <v>2</v>
      </c>
      <c r="AH283" s="9"/>
    </row>
    <row r="284" spans="1:34" hidden="1" x14ac:dyDescent="0.25">
      <c r="A284" s="4" t="s">
        <v>819</v>
      </c>
      <c r="B284" s="4" t="s">
        <v>820</v>
      </c>
      <c r="C284" s="5">
        <v>44774</v>
      </c>
      <c r="D284" s="6">
        <v>0.71527777777777779</v>
      </c>
      <c r="E284" s="4">
        <v>14.25</v>
      </c>
      <c r="F284" s="4" t="s">
        <v>21</v>
      </c>
      <c r="G284" s="4" t="s">
        <v>821</v>
      </c>
      <c r="H284" s="4" t="s">
        <v>822</v>
      </c>
      <c r="I284" s="7">
        <v>46387</v>
      </c>
      <c r="J284" s="7">
        <v>46387</v>
      </c>
      <c r="K284" s="4" t="s">
        <v>16</v>
      </c>
      <c r="L284" s="4" t="s">
        <v>16</v>
      </c>
      <c r="M284" s="4" t="s">
        <v>726</v>
      </c>
      <c r="N284" s="4" t="s">
        <v>16</v>
      </c>
      <c r="O284" s="4">
        <v>0</v>
      </c>
      <c r="P284" s="4">
        <v>7.1302027800000003</v>
      </c>
      <c r="Q284" s="9">
        <v>0</v>
      </c>
      <c r="R284" s="9">
        <v>410977.77911342989</v>
      </c>
      <c r="S284" s="9">
        <v>0</v>
      </c>
      <c r="T284" s="9">
        <v>597473.57845725096</v>
      </c>
      <c r="U284" s="9">
        <v>1360812.4342847452</v>
      </c>
      <c r="V284" s="9">
        <v>529284.40324723942</v>
      </c>
      <c r="W284" s="9">
        <v>1360812.4342847452</v>
      </c>
      <c r="X284" s="9">
        <v>0</v>
      </c>
      <c r="Y284" s="9">
        <v>18053869.204575833</v>
      </c>
      <c r="Z284" s="9">
        <v>17642891.425462402</v>
      </c>
      <c r="AA284" s="9">
        <v>18240365.003919654</v>
      </c>
      <c r="AB284" s="9">
        <v>19003703.859747149</v>
      </c>
      <c r="AC284" s="9">
        <v>18172175.828709643</v>
      </c>
      <c r="AD284" s="9">
        <v>19003703.859747149</v>
      </c>
      <c r="AE284" s="9">
        <v>17642891.425462402</v>
      </c>
      <c r="AF284" s="9">
        <v>105907724.67992698</v>
      </c>
      <c r="AG284" s="9">
        <f>IF(ISBLANK(Tabla3[[#This Row],[FPO]]),"",YEAR(Tabla3[[#This Row],[FPO]])-$B$1)</f>
        <v>3</v>
      </c>
      <c r="AH284" s="9"/>
    </row>
    <row r="285" spans="1:34" hidden="1" x14ac:dyDescent="0.25">
      <c r="A285" s="4" t="s">
        <v>823</v>
      </c>
      <c r="B285" s="4" t="s">
        <v>820</v>
      </c>
      <c r="C285" s="5">
        <v>44774</v>
      </c>
      <c r="D285" s="6">
        <v>0.71527777777777779</v>
      </c>
      <c r="E285" s="4">
        <v>14.25</v>
      </c>
      <c r="F285" s="4" t="s">
        <v>21</v>
      </c>
      <c r="G285" s="4" t="s">
        <v>824</v>
      </c>
      <c r="H285" s="4" t="s">
        <v>822</v>
      </c>
      <c r="I285" s="7">
        <v>46387</v>
      </c>
      <c r="J285" s="7">
        <v>46387</v>
      </c>
      <c r="K285" s="4" t="s">
        <v>16</v>
      </c>
      <c r="L285" s="4" t="s">
        <v>16</v>
      </c>
      <c r="M285" s="4" t="s">
        <v>726</v>
      </c>
      <c r="N285" s="4" t="s">
        <v>16</v>
      </c>
      <c r="O285" s="4">
        <v>0</v>
      </c>
      <c r="P285" s="4">
        <v>7.7762537800000002</v>
      </c>
      <c r="Q285" s="9">
        <v>0</v>
      </c>
      <c r="R285" s="9">
        <v>410977.77911342989</v>
      </c>
      <c r="S285" s="9">
        <v>0</v>
      </c>
      <c r="T285" s="9">
        <v>597473.57845725096</v>
      </c>
      <c r="U285" s="9">
        <v>1360812.4342847452</v>
      </c>
      <c r="V285" s="9">
        <v>577241.62530008575</v>
      </c>
      <c r="W285" s="9">
        <v>1360812.4342847452</v>
      </c>
      <c r="X285" s="9">
        <v>0</v>
      </c>
      <c r="Y285" s="9">
        <v>18053869.204575833</v>
      </c>
      <c r="Z285" s="9">
        <v>17642891.425462402</v>
      </c>
      <c r="AA285" s="9">
        <v>18240365.003919654</v>
      </c>
      <c r="AB285" s="9">
        <v>19003703.859747149</v>
      </c>
      <c r="AC285" s="9">
        <v>18220133.050762489</v>
      </c>
      <c r="AD285" s="9">
        <v>19003703.859747149</v>
      </c>
      <c r="AE285" s="9">
        <v>17642891.425462402</v>
      </c>
      <c r="AF285" s="9">
        <v>105955681.90197982</v>
      </c>
      <c r="AG285" s="9">
        <f>IF(ISBLANK(Tabla3[[#This Row],[FPO]]),"",YEAR(Tabla3[[#This Row],[FPO]])-$B$1)</f>
        <v>3</v>
      </c>
      <c r="AH285" s="9"/>
    </row>
    <row r="286" spans="1:34" x14ac:dyDescent="0.25">
      <c r="A286" s="4" t="s">
        <v>830</v>
      </c>
      <c r="B286" s="4" t="s">
        <v>831</v>
      </c>
      <c r="C286" s="5">
        <v>44775</v>
      </c>
      <c r="D286" s="6">
        <v>0.71597222222222223</v>
      </c>
      <c r="E286" s="4">
        <v>9.9</v>
      </c>
      <c r="F286" s="4" t="s">
        <v>21</v>
      </c>
      <c r="G286" s="4" t="s">
        <v>832</v>
      </c>
      <c r="H286" s="4" t="s">
        <v>833</v>
      </c>
      <c r="I286" s="7">
        <v>46022</v>
      </c>
      <c r="J286" s="7">
        <v>46022</v>
      </c>
      <c r="K286" s="4" t="s">
        <v>16</v>
      </c>
      <c r="L286" s="4" t="s">
        <v>16</v>
      </c>
      <c r="M286" s="4" t="s">
        <v>726</v>
      </c>
      <c r="N286" s="4" t="s">
        <v>16</v>
      </c>
      <c r="O286" s="4">
        <v>0</v>
      </c>
      <c r="P286" s="4">
        <v>-1.28</v>
      </c>
      <c r="Q286" s="9">
        <v>0</v>
      </c>
      <c r="R286" s="9">
        <v>459473.15704881464</v>
      </c>
      <c r="S286" s="9">
        <v>0</v>
      </c>
      <c r="T286" s="9">
        <v>667975.46071520657</v>
      </c>
      <c r="U286" s="9">
        <v>1521388.3015303449</v>
      </c>
      <c r="V286" s="9">
        <v>-152903.93364239976</v>
      </c>
      <c r="W286" s="9">
        <v>1521388.3015303449</v>
      </c>
      <c r="X286" s="9">
        <v>0</v>
      </c>
      <c r="Y286" s="9">
        <v>18102364.582511216</v>
      </c>
      <c r="Z286" s="9">
        <v>17642891.425462402</v>
      </c>
      <c r="AA286" s="9">
        <v>18310866.886177611</v>
      </c>
      <c r="AB286" s="9">
        <v>19164279.726992749</v>
      </c>
      <c r="AC286" s="9">
        <v>17489987.491820004</v>
      </c>
      <c r="AD286" s="9">
        <v>19164279.726992749</v>
      </c>
      <c r="AE286" s="9">
        <v>17642891.425462402</v>
      </c>
      <c r="AF286" s="9">
        <v>105585397.40409909</v>
      </c>
      <c r="AG286" s="9">
        <f>IF(ISBLANK(Tabla3[[#This Row],[FPO]]),"",YEAR(Tabla3[[#This Row],[FPO]])-$B$1)</f>
        <v>2</v>
      </c>
      <c r="AH286" s="9"/>
    </row>
    <row r="287" spans="1:34" x14ac:dyDescent="0.25">
      <c r="A287" s="4" t="s">
        <v>834</v>
      </c>
      <c r="B287" s="4" t="s">
        <v>831</v>
      </c>
      <c r="C287" s="5">
        <v>44775</v>
      </c>
      <c r="D287" s="6">
        <v>0.71597222222222223</v>
      </c>
      <c r="E287" s="4">
        <v>9.9</v>
      </c>
      <c r="F287" s="4" t="s">
        <v>21</v>
      </c>
      <c r="G287" s="4" t="s">
        <v>835</v>
      </c>
      <c r="H287" s="4" t="s">
        <v>833</v>
      </c>
      <c r="I287" s="7">
        <v>46022</v>
      </c>
      <c r="J287" s="7">
        <v>46022</v>
      </c>
      <c r="K287" s="4" t="s">
        <v>16</v>
      </c>
      <c r="L287" s="4" t="s">
        <v>16</v>
      </c>
      <c r="M287" s="4" t="s">
        <v>726</v>
      </c>
      <c r="N287" s="4" t="s">
        <v>16</v>
      </c>
      <c r="O287" s="4">
        <v>0</v>
      </c>
      <c r="P287" s="4">
        <v>-1.45</v>
      </c>
      <c r="Q287" s="9">
        <v>0</v>
      </c>
      <c r="R287" s="9">
        <v>459473.15704881464</v>
      </c>
      <c r="S287" s="9">
        <v>0</v>
      </c>
      <c r="T287" s="9">
        <v>667975.46071520657</v>
      </c>
      <c r="U287" s="9">
        <v>1521388.3015303449</v>
      </c>
      <c r="V287" s="9">
        <v>-173211.48732928096</v>
      </c>
      <c r="W287" s="9">
        <v>1521388.3015303449</v>
      </c>
      <c r="X287" s="9">
        <v>0</v>
      </c>
      <c r="Y287" s="9">
        <v>18102364.582511216</v>
      </c>
      <c r="Z287" s="9">
        <v>17642891.425462402</v>
      </c>
      <c r="AA287" s="9">
        <v>18310866.886177611</v>
      </c>
      <c r="AB287" s="9">
        <v>19164279.726992749</v>
      </c>
      <c r="AC287" s="9">
        <v>17469679.938133121</v>
      </c>
      <c r="AD287" s="9">
        <v>19164279.726992749</v>
      </c>
      <c r="AE287" s="9">
        <v>17642891.425462402</v>
      </c>
      <c r="AF287" s="9">
        <v>105565089.8504122</v>
      </c>
      <c r="AG287" s="9">
        <f>IF(ISBLANK(Tabla3[[#This Row],[FPO]]),"",YEAR(Tabla3[[#This Row],[FPO]])-$B$1)</f>
        <v>2</v>
      </c>
      <c r="AH287" s="9"/>
    </row>
    <row r="288" spans="1:34" x14ac:dyDescent="0.25">
      <c r="A288" s="4" t="s">
        <v>789</v>
      </c>
      <c r="B288" s="4" t="s">
        <v>790</v>
      </c>
      <c r="C288" s="5">
        <v>44760</v>
      </c>
      <c r="D288" s="6">
        <v>0.67013888888888884</v>
      </c>
      <c r="E288" s="4">
        <v>40</v>
      </c>
      <c r="F288" s="4" t="s">
        <v>21</v>
      </c>
      <c r="G288" s="4" t="s">
        <v>737</v>
      </c>
      <c r="H288" s="4" t="s">
        <v>791</v>
      </c>
      <c r="I288" s="7">
        <v>45657</v>
      </c>
      <c r="J288" s="7">
        <v>45657</v>
      </c>
      <c r="K288" s="4" t="s">
        <v>16</v>
      </c>
      <c r="L288" s="4" t="s">
        <v>16</v>
      </c>
      <c r="M288" s="4" t="s">
        <v>726</v>
      </c>
      <c r="N288" s="4" t="s">
        <v>16</v>
      </c>
      <c r="O288" s="4">
        <v>0</v>
      </c>
      <c r="P288" s="4">
        <v>1.35</v>
      </c>
      <c r="Q288" s="9">
        <v>0</v>
      </c>
      <c r="R288" s="9">
        <v>513690.98958057462</v>
      </c>
      <c r="S288" s="9">
        <v>0</v>
      </c>
      <c r="T288" s="9">
        <v>746796.56507960102</v>
      </c>
      <c r="U288" s="9">
        <v>1700912.1211109259</v>
      </c>
      <c r="V288" s="9">
        <v>44623.071870314292</v>
      </c>
      <c r="W288" s="9">
        <v>1700912.1211109259</v>
      </c>
      <c r="X288" s="9">
        <v>0</v>
      </c>
      <c r="Y288" s="9">
        <v>18156582.415042978</v>
      </c>
      <c r="Z288" s="9">
        <v>17642891.425462402</v>
      </c>
      <c r="AA288" s="9">
        <v>18389687.990542002</v>
      </c>
      <c r="AB288" s="9">
        <v>19343803.54657333</v>
      </c>
      <c r="AC288" s="9">
        <v>17687514.497332718</v>
      </c>
      <c r="AD288" s="9">
        <v>19343803.54657333</v>
      </c>
      <c r="AE288" s="9">
        <v>17642891.425462402</v>
      </c>
      <c r="AF288" s="9">
        <v>106185249.07587881</v>
      </c>
      <c r="AG288" s="9">
        <f>IF(ISBLANK(Tabla3[[#This Row],[FPO]]),"",YEAR(Tabla3[[#This Row],[FPO]])-$B$1)</f>
        <v>1</v>
      </c>
      <c r="AH288" s="9"/>
    </row>
    <row r="289" spans="1:34" x14ac:dyDescent="0.25">
      <c r="A289" s="4" t="s">
        <v>792</v>
      </c>
      <c r="B289" s="4" t="s">
        <v>790</v>
      </c>
      <c r="C289" s="5">
        <v>44760</v>
      </c>
      <c r="D289" s="6">
        <v>0.67013888888888884</v>
      </c>
      <c r="E289" s="4">
        <v>40</v>
      </c>
      <c r="F289" s="4" t="s">
        <v>21</v>
      </c>
      <c r="G289" s="4" t="s">
        <v>740</v>
      </c>
      <c r="H289" s="4" t="s">
        <v>791</v>
      </c>
      <c r="I289" s="7">
        <v>45657</v>
      </c>
      <c r="J289" s="7">
        <v>45657</v>
      </c>
      <c r="K289" s="4" t="s">
        <v>16</v>
      </c>
      <c r="L289" s="4" t="s">
        <v>16</v>
      </c>
      <c r="M289" s="4" t="s">
        <v>726</v>
      </c>
      <c r="N289" s="4" t="s">
        <v>16</v>
      </c>
      <c r="O289" s="4">
        <v>0</v>
      </c>
      <c r="P289" s="4">
        <v>0.78700000000000003</v>
      </c>
      <c r="Q289" s="9">
        <v>0</v>
      </c>
      <c r="R289" s="9">
        <v>513690.98958057462</v>
      </c>
      <c r="S289" s="9">
        <v>0</v>
      </c>
      <c r="T289" s="9">
        <v>746796.56507960102</v>
      </c>
      <c r="U289" s="9">
        <v>1700912.1211109259</v>
      </c>
      <c r="V289" s="9">
        <v>26013.598194027665</v>
      </c>
      <c r="W289" s="9">
        <v>1700912.1211109259</v>
      </c>
      <c r="X289" s="9">
        <v>0</v>
      </c>
      <c r="Y289" s="9">
        <v>18156582.415042978</v>
      </c>
      <c r="Z289" s="9">
        <v>17642891.425462402</v>
      </c>
      <c r="AA289" s="9">
        <v>18389687.990542002</v>
      </c>
      <c r="AB289" s="9">
        <v>19343803.54657333</v>
      </c>
      <c r="AC289" s="9">
        <v>17668905.023656432</v>
      </c>
      <c r="AD289" s="9">
        <v>19343803.54657333</v>
      </c>
      <c r="AE289" s="9">
        <v>17642891.425462402</v>
      </c>
      <c r="AF289" s="9">
        <v>106166639.60220252</v>
      </c>
      <c r="AG289" s="9">
        <f>IF(ISBLANK(Tabla3[[#This Row],[FPO]]),"",YEAR(Tabla3[[#This Row],[FPO]])-$B$1)</f>
        <v>1</v>
      </c>
      <c r="AH289" s="9"/>
    </row>
    <row r="290" spans="1:34" hidden="1" x14ac:dyDescent="0.25">
      <c r="A290" s="4" t="s">
        <v>886</v>
      </c>
      <c r="B290" s="4" t="s">
        <v>887</v>
      </c>
      <c r="C290" s="5">
        <v>44795</v>
      </c>
      <c r="D290" s="6">
        <v>0.68125000000000002</v>
      </c>
      <c r="E290" s="4">
        <v>100</v>
      </c>
      <c r="F290" s="4" t="s">
        <v>21</v>
      </c>
      <c r="G290" s="4" t="s">
        <v>779</v>
      </c>
      <c r="H290" s="4" t="s">
        <v>888</v>
      </c>
      <c r="I290" s="7">
        <v>46387</v>
      </c>
      <c r="J290" s="7">
        <v>46387</v>
      </c>
      <c r="K290" s="4" t="s">
        <v>16</v>
      </c>
      <c r="L290" s="4" t="s">
        <v>16</v>
      </c>
      <c r="M290" s="4" t="s">
        <v>726</v>
      </c>
      <c r="N290" s="4" t="s">
        <v>16</v>
      </c>
      <c r="O290" s="4">
        <v>0</v>
      </c>
      <c r="P290" s="4">
        <v>-19.39</v>
      </c>
      <c r="Q290" s="9">
        <v>0</v>
      </c>
      <c r="R290" s="9">
        <v>410977.77911342977</v>
      </c>
      <c r="S290" s="9">
        <v>0</v>
      </c>
      <c r="T290" s="9">
        <v>597473.57845725096</v>
      </c>
      <c r="U290" s="9">
        <v>1360812.4342847452</v>
      </c>
      <c r="V290" s="9">
        <v>-205106.71962998027</v>
      </c>
      <c r="W290" s="9">
        <v>1360812.4342847452</v>
      </c>
      <c r="X290" s="9">
        <v>0</v>
      </c>
      <c r="Y290" s="9">
        <v>18053869.204575833</v>
      </c>
      <c r="Z290" s="9">
        <v>17642891.425462402</v>
      </c>
      <c r="AA290" s="9">
        <v>18240365.003919654</v>
      </c>
      <c r="AB290" s="9">
        <v>19003703.859747149</v>
      </c>
      <c r="AC290" s="9">
        <v>17437784.705832422</v>
      </c>
      <c r="AD290" s="9">
        <v>19003703.859747149</v>
      </c>
      <c r="AE290" s="9">
        <v>17642891.425462402</v>
      </c>
      <c r="AF290" s="9">
        <v>105173333.55704977</v>
      </c>
      <c r="AG290" s="9">
        <f>IF(ISBLANK(Tabla3[[#This Row],[FPO]]),"",YEAR(Tabla3[[#This Row],[FPO]])-$B$1)</f>
        <v>3</v>
      </c>
      <c r="AH290" s="9"/>
    </row>
    <row r="291" spans="1:34" hidden="1" x14ac:dyDescent="0.25">
      <c r="A291" s="4" t="s">
        <v>889</v>
      </c>
      <c r="B291" s="4" t="s">
        <v>887</v>
      </c>
      <c r="C291" s="5">
        <v>44795</v>
      </c>
      <c r="D291" s="6">
        <v>0.68125000000000002</v>
      </c>
      <c r="E291" s="4">
        <v>100</v>
      </c>
      <c r="F291" s="4" t="s">
        <v>21</v>
      </c>
      <c r="G291" s="4" t="s">
        <v>753</v>
      </c>
      <c r="H291" s="4" t="s">
        <v>888</v>
      </c>
      <c r="I291" s="7">
        <v>46387</v>
      </c>
      <c r="J291" s="7">
        <v>46387</v>
      </c>
      <c r="K291" s="4" t="s">
        <v>16</v>
      </c>
      <c r="L291" s="4" t="s">
        <v>16</v>
      </c>
      <c r="M291" s="4" t="s">
        <v>726</v>
      </c>
      <c r="N291" s="4" t="s">
        <v>16</v>
      </c>
      <c r="O291" s="4">
        <v>0</v>
      </c>
      <c r="P291" s="4">
        <v>-20.38</v>
      </c>
      <c r="Q291" s="9">
        <v>0</v>
      </c>
      <c r="R291" s="9">
        <v>410977.77911342977</v>
      </c>
      <c r="S291" s="9">
        <v>0</v>
      </c>
      <c r="T291" s="9">
        <v>597473.57845725096</v>
      </c>
      <c r="U291" s="9">
        <v>1360812.4342847452</v>
      </c>
      <c r="V291" s="9">
        <v>-215578.90387101594</v>
      </c>
      <c r="W291" s="9">
        <v>1360812.4342847452</v>
      </c>
      <c r="X291" s="9">
        <v>0</v>
      </c>
      <c r="Y291" s="9">
        <v>18053869.204575833</v>
      </c>
      <c r="Z291" s="9">
        <v>17642891.425462402</v>
      </c>
      <c r="AA291" s="9">
        <v>18240365.003919654</v>
      </c>
      <c r="AB291" s="9">
        <v>19003703.859747149</v>
      </c>
      <c r="AC291" s="9">
        <v>17427312.521591388</v>
      </c>
      <c r="AD291" s="9">
        <v>19003703.859747149</v>
      </c>
      <c r="AE291" s="9">
        <v>17642891.425462402</v>
      </c>
      <c r="AF291" s="9">
        <v>105162861.37280871</v>
      </c>
      <c r="AG291" s="9">
        <f>IF(ISBLANK(Tabla3[[#This Row],[FPO]]),"",YEAR(Tabla3[[#This Row],[FPO]])-$B$1)</f>
        <v>3</v>
      </c>
      <c r="AH291" s="9"/>
    </row>
    <row r="292" spans="1:34" x14ac:dyDescent="0.25">
      <c r="A292" s="4" t="s">
        <v>836</v>
      </c>
      <c r="B292" s="4" t="s">
        <v>837</v>
      </c>
      <c r="C292" s="5">
        <v>44777</v>
      </c>
      <c r="D292" s="6">
        <v>0.40625</v>
      </c>
      <c r="E292" s="4">
        <v>9.9</v>
      </c>
      <c r="F292" s="4" t="s">
        <v>21</v>
      </c>
      <c r="G292" s="4" t="s">
        <v>838</v>
      </c>
      <c r="H292" s="4" t="s">
        <v>839</v>
      </c>
      <c r="I292" s="7">
        <v>45869</v>
      </c>
      <c r="J292" s="7">
        <v>45869</v>
      </c>
      <c r="K292" s="4" t="s">
        <v>16</v>
      </c>
      <c r="L292" s="4" t="s">
        <v>16</v>
      </c>
      <c r="M292" s="4" t="s">
        <v>726</v>
      </c>
      <c r="N292" s="4" t="s">
        <v>16</v>
      </c>
      <c r="O292" s="4">
        <v>0</v>
      </c>
      <c r="P292" s="4">
        <v>0.38</v>
      </c>
      <c r="Q292" s="9">
        <v>0</v>
      </c>
      <c r="R292" s="9">
        <v>459473.15704881464</v>
      </c>
      <c r="S292" s="9">
        <v>0</v>
      </c>
      <c r="T292" s="9">
        <v>667975.46071520657</v>
      </c>
      <c r="U292" s="9">
        <v>1521388.3015303449</v>
      </c>
      <c r="V292" s="9">
        <v>45393.355300087431</v>
      </c>
      <c r="W292" s="9">
        <v>1521388.3015303449</v>
      </c>
      <c r="X292" s="9">
        <v>0</v>
      </c>
      <c r="Y292" s="9">
        <v>18102364.582511216</v>
      </c>
      <c r="Z292" s="9">
        <v>17642891.425462402</v>
      </c>
      <c r="AA292" s="9">
        <v>18310866.886177611</v>
      </c>
      <c r="AB292" s="9">
        <v>19164279.726992749</v>
      </c>
      <c r="AC292" s="9">
        <v>17688284.78076249</v>
      </c>
      <c r="AD292" s="9">
        <v>19164279.726992749</v>
      </c>
      <c r="AE292" s="9">
        <v>17642891.425462402</v>
      </c>
      <c r="AF292" s="9">
        <v>105783694.69304158</v>
      </c>
      <c r="AG292" s="9">
        <f>IF(ISBLANK(Tabla3[[#This Row],[FPO]]),"",YEAR(Tabla3[[#This Row],[FPO]])-$B$1)</f>
        <v>2</v>
      </c>
      <c r="AH292" s="9"/>
    </row>
    <row r="293" spans="1:34" x14ac:dyDescent="0.25">
      <c r="A293" s="4" t="s">
        <v>840</v>
      </c>
      <c r="B293" s="4" t="s">
        <v>837</v>
      </c>
      <c r="C293" s="5">
        <v>44777</v>
      </c>
      <c r="D293" s="6">
        <v>0.40625</v>
      </c>
      <c r="E293" s="4">
        <v>9.9</v>
      </c>
      <c r="F293" s="4" t="s">
        <v>21</v>
      </c>
      <c r="G293" s="4" t="s">
        <v>841</v>
      </c>
      <c r="H293" s="4" t="s">
        <v>839</v>
      </c>
      <c r="I293" s="7">
        <v>45869</v>
      </c>
      <c r="J293" s="7">
        <v>45869</v>
      </c>
      <c r="K293" s="4" t="s">
        <v>16</v>
      </c>
      <c r="L293" s="4" t="s">
        <v>16</v>
      </c>
      <c r="M293" s="4" t="s">
        <v>726</v>
      </c>
      <c r="N293" s="4" t="s">
        <v>16</v>
      </c>
      <c r="O293" s="4">
        <v>0</v>
      </c>
      <c r="P293" s="4">
        <v>0.26100000000000001</v>
      </c>
      <c r="Q293" s="9">
        <v>0</v>
      </c>
      <c r="R293" s="9">
        <v>459473.15704881464</v>
      </c>
      <c r="S293" s="9">
        <v>0</v>
      </c>
      <c r="T293" s="9">
        <v>667975.46071520657</v>
      </c>
      <c r="U293" s="9">
        <v>1521388.3015303449</v>
      </c>
      <c r="V293" s="9">
        <v>31178.067719270573</v>
      </c>
      <c r="W293" s="9">
        <v>1521388.3015303449</v>
      </c>
      <c r="X293" s="9">
        <v>0</v>
      </c>
      <c r="Y293" s="9">
        <v>18102364.582511216</v>
      </c>
      <c r="Z293" s="9">
        <v>17642891.425462402</v>
      </c>
      <c r="AA293" s="9">
        <v>18310866.886177611</v>
      </c>
      <c r="AB293" s="9">
        <v>19164279.726992749</v>
      </c>
      <c r="AC293" s="9">
        <v>17674069.493181672</v>
      </c>
      <c r="AD293" s="9">
        <v>19164279.726992749</v>
      </c>
      <c r="AE293" s="9">
        <v>17642891.425462402</v>
      </c>
      <c r="AF293" s="9">
        <v>105769479.40546076</v>
      </c>
      <c r="AG293" s="9">
        <f>IF(ISBLANK(Tabla3[[#This Row],[FPO]]),"",YEAR(Tabla3[[#This Row],[FPO]])-$B$1)</f>
        <v>2</v>
      </c>
      <c r="AH293" s="9"/>
    </row>
    <row r="294" spans="1:34" x14ac:dyDescent="0.25">
      <c r="A294" s="4" t="s">
        <v>805</v>
      </c>
      <c r="B294" s="4" t="s">
        <v>806</v>
      </c>
      <c r="C294" s="5">
        <v>44767</v>
      </c>
      <c r="D294" s="6">
        <v>0.69097222222222221</v>
      </c>
      <c r="E294" s="4">
        <v>8</v>
      </c>
      <c r="F294" s="4" t="s">
        <v>21</v>
      </c>
      <c r="G294" s="4" t="s">
        <v>807</v>
      </c>
      <c r="H294" s="4" t="s">
        <v>808</v>
      </c>
      <c r="I294" s="7">
        <v>46022</v>
      </c>
      <c r="J294" s="7">
        <v>46022</v>
      </c>
      <c r="K294" s="4" t="s">
        <v>16</v>
      </c>
      <c r="L294" s="4" t="s">
        <v>16</v>
      </c>
      <c r="M294" s="4" t="s">
        <v>726</v>
      </c>
      <c r="N294" s="4" t="s">
        <v>16</v>
      </c>
      <c r="O294" s="4">
        <v>0</v>
      </c>
      <c r="P294" s="4">
        <v>-1.67</v>
      </c>
      <c r="Q294" s="9">
        <v>0</v>
      </c>
      <c r="R294" s="9">
        <v>459473.15704881458</v>
      </c>
      <c r="S294" s="9">
        <v>0</v>
      </c>
      <c r="T294" s="9">
        <v>667975.46071520634</v>
      </c>
      <c r="U294" s="9">
        <v>1521388.3015303446</v>
      </c>
      <c r="V294" s="9">
        <v>-246871.16551853463</v>
      </c>
      <c r="W294" s="9">
        <v>1521388.3015303446</v>
      </c>
      <c r="X294" s="9">
        <v>0</v>
      </c>
      <c r="Y294" s="9">
        <v>18102364.582511216</v>
      </c>
      <c r="Z294" s="9">
        <v>17642891.425462402</v>
      </c>
      <c r="AA294" s="9">
        <v>18310866.886177607</v>
      </c>
      <c r="AB294" s="9">
        <v>19164279.726992749</v>
      </c>
      <c r="AC294" s="9">
        <v>17396020.259943869</v>
      </c>
      <c r="AD294" s="9">
        <v>19164279.726992749</v>
      </c>
      <c r="AE294" s="9">
        <v>17642891.425462402</v>
      </c>
      <c r="AF294" s="9">
        <v>105491430.17222296</v>
      </c>
      <c r="AG294" s="9">
        <f>IF(ISBLANK(Tabla3[[#This Row],[FPO]]),"",YEAR(Tabla3[[#This Row],[FPO]])-$B$1)</f>
        <v>2</v>
      </c>
      <c r="AH294" s="9"/>
    </row>
    <row r="295" spans="1:34" x14ac:dyDescent="0.25">
      <c r="A295" s="4" t="s">
        <v>871</v>
      </c>
      <c r="B295" s="4" t="s">
        <v>872</v>
      </c>
      <c r="C295" s="5">
        <v>44794</v>
      </c>
      <c r="D295" s="6">
        <v>0.3430555555555555</v>
      </c>
      <c r="E295" s="4">
        <v>9.9</v>
      </c>
      <c r="F295" s="4" t="s">
        <v>21</v>
      </c>
      <c r="G295" s="4" t="s">
        <v>807</v>
      </c>
      <c r="H295" s="4" t="s">
        <v>873</v>
      </c>
      <c r="I295" s="7">
        <v>46022</v>
      </c>
      <c r="J295" s="7">
        <v>46022</v>
      </c>
      <c r="K295" s="4" t="s">
        <v>16</v>
      </c>
      <c r="L295" s="4" t="s">
        <v>16</v>
      </c>
      <c r="M295" s="4" t="s">
        <v>726</v>
      </c>
      <c r="N295" s="4" t="s">
        <v>16</v>
      </c>
      <c r="O295" s="4">
        <v>0</v>
      </c>
      <c r="P295" s="4">
        <v>-1.35094</v>
      </c>
      <c r="Q295" s="9">
        <v>0</v>
      </c>
      <c r="R295" s="9">
        <v>459473.15704881464</v>
      </c>
      <c r="S295" s="9">
        <v>0</v>
      </c>
      <c r="T295" s="9">
        <v>667975.46071520657</v>
      </c>
      <c r="U295" s="9">
        <v>1521388.3015303449</v>
      </c>
      <c r="V295" s="9">
        <v>-161378.15633973709</v>
      </c>
      <c r="W295" s="9">
        <v>1521388.3015303449</v>
      </c>
      <c r="X295" s="9">
        <v>0</v>
      </c>
      <c r="Y295" s="9">
        <v>18102364.582511216</v>
      </c>
      <c r="Z295" s="9">
        <v>17642891.425462402</v>
      </c>
      <c r="AA295" s="9">
        <v>18310866.886177611</v>
      </c>
      <c r="AB295" s="9">
        <v>19164279.726992749</v>
      </c>
      <c r="AC295" s="9">
        <v>17481513.269122664</v>
      </c>
      <c r="AD295" s="9">
        <v>19164279.726992749</v>
      </c>
      <c r="AE295" s="9">
        <v>17642891.425462402</v>
      </c>
      <c r="AF295" s="9">
        <v>105576923.18140174</v>
      </c>
      <c r="AG295" s="9">
        <f>IF(ISBLANK(Tabla3[[#This Row],[FPO]]),"",YEAR(Tabla3[[#This Row],[FPO]])-$B$1)</f>
        <v>2</v>
      </c>
      <c r="AH295" s="9"/>
    </row>
    <row r="296" spans="1:34" hidden="1" x14ac:dyDescent="0.25">
      <c r="A296" s="4" t="s">
        <v>890</v>
      </c>
      <c r="B296" s="4" t="s">
        <v>891</v>
      </c>
      <c r="C296" s="5">
        <v>44797</v>
      </c>
      <c r="D296" s="6">
        <v>0.48402777777777778</v>
      </c>
      <c r="E296" s="4">
        <v>65</v>
      </c>
      <c r="F296" s="4" t="s">
        <v>21</v>
      </c>
      <c r="G296" s="4" t="s">
        <v>892</v>
      </c>
      <c r="H296" s="4" t="s">
        <v>893</v>
      </c>
      <c r="I296" s="7">
        <v>46387</v>
      </c>
      <c r="J296" s="7">
        <v>46387</v>
      </c>
      <c r="K296" s="4" t="s">
        <v>16</v>
      </c>
      <c r="L296" s="4" t="s">
        <v>16</v>
      </c>
      <c r="M296" s="4" t="s">
        <v>726</v>
      </c>
      <c r="N296" s="4" t="s">
        <v>16</v>
      </c>
      <c r="O296" s="4">
        <v>0</v>
      </c>
      <c r="P296" s="4">
        <v>-13.98</v>
      </c>
      <c r="Q296" s="9">
        <v>0</v>
      </c>
      <c r="R296" s="9">
        <v>410977.77911342989</v>
      </c>
      <c r="S296" s="9">
        <v>0</v>
      </c>
      <c r="T296" s="9">
        <v>597473.57845725096</v>
      </c>
      <c r="U296" s="9">
        <v>1360812.4342847448</v>
      </c>
      <c r="V296" s="9">
        <v>-227507.59236935174</v>
      </c>
      <c r="W296" s="9">
        <v>1360812.4342847448</v>
      </c>
      <c r="X296" s="9">
        <v>0</v>
      </c>
      <c r="Y296" s="9">
        <v>18053869.204575833</v>
      </c>
      <c r="Z296" s="9">
        <v>17642891.425462402</v>
      </c>
      <c r="AA296" s="9">
        <v>18240365.003919654</v>
      </c>
      <c r="AB296" s="9">
        <v>19003703.859747149</v>
      </c>
      <c r="AC296" s="9">
        <v>17415383.833093051</v>
      </c>
      <c r="AD296" s="9">
        <v>19003703.859747149</v>
      </c>
      <c r="AE296" s="9">
        <v>17642891.425462402</v>
      </c>
      <c r="AF296" s="9">
        <v>105150932.68431039</v>
      </c>
      <c r="AG296" s="9">
        <f>IF(ISBLANK(Tabla3[[#This Row],[FPO]]),"",YEAR(Tabla3[[#This Row],[FPO]])-$B$1)</f>
        <v>3</v>
      </c>
      <c r="AH296" s="9"/>
    </row>
    <row r="297" spans="1:34" hidden="1" x14ac:dyDescent="0.25">
      <c r="A297" s="4" t="s">
        <v>894</v>
      </c>
      <c r="B297" s="4" t="s">
        <v>891</v>
      </c>
      <c r="C297" s="5">
        <v>44797</v>
      </c>
      <c r="D297" s="6">
        <v>0.48402777777777778</v>
      </c>
      <c r="E297" s="4">
        <v>65</v>
      </c>
      <c r="F297" s="4" t="s">
        <v>21</v>
      </c>
      <c r="G297" s="4" t="s">
        <v>801</v>
      </c>
      <c r="H297" s="4" t="s">
        <v>893</v>
      </c>
      <c r="I297" s="7">
        <v>46387</v>
      </c>
      <c r="J297" s="7">
        <v>46387</v>
      </c>
      <c r="K297" s="4" t="s">
        <v>16</v>
      </c>
      <c r="L297" s="4" t="s">
        <v>16</v>
      </c>
      <c r="M297" s="4" t="s">
        <v>726</v>
      </c>
      <c r="N297" s="4" t="s">
        <v>16</v>
      </c>
      <c r="O297" s="4">
        <v>0</v>
      </c>
      <c r="P297" s="4">
        <v>-10.27</v>
      </c>
      <c r="Q297" s="9">
        <v>0</v>
      </c>
      <c r="R297" s="9">
        <v>410977.77911342989</v>
      </c>
      <c r="S297" s="9">
        <v>0</v>
      </c>
      <c r="T297" s="9">
        <v>597473.57845725096</v>
      </c>
      <c r="U297" s="9">
        <v>1360812.4342847448</v>
      </c>
      <c r="V297" s="9">
        <v>-167131.82930137636</v>
      </c>
      <c r="W297" s="9">
        <v>1360812.4342847448</v>
      </c>
      <c r="X297" s="9">
        <v>0</v>
      </c>
      <c r="Y297" s="9">
        <v>18053869.204575833</v>
      </c>
      <c r="Z297" s="9">
        <v>17642891.425462402</v>
      </c>
      <c r="AA297" s="9">
        <v>18240365.003919654</v>
      </c>
      <c r="AB297" s="9">
        <v>19003703.859747149</v>
      </c>
      <c r="AC297" s="9">
        <v>17475759.596161027</v>
      </c>
      <c r="AD297" s="9">
        <v>19003703.859747149</v>
      </c>
      <c r="AE297" s="9">
        <v>17642891.425462402</v>
      </c>
      <c r="AF297" s="9">
        <v>105211308.44737835</v>
      </c>
      <c r="AG297" s="9">
        <f>IF(ISBLANK(Tabla3[[#This Row],[FPO]]),"",YEAR(Tabla3[[#This Row],[FPO]])-$B$1)</f>
        <v>3</v>
      </c>
      <c r="AH297" s="9"/>
    </row>
    <row r="298" spans="1:34" x14ac:dyDescent="0.25">
      <c r="A298" s="4" t="s">
        <v>741</v>
      </c>
      <c r="B298" s="4" t="s">
        <v>742</v>
      </c>
      <c r="C298" s="5">
        <v>44757</v>
      </c>
      <c r="D298" s="6">
        <v>0.67986111111111114</v>
      </c>
      <c r="E298" s="4">
        <v>9.9</v>
      </c>
      <c r="F298" s="4" t="s">
        <v>21</v>
      </c>
      <c r="G298" s="4" t="s">
        <v>743</v>
      </c>
      <c r="H298" s="4" t="s">
        <v>744</v>
      </c>
      <c r="I298" s="7">
        <v>46022</v>
      </c>
      <c r="J298" s="7">
        <v>46022</v>
      </c>
      <c r="K298" s="4" t="s">
        <v>16</v>
      </c>
      <c r="L298" s="4" t="s">
        <v>16</v>
      </c>
      <c r="M298" s="4" t="s">
        <v>726</v>
      </c>
      <c r="N298" s="4" t="s">
        <v>16</v>
      </c>
      <c r="O298" s="4">
        <v>0</v>
      </c>
      <c r="P298" s="4">
        <v>-0.59091000000000005</v>
      </c>
      <c r="Q298" s="9">
        <v>0</v>
      </c>
      <c r="R298" s="9">
        <v>459473.15704881464</v>
      </c>
      <c r="S298" s="9">
        <v>0</v>
      </c>
      <c r="T298" s="9">
        <v>667975.46071520657</v>
      </c>
      <c r="U298" s="9">
        <v>1521388.3015303449</v>
      </c>
      <c r="V298" s="9">
        <v>-70587.862053617544</v>
      </c>
      <c r="W298" s="9">
        <v>1521388.3015303449</v>
      </c>
      <c r="X298" s="9">
        <v>0</v>
      </c>
      <c r="Y298" s="9">
        <v>18102364.582511216</v>
      </c>
      <c r="Z298" s="9">
        <v>17642891.425462402</v>
      </c>
      <c r="AA298" s="9">
        <v>18310866.886177611</v>
      </c>
      <c r="AB298" s="9">
        <v>19164279.726992749</v>
      </c>
      <c r="AC298" s="9">
        <v>17572303.563408785</v>
      </c>
      <c r="AD298" s="9">
        <v>19164279.726992749</v>
      </c>
      <c r="AE298" s="9">
        <v>17642891.425462402</v>
      </c>
      <c r="AF298" s="9">
        <v>105667713.47568788</v>
      </c>
      <c r="AG298" s="9">
        <f>IF(ISBLANK(Tabla3[[#This Row],[FPO]]),"",YEAR(Tabla3[[#This Row],[FPO]])-$B$1)</f>
        <v>2</v>
      </c>
      <c r="AH298" s="9"/>
    </row>
    <row r="299" spans="1:34" x14ac:dyDescent="0.25">
      <c r="A299" s="4" t="s">
        <v>745</v>
      </c>
      <c r="B299" s="4" t="s">
        <v>742</v>
      </c>
      <c r="C299" s="5">
        <v>44757</v>
      </c>
      <c r="D299" s="6">
        <v>0.67986111111111114</v>
      </c>
      <c r="E299" s="4">
        <v>9.9</v>
      </c>
      <c r="F299" s="4" t="s">
        <v>21</v>
      </c>
      <c r="G299" s="4" t="s">
        <v>746</v>
      </c>
      <c r="H299" s="4" t="s">
        <v>744</v>
      </c>
      <c r="I299" s="7">
        <v>46022</v>
      </c>
      <c r="J299" s="7">
        <v>46022</v>
      </c>
      <c r="K299" s="4" t="s">
        <v>16</v>
      </c>
      <c r="L299" s="4" t="s">
        <v>16</v>
      </c>
      <c r="M299" s="4" t="s">
        <v>726</v>
      </c>
      <c r="N299" s="4" t="s">
        <v>16</v>
      </c>
      <c r="O299" s="4">
        <v>0</v>
      </c>
      <c r="P299" s="4">
        <v>-0.43836999999999998</v>
      </c>
      <c r="Q299" s="9">
        <v>0</v>
      </c>
      <c r="R299" s="9">
        <v>459473.15704881464</v>
      </c>
      <c r="S299" s="9">
        <v>0</v>
      </c>
      <c r="T299" s="9">
        <v>667975.46071520657</v>
      </c>
      <c r="U299" s="9">
        <v>1521388.3015303449</v>
      </c>
      <c r="V299" s="9">
        <v>-52366.013586577166</v>
      </c>
      <c r="W299" s="9">
        <v>1521388.3015303449</v>
      </c>
      <c r="X299" s="9">
        <v>0</v>
      </c>
      <c r="Y299" s="9">
        <v>18102364.582511216</v>
      </c>
      <c r="Z299" s="9">
        <v>17642891.425462402</v>
      </c>
      <c r="AA299" s="9">
        <v>18310866.886177611</v>
      </c>
      <c r="AB299" s="9">
        <v>19164279.726992749</v>
      </c>
      <c r="AC299" s="9">
        <v>17590525.411875825</v>
      </c>
      <c r="AD299" s="9">
        <v>19164279.726992749</v>
      </c>
      <c r="AE299" s="9">
        <v>17642891.425462402</v>
      </c>
      <c r="AF299" s="9">
        <v>105685935.3241549</v>
      </c>
      <c r="AG299" s="9">
        <f>IF(ISBLANK(Tabla3[[#This Row],[FPO]]),"",YEAR(Tabla3[[#This Row],[FPO]])-$B$1)</f>
        <v>2</v>
      </c>
      <c r="AH299" s="9"/>
    </row>
    <row r="300" spans="1:34" x14ac:dyDescent="0.25">
      <c r="A300" s="4" t="s">
        <v>747</v>
      </c>
      <c r="B300" s="4" t="s">
        <v>748</v>
      </c>
      <c r="C300" s="5">
        <v>44757</v>
      </c>
      <c r="D300" s="6">
        <v>0.68055555555555547</v>
      </c>
      <c r="E300" s="4">
        <v>9.9</v>
      </c>
      <c r="F300" s="4" t="s">
        <v>21</v>
      </c>
      <c r="G300" s="4" t="s">
        <v>743</v>
      </c>
      <c r="H300" s="4" t="s">
        <v>749</v>
      </c>
      <c r="I300" s="7">
        <v>46022</v>
      </c>
      <c r="J300" s="7">
        <v>46022</v>
      </c>
      <c r="K300" s="4" t="s">
        <v>16</v>
      </c>
      <c r="L300" s="4" t="s">
        <v>16</v>
      </c>
      <c r="M300" s="4" t="s">
        <v>726</v>
      </c>
      <c r="N300" s="4" t="s">
        <v>16</v>
      </c>
      <c r="O300" s="4">
        <v>0</v>
      </c>
      <c r="P300" s="4">
        <v>-1.0269999999999999</v>
      </c>
      <c r="Q300" s="9">
        <v>0</v>
      </c>
      <c r="R300" s="9">
        <v>459473.15704881464</v>
      </c>
      <c r="S300" s="9">
        <v>0</v>
      </c>
      <c r="T300" s="9">
        <v>667975.46071520657</v>
      </c>
      <c r="U300" s="9">
        <v>1521388.3015303449</v>
      </c>
      <c r="V300" s="9">
        <v>-122681.51550839419</v>
      </c>
      <c r="W300" s="9">
        <v>1521388.3015303449</v>
      </c>
      <c r="X300" s="9">
        <v>0</v>
      </c>
      <c r="Y300" s="9">
        <v>18102364.582511216</v>
      </c>
      <c r="Z300" s="9">
        <v>17642891.425462402</v>
      </c>
      <c r="AA300" s="9">
        <v>18310866.886177611</v>
      </c>
      <c r="AB300" s="9">
        <v>19164279.726992749</v>
      </c>
      <c r="AC300" s="9">
        <v>17520209.909954008</v>
      </c>
      <c r="AD300" s="9">
        <v>19164279.726992749</v>
      </c>
      <c r="AE300" s="9">
        <v>17642891.425462402</v>
      </c>
      <c r="AF300" s="9">
        <v>105615619.8222331</v>
      </c>
      <c r="AG300" s="9">
        <f>IF(ISBLANK(Tabla3[[#This Row],[FPO]]),"",YEAR(Tabla3[[#This Row],[FPO]])-$B$1)</f>
        <v>2</v>
      </c>
      <c r="AH300" s="9"/>
    </row>
    <row r="301" spans="1:34" x14ac:dyDescent="0.25">
      <c r="A301" s="4" t="s">
        <v>750</v>
      </c>
      <c r="B301" s="4" t="s">
        <v>748</v>
      </c>
      <c r="C301" s="5">
        <v>44757</v>
      </c>
      <c r="D301" s="6">
        <v>0.68055555555555547</v>
      </c>
      <c r="E301" s="4">
        <v>9.9</v>
      </c>
      <c r="F301" s="4" t="s">
        <v>21</v>
      </c>
      <c r="G301" s="4" t="s">
        <v>746</v>
      </c>
      <c r="H301" s="4" t="s">
        <v>749</v>
      </c>
      <c r="I301" s="7">
        <v>46022</v>
      </c>
      <c r="J301" s="7">
        <v>46022</v>
      </c>
      <c r="K301" s="4" t="s">
        <v>16</v>
      </c>
      <c r="L301" s="4" t="s">
        <v>16</v>
      </c>
      <c r="M301" s="4" t="s">
        <v>726</v>
      </c>
      <c r="N301" s="4" t="s">
        <v>16</v>
      </c>
      <c r="O301" s="4">
        <v>0</v>
      </c>
      <c r="P301" s="4">
        <v>-1.038</v>
      </c>
      <c r="Q301" s="9">
        <v>0</v>
      </c>
      <c r="R301" s="9">
        <v>459473.15704881464</v>
      </c>
      <c r="S301" s="9">
        <v>0</v>
      </c>
      <c r="T301" s="9">
        <v>667975.46071520657</v>
      </c>
      <c r="U301" s="9">
        <v>1521388.3015303449</v>
      </c>
      <c r="V301" s="9">
        <v>-123995.53368813355</v>
      </c>
      <c r="W301" s="9">
        <v>1521388.3015303449</v>
      </c>
      <c r="X301" s="9">
        <v>0</v>
      </c>
      <c r="Y301" s="9">
        <v>18102364.582511216</v>
      </c>
      <c r="Z301" s="9">
        <v>17642891.425462402</v>
      </c>
      <c r="AA301" s="9">
        <v>18310866.886177611</v>
      </c>
      <c r="AB301" s="9">
        <v>19164279.726992749</v>
      </c>
      <c r="AC301" s="9">
        <v>17518895.891774271</v>
      </c>
      <c r="AD301" s="9">
        <v>19164279.726992749</v>
      </c>
      <c r="AE301" s="9">
        <v>17642891.425462402</v>
      </c>
      <c r="AF301" s="9">
        <v>105614305.80405335</v>
      </c>
      <c r="AG301" s="9">
        <f>IF(ISBLANK(Tabla3[[#This Row],[FPO]]),"",YEAR(Tabla3[[#This Row],[FPO]])-$B$1)</f>
        <v>2</v>
      </c>
      <c r="AH301" s="9"/>
    </row>
    <row r="302" spans="1:34" hidden="1" x14ac:dyDescent="0.25">
      <c r="A302" s="4" t="s">
        <v>863</v>
      </c>
      <c r="B302" s="4" t="s">
        <v>864</v>
      </c>
      <c r="C302" s="5">
        <v>44790</v>
      </c>
      <c r="D302" s="6">
        <v>0.76041666666666663</v>
      </c>
      <c r="E302" s="4">
        <v>40</v>
      </c>
      <c r="F302" s="4" t="s">
        <v>21</v>
      </c>
      <c r="G302" s="4" t="s">
        <v>801</v>
      </c>
      <c r="H302" s="4" t="s">
        <v>865</v>
      </c>
      <c r="I302" s="7">
        <v>46387</v>
      </c>
      <c r="J302" s="7">
        <v>46387</v>
      </c>
      <c r="K302" s="4" t="s">
        <v>16</v>
      </c>
      <c r="L302" s="4" t="s">
        <v>16</v>
      </c>
      <c r="M302" s="4" t="s">
        <v>726</v>
      </c>
      <c r="N302" s="4" t="s">
        <v>16</v>
      </c>
      <c r="O302" s="4">
        <v>0</v>
      </c>
      <c r="P302" s="4">
        <v>-3.21</v>
      </c>
      <c r="Q302" s="9">
        <v>0</v>
      </c>
      <c r="R302" s="9">
        <v>410977.77911342995</v>
      </c>
      <c r="S302" s="9">
        <v>0</v>
      </c>
      <c r="T302" s="9">
        <v>597473.57845725131</v>
      </c>
      <c r="U302" s="9">
        <v>1360812.4342847455</v>
      </c>
      <c r="V302" s="9">
        <v>-84888.160135667451</v>
      </c>
      <c r="W302" s="9">
        <v>1360812.4342847455</v>
      </c>
      <c r="X302" s="9">
        <v>0</v>
      </c>
      <c r="Y302" s="9">
        <v>18053869.204575833</v>
      </c>
      <c r="Z302" s="9">
        <v>17642891.425462402</v>
      </c>
      <c r="AA302" s="9">
        <v>18240365.003919654</v>
      </c>
      <c r="AB302" s="9">
        <v>19003703.859747149</v>
      </c>
      <c r="AC302" s="9">
        <v>17558003.265326735</v>
      </c>
      <c r="AD302" s="9">
        <v>19003703.859747149</v>
      </c>
      <c r="AE302" s="9">
        <v>17642891.425462402</v>
      </c>
      <c r="AF302" s="9">
        <v>105293552.11654408</v>
      </c>
      <c r="AG302" s="9">
        <f>IF(ISBLANK(Tabla3[[#This Row],[FPO]]),"",YEAR(Tabla3[[#This Row],[FPO]])-$B$1)</f>
        <v>3</v>
      </c>
      <c r="AH302" s="9"/>
    </row>
    <row r="303" spans="1:34" hidden="1" x14ac:dyDescent="0.25">
      <c r="A303" s="4" t="s">
        <v>866</v>
      </c>
      <c r="B303" s="4" t="s">
        <v>864</v>
      </c>
      <c r="C303" s="5">
        <v>44790</v>
      </c>
      <c r="D303" s="6">
        <v>0.76041666666666663</v>
      </c>
      <c r="E303" s="4">
        <v>40</v>
      </c>
      <c r="F303" s="4" t="s">
        <v>21</v>
      </c>
      <c r="G303" s="4" t="s">
        <v>804</v>
      </c>
      <c r="H303" s="4" t="s">
        <v>865</v>
      </c>
      <c r="I303" s="7">
        <v>46387</v>
      </c>
      <c r="J303" s="7">
        <v>46387</v>
      </c>
      <c r="K303" s="4" t="s">
        <v>16</v>
      </c>
      <c r="L303" s="4" t="s">
        <v>16</v>
      </c>
      <c r="M303" s="4" t="s">
        <v>726</v>
      </c>
      <c r="N303" s="4" t="s">
        <v>16</v>
      </c>
      <c r="O303" s="4">
        <v>0</v>
      </c>
      <c r="P303" s="4">
        <v>-3.12</v>
      </c>
      <c r="Q303" s="9">
        <v>0</v>
      </c>
      <c r="R303" s="9">
        <v>410977.77911342995</v>
      </c>
      <c r="S303" s="9">
        <v>0</v>
      </c>
      <c r="T303" s="9">
        <v>597473.57845725131</v>
      </c>
      <c r="U303" s="9">
        <v>1360812.4342847455</v>
      </c>
      <c r="V303" s="9">
        <v>-82508.118262704811</v>
      </c>
      <c r="W303" s="9">
        <v>1360812.4342847455</v>
      </c>
      <c r="X303" s="9">
        <v>0</v>
      </c>
      <c r="Y303" s="9">
        <v>18053869.204575833</v>
      </c>
      <c r="Z303" s="9">
        <v>17642891.425462402</v>
      </c>
      <c r="AA303" s="9">
        <v>18240365.003919654</v>
      </c>
      <c r="AB303" s="9">
        <v>19003703.859747149</v>
      </c>
      <c r="AC303" s="9">
        <v>17560383.307199698</v>
      </c>
      <c r="AD303" s="9">
        <v>19003703.859747149</v>
      </c>
      <c r="AE303" s="9">
        <v>17642891.425462402</v>
      </c>
      <c r="AF303" s="9">
        <v>105295932.15841703</v>
      </c>
      <c r="AG303" s="9">
        <f>IF(ISBLANK(Tabla3[[#This Row],[FPO]]),"",YEAR(Tabla3[[#This Row],[FPO]])-$B$1)</f>
        <v>3</v>
      </c>
      <c r="AH303" s="9"/>
    </row>
    <row r="304" spans="1:34" x14ac:dyDescent="0.25">
      <c r="A304" s="4" t="s">
        <v>783</v>
      </c>
      <c r="B304" s="4" t="s">
        <v>784</v>
      </c>
      <c r="C304" s="5">
        <v>44760</v>
      </c>
      <c r="D304" s="6">
        <v>0.62986111111111109</v>
      </c>
      <c r="E304" s="4">
        <v>9.9</v>
      </c>
      <c r="F304" s="4" t="s">
        <v>21</v>
      </c>
      <c r="G304" s="4" t="s">
        <v>785</v>
      </c>
      <c r="H304" s="4" t="s">
        <v>786</v>
      </c>
      <c r="I304" s="7">
        <v>45657</v>
      </c>
      <c r="J304" s="7">
        <v>45657</v>
      </c>
      <c r="K304" s="4" t="s">
        <v>16</v>
      </c>
      <c r="L304" s="4" t="s">
        <v>16</v>
      </c>
      <c r="M304" s="4" t="s">
        <v>726</v>
      </c>
      <c r="N304" s="4" t="s">
        <v>16</v>
      </c>
      <c r="O304" s="4">
        <v>0</v>
      </c>
      <c r="P304" s="4">
        <v>1.5660000000000001</v>
      </c>
      <c r="Q304" s="9">
        <v>0</v>
      </c>
      <c r="R304" s="9">
        <v>513690.98958057474</v>
      </c>
      <c r="S304" s="9">
        <v>0</v>
      </c>
      <c r="T304" s="9">
        <v>746796.56507960113</v>
      </c>
      <c r="U304" s="9">
        <v>1700912.1211109257</v>
      </c>
      <c r="V304" s="9">
        <v>209142.47826086698</v>
      </c>
      <c r="W304" s="9">
        <v>1700912.1211109257</v>
      </c>
      <c r="X304" s="9">
        <v>0</v>
      </c>
      <c r="Y304" s="9">
        <v>18156582.415042978</v>
      </c>
      <c r="Z304" s="9">
        <v>17642891.425462402</v>
      </c>
      <c r="AA304" s="9">
        <v>18389687.990542002</v>
      </c>
      <c r="AB304" s="9">
        <v>19343803.54657333</v>
      </c>
      <c r="AC304" s="9">
        <v>17852033.90372327</v>
      </c>
      <c r="AD304" s="9">
        <v>19343803.54657333</v>
      </c>
      <c r="AE304" s="9">
        <v>17642891.425462402</v>
      </c>
      <c r="AF304" s="9">
        <v>106349768.48226936</v>
      </c>
      <c r="AG304" s="9">
        <f>IF(ISBLANK(Tabla3[[#This Row],[FPO]]),"",YEAR(Tabla3[[#This Row],[FPO]])-$B$1)</f>
        <v>1</v>
      </c>
      <c r="AH304" s="9"/>
    </row>
    <row r="305" spans="1:34" x14ac:dyDescent="0.25">
      <c r="A305" s="4" t="s">
        <v>787</v>
      </c>
      <c r="B305" s="4" t="s">
        <v>784</v>
      </c>
      <c r="C305" s="5">
        <v>44760</v>
      </c>
      <c r="D305" s="6">
        <v>0.62986111111111109</v>
      </c>
      <c r="E305" s="4">
        <v>9.9</v>
      </c>
      <c r="F305" s="4" t="s">
        <v>21</v>
      </c>
      <c r="G305" s="4" t="s">
        <v>788</v>
      </c>
      <c r="H305" s="4" t="s">
        <v>786</v>
      </c>
      <c r="I305" s="7">
        <v>45657</v>
      </c>
      <c r="J305" s="7">
        <v>45657</v>
      </c>
      <c r="K305" s="4" t="s">
        <v>16</v>
      </c>
      <c r="L305" s="4" t="s">
        <v>16</v>
      </c>
      <c r="M305" s="4" t="s">
        <v>726</v>
      </c>
      <c r="N305" s="4" t="s">
        <v>16</v>
      </c>
      <c r="O305" s="4">
        <v>0</v>
      </c>
      <c r="P305" s="4">
        <v>1.1319999999999999</v>
      </c>
      <c r="Q305" s="9">
        <v>0</v>
      </c>
      <c r="R305" s="9">
        <v>513690.98958057474</v>
      </c>
      <c r="S305" s="9">
        <v>0</v>
      </c>
      <c r="T305" s="9">
        <v>746796.56507960113</v>
      </c>
      <c r="U305" s="9">
        <v>1700912.1211109257</v>
      </c>
      <c r="V305" s="9">
        <v>151180.89744016694</v>
      </c>
      <c r="W305" s="9">
        <v>1700912.1211109257</v>
      </c>
      <c r="X305" s="9">
        <v>0</v>
      </c>
      <c r="Y305" s="9">
        <v>18156582.415042978</v>
      </c>
      <c r="Z305" s="9">
        <v>17642891.425462402</v>
      </c>
      <c r="AA305" s="9">
        <v>18389687.990542002</v>
      </c>
      <c r="AB305" s="9">
        <v>19343803.54657333</v>
      </c>
      <c r="AC305" s="9">
        <v>17794072.322902568</v>
      </c>
      <c r="AD305" s="9">
        <v>19343803.54657333</v>
      </c>
      <c r="AE305" s="9">
        <v>17642891.425462402</v>
      </c>
      <c r="AF305" s="9">
        <v>106291806.90144867</v>
      </c>
      <c r="AG305" s="9">
        <f>IF(ISBLANK(Tabla3[[#This Row],[FPO]]),"",YEAR(Tabla3[[#This Row],[FPO]])-$B$1)</f>
        <v>1</v>
      </c>
      <c r="AH305" s="9"/>
    </row>
    <row r="306" spans="1:34" hidden="1" x14ac:dyDescent="0.25">
      <c r="A306" s="4" t="s">
        <v>777</v>
      </c>
      <c r="B306" s="4" t="s">
        <v>778</v>
      </c>
      <c r="C306" s="5">
        <v>44758</v>
      </c>
      <c r="D306" s="6">
        <v>0.89374999999999993</v>
      </c>
      <c r="E306" s="4">
        <v>150</v>
      </c>
      <c r="F306" s="4" t="s">
        <v>21</v>
      </c>
      <c r="G306" s="4" t="s">
        <v>779</v>
      </c>
      <c r="H306" s="4" t="s">
        <v>780</v>
      </c>
      <c r="I306" s="7">
        <v>46752</v>
      </c>
      <c r="J306" s="7">
        <v>46752</v>
      </c>
      <c r="K306" s="4" t="s">
        <v>16</v>
      </c>
      <c r="L306" s="4" t="s">
        <v>16</v>
      </c>
      <c r="M306" s="4" t="s">
        <v>726</v>
      </c>
      <c r="N306" s="4" t="s">
        <v>16</v>
      </c>
      <c r="O306" s="4">
        <v>0</v>
      </c>
      <c r="P306" s="4">
        <v>-210.64</v>
      </c>
      <c r="Q306" s="9">
        <v>0</v>
      </c>
      <c r="R306" s="9">
        <v>367600.8757722986</v>
      </c>
      <c r="S306" s="9">
        <v>0</v>
      </c>
      <c r="T306" s="9">
        <v>534412.86087410664</v>
      </c>
      <c r="U306" s="9">
        <v>1217184.6460507561</v>
      </c>
      <c r="V306" s="9">
        <v>-1328647.7708099126</v>
      </c>
      <c r="W306" s="9">
        <v>1217184.6460507561</v>
      </c>
      <c r="X306" s="9">
        <v>0</v>
      </c>
      <c r="Y306" s="9">
        <v>18010492.3012347</v>
      </c>
      <c r="Z306" s="9">
        <v>17642891.425462402</v>
      </c>
      <c r="AA306" s="9">
        <v>18177304.286336508</v>
      </c>
      <c r="AB306" s="9">
        <v>18860076.071513157</v>
      </c>
      <c r="AC306" s="9">
        <v>16314243.654652489</v>
      </c>
      <c r="AD306" s="9">
        <v>18860076.071513157</v>
      </c>
      <c r="AE306" s="9">
        <v>17642891.425462402</v>
      </c>
      <c r="AF306" s="9">
        <v>103727913.20259456</v>
      </c>
      <c r="AG306" s="9">
        <f>IF(ISBLANK(Tabla3[[#This Row],[FPO]]),"",YEAR(Tabla3[[#This Row],[FPO]])-$B$1)</f>
        <v>4</v>
      </c>
      <c r="AH306" s="9"/>
    </row>
    <row r="307" spans="1:34" hidden="1" x14ac:dyDescent="0.25">
      <c r="A307" s="4" t="s">
        <v>781</v>
      </c>
      <c r="B307" s="4" t="s">
        <v>778</v>
      </c>
      <c r="C307" s="5">
        <v>44758</v>
      </c>
      <c r="D307" s="6">
        <v>0.89374999999999993</v>
      </c>
      <c r="E307" s="4">
        <v>150</v>
      </c>
      <c r="F307" s="4" t="s">
        <v>21</v>
      </c>
      <c r="G307" s="4" t="s">
        <v>782</v>
      </c>
      <c r="H307" s="4" t="s">
        <v>780</v>
      </c>
      <c r="I307" s="7">
        <v>46752</v>
      </c>
      <c r="J307" s="7">
        <v>46752</v>
      </c>
      <c r="K307" s="4" t="s">
        <v>16</v>
      </c>
      <c r="L307" s="4" t="s">
        <v>16</v>
      </c>
      <c r="M307" s="4" t="s">
        <v>726</v>
      </c>
      <c r="N307" s="4" t="s">
        <v>16</v>
      </c>
      <c r="O307" s="4">
        <v>0</v>
      </c>
      <c r="P307" s="4">
        <v>-93.71</v>
      </c>
      <c r="Q307" s="9">
        <v>0</v>
      </c>
      <c r="R307" s="9">
        <v>367600.8757722986</v>
      </c>
      <c r="S307" s="9">
        <v>0</v>
      </c>
      <c r="T307" s="9">
        <v>534412.86087410664</v>
      </c>
      <c r="U307" s="9">
        <v>1217184.6460507561</v>
      </c>
      <c r="V307" s="9">
        <v>-591091.82777533669</v>
      </c>
      <c r="W307" s="9">
        <v>1217184.6460507561</v>
      </c>
      <c r="X307" s="9">
        <v>0</v>
      </c>
      <c r="Y307" s="9">
        <v>18010492.3012347</v>
      </c>
      <c r="Z307" s="9">
        <v>17642891.425462402</v>
      </c>
      <c r="AA307" s="9">
        <v>18177304.286336508</v>
      </c>
      <c r="AB307" s="9">
        <v>18860076.071513157</v>
      </c>
      <c r="AC307" s="9">
        <v>17051799.597687066</v>
      </c>
      <c r="AD307" s="9">
        <v>18860076.071513157</v>
      </c>
      <c r="AE307" s="9">
        <v>17642891.425462402</v>
      </c>
      <c r="AF307" s="9">
        <v>104465469.14562914</v>
      </c>
      <c r="AG307" s="9">
        <f>IF(ISBLANK(Tabla3[[#This Row],[FPO]]),"",YEAR(Tabla3[[#This Row],[FPO]])-$B$1)</f>
        <v>4</v>
      </c>
      <c r="AH307" s="9"/>
    </row>
    <row r="308" spans="1:34" hidden="1" x14ac:dyDescent="0.25">
      <c r="A308" s="4" t="s">
        <v>735</v>
      </c>
      <c r="B308" s="4" t="s">
        <v>736</v>
      </c>
      <c r="C308" s="5">
        <v>44757</v>
      </c>
      <c r="D308" s="6">
        <v>0.39444444444444443</v>
      </c>
      <c r="E308" s="4">
        <v>40</v>
      </c>
      <c r="F308" s="4" t="s">
        <v>21</v>
      </c>
      <c r="G308" s="4" t="s">
        <v>737</v>
      </c>
      <c r="H308" s="4" t="s">
        <v>738</v>
      </c>
      <c r="I308" s="7">
        <v>46752</v>
      </c>
      <c r="J308" s="7">
        <v>46752</v>
      </c>
      <c r="K308" s="4" t="s">
        <v>16</v>
      </c>
      <c r="L308" s="4" t="s">
        <v>16</v>
      </c>
      <c r="M308" s="4" t="s">
        <v>726</v>
      </c>
      <c r="N308" s="4" t="s">
        <v>16</v>
      </c>
      <c r="O308" s="4">
        <v>0</v>
      </c>
      <c r="P308" s="4">
        <v>-0.20399999999999999</v>
      </c>
      <c r="Q308" s="9">
        <v>0</v>
      </c>
      <c r="R308" s="9">
        <v>367600.87577229866</v>
      </c>
      <c r="S308" s="9">
        <v>0</v>
      </c>
      <c r="T308" s="9">
        <v>534412.86087410653</v>
      </c>
      <c r="U308" s="9">
        <v>1217184.6460507563</v>
      </c>
      <c r="V308" s="9">
        <v>-4825.368138385792</v>
      </c>
      <c r="W308" s="9">
        <v>1217184.6460507563</v>
      </c>
      <c r="X308" s="9">
        <v>0</v>
      </c>
      <c r="Y308" s="9">
        <v>18010492.3012347</v>
      </c>
      <c r="Z308" s="9">
        <v>17642891.425462402</v>
      </c>
      <c r="AA308" s="9">
        <v>18177304.286336508</v>
      </c>
      <c r="AB308" s="9">
        <v>18860076.071513157</v>
      </c>
      <c r="AC308" s="9">
        <v>17638066.057324018</v>
      </c>
      <c r="AD308" s="9">
        <v>18860076.071513157</v>
      </c>
      <c r="AE308" s="9">
        <v>17642891.425462402</v>
      </c>
      <c r="AF308" s="9">
        <v>105051735.60526609</v>
      </c>
      <c r="AG308" s="9">
        <f>IF(ISBLANK(Tabla3[[#This Row],[FPO]]),"",YEAR(Tabla3[[#This Row],[FPO]])-$B$1)</f>
        <v>4</v>
      </c>
      <c r="AH308" s="9"/>
    </row>
    <row r="309" spans="1:34" hidden="1" x14ac:dyDescent="0.25">
      <c r="A309" s="4" t="s">
        <v>739</v>
      </c>
      <c r="B309" s="4" t="s">
        <v>736</v>
      </c>
      <c r="C309" s="5">
        <v>44757</v>
      </c>
      <c r="D309" s="6">
        <v>0.39444444444444443</v>
      </c>
      <c r="E309" s="4">
        <v>40</v>
      </c>
      <c r="F309" s="4" t="s">
        <v>21</v>
      </c>
      <c r="G309" s="4" t="s">
        <v>740</v>
      </c>
      <c r="H309" s="4" t="s">
        <v>738</v>
      </c>
      <c r="I309" s="7">
        <v>46752</v>
      </c>
      <c r="J309" s="7">
        <v>46752</v>
      </c>
      <c r="K309" s="4" t="s">
        <v>16</v>
      </c>
      <c r="L309" s="4" t="s">
        <v>16</v>
      </c>
      <c r="M309" s="4" t="s">
        <v>726</v>
      </c>
      <c r="N309" s="4" t="s">
        <v>16</v>
      </c>
      <c r="O309" s="4">
        <v>0</v>
      </c>
      <c r="P309" s="4">
        <v>-0.217</v>
      </c>
      <c r="Q309" s="9">
        <v>0</v>
      </c>
      <c r="R309" s="9">
        <v>367600.87577229866</v>
      </c>
      <c r="S309" s="9">
        <v>0</v>
      </c>
      <c r="T309" s="9">
        <v>534412.86087410653</v>
      </c>
      <c r="U309" s="9">
        <v>1217184.6460507563</v>
      </c>
      <c r="V309" s="9">
        <v>-5132.8670883809637</v>
      </c>
      <c r="W309" s="9">
        <v>1217184.6460507563</v>
      </c>
      <c r="X309" s="9">
        <v>0</v>
      </c>
      <c r="Y309" s="9">
        <v>18010492.3012347</v>
      </c>
      <c r="Z309" s="9">
        <v>17642891.425462402</v>
      </c>
      <c r="AA309" s="9">
        <v>18177304.286336508</v>
      </c>
      <c r="AB309" s="9">
        <v>18860076.071513157</v>
      </c>
      <c r="AC309" s="9">
        <v>17637758.558374021</v>
      </c>
      <c r="AD309" s="9">
        <v>18860076.071513157</v>
      </c>
      <c r="AE309" s="9">
        <v>17642891.425462402</v>
      </c>
      <c r="AF309" s="9">
        <v>105051428.1063161</v>
      </c>
      <c r="AG309" s="9">
        <f>IF(ISBLANK(Tabla3[[#This Row],[FPO]]),"",YEAR(Tabla3[[#This Row],[FPO]])-$B$1)</f>
        <v>4</v>
      </c>
      <c r="AH309" s="9"/>
    </row>
    <row r="310" spans="1:34" hidden="1" x14ac:dyDescent="0.25">
      <c r="A310" s="4" t="s">
        <v>793</v>
      </c>
      <c r="B310" s="4" t="s">
        <v>794</v>
      </c>
      <c r="C310" s="5">
        <v>44761</v>
      </c>
      <c r="D310" s="6">
        <v>0.64652777777777781</v>
      </c>
      <c r="E310" s="4">
        <v>45</v>
      </c>
      <c r="F310" s="4" t="s">
        <v>21</v>
      </c>
      <c r="G310" s="4" t="s">
        <v>795</v>
      </c>
      <c r="H310" s="4" t="s">
        <v>796</v>
      </c>
      <c r="I310" s="7">
        <v>46387</v>
      </c>
      <c r="J310" s="7">
        <v>46387</v>
      </c>
      <c r="K310" s="4" t="s">
        <v>16</v>
      </c>
      <c r="L310" s="4" t="s">
        <v>16</v>
      </c>
      <c r="M310" s="4" t="s">
        <v>726</v>
      </c>
      <c r="N310" s="4" t="s">
        <v>16</v>
      </c>
      <c r="O310" s="4">
        <v>0</v>
      </c>
      <c r="P310" s="4">
        <v>-9.4760000000000009</v>
      </c>
      <c r="Q310" s="9">
        <v>0</v>
      </c>
      <c r="R310" s="9">
        <v>410977.77911342983</v>
      </c>
      <c r="S310" s="9">
        <v>0</v>
      </c>
      <c r="T310" s="9">
        <v>597473.57845725107</v>
      </c>
      <c r="U310" s="9">
        <v>1360812.4342847448</v>
      </c>
      <c r="V310" s="9">
        <v>-222748.41272290345</v>
      </c>
      <c r="W310" s="9">
        <v>1360812.4342847448</v>
      </c>
      <c r="X310" s="9">
        <v>0</v>
      </c>
      <c r="Y310" s="9">
        <v>18053869.204575833</v>
      </c>
      <c r="Z310" s="9">
        <v>17642891.425462402</v>
      </c>
      <c r="AA310" s="9">
        <v>18240365.003919654</v>
      </c>
      <c r="AB310" s="9">
        <v>19003703.859747149</v>
      </c>
      <c r="AC310" s="9">
        <v>17420143.012739498</v>
      </c>
      <c r="AD310" s="9">
        <v>19003703.859747149</v>
      </c>
      <c r="AE310" s="9">
        <v>17642891.425462402</v>
      </c>
      <c r="AF310" s="9">
        <v>105155691.86395682</v>
      </c>
      <c r="AG310" s="9">
        <f>IF(ISBLANK(Tabla3[[#This Row],[FPO]]),"",YEAR(Tabla3[[#This Row],[FPO]])-$B$1)</f>
        <v>3</v>
      </c>
      <c r="AH310" s="9"/>
    </row>
    <row r="311" spans="1:34" hidden="1" x14ac:dyDescent="0.25">
      <c r="A311" s="4" t="s">
        <v>797</v>
      </c>
      <c r="B311" s="4" t="s">
        <v>794</v>
      </c>
      <c r="C311" s="5">
        <v>44761</v>
      </c>
      <c r="D311" s="6">
        <v>0.64652777777777781</v>
      </c>
      <c r="E311" s="4">
        <v>45</v>
      </c>
      <c r="F311" s="4" t="s">
        <v>21</v>
      </c>
      <c r="G311" s="4" t="s">
        <v>798</v>
      </c>
      <c r="H311" s="4" t="s">
        <v>796</v>
      </c>
      <c r="I311" s="7">
        <v>46387</v>
      </c>
      <c r="J311" s="7">
        <v>46387</v>
      </c>
      <c r="K311" s="4" t="s">
        <v>16</v>
      </c>
      <c r="L311" s="4" t="s">
        <v>16</v>
      </c>
      <c r="M311" s="4" t="s">
        <v>726</v>
      </c>
      <c r="N311" s="4" t="s">
        <v>16</v>
      </c>
      <c r="O311" s="4">
        <v>0</v>
      </c>
      <c r="P311" s="4">
        <v>-10.421720000000001</v>
      </c>
      <c r="Q311" s="9">
        <v>0</v>
      </c>
      <c r="R311" s="9">
        <v>410977.77911342983</v>
      </c>
      <c r="S311" s="9">
        <v>0</v>
      </c>
      <c r="T311" s="9">
        <v>597473.57845725107</v>
      </c>
      <c r="U311" s="9">
        <v>1360812.4342847448</v>
      </c>
      <c r="V311" s="9">
        <v>-244979.06161276237</v>
      </c>
      <c r="W311" s="9">
        <v>1360812.4342847448</v>
      </c>
      <c r="X311" s="9">
        <v>0</v>
      </c>
      <c r="Y311" s="9">
        <v>18053869.204575833</v>
      </c>
      <c r="Z311" s="9">
        <v>17642891.425462402</v>
      </c>
      <c r="AA311" s="9">
        <v>18240365.003919654</v>
      </c>
      <c r="AB311" s="9">
        <v>19003703.859747149</v>
      </c>
      <c r="AC311" s="9">
        <v>17397912.36384964</v>
      </c>
      <c r="AD311" s="9">
        <v>19003703.859747149</v>
      </c>
      <c r="AE311" s="9">
        <v>17642891.425462402</v>
      </c>
      <c r="AF311" s="9">
        <v>105133461.21506698</v>
      </c>
      <c r="AG311" s="9">
        <f>IF(ISBLANK(Tabla3[[#This Row],[FPO]]),"",YEAR(Tabla3[[#This Row],[FPO]])-$B$1)</f>
        <v>3</v>
      </c>
      <c r="AH311" s="9"/>
    </row>
    <row r="312" spans="1:34" hidden="1" x14ac:dyDescent="0.25">
      <c r="A312" s="4" t="s">
        <v>815</v>
      </c>
      <c r="B312" s="4" t="s">
        <v>816</v>
      </c>
      <c r="C312" s="5">
        <v>44769</v>
      </c>
      <c r="D312" s="6">
        <v>0.90972222222222221</v>
      </c>
      <c r="E312" s="4">
        <v>75</v>
      </c>
      <c r="F312" s="4" t="s">
        <v>21</v>
      </c>
      <c r="G312" s="4" t="s">
        <v>753</v>
      </c>
      <c r="H312" s="4" t="s">
        <v>817</v>
      </c>
      <c r="I312" s="7">
        <v>46387</v>
      </c>
      <c r="J312" s="7">
        <v>46387</v>
      </c>
      <c r="K312" s="4" t="s">
        <v>16</v>
      </c>
      <c r="L312" s="4" t="s">
        <v>16</v>
      </c>
      <c r="M312" s="4" t="s">
        <v>726</v>
      </c>
      <c r="N312" s="4" t="s">
        <v>16</v>
      </c>
      <c r="O312" s="4">
        <v>0</v>
      </c>
      <c r="P312" s="4">
        <v>-14.28</v>
      </c>
      <c r="Q312" s="9">
        <v>0</v>
      </c>
      <c r="R312" s="9">
        <v>410977.77911342983</v>
      </c>
      <c r="S312" s="9">
        <v>0</v>
      </c>
      <c r="T312" s="9">
        <v>597473.57845725107</v>
      </c>
      <c r="U312" s="9">
        <v>1360812.4342847455</v>
      </c>
      <c r="V312" s="9">
        <v>-201404.43227203839</v>
      </c>
      <c r="W312" s="9">
        <v>1360812.4342847455</v>
      </c>
      <c r="X312" s="9">
        <v>0</v>
      </c>
      <c r="Y312" s="9">
        <v>18053869.204575833</v>
      </c>
      <c r="Z312" s="9">
        <v>17642891.425462402</v>
      </c>
      <c r="AA312" s="9">
        <v>18240365.003919654</v>
      </c>
      <c r="AB312" s="9">
        <v>19003703.859747149</v>
      </c>
      <c r="AC312" s="9">
        <v>17441486.993190363</v>
      </c>
      <c r="AD312" s="9">
        <v>19003703.859747149</v>
      </c>
      <c r="AE312" s="9">
        <v>17642891.425462402</v>
      </c>
      <c r="AF312" s="9">
        <v>105177035.84440769</v>
      </c>
      <c r="AG312" s="9">
        <f>IF(ISBLANK(Tabla3[[#This Row],[FPO]]),"",YEAR(Tabla3[[#This Row],[FPO]])-$B$1)</f>
        <v>3</v>
      </c>
      <c r="AH312" s="9"/>
    </row>
    <row r="313" spans="1:34" hidden="1" x14ac:dyDescent="0.25">
      <c r="A313" s="4" t="s">
        <v>818</v>
      </c>
      <c r="B313" s="4" t="s">
        <v>816</v>
      </c>
      <c r="C313" s="5">
        <v>44769</v>
      </c>
      <c r="D313" s="6">
        <v>0.90972222222222221</v>
      </c>
      <c r="E313" s="4">
        <v>75</v>
      </c>
      <c r="F313" s="4" t="s">
        <v>21</v>
      </c>
      <c r="G313" s="4" t="s">
        <v>779</v>
      </c>
      <c r="H313" s="4" t="s">
        <v>817</v>
      </c>
      <c r="I313" s="7">
        <v>46387</v>
      </c>
      <c r="J313" s="7">
        <v>46387</v>
      </c>
      <c r="K313" s="4" t="s">
        <v>16</v>
      </c>
      <c r="L313" s="4" t="s">
        <v>16</v>
      </c>
      <c r="M313" s="4" t="s">
        <v>726</v>
      </c>
      <c r="N313" s="4" t="s">
        <v>16</v>
      </c>
      <c r="O313" s="4">
        <v>0</v>
      </c>
      <c r="P313" s="4">
        <v>-13.86</v>
      </c>
      <c r="Q313" s="9">
        <v>0</v>
      </c>
      <c r="R313" s="9">
        <v>410977.77911342983</v>
      </c>
      <c r="S313" s="9">
        <v>0</v>
      </c>
      <c r="T313" s="9">
        <v>597473.57845725107</v>
      </c>
      <c r="U313" s="9">
        <v>1360812.4342847455</v>
      </c>
      <c r="V313" s="9">
        <v>-195480.77249933136</v>
      </c>
      <c r="W313" s="9">
        <v>1360812.4342847455</v>
      </c>
      <c r="X313" s="9">
        <v>0</v>
      </c>
      <c r="Y313" s="9">
        <v>18053869.204575833</v>
      </c>
      <c r="Z313" s="9">
        <v>17642891.425462402</v>
      </c>
      <c r="AA313" s="9">
        <v>18240365.003919654</v>
      </c>
      <c r="AB313" s="9">
        <v>19003703.859747149</v>
      </c>
      <c r="AC313" s="9">
        <v>17447410.652963072</v>
      </c>
      <c r="AD313" s="9">
        <v>19003703.859747149</v>
      </c>
      <c r="AE313" s="9">
        <v>17642891.425462402</v>
      </c>
      <c r="AF313" s="9">
        <v>105182959.50418042</v>
      </c>
      <c r="AG313" s="9">
        <f>IF(ISBLANK(Tabla3[[#This Row],[FPO]]),"",YEAR(Tabla3[[#This Row],[FPO]])-$B$1)</f>
        <v>3</v>
      </c>
      <c r="AH313" s="9"/>
    </row>
    <row r="314" spans="1:34" x14ac:dyDescent="0.25">
      <c r="A314" s="4" t="s">
        <v>867</v>
      </c>
      <c r="B314" s="4" t="s">
        <v>868</v>
      </c>
      <c r="C314" s="5">
        <v>44791</v>
      </c>
      <c r="D314" s="6">
        <v>0.78472222222222221</v>
      </c>
      <c r="E314" s="4">
        <v>209.6</v>
      </c>
      <c r="F314" s="4" t="s">
        <v>21</v>
      </c>
      <c r="G314" s="4" t="s">
        <v>753</v>
      </c>
      <c r="H314" s="4" t="s">
        <v>869</v>
      </c>
      <c r="I314" s="7">
        <v>45986</v>
      </c>
      <c r="J314" s="7">
        <v>45986</v>
      </c>
      <c r="K314" s="4" t="s">
        <v>16</v>
      </c>
      <c r="L314" s="4" t="s">
        <v>16</v>
      </c>
      <c r="M314" s="4" t="s">
        <v>726</v>
      </c>
      <c r="N314" s="4" t="s">
        <v>16</v>
      </c>
      <c r="O314" s="4">
        <v>0</v>
      </c>
      <c r="P314" s="4">
        <v>-35.67</v>
      </c>
      <c r="Q314" s="9">
        <v>0</v>
      </c>
      <c r="R314" s="9">
        <v>459473.15704881464</v>
      </c>
      <c r="S314" s="9">
        <v>0</v>
      </c>
      <c r="T314" s="9">
        <v>667975.46071520669</v>
      </c>
      <c r="U314" s="9">
        <v>1521388.3015303446</v>
      </c>
      <c r="V314" s="9">
        <v>-201259.18713823034</v>
      </c>
      <c r="W314" s="9">
        <v>1521388.3015303446</v>
      </c>
      <c r="X314" s="9">
        <v>0</v>
      </c>
      <c r="Y314" s="9">
        <v>18102364.582511216</v>
      </c>
      <c r="Z314" s="9">
        <v>17642891.425462402</v>
      </c>
      <c r="AA314" s="9">
        <v>18310866.886177611</v>
      </c>
      <c r="AB314" s="9">
        <v>19164279.726992749</v>
      </c>
      <c r="AC314" s="9">
        <v>17441632.238324173</v>
      </c>
      <c r="AD314" s="9">
        <v>19164279.726992749</v>
      </c>
      <c r="AE314" s="9">
        <v>17642891.425462402</v>
      </c>
      <c r="AF314" s="9">
        <v>105537042.15060325</v>
      </c>
      <c r="AG314" s="9">
        <f>IF(ISBLANK(Tabla3[[#This Row],[FPO]]),"",YEAR(Tabla3[[#This Row],[FPO]])-$B$1)</f>
        <v>2</v>
      </c>
      <c r="AH314" s="9"/>
    </row>
    <row r="315" spans="1:34" x14ac:dyDescent="0.25">
      <c r="A315" s="4" t="s">
        <v>870</v>
      </c>
      <c r="B315" s="4" t="s">
        <v>868</v>
      </c>
      <c r="C315" s="5">
        <v>44791</v>
      </c>
      <c r="D315" s="6">
        <v>0.78472222222222221</v>
      </c>
      <c r="E315" s="4">
        <v>209.6</v>
      </c>
      <c r="F315" s="4" t="s">
        <v>21</v>
      </c>
      <c r="G315" s="4" t="s">
        <v>779</v>
      </c>
      <c r="H315" s="4" t="s">
        <v>869</v>
      </c>
      <c r="I315" s="7">
        <v>45986</v>
      </c>
      <c r="J315" s="7">
        <v>45986</v>
      </c>
      <c r="K315" s="4" t="s">
        <v>16</v>
      </c>
      <c r="L315" s="4" t="s">
        <v>16</v>
      </c>
      <c r="M315" s="4" t="s">
        <v>726</v>
      </c>
      <c r="N315" s="4" t="s">
        <v>16</v>
      </c>
      <c r="O315" s="4">
        <v>0</v>
      </c>
      <c r="P315" s="4">
        <v>-34.39</v>
      </c>
      <c r="Q315" s="9">
        <v>0</v>
      </c>
      <c r="R315" s="9">
        <v>459473.15704881464</v>
      </c>
      <c r="S315" s="9">
        <v>0</v>
      </c>
      <c r="T315" s="9">
        <v>667975.46071520669</v>
      </c>
      <c r="U315" s="9">
        <v>1521388.3015303446</v>
      </c>
      <c r="V315" s="9">
        <v>-194037.1024862277</v>
      </c>
      <c r="W315" s="9">
        <v>1521388.3015303446</v>
      </c>
      <c r="X315" s="9">
        <v>0</v>
      </c>
      <c r="Y315" s="9">
        <v>18102364.582511216</v>
      </c>
      <c r="Z315" s="9">
        <v>17642891.425462402</v>
      </c>
      <c r="AA315" s="9">
        <v>18310866.886177611</v>
      </c>
      <c r="AB315" s="9">
        <v>19164279.726992749</v>
      </c>
      <c r="AC315" s="9">
        <v>17448854.322976176</v>
      </c>
      <c r="AD315" s="9">
        <v>19164279.726992749</v>
      </c>
      <c r="AE315" s="9">
        <v>17642891.425462402</v>
      </c>
      <c r="AF315" s="9">
        <v>105544264.23525526</v>
      </c>
      <c r="AG315" s="9">
        <f>IF(ISBLANK(Tabla3[[#This Row],[FPO]]),"",YEAR(Tabla3[[#This Row],[FPO]])-$B$1)</f>
        <v>2</v>
      </c>
      <c r="AH315" s="9"/>
    </row>
    <row r="316" spans="1:34" x14ac:dyDescent="0.25">
      <c r="A316" s="4" t="s">
        <v>757</v>
      </c>
      <c r="B316" s="4" t="s">
        <v>758</v>
      </c>
      <c r="C316" s="5">
        <v>44757</v>
      </c>
      <c r="D316" s="6">
        <v>0.75416666666666676</v>
      </c>
      <c r="E316" s="4">
        <v>2.72</v>
      </c>
      <c r="F316" s="4" t="s">
        <v>21</v>
      </c>
      <c r="G316" s="4" t="s">
        <v>759</v>
      </c>
      <c r="H316" s="4" t="s">
        <v>760</v>
      </c>
      <c r="I316" s="7">
        <v>45291</v>
      </c>
      <c r="J316" s="7">
        <v>45291</v>
      </c>
      <c r="K316" s="4" t="s">
        <v>16</v>
      </c>
      <c r="L316" s="4" t="s">
        <v>16</v>
      </c>
      <c r="M316" s="4" t="s">
        <v>726</v>
      </c>
      <c r="N316" s="4" t="s">
        <v>16</v>
      </c>
      <c r="O316" s="4">
        <v>0</v>
      </c>
      <c r="P316" s="4">
        <v>-3.0660000000000001E-7</v>
      </c>
      <c r="Q316" s="9">
        <v>0</v>
      </c>
      <c r="R316" s="9">
        <v>574306.52635108249</v>
      </c>
      <c r="S316" s="9">
        <v>0</v>
      </c>
      <c r="T316" s="9">
        <v>834918.5597589938</v>
      </c>
      <c r="U316" s="9">
        <v>1901619.7514020144</v>
      </c>
      <c r="V316" s="9">
        <v>-0.16662138374749552</v>
      </c>
      <c r="W316" s="9">
        <v>1901619.7514020144</v>
      </c>
      <c r="X316" s="9">
        <v>0</v>
      </c>
      <c r="Y316" s="9">
        <v>18217197.951813485</v>
      </c>
      <c r="Z316" s="9">
        <v>17642891.425462402</v>
      </c>
      <c r="AA316" s="9">
        <v>18477809.985221397</v>
      </c>
      <c r="AB316" s="9">
        <v>19544511.176864415</v>
      </c>
      <c r="AC316" s="9">
        <v>17642891.258841019</v>
      </c>
      <c r="AD316" s="9">
        <v>19544511.176864415</v>
      </c>
      <c r="AE316" s="9">
        <v>17642891.425462402</v>
      </c>
      <c r="AF316" s="9">
        <v>106590424.81427366</v>
      </c>
      <c r="AG316" s="9">
        <f>IF(ISBLANK(Tabla3[[#This Row],[FPO]]),"",YEAR(Tabla3[[#This Row],[FPO]])-$B$1)</f>
        <v>0</v>
      </c>
      <c r="AH316" s="9"/>
    </row>
    <row r="317" spans="1:34" hidden="1" x14ac:dyDescent="0.25">
      <c r="A317" s="4" t="s">
        <v>874</v>
      </c>
      <c r="B317" s="4" t="s">
        <v>875</v>
      </c>
      <c r="C317" s="5">
        <v>44795</v>
      </c>
      <c r="D317" s="6">
        <v>0.38263888888888892</v>
      </c>
      <c r="E317" s="4">
        <v>19.899999999999999</v>
      </c>
      <c r="F317" s="4" t="s">
        <v>21</v>
      </c>
      <c r="G317" s="4" t="s">
        <v>876</v>
      </c>
      <c r="H317" s="4" t="s">
        <v>877</v>
      </c>
      <c r="I317" s="7">
        <v>46387</v>
      </c>
      <c r="J317" s="7">
        <v>46387</v>
      </c>
      <c r="K317" s="4" t="s">
        <v>16</v>
      </c>
      <c r="L317" s="4" t="s">
        <v>16</v>
      </c>
      <c r="M317" s="4" t="s">
        <v>726</v>
      </c>
      <c r="N317" s="4" t="s">
        <v>16</v>
      </c>
      <c r="O317" s="4">
        <v>0</v>
      </c>
      <c r="P317" s="4">
        <v>-5.45</v>
      </c>
      <c r="Q317" s="9">
        <v>0</v>
      </c>
      <c r="R317" s="9">
        <v>410977.77911342995</v>
      </c>
      <c r="S317" s="9">
        <v>0</v>
      </c>
      <c r="T317" s="9">
        <v>597473.57845725107</v>
      </c>
      <c r="U317" s="9">
        <v>1360812.4342847448</v>
      </c>
      <c r="V317" s="9">
        <v>-289698.00575424632</v>
      </c>
      <c r="W317" s="9">
        <v>1360812.4342847448</v>
      </c>
      <c r="X317" s="9">
        <v>0</v>
      </c>
      <c r="Y317" s="9">
        <v>18053869.204575833</v>
      </c>
      <c r="Z317" s="9">
        <v>17642891.425462402</v>
      </c>
      <c r="AA317" s="9">
        <v>18240365.003919654</v>
      </c>
      <c r="AB317" s="9">
        <v>19003703.859747149</v>
      </c>
      <c r="AC317" s="9">
        <v>17353193.419708155</v>
      </c>
      <c r="AD317" s="9">
        <v>19003703.859747149</v>
      </c>
      <c r="AE317" s="9">
        <v>17642891.425462402</v>
      </c>
      <c r="AF317" s="9">
        <v>105088742.27092548</v>
      </c>
      <c r="AG317" s="9">
        <f>IF(ISBLANK(Tabla3[[#This Row],[FPO]]),"",YEAR(Tabla3[[#This Row],[FPO]])-$B$1)</f>
        <v>3</v>
      </c>
      <c r="AH317" s="9"/>
    </row>
    <row r="318" spans="1:34" hidden="1" x14ac:dyDescent="0.25">
      <c r="A318" s="4" t="s">
        <v>878</v>
      </c>
      <c r="B318" s="4" t="s">
        <v>875</v>
      </c>
      <c r="C318" s="5">
        <v>44795</v>
      </c>
      <c r="D318" s="6">
        <v>0.38263888888888892</v>
      </c>
      <c r="E318" s="4">
        <v>19.899999999999999</v>
      </c>
      <c r="F318" s="4" t="s">
        <v>21</v>
      </c>
      <c r="G318" s="4" t="s">
        <v>879</v>
      </c>
      <c r="H318" s="4" t="s">
        <v>877</v>
      </c>
      <c r="I318" s="7">
        <v>46387</v>
      </c>
      <c r="J318" s="7">
        <v>46387</v>
      </c>
      <c r="K318" s="4" t="s">
        <v>16</v>
      </c>
      <c r="L318" s="4" t="s">
        <v>16</v>
      </c>
      <c r="M318" s="4" t="s">
        <v>726</v>
      </c>
      <c r="N318" s="4" t="s">
        <v>16</v>
      </c>
      <c r="O318" s="4">
        <v>0</v>
      </c>
      <c r="P318" s="4">
        <v>-3.78</v>
      </c>
      <c r="Q318" s="9">
        <v>0</v>
      </c>
      <c r="R318" s="9">
        <v>410977.77911342995</v>
      </c>
      <c r="S318" s="9">
        <v>0</v>
      </c>
      <c r="T318" s="9">
        <v>597473.57845725107</v>
      </c>
      <c r="U318" s="9">
        <v>1360812.4342847448</v>
      </c>
      <c r="V318" s="9">
        <v>-200928.15811945897</v>
      </c>
      <c r="W318" s="9">
        <v>1360812.4342847448</v>
      </c>
      <c r="X318" s="9">
        <v>0</v>
      </c>
      <c r="Y318" s="9">
        <v>18053869.204575833</v>
      </c>
      <c r="Z318" s="9">
        <v>17642891.425462402</v>
      </c>
      <c r="AA318" s="9">
        <v>18240365.003919654</v>
      </c>
      <c r="AB318" s="9">
        <v>19003703.859747149</v>
      </c>
      <c r="AC318" s="9">
        <v>17441963.267342944</v>
      </c>
      <c r="AD318" s="9">
        <v>19003703.859747149</v>
      </c>
      <c r="AE318" s="9">
        <v>17642891.425462402</v>
      </c>
      <c r="AF318" s="9">
        <v>105177512.11856027</v>
      </c>
      <c r="AG318" s="9">
        <f>IF(ISBLANK(Tabla3[[#This Row],[FPO]]),"",YEAR(Tabla3[[#This Row],[FPO]])-$B$1)</f>
        <v>3</v>
      </c>
      <c r="AH318" s="9"/>
    </row>
    <row r="319" spans="1:34" x14ac:dyDescent="0.25">
      <c r="A319" s="4" t="s">
        <v>771</v>
      </c>
      <c r="B319" s="4" t="s">
        <v>772</v>
      </c>
      <c r="C319" s="5">
        <v>44758</v>
      </c>
      <c r="D319" s="6">
        <v>0.83888888888888891</v>
      </c>
      <c r="E319" s="4">
        <v>0</v>
      </c>
      <c r="F319" s="4" t="s">
        <v>21</v>
      </c>
      <c r="G319" s="4" t="s">
        <v>773</v>
      </c>
      <c r="H319" s="4" t="s">
        <v>774</v>
      </c>
      <c r="I319" s="7">
        <v>45443</v>
      </c>
      <c r="J319" s="7">
        <v>45443</v>
      </c>
      <c r="K319" s="4" t="s">
        <v>16</v>
      </c>
      <c r="L319" s="4" t="s">
        <v>16</v>
      </c>
      <c r="M319" s="4" t="s">
        <v>726</v>
      </c>
      <c r="N319" s="4" t="s">
        <v>16</v>
      </c>
      <c r="O319" s="4">
        <v>0</v>
      </c>
      <c r="P319" s="4">
        <v>-2.86</v>
      </c>
      <c r="Q319" s="9">
        <v>0</v>
      </c>
      <c r="R319" s="9">
        <v>0</v>
      </c>
      <c r="S319" s="9">
        <v>0</v>
      </c>
      <c r="T319" s="9">
        <v>0</v>
      </c>
      <c r="U319" s="9">
        <v>0</v>
      </c>
      <c r="V319" s="9">
        <v>0</v>
      </c>
      <c r="W319" s="9">
        <v>0</v>
      </c>
      <c r="X319" s="9">
        <v>0</v>
      </c>
      <c r="Y319" s="9">
        <v>17642891.425462402</v>
      </c>
      <c r="Z319" s="9">
        <v>17642891.425462402</v>
      </c>
      <c r="AA319" s="9">
        <v>17642891.425462402</v>
      </c>
      <c r="AB319" s="9">
        <v>17642891.425462402</v>
      </c>
      <c r="AC319" s="9">
        <v>17642891.425462402</v>
      </c>
      <c r="AD319" s="9">
        <v>17642891.425462402</v>
      </c>
      <c r="AE319" s="9">
        <v>17642891.425462402</v>
      </c>
      <c r="AF319" s="9">
        <v>102328770.26768194</v>
      </c>
      <c r="AG319" s="9">
        <f>IF(ISBLANK(Tabla3[[#This Row],[FPO]]),"",YEAR(Tabla3[[#This Row],[FPO]])-$B$1)</f>
        <v>1</v>
      </c>
      <c r="AH319" s="9"/>
    </row>
    <row r="320" spans="1:34" x14ac:dyDescent="0.25">
      <c r="A320" s="4" t="s">
        <v>775</v>
      </c>
      <c r="B320" s="4" t="s">
        <v>772</v>
      </c>
      <c r="C320" s="5">
        <v>44758</v>
      </c>
      <c r="D320" s="6">
        <v>0.83888888888888891</v>
      </c>
      <c r="E320" s="4">
        <v>0</v>
      </c>
      <c r="F320" s="4" t="s">
        <v>21</v>
      </c>
      <c r="G320" s="4" t="s">
        <v>776</v>
      </c>
      <c r="H320" s="4" t="s">
        <v>774</v>
      </c>
      <c r="I320" s="7">
        <v>45443</v>
      </c>
      <c r="J320" s="7">
        <v>45443</v>
      </c>
      <c r="K320" s="4" t="s">
        <v>16</v>
      </c>
      <c r="L320" s="4" t="s">
        <v>16</v>
      </c>
      <c r="M320" s="4" t="s">
        <v>726</v>
      </c>
      <c r="N320" s="4" t="s">
        <v>16</v>
      </c>
      <c r="O320" s="4">
        <v>0</v>
      </c>
      <c r="P320" s="4">
        <v>-3.65</v>
      </c>
      <c r="Q320" s="9">
        <v>0</v>
      </c>
      <c r="R320" s="9">
        <v>0</v>
      </c>
      <c r="S320" s="9">
        <v>0</v>
      </c>
      <c r="T320" s="9">
        <v>0</v>
      </c>
      <c r="U320" s="9">
        <v>0</v>
      </c>
      <c r="V320" s="9">
        <v>0</v>
      </c>
      <c r="W320" s="9">
        <v>0</v>
      </c>
      <c r="X320" s="9">
        <v>0</v>
      </c>
      <c r="Y320" s="9">
        <v>17642891.425462402</v>
      </c>
      <c r="Z320" s="9">
        <v>17642891.425462402</v>
      </c>
      <c r="AA320" s="9">
        <v>17642891.425462402</v>
      </c>
      <c r="AB320" s="9">
        <v>17642891.425462402</v>
      </c>
      <c r="AC320" s="9">
        <v>17642891.425462402</v>
      </c>
      <c r="AD320" s="9">
        <v>17642891.425462402</v>
      </c>
      <c r="AE320" s="9">
        <v>17642891.425462402</v>
      </c>
      <c r="AF320" s="9">
        <v>102328770.26768194</v>
      </c>
      <c r="AG320" s="9">
        <f>IF(ISBLANK(Tabla3[[#This Row],[FPO]]),"",YEAR(Tabla3[[#This Row],[FPO]])-$B$1)</f>
        <v>1</v>
      </c>
      <c r="AH320" s="9"/>
    </row>
    <row r="321" spans="1:34" x14ac:dyDescent="0.25">
      <c r="A321" s="4" t="s">
        <v>825</v>
      </c>
      <c r="B321" s="4" t="s">
        <v>826</v>
      </c>
      <c r="C321" s="5">
        <v>44774</v>
      </c>
      <c r="D321" s="6">
        <v>0.75555555555555554</v>
      </c>
      <c r="E321" s="4">
        <v>19.899999999999999</v>
      </c>
      <c r="F321" s="4" t="s">
        <v>21</v>
      </c>
      <c r="G321" s="4" t="s">
        <v>827</v>
      </c>
      <c r="H321" s="4" t="s">
        <v>828</v>
      </c>
      <c r="I321" s="7">
        <v>46022</v>
      </c>
      <c r="J321" s="7">
        <v>46022</v>
      </c>
      <c r="K321" s="4" t="s">
        <v>16</v>
      </c>
      <c r="L321" s="4" t="s">
        <v>16</v>
      </c>
      <c r="M321" s="4" t="s">
        <v>726</v>
      </c>
      <c r="N321" s="4" t="s">
        <v>16</v>
      </c>
      <c r="O321" s="4">
        <v>0</v>
      </c>
      <c r="P321" s="4">
        <v>-1.365</v>
      </c>
      <c r="Q321" s="9">
        <v>0</v>
      </c>
      <c r="R321" s="9">
        <v>459473.15704881458</v>
      </c>
      <c r="S321" s="9">
        <v>0</v>
      </c>
      <c r="T321" s="9">
        <v>667975.46071520681</v>
      </c>
      <c r="U321" s="9">
        <v>1521388.3015303449</v>
      </c>
      <c r="V321" s="9">
        <v>-81119.162503006024</v>
      </c>
      <c r="W321" s="9">
        <v>1521388.3015303449</v>
      </c>
      <c r="X321" s="9">
        <v>0</v>
      </c>
      <c r="Y321" s="9">
        <v>18102364.582511216</v>
      </c>
      <c r="Z321" s="9">
        <v>17642891.425462402</v>
      </c>
      <c r="AA321" s="9">
        <v>18310866.886177611</v>
      </c>
      <c r="AB321" s="9">
        <v>19164279.726992749</v>
      </c>
      <c r="AC321" s="9">
        <v>17561772.262959395</v>
      </c>
      <c r="AD321" s="9">
        <v>19164279.726992749</v>
      </c>
      <c r="AE321" s="9">
        <v>17642891.425462402</v>
      </c>
      <c r="AF321" s="9">
        <v>105657182.17523848</v>
      </c>
      <c r="AG321" s="9">
        <f>IF(ISBLANK(Tabla3[[#This Row],[FPO]]),"",YEAR(Tabla3[[#This Row],[FPO]])-$B$1)</f>
        <v>2</v>
      </c>
      <c r="AH321" s="9"/>
    </row>
    <row r="322" spans="1:34" x14ac:dyDescent="0.25">
      <c r="A322" s="4" t="s">
        <v>829</v>
      </c>
      <c r="B322" s="4" t="s">
        <v>826</v>
      </c>
      <c r="C322" s="5">
        <v>44774</v>
      </c>
      <c r="D322" s="6">
        <v>0.75555555555555554</v>
      </c>
      <c r="E322" s="4">
        <v>19.899999999999999</v>
      </c>
      <c r="F322" s="4" t="s">
        <v>21</v>
      </c>
      <c r="G322" s="4" t="s">
        <v>756</v>
      </c>
      <c r="H322" s="4" t="s">
        <v>828</v>
      </c>
      <c r="I322" s="7">
        <v>46022</v>
      </c>
      <c r="J322" s="7">
        <v>46022</v>
      </c>
      <c r="K322" s="4" t="s">
        <v>16</v>
      </c>
      <c r="L322" s="4" t="s">
        <v>16</v>
      </c>
      <c r="M322" s="4" t="s">
        <v>726</v>
      </c>
      <c r="N322" s="4" t="s">
        <v>16</v>
      </c>
      <c r="O322" s="4">
        <v>0</v>
      </c>
      <c r="P322" s="4">
        <v>-0.82199999999999995</v>
      </c>
      <c r="Q322" s="9">
        <v>0</v>
      </c>
      <c r="R322" s="9">
        <v>459473.15704881458</v>
      </c>
      <c r="S322" s="9">
        <v>0</v>
      </c>
      <c r="T322" s="9">
        <v>667975.46071520681</v>
      </c>
      <c r="U322" s="9">
        <v>1521388.3015303449</v>
      </c>
      <c r="V322" s="9">
        <v>-48849.781375436585</v>
      </c>
      <c r="W322" s="9">
        <v>1521388.3015303449</v>
      </c>
      <c r="X322" s="9">
        <v>0</v>
      </c>
      <c r="Y322" s="9">
        <v>18102364.582511216</v>
      </c>
      <c r="Z322" s="9">
        <v>17642891.425462402</v>
      </c>
      <c r="AA322" s="9">
        <v>18310866.886177611</v>
      </c>
      <c r="AB322" s="9">
        <v>19164279.726992749</v>
      </c>
      <c r="AC322" s="9">
        <v>17594041.644086964</v>
      </c>
      <c r="AD322" s="9">
        <v>19164279.726992749</v>
      </c>
      <c r="AE322" s="9">
        <v>17642891.425462402</v>
      </c>
      <c r="AF322" s="9">
        <v>105689451.55636604</v>
      </c>
      <c r="AG322" s="9">
        <f>IF(ISBLANK(Tabla3[[#This Row],[FPO]]),"",YEAR(Tabla3[[#This Row],[FPO]])-$B$1)</f>
        <v>2</v>
      </c>
      <c r="AH322" s="9"/>
    </row>
    <row r="323" spans="1:34" hidden="1" x14ac:dyDescent="0.25">
      <c r="A323" s="4" t="s">
        <v>850</v>
      </c>
      <c r="B323" s="4" t="s">
        <v>851</v>
      </c>
      <c r="C323" s="5">
        <v>44782</v>
      </c>
      <c r="D323" s="6">
        <v>0.66180555555555554</v>
      </c>
      <c r="E323" s="4">
        <v>17</v>
      </c>
      <c r="F323" s="4" t="s">
        <v>21</v>
      </c>
      <c r="G323" s="4" t="s">
        <v>852</v>
      </c>
      <c r="H323" s="4" t="s">
        <v>853</v>
      </c>
      <c r="I323" s="7">
        <v>46387</v>
      </c>
      <c r="J323" s="7">
        <v>46387</v>
      </c>
      <c r="K323" s="4" t="s">
        <v>16</v>
      </c>
      <c r="L323" s="4" t="s">
        <v>16</v>
      </c>
      <c r="M323" s="4" t="s">
        <v>726</v>
      </c>
      <c r="N323" s="4" t="s">
        <v>16</v>
      </c>
      <c r="O323" s="4">
        <v>0</v>
      </c>
      <c r="P323" s="4">
        <v>-2.73</v>
      </c>
      <c r="Q323" s="9">
        <v>0</v>
      </c>
      <c r="R323" s="9">
        <v>410977.77911342977</v>
      </c>
      <c r="S323" s="9">
        <v>0</v>
      </c>
      <c r="T323" s="9">
        <v>597473.57845725107</v>
      </c>
      <c r="U323" s="9">
        <v>1360812.434284745</v>
      </c>
      <c r="V323" s="9">
        <v>-169869.65524674521</v>
      </c>
      <c r="W323" s="9">
        <v>1360812.434284745</v>
      </c>
      <c r="X323" s="9">
        <v>0</v>
      </c>
      <c r="Y323" s="9">
        <v>18053869.204575833</v>
      </c>
      <c r="Z323" s="9">
        <v>17642891.425462402</v>
      </c>
      <c r="AA323" s="9">
        <v>18240365.003919654</v>
      </c>
      <c r="AB323" s="9">
        <v>19003703.859747149</v>
      </c>
      <c r="AC323" s="9">
        <v>17473021.770215657</v>
      </c>
      <c r="AD323" s="9">
        <v>19003703.859747149</v>
      </c>
      <c r="AE323" s="9">
        <v>17642891.425462402</v>
      </c>
      <c r="AF323" s="9">
        <v>105208570.621433</v>
      </c>
      <c r="AG323" s="9">
        <f>IF(ISBLANK(Tabla3[[#This Row],[FPO]]),"",YEAR(Tabla3[[#This Row],[FPO]])-$B$1)</f>
        <v>3</v>
      </c>
      <c r="AH323" s="9"/>
    </row>
    <row r="324" spans="1:34" hidden="1" x14ac:dyDescent="0.25">
      <c r="A324" s="4" t="s">
        <v>854</v>
      </c>
      <c r="B324" s="4" t="s">
        <v>851</v>
      </c>
      <c r="C324" s="5">
        <v>44782</v>
      </c>
      <c r="D324" s="6">
        <v>0.66180555555555554</v>
      </c>
      <c r="E324" s="4">
        <v>17</v>
      </c>
      <c r="F324" s="4" t="s">
        <v>21</v>
      </c>
      <c r="G324" s="4" t="s">
        <v>756</v>
      </c>
      <c r="H324" s="4" t="s">
        <v>853</v>
      </c>
      <c r="I324" s="7">
        <v>46387</v>
      </c>
      <c r="J324" s="7">
        <v>46387</v>
      </c>
      <c r="K324" s="4" t="s">
        <v>16</v>
      </c>
      <c r="L324" s="4" t="s">
        <v>16</v>
      </c>
      <c r="M324" s="4" t="s">
        <v>726</v>
      </c>
      <c r="N324" s="4" t="s">
        <v>16</v>
      </c>
      <c r="O324" s="4">
        <v>0</v>
      </c>
      <c r="P324" s="4">
        <v>-0.79</v>
      </c>
      <c r="Q324" s="9">
        <v>0</v>
      </c>
      <c r="R324" s="9">
        <v>410977.77911342977</v>
      </c>
      <c r="S324" s="9">
        <v>0</v>
      </c>
      <c r="T324" s="9">
        <v>597473.57845725107</v>
      </c>
      <c r="U324" s="9">
        <v>1360812.434284745</v>
      </c>
      <c r="V324" s="9">
        <v>-49156.420382757766</v>
      </c>
      <c r="W324" s="9">
        <v>1360812.434284745</v>
      </c>
      <c r="X324" s="9">
        <v>0</v>
      </c>
      <c r="Y324" s="9">
        <v>18053869.204575833</v>
      </c>
      <c r="Z324" s="9">
        <v>17642891.425462402</v>
      </c>
      <c r="AA324" s="9">
        <v>18240365.003919654</v>
      </c>
      <c r="AB324" s="9">
        <v>19003703.859747149</v>
      </c>
      <c r="AC324" s="9">
        <v>17593735.005079646</v>
      </c>
      <c r="AD324" s="9">
        <v>19003703.859747149</v>
      </c>
      <c r="AE324" s="9">
        <v>17642891.425462402</v>
      </c>
      <c r="AF324" s="9">
        <v>105329283.85629697</v>
      </c>
      <c r="AG324" s="9">
        <f>IF(ISBLANK(Tabla3[[#This Row],[FPO]]),"",YEAR(Tabla3[[#This Row],[FPO]])-$B$1)</f>
        <v>3</v>
      </c>
      <c r="AH324" s="9"/>
    </row>
    <row r="325" spans="1:34" x14ac:dyDescent="0.25">
      <c r="A325" s="4" t="s">
        <v>847</v>
      </c>
      <c r="B325" s="4" t="s">
        <v>848</v>
      </c>
      <c r="C325" s="5">
        <v>44781</v>
      </c>
      <c r="D325" s="6">
        <v>0.48402777777777778</v>
      </c>
      <c r="E325" s="4">
        <v>69.900000000000006</v>
      </c>
      <c r="F325" s="4" t="s">
        <v>21</v>
      </c>
      <c r="G325" s="4" t="s">
        <v>740</v>
      </c>
      <c r="H325" s="4" t="s">
        <v>849</v>
      </c>
      <c r="I325" s="7">
        <v>46010</v>
      </c>
      <c r="J325" s="7">
        <v>46010</v>
      </c>
      <c r="K325" s="4" t="s">
        <v>16</v>
      </c>
      <c r="L325" s="4" t="s">
        <v>16</v>
      </c>
      <c r="M325" s="4" t="s">
        <v>726</v>
      </c>
      <c r="N325" s="4" t="s">
        <v>16</v>
      </c>
      <c r="O325" s="4">
        <v>0</v>
      </c>
      <c r="P325" s="4">
        <v>-8.6170000000000009</v>
      </c>
      <c r="Q325" s="9">
        <v>0</v>
      </c>
      <c r="R325" s="9">
        <v>459473.15704881446</v>
      </c>
      <c r="S325" s="9">
        <v>0</v>
      </c>
      <c r="T325" s="9">
        <v>667975.46071520669</v>
      </c>
      <c r="U325" s="9">
        <v>1521388.3015303449</v>
      </c>
      <c r="V325" s="9">
        <v>-145788.34319503233</v>
      </c>
      <c r="W325" s="9">
        <v>1521388.3015303446</v>
      </c>
      <c r="X325" s="9">
        <v>0</v>
      </c>
      <c r="Y325" s="9">
        <v>18102364.582511216</v>
      </c>
      <c r="Z325" s="9">
        <v>17642891.425462402</v>
      </c>
      <c r="AA325" s="9">
        <v>18310866.886177611</v>
      </c>
      <c r="AB325" s="9">
        <v>19164279.726992749</v>
      </c>
      <c r="AC325" s="9">
        <v>17497103.08226737</v>
      </c>
      <c r="AD325" s="9">
        <v>19164279.726992749</v>
      </c>
      <c r="AE325" s="9">
        <v>17642891.425462402</v>
      </c>
      <c r="AF325" s="9">
        <v>105592512.99454646</v>
      </c>
      <c r="AG325" s="9">
        <f>IF(ISBLANK(Tabla3[[#This Row],[FPO]]),"",YEAR(Tabla3[[#This Row],[FPO]])-$B$1)</f>
        <v>2</v>
      </c>
      <c r="AH325" s="9"/>
    </row>
    <row r="326" spans="1:34" x14ac:dyDescent="0.25">
      <c r="A326" s="4" t="s">
        <v>722</v>
      </c>
      <c r="B326" s="4" t="s">
        <v>723</v>
      </c>
      <c r="C326" s="5">
        <v>44715</v>
      </c>
      <c r="D326" s="6">
        <v>0.67013888888888884</v>
      </c>
      <c r="E326" s="4">
        <v>19.899999999999999</v>
      </c>
      <c r="F326" s="4" t="s">
        <v>21</v>
      </c>
      <c r="G326" s="4" t="s">
        <v>724</v>
      </c>
      <c r="H326" s="4" t="s">
        <v>725</v>
      </c>
      <c r="I326" s="7">
        <v>46022</v>
      </c>
      <c r="J326" s="7">
        <v>46022</v>
      </c>
      <c r="K326" s="4" t="s">
        <v>16</v>
      </c>
      <c r="L326" s="4" t="s">
        <v>16</v>
      </c>
      <c r="M326" s="4" t="s">
        <v>726</v>
      </c>
      <c r="N326" s="4" t="s">
        <v>16</v>
      </c>
      <c r="O326" s="4">
        <v>0</v>
      </c>
      <c r="P326" s="4">
        <v>-1.1299999999999999</v>
      </c>
      <c r="Q326" s="9">
        <v>0</v>
      </c>
      <c r="R326" s="9">
        <v>459473.15704881458</v>
      </c>
      <c r="S326" s="9">
        <v>0</v>
      </c>
      <c r="T326" s="9">
        <v>667975.46071520681</v>
      </c>
      <c r="U326" s="9">
        <v>1521388.3015303449</v>
      </c>
      <c r="V326" s="9">
        <v>-67153.592401755872</v>
      </c>
      <c r="W326" s="9">
        <v>1521388.3015303449</v>
      </c>
      <c r="X326" s="9">
        <v>0</v>
      </c>
      <c r="Y326" s="9">
        <v>18102364.582511216</v>
      </c>
      <c r="Z326" s="9">
        <v>17642891.425462402</v>
      </c>
      <c r="AA326" s="9">
        <v>18310866.886177611</v>
      </c>
      <c r="AB326" s="9">
        <v>19164279.726992749</v>
      </c>
      <c r="AC326" s="9">
        <v>17575737.833060648</v>
      </c>
      <c r="AD326" s="9">
        <v>19164279.726992749</v>
      </c>
      <c r="AE326" s="9">
        <v>17642891.425462402</v>
      </c>
      <c r="AF326" s="9">
        <v>105671147.74533974</v>
      </c>
      <c r="AG326" s="9">
        <f>IF(ISBLANK(Tabla3[[#This Row],[FPO]]),"",YEAR(Tabla3[[#This Row],[FPO]])-$B$1)</f>
        <v>2</v>
      </c>
      <c r="AH326" s="9"/>
    </row>
    <row r="327" spans="1:34" x14ac:dyDescent="0.25">
      <c r="A327" s="4" t="s">
        <v>727</v>
      </c>
      <c r="B327" s="4" t="s">
        <v>723</v>
      </c>
      <c r="C327" s="5">
        <v>44715</v>
      </c>
      <c r="D327" s="6">
        <v>0.67013888888888884</v>
      </c>
      <c r="E327" s="4">
        <v>19.899999999999999</v>
      </c>
      <c r="F327" s="4" t="s">
        <v>21</v>
      </c>
      <c r="G327" s="4" t="s">
        <v>728</v>
      </c>
      <c r="H327" s="4" t="s">
        <v>725</v>
      </c>
      <c r="I327" s="7">
        <v>46022</v>
      </c>
      <c r="J327" s="7">
        <v>46022</v>
      </c>
      <c r="K327" s="4" t="s">
        <v>16</v>
      </c>
      <c r="L327" s="4" t="s">
        <v>16</v>
      </c>
      <c r="M327" s="4" t="s">
        <v>726</v>
      </c>
      <c r="N327" s="4" t="s">
        <v>16</v>
      </c>
      <c r="O327" s="4">
        <v>0</v>
      </c>
      <c r="P327" s="4">
        <v>-1.08</v>
      </c>
      <c r="Q327" s="9">
        <v>0</v>
      </c>
      <c r="R327" s="9">
        <v>459473.15704881458</v>
      </c>
      <c r="S327" s="9">
        <v>0</v>
      </c>
      <c r="T327" s="9">
        <v>667975.46071520681</v>
      </c>
      <c r="U327" s="9">
        <v>1521388.3015303449</v>
      </c>
      <c r="V327" s="9">
        <v>-64182.194507872904</v>
      </c>
      <c r="W327" s="9">
        <v>1521388.3015303449</v>
      </c>
      <c r="X327" s="9">
        <v>0</v>
      </c>
      <c r="Y327" s="9">
        <v>18102364.582511216</v>
      </c>
      <c r="Z327" s="9">
        <v>17642891.425462402</v>
      </c>
      <c r="AA327" s="9">
        <v>18310866.886177611</v>
      </c>
      <c r="AB327" s="9">
        <v>19164279.726992749</v>
      </c>
      <c r="AC327" s="9">
        <v>17578709.230954528</v>
      </c>
      <c r="AD327" s="9">
        <v>19164279.726992749</v>
      </c>
      <c r="AE327" s="9">
        <v>17642891.425462402</v>
      </c>
      <c r="AF327" s="9">
        <v>105674119.14323361</v>
      </c>
      <c r="AG327" s="9">
        <f>IF(ISBLANK(Tabla3[[#This Row],[FPO]]),"",YEAR(Tabla3[[#This Row],[FPO]])-$B$1)</f>
        <v>2</v>
      </c>
      <c r="AH327" s="9"/>
    </row>
    <row r="328" spans="1:34" hidden="1" x14ac:dyDescent="0.25">
      <c r="A328" s="4" t="s">
        <v>766</v>
      </c>
      <c r="B328" s="4" t="s">
        <v>767</v>
      </c>
      <c r="C328" s="5">
        <v>44758</v>
      </c>
      <c r="D328" s="6">
        <v>0.45416666666666666</v>
      </c>
      <c r="E328" s="4">
        <v>60</v>
      </c>
      <c r="F328" s="4" t="s">
        <v>21</v>
      </c>
      <c r="G328" s="4" t="s">
        <v>737</v>
      </c>
      <c r="H328" s="4" t="s">
        <v>768</v>
      </c>
      <c r="I328" s="7">
        <v>46752</v>
      </c>
      <c r="J328" s="7">
        <v>46752</v>
      </c>
      <c r="K328" s="4" t="s">
        <v>16</v>
      </c>
      <c r="L328" s="4" t="s">
        <v>16</v>
      </c>
      <c r="M328" s="4" t="s">
        <v>726</v>
      </c>
      <c r="N328" s="4" t="s">
        <v>16</v>
      </c>
      <c r="O328" s="4">
        <v>0</v>
      </c>
      <c r="P328" s="4">
        <v>-5.48</v>
      </c>
      <c r="Q328" s="9">
        <v>0</v>
      </c>
      <c r="R328" s="9">
        <v>367600.8757722986</v>
      </c>
      <c r="S328" s="9">
        <v>0</v>
      </c>
      <c r="T328" s="9">
        <v>534412.86087410653</v>
      </c>
      <c r="U328" s="9">
        <v>1217184.6460507561</v>
      </c>
      <c r="V328" s="9">
        <v>-86415.089537105043</v>
      </c>
      <c r="W328" s="9">
        <v>1217184.6460507561</v>
      </c>
      <c r="X328" s="9">
        <v>0</v>
      </c>
      <c r="Y328" s="9">
        <v>18010492.3012347</v>
      </c>
      <c r="Z328" s="9">
        <v>17642891.425462402</v>
      </c>
      <c r="AA328" s="9">
        <v>18177304.286336508</v>
      </c>
      <c r="AB328" s="9">
        <v>18860076.071513157</v>
      </c>
      <c r="AC328" s="9">
        <v>17556476.335925296</v>
      </c>
      <c r="AD328" s="9">
        <v>18860076.071513157</v>
      </c>
      <c r="AE328" s="9">
        <v>17642891.425462402</v>
      </c>
      <c r="AF328" s="9">
        <v>104970145.88386738</v>
      </c>
      <c r="AG328" s="9">
        <f>IF(ISBLANK(Tabla3[[#This Row],[FPO]]),"",YEAR(Tabla3[[#This Row],[FPO]])-$B$1)</f>
        <v>4</v>
      </c>
      <c r="AH328" s="9"/>
    </row>
    <row r="329" spans="1:34" hidden="1" x14ac:dyDescent="0.25">
      <c r="A329" s="4" t="s">
        <v>769</v>
      </c>
      <c r="B329" s="4" t="s">
        <v>767</v>
      </c>
      <c r="C329" s="5">
        <v>44758</v>
      </c>
      <c r="D329" s="6">
        <v>0.45416666666666666</v>
      </c>
      <c r="E329" s="4">
        <v>60</v>
      </c>
      <c r="F329" s="4" t="s">
        <v>21</v>
      </c>
      <c r="G329" s="4" t="s">
        <v>770</v>
      </c>
      <c r="H329" s="4" t="s">
        <v>768</v>
      </c>
      <c r="I329" s="7">
        <v>46752</v>
      </c>
      <c r="J329" s="7">
        <v>46752</v>
      </c>
      <c r="K329" s="4" t="s">
        <v>16</v>
      </c>
      <c r="L329" s="4" t="s">
        <v>16</v>
      </c>
      <c r="M329" s="4" t="s">
        <v>726</v>
      </c>
      <c r="N329" s="4" t="s">
        <v>16</v>
      </c>
      <c r="O329" s="4">
        <v>0</v>
      </c>
      <c r="P329" s="4">
        <v>-5.33</v>
      </c>
      <c r="Q329" s="9">
        <v>0</v>
      </c>
      <c r="R329" s="9">
        <v>367600.8757722986</v>
      </c>
      <c r="S329" s="9">
        <v>0</v>
      </c>
      <c r="T329" s="9">
        <v>534412.86087410653</v>
      </c>
      <c r="U329" s="9">
        <v>1217184.6460507561</v>
      </c>
      <c r="V329" s="9">
        <v>-84049.712998680596</v>
      </c>
      <c r="W329" s="9">
        <v>1217184.6460507561</v>
      </c>
      <c r="X329" s="9">
        <v>0</v>
      </c>
      <c r="Y329" s="9">
        <v>18010492.3012347</v>
      </c>
      <c r="Z329" s="9">
        <v>17642891.425462402</v>
      </c>
      <c r="AA329" s="9">
        <v>18177304.286336508</v>
      </c>
      <c r="AB329" s="9">
        <v>18860076.071513157</v>
      </c>
      <c r="AC329" s="9">
        <v>17558841.712463722</v>
      </c>
      <c r="AD329" s="9">
        <v>18860076.071513157</v>
      </c>
      <c r="AE329" s="9">
        <v>17642891.425462402</v>
      </c>
      <c r="AF329" s="9">
        <v>104972511.26040581</v>
      </c>
      <c r="AG329" s="9">
        <f>IF(ISBLANK(Tabla3[[#This Row],[FPO]]),"",YEAR(Tabla3[[#This Row],[FPO]])-$B$1)</f>
        <v>4</v>
      </c>
      <c r="AH329" s="9"/>
    </row>
    <row r="330" spans="1:34" hidden="1" x14ac:dyDescent="0.25">
      <c r="A330" s="4" t="s">
        <v>895</v>
      </c>
      <c r="B330" s="4" t="s">
        <v>896</v>
      </c>
      <c r="C330" s="5">
        <v>44802</v>
      </c>
      <c r="D330" s="6">
        <v>0.5625</v>
      </c>
      <c r="E330" s="4">
        <v>9.9</v>
      </c>
      <c r="F330" s="4" t="s">
        <v>21</v>
      </c>
      <c r="G330" s="4" t="s">
        <v>821</v>
      </c>
      <c r="H330" s="4" t="s">
        <v>897</v>
      </c>
      <c r="I330" s="7">
        <v>46387</v>
      </c>
      <c r="J330" s="7">
        <v>46387</v>
      </c>
      <c r="K330" s="4" t="s">
        <v>16</v>
      </c>
      <c r="L330" s="4" t="s">
        <v>16</v>
      </c>
      <c r="M330" s="4" t="s">
        <v>726</v>
      </c>
      <c r="N330" s="4" t="s">
        <v>16</v>
      </c>
      <c r="O330" s="4">
        <v>0</v>
      </c>
      <c r="P330" s="4">
        <v>-0.32</v>
      </c>
      <c r="Q330" s="9">
        <v>0</v>
      </c>
      <c r="R330" s="9">
        <v>410977.77911342995</v>
      </c>
      <c r="S330" s="9">
        <v>0</v>
      </c>
      <c r="T330" s="9">
        <v>597473.57845725107</v>
      </c>
      <c r="U330" s="9">
        <v>1360812.4342847455</v>
      </c>
      <c r="V330" s="9">
        <v>-34191.39839946328</v>
      </c>
      <c r="W330" s="9">
        <v>1360812.4342847455</v>
      </c>
      <c r="X330" s="9">
        <v>0</v>
      </c>
      <c r="Y330" s="9">
        <v>18053869.204575833</v>
      </c>
      <c r="Z330" s="9">
        <v>17642891.425462402</v>
      </c>
      <c r="AA330" s="9">
        <v>18240365.003919654</v>
      </c>
      <c r="AB330" s="9">
        <v>19003703.859747149</v>
      </c>
      <c r="AC330" s="9">
        <v>17608700.027062938</v>
      </c>
      <c r="AD330" s="9">
        <v>19003703.859747149</v>
      </c>
      <c r="AE330" s="9">
        <v>17642891.425462402</v>
      </c>
      <c r="AF330" s="9">
        <v>105344248.87828027</v>
      </c>
      <c r="AG330" s="9">
        <f>IF(ISBLANK(Tabla3[[#This Row],[FPO]]),"",YEAR(Tabla3[[#This Row],[FPO]])-$B$1)</f>
        <v>3</v>
      </c>
      <c r="AH330" s="9"/>
    </row>
    <row r="331" spans="1:34" hidden="1" x14ac:dyDescent="0.25">
      <c r="A331" s="4" t="s">
        <v>898</v>
      </c>
      <c r="B331" s="4" t="s">
        <v>896</v>
      </c>
      <c r="C331" s="5">
        <v>44802</v>
      </c>
      <c r="D331" s="6">
        <v>0.5625</v>
      </c>
      <c r="E331" s="4">
        <v>9.9</v>
      </c>
      <c r="F331" s="4" t="s">
        <v>21</v>
      </c>
      <c r="G331" s="4" t="s">
        <v>824</v>
      </c>
      <c r="H331" s="4" t="s">
        <v>897</v>
      </c>
      <c r="I331" s="7">
        <v>46387</v>
      </c>
      <c r="J331" s="7">
        <v>46387</v>
      </c>
      <c r="K331" s="4" t="s">
        <v>16</v>
      </c>
      <c r="L331" s="4" t="s">
        <v>16</v>
      </c>
      <c r="M331" s="4" t="s">
        <v>726</v>
      </c>
      <c r="N331" s="4" t="s">
        <v>16</v>
      </c>
      <c r="O331" s="4">
        <v>0</v>
      </c>
      <c r="P331" s="4">
        <v>-0.38</v>
      </c>
      <c r="Q331" s="9">
        <v>0</v>
      </c>
      <c r="R331" s="9">
        <v>410977.77911342995</v>
      </c>
      <c r="S331" s="9">
        <v>0</v>
      </c>
      <c r="T331" s="9">
        <v>597473.57845725107</v>
      </c>
      <c r="U331" s="9">
        <v>1360812.4342847455</v>
      </c>
      <c r="V331" s="9">
        <v>-40602.285599362636</v>
      </c>
      <c r="W331" s="9">
        <v>1360812.4342847455</v>
      </c>
      <c r="X331" s="9">
        <v>0</v>
      </c>
      <c r="Y331" s="9">
        <v>18053869.204575833</v>
      </c>
      <c r="Z331" s="9">
        <v>17642891.425462402</v>
      </c>
      <c r="AA331" s="9">
        <v>18240365.003919654</v>
      </c>
      <c r="AB331" s="9">
        <v>19003703.859747149</v>
      </c>
      <c r="AC331" s="9">
        <v>17602289.13986304</v>
      </c>
      <c r="AD331" s="9">
        <v>19003703.859747149</v>
      </c>
      <c r="AE331" s="9">
        <v>17642891.425462402</v>
      </c>
      <c r="AF331" s="9">
        <v>105337837.99108039</v>
      </c>
      <c r="AG331" s="9">
        <f>IF(ISBLANK(Tabla3[[#This Row],[FPO]]),"",YEAR(Tabla3[[#This Row],[FPO]])-$B$1)</f>
        <v>3</v>
      </c>
      <c r="AH331" s="9"/>
    </row>
    <row r="332" spans="1:34" hidden="1" x14ac:dyDescent="0.25">
      <c r="A332" s="4" t="s">
        <v>880</v>
      </c>
      <c r="B332" s="4" t="s">
        <v>881</v>
      </c>
      <c r="C332" s="5">
        <v>44795</v>
      </c>
      <c r="D332" s="6">
        <v>0.66249999999999998</v>
      </c>
      <c r="E332" s="4">
        <v>70</v>
      </c>
      <c r="F332" s="4" t="s">
        <v>21</v>
      </c>
      <c r="G332" s="4" t="s">
        <v>882</v>
      </c>
      <c r="H332" s="4" t="s">
        <v>883</v>
      </c>
      <c r="I332" s="7">
        <v>46752</v>
      </c>
      <c r="J332" s="7">
        <v>46752</v>
      </c>
      <c r="K332" s="4" t="s">
        <v>16</v>
      </c>
      <c r="L332" s="4" t="s">
        <v>16</v>
      </c>
      <c r="M332" s="4" t="s">
        <v>726</v>
      </c>
      <c r="N332" s="4" t="s">
        <v>16</v>
      </c>
      <c r="O332" s="4">
        <v>0</v>
      </c>
      <c r="P332" s="4">
        <v>2.35</v>
      </c>
      <c r="Q332" s="9">
        <v>0</v>
      </c>
      <c r="R332" s="9">
        <v>367600.87577229866</v>
      </c>
      <c r="S332" s="9">
        <v>0</v>
      </c>
      <c r="T332" s="9">
        <v>534412.86087410641</v>
      </c>
      <c r="U332" s="9">
        <v>1217184.6460507556</v>
      </c>
      <c r="V332" s="9">
        <v>31763.627801699189</v>
      </c>
      <c r="W332" s="9">
        <v>1217184.6460507556</v>
      </c>
      <c r="X332" s="9">
        <v>0</v>
      </c>
      <c r="Y332" s="9">
        <v>18010492.3012347</v>
      </c>
      <c r="Z332" s="9">
        <v>17642891.425462402</v>
      </c>
      <c r="AA332" s="9">
        <v>18177304.286336508</v>
      </c>
      <c r="AB332" s="9">
        <v>18860076.071513157</v>
      </c>
      <c r="AC332" s="9">
        <v>17674655.0532641</v>
      </c>
      <c r="AD332" s="9">
        <v>18860076.071513157</v>
      </c>
      <c r="AE332" s="9">
        <v>17642891.425462402</v>
      </c>
      <c r="AF332" s="9">
        <v>105088324.60120618</v>
      </c>
      <c r="AG332" s="9">
        <f>IF(ISBLANK(Tabla3[[#This Row],[FPO]]),"",YEAR(Tabla3[[#This Row],[FPO]])-$B$1)</f>
        <v>4</v>
      </c>
      <c r="AH332" s="9"/>
    </row>
    <row r="333" spans="1:34" hidden="1" x14ac:dyDescent="0.25">
      <c r="A333" s="4" t="s">
        <v>884</v>
      </c>
      <c r="B333" s="4" t="s">
        <v>881</v>
      </c>
      <c r="C333" s="5">
        <v>44795</v>
      </c>
      <c r="D333" s="6">
        <v>0.66249999999999998</v>
      </c>
      <c r="E333" s="4">
        <v>70</v>
      </c>
      <c r="F333" s="4" t="s">
        <v>21</v>
      </c>
      <c r="G333" s="4" t="s">
        <v>885</v>
      </c>
      <c r="H333" s="4" t="s">
        <v>883</v>
      </c>
      <c r="I333" s="7">
        <v>46752</v>
      </c>
      <c r="J333" s="7">
        <v>46752</v>
      </c>
      <c r="K333" s="4" t="s">
        <v>16</v>
      </c>
      <c r="L333" s="4" t="s">
        <v>16</v>
      </c>
      <c r="M333" s="4" t="s">
        <v>726</v>
      </c>
      <c r="N333" s="4" t="s">
        <v>16</v>
      </c>
      <c r="O333" s="4">
        <v>0</v>
      </c>
      <c r="P333" s="4">
        <v>2.3199999999999998</v>
      </c>
      <c r="Q333" s="9">
        <v>0</v>
      </c>
      <c r="R333" s="9">
        <v>367600.87577229866</v>
      </c>
      <c r="S333" s="9">
        <v>0</v>
      </c>
      <c r="T333" s="9">
        <v>534412.86087410641</v>
      </c>
      <c r="U333" s="9">
        <v>1217184.6460507556</v>
      </c>
      <c r="V333" s="9">
        <v>31358.134680826439</v>
      </c>
      <c r="W333" s="9">
        <v>1217184.6460507556</v>
      </c>
      <c r="X333" s="9">
        <v>0</v>
      </c>
      <c r="Y333" s="9">
        <v>18010492.3012347</v>
      </c>
      <c r="Z333" s="9">
        <v>17642891.425462402</v>
      </c>
      <c r="AA333" s="9">
        <v>18177304.286336508</v>
      </c>
      <c r="AB333" s="9">
        <v>18860076.071513157</v>
      </c>
      <c r="AC333" s="9">
        <v>17674249.560143229</v>
      </c>
      <c r="AD333" s="9">
        <v>18860076.071513157</v>
      </c>
      <c r="AE333" s="9">
        <v>17642891.425462402</v>
      </c>
      <c r="AF333" s="9">
        <v>105087919.1080853</v>
      </c>
      <c r="AG333" s="9">
        <f>IF(ISBLANK(Tabla3[[#This Row],[FPO]]),"",YEAR(Tabla3[[#This Row],[FPO]])-$B$1)</f>
        <v>4</v>
      </c>
      <c r="AH333" s="9"/>
    </row>
    <row r="334" spans="1:34" x14ac:dyDescent="0.25">
      <c r="A334" s="4" t="s">
        <v>729</v>
      </c>
      <c r="B334" s="4" t="s">
        <v>730</v>
      </c>
      <c r="C334" s="5">
        <v>44754</v>
      </c>
      <c r="D334" s="6">
        <v>0.66319444444444442</v>
      </c>
      <c r="E334" s="4">
        <v>9.9</v>
      </c>
      <c r="F334" s="4" t="s">
        <v>21</v>
      </c>
      <c r="G334" s="4" t="s">
        <v>731</v>
      </c>
      <c r="H334" s="4" t="s">
        <v>732</v>
      </c>
      <c r="I334" s="7">
        <v>46022</v>
      </c>
      <c r="J334" s="7">
        <v>46022</v>
      </c>
      <c r="K334" s="4" t="s">
        <v>16</v>
      </c>
      <c r="L334" s="4" t="s">
        <v>16</v>
      </c>
      <c r="M334" s="4" t="s">
        <v>726</v>
      </c>
      <c r="N334" s="4" t="s">
        <v>16</v>
      </c>
      <c r="O334" s="4">
        <v>0</v>
      </c>
      <c r="P334" s="4">
        <v>-1.21248</v>
      </c>
      <c r="Q334" s="9">
        <v>0</v>
      </c>
      <c r="R334" s="9">
        <v>459473.15704881464</v>
      </c>
      <c r="S334" s="9">
        <v>0</v>
      </c>
      <c r="T334" s="9">
        <v>667975.46071520657</v>
      </c>
      <c r="U334" s="9">
        <v>1521388.3015303449</v>
      </c>
      <c r="V334" s="9">
        <v>-144838.25114276315</v>
      </c>
      <c r="W334" s="9">
        <v>1521388.3015303449</v>
      </c>
      <c r="X334" s="9">
        <v>0</v>
      </c>
      <c r="Y334" s="9">
        <v>18102364.582511216</v>
      </c>
      <c r="Z334" s="9">
        <v>17642891.425462402</v>
      </c>
      <c r="AA334" s="9">
        <v>18310866.886177611</v>
      </c>
      <c r="AB334" s="9">
        <v>19164279.726992749</v>
      </c>
      <c r="AC334" s="9">
        <v>17498053.17431964</v>
      </c>
      <c r="AD334" s="9">
        <v>19164279.726992749</v>
      </c>
      <c r="AE334" s="9">
        <v>17642891.425462402</v>
      </c>
      <c r="AF334" s="9">
        <v>105593463.08659871</v>
      </c>
      <c r="AG334" s="9">
        <f>IF(ISBLANK(Tabla3[[#This Row],[FPO]]),"",YEAR(Tabla3[[#This Row],[FPO]])-$B$1)</f>
        <v>2</v>
      </c>
      <c r="AH334" s="9"/>
    </row>
    <row r="335" spans="1:34" x14ac:dyDescent="0.25">
      <c r="A335" s="4" t="s">
        <v>733</v>
      </c>
      <c r="B335" s="4" t="s">
        <v>730</v>
      </c>
      <c r="C335" s="5">
        <v>44754</v>
      </c>
      <c r="D335" s="6">
        <v>0.66319444444444442</v>
      </c>
      <c r="E335" s="4">
        <v>9.9</v>
      </c>
      <c r="F335" s="4" t="s">
        <v>21</v>
      </c>
      <c r="G335" s="4" t="s">
        <v>734</v>
      </c>
      <c r="H335" s="4" t="s">
        <v>732</v>
      </c>
      <c r="I335" s="7">
        <v>46022</v>
      </c>
      <c r="J335" s="7">
        <v>46022</v>
      </c>
      <c r="K335" s="4" t="s">
        <v>16</v>
      </c>
      <c r="L335" s="4" t="s">
        <v>16</v>
      </c>
      <c r="M335" s="4" t="s">
        <v>726</v>
      </c>
      <c r="N335" s="4" t="s">
        <v>16</v>
      </c>
      <c r="O335" s="4">
        <v>0</v>
      </c>
      <c r="P335" s="4">
        <v>-1.12588</v>
      </c>
      <c r="Q335" s="9">
        <v>0</v>
      </c>
      <c r="R335" s="9">
        <v>459473.15704881464</v>
      </c>
      <c r="S335" s="9">
        <v>0</v>
      </c>
      <c r="T335" s="9">
        <v>667975.46071520657</v>
      </c>
      <c r="U335" s="9">
        <v>1521388.3015303449</v>
      </c>
      <c r="V335" s="9">
        <v>-134493.34438226954</v>
      </c>
      <c r="W335" s="9">
        <v>1521388.3015303449</v>
      </c>
      <c r="X335" s="9">
        <v>0</v>
      </c>
      <c r="Y335" s="9">
        <v>18102364.582511216</v>
      </c>
      <c r="Z335" s="9">
        <v>17642891.425462402</v>
      </c>
      <c r="AA335" s="9">
        <v>18310866.886177611</v>
      </c>
      <c r="AB335" s="9">
        <v>19164279.726992749</v>
      </c>
      <c r="AC335" s="9">
        <v>17508398.081080131</v>
      </c>
      <c r="AD335" s="9">
        <v>19164279.726992749</v>
      </c>
      <c r="AE335" s="9">
        <v>17642891.425462402</v>
      </c>
      <c r="AF335" s="9">
        <v>105603807.99335922</v>
      </c>
      <c r="AG335" s="9">
        <f>IF(ISBLANK(Tabla3[[#This Row],[FPO]]),"",YEAR(Tabla3[[#This Row],[FPO]])-$B$1)</f>
        <v>2</v>
      </c>
      <c r="AH335" s="9"/>
    </row>
    <row r="336" spans="1:34" x14ac:dyDescent="0.25">
      <c r="A336" s="4" t="s">
        <v>761</v>
      </c>
      <c r="B336" s="4" t="s">
        <v>762</v>
      </c>
      <c r="C336" s="5">
        <v>44758</v>
      </c>
      <c r="D336" s="6">
        <v>0.3347222222222222</v>
      </c>
      <c r="E336" s="4">
        <v>19.899999999999999</v>
      </c>
      <c r="F336" s="4" t="s">
        <v>21</v>
      </c>
      <c r="G336" s="4" t="s">
        <v>737</v>
      </c>
      <c r="H336" s="4" t="s">
        <v>763</v>
      </c>
      <c r="I336" s="7">
        <v>46022</v>
      </c>
      <c r="J336" s="7">
        <v>46022</v>
      </c>
      <c r="K336" s="4" t="s">
        <v>16</v>
      </c>
      <c r="L336" s="4" t="s">
        <v>16</v>
      </c>
      <c r="M336" s="4" t="s">
        <v>726</v>
      </c>
      <c r="N336" s="4" t="s">
        <v>16</v>
      </c>
      <c r="O336" s="4">
        <v>0</v>
      </c>
      <c r="P336" s="4">
        <v>-5.28</v>
      </c>
      <c r="Q336" s="9">
        <v>0</v>
      </c>
      <c r="R336" s="9">
        <v>459473.15704881458</v>
      </c>
      <c r="S336" s="9">
        <v>0</v>
      </c>
      <c r="T336" s="9">
        <v>667975.46071520681</v>
      </c>
      <c r="U336" s="9">
        <v>1521388.3015303449</v>
      </c>
      <c r="V336" s="9">
        <v>-313779.61759404524</v>
      </c>
      <c r="W336" s="9">
        <v>1521388.3015303449</v>
      </c>
      <c r="X336" s="9">
        <v>0</v>
      </c>
      <c r="Y336" s="9">
        <v>18102364.582511216</v>
      </c>
      <c r="Z336" s="9">
        <v>17642891.425462402</v>
      </c>
      <c r="AA336" s="9">
        <v>18310866.886177611</v>
      </c>
      <c r="AB336" s="9">
        <v>19164279.726992749</v>
      </c>
      <c r="AC336" s="9">
        <v>17329111.807868358</v>
      </c>
      <c r="AD336" s="9">
        <v>19164279.726992749</v>
      </c>
      <c r="AE336" s="9">
        <v>17642891.425462402</v>
      </c>
      <c r="AF336" s="9">
        <v>105424521.72014745</v>
      </c>
      <c r="AG336" s="9">
        <f>IF(ISBLANK(Tabla3[[#This Row],[FPO]]),"",YEAR(Tabla3[[#This Row],[FPO]])-$B$1)</f>
        <v>2</v>
      </c>
      <c r="AH336" s="9"/>
    </row>
    <row r="337" spans="1:34" x14ac:dyDescent="0.25">
      <c r="A337" s="4" t="s">
        <v>764</v>
      </c>
      <c r="B337" s="4" t="s">
        <v>762</v>
      </c>
      <c r="C337" s="5">
        <v>44758</v>
      </c>
      <c r="D337" s="6">
        <v>0.3347222222222222</v>
      </c>
      <c r="E337" s="4">
        <v>19.899999999999999</v>
      </c>
      <c r="F337" s="4" t="s">
        <v>21</v>
      </c>
      <c r="G337" s="4" t="s">
        <v>765</v>
      </c>
      <c r="H337" s="4" t="s">
        <v>763</v>
      </c>
      <c r="I337" s="7">
        <v>46022</v>
      </c>
      <c r="J337" s="7">
        <v>46022</v>
      </c>
      <c r="K337" s="4" t="s">
        <v>16</v>
      </c>
      <c r="L337" s="4" t="s">
        <v>16</v>
      </c>
      <c r="M337" s="4" t="s">
        <v>726</v>
      </c>
      <c r="N337" s="4" t="s">
        <v>16</v>
      </c>
      <c r="O337" s="4">
        <v>0</v>
      </c>
      <c r="P337" s="4">
        <v>-5.25</v>
      </c>
      <c r="Q337" s="9">
        <v>0</v>
      </c>
      <c r="R337" s="9">
        <v>459473.15704881458</v>
      </c>
      <c r="S337" s="9">
        <v>0</v>
      </c>
      <c r="T337" s="9">
        <v>667975.46071520681</v>
      </c>
      <c r="U337" s="9">
        <v>1521388.3015303449</v>
      </c>
      <c r="V337" s="9">
        <v>-311996.77885771543</v>
      </c>
      <c r="W337" s="9">
        <v>1521388.3015303449</v>
      </c>
      <c r="X337" s="9">
        <v>0</v>
      </c>
      <c r="Y337" s="9">
        <v>18102364.582511216</v>
      </c>
      <c r="Z337" s="9">
        <v>17642891.425462402</v>
      </c>
      <c r="AA337" s="9">
        <v>18310866.886177611</v>
      </c>
      <c r="AB337" s="9">
        <v>19164279.726992749</v>
      </c>
      <c r="AC337" s="9">
        <v>17330894.646604687</v>
      </c>
      <c r="AD337" s="9">
        <v>19164279.726992749</v>
      </c>
      <c r="AE337" s="9">
        <v>17642891.425462402</v>
      </c>
      <c r="AF337" s="9">
        <v>105426304.55888377</v>
      </c>
      <c r="AG337" s="9">
        <f>IF(ISBLANK(Tabla3[[#This Row],[FPO]]),"",YEAR(Tabla3[[#This Row],[FPO]])-$B$1)</f>
        <v>2</v>
      </c>
      <c r="AH337" s="9"/>
    </row>
    <row r="338" spans="1:34" hidden="1" x14ac:dyDescent="0.25">
      <c r="A338" s="4" t="s">
        <v>751</v>
      </c>
      <c r="B338" s="4" t="s">
        <v>752</v>
      </c>
      <c r="C338" s="5">
        <v>44757</v>
      </c>
      <c r="D338" s="6">
        <v>0.74097222222222225</v>
      </c>
      <c r="E338" s="4">
        <v>50</v>
      </c>
      <c r="F338" s="4" t="s">
        <v>21</v>
      </c>
      <c r="G338" s="4" t="s">
        <v>753</v>
      </c>
      <c r="H338" s="4" t="s">
        <v>754</v>
      </c>
      <c r="I338" s="7">
        <v>46387</v>
      </c>
      <c r="J338" s="7">
        <v>46387</v>
      </c>
      <c r="K338" s="4" t="s">
        <v>16</v>
      </c>
      <c r="L338" s="4" t="s">
        <v>16</v>
      </c>
      <c r="M338" s="4" t="s">
        <v>726</v>
      </c>
      <c r="N338" s="4" t="s">
        <v>16</v>
      </c>
      <c r="O338" s="4">
        <v>0</v>
      </c>
      <c r="P338" s="4">
        <v>-9.82</v>
      </c>
      <c r="Q338" s="9">
        <v>0</v>
      </c>
      <c r="R338" s="9">
        <v>410977.77911342977</v>
      </c>
      <c r="S338" s="9">
        <v>0</v>
      </c>
      <c r="T338" s="9">
        <v>597473.57845725096</v>
      </c>
      <c r="U338" s="9">
        <v>1360812.4342847452</v>
      </c>
      <c r="V338" s="9">
        <v>-207751.21059993879</v>
      </c>
      <c r="W338" s="9">
        <v>1360812.4342847452</v>
      </c>
      <c r="X338" s="9">
        <v>0</v>
      </c>
      <c r="Y338" s="9">
        <v>18053869.204575833</v>
      </c>
      <c r="Z338" s="9">
        <v>17642891.425462402</v>
      </c>
      <c r="AA338" s="9">
        <v>18240365.003919654</v>
      </c>
      <c r="AB338" s="9">
        <v>19003703.859747149</v>
      </c>
      <c r="AC338" s="9">
        <v>17435140.214862462</v>
      </c>
      <c r="AD338" s="9">
        <v>19003703.859747149</v>
      </c>
      <c r="AE338" s="9">
        <v>17642891.425462402</v>
      </c>
      <c r="AF338" s="9">
        <v>105170689.06607981</v>
      </c>
      <c r="AG338" s="9">
        <f>IF(ISBLANK(Tabla3[[#This Row],[FPO]]),"",YEAR(Tabla3[[#This Row],[FPO]])-$B$1)</f>
        <v>3</v>
      </c>
      <c r="AH338" s="9"/>
    </row>
    <row r="339" spans="1:34" hidden="1" x14ac:dyDescent="0.25">
      <c r="A339" s="4" t="s">
        <v>755</v>
      </c>
      <c r="B339" s="4" t="s">
        <v>752</v>
      </c>
      <c r="C339" s="5">
        <v>44757</v>
      </c>
      <c r="D339" s="6">
        <v>0.74097222222222225</v>
      </c>
      <c r="E339" s="4">
        <v>50</v>
      </c>
      <c r="F339" s="4" t="s">
        <v>21</v>
      </c>
      <c r="G339" s="4" t="s">
        <v>756</v>
      </c>
      <c r="H339" s="4" t="s">
        <v>754</v>
      </c>
      <c r="I339" s="7">
        <v>46387</v>
      </c>
      <c r="J339" s="7">
        <v>46387</v>
      </c>
      <c r="K339" s="4" t="s">
        <v>16</v>
      </c>
      <c r="L339" s="4" t="s">
        <v>16</v>
      </c>
      <c r="M339" s="4" t="s">
        <v>726</v>
      </c>
      <c r="N339" s="4" t="s">
        <v>16</v>
      </c>
      <c r="O339" s="4">
        <v>0</v>
      </c>
      <c r="P339" s="4">
        <v>-11.04</v>
      </c>
      <c r="Q339" s="9">
        <v>0</v>
      </c>
      <c r="R339" s="9">
        <v>410977.77911342977</v>
      </c>
      <c r="S339" s="9">
        <v>0</v>
      </c>
      <c r="T339" s="9">
        <v>597473.57845725096</v>
      </c>
      <c r="U339" s="9">
        <v>1360812.4342847452</v>
      </c>
      <c r="V339" s="9">
        <v>-233561.44246673363</v>
      </c>
      <c r="W339" s="9">
        <v>1360812.4342847452</v>
      </c>
      <c r="X339" s="9">
        <v>0</v>
      </c>
      <c r="Y339" s="9">
        <v>18053869.204575833</v>
      </c>
      <c r="Z339" s="9">
        <v>17642891.425462402</v>
      </c>
      <c r="AA339" s="9">
        <v>18240365.003919654</v>
      </c>
      <c r="AB339" s="9">
        <v>19003703.859747149</v>
      </c>
      <c r="AC339" s="9">
        <v>17409329.98299567</v>
      </c>
      <c r="AD339" s="9">
        <v>19003703.859747149</v>
      </c>
      <c r="AE339" s="9">
        <v>17642891.425462402</v>
      </c>
      <c r="AF339" s="9">
        <v>105144878.834213</v>
      </c>
      <c r="AG339" s="9">
        <f>IF(ISBLANK(Tabla3[[#This Row],[FPO]]),"",YEAR(Tabla3[[#This Row],[FPO]])-$B$1)</f>
        <v>3</v>
      </c>
      <c r="AH339" s="9"/>
    </row>
    <row r="340" spans="1:34" x14ac:dyDescent="0.25">
      <c r="A340" s="4" t="s">
        <v>809</v>
      </c>
      <c r="B340" s="4" t="s">
        <v>810</v>
      </c>
      <c r="C340" s="5">
        <v>44769</v>
      </c>
      <c r="D340" s="6">
        <v>0.66180555555555554</v>
      </c>
      <c r="E340" s="4">
        <v>9.9</v>
      </c>
      <c r="F340" s="4" t="s">
        <v>21</v>
      </c>
      <c r="G340" s="4" t="s">
        <v>811</v>
      </c>
      <c r="H340" s="4" t="s">
        <v>812</v>
      </c>
      <c r="I340" s="7">
        <v>45657</v>
      </c>
      <c r="J340" s="7">
        <v>45657</v>
      </c>
      <c r="K340" s="4" t="s">
        <v>16</v>
      </c>
      <c r="L340" s="4" t="s">
        <v>16</v>
      </c>
      <c r="M340" s="4" t="s">
        <v>726</v>
      </c>
      <c r="N340" s="4" t="s">
        <v>16</v>
      </c>
      <c r="O340" s="4">
        <v>0</v>
      </c>
      <c r="P340" s="4">
        <v>-1.66</v>
      </c>
      <c r="Q340" s="9">
        <v>0</v>
      </c>
      <c r="R340" s="9">
        <v>513690.98958057474</v>
      </c>
      <c r="S340" s="9">
        <v>0</v>
      </c>
      <c r="T340" s="9">
        <v>746796.56507960113</v>
      </c>
      <c r="U340" s="9">
        <v>1700912.1211109257</v>
      </c>
      <c r="V340" s="9">
        <v>-221696.36903770061</v>
      </c>
      <c r="W340" s="9">
        <v>1700912.1211109257</v>
      </c>
      <c r="X340" s="9">
        <v>0</v>
      </c>
      <c r="Y340" s="9">
        <v>18156582.415042978</v>
      </c>
      <c r="Z340" s="9">
        <v>17642891.425462402</v>
      </c>
      <c r="AA340" s="9">
        <v>18389687.990542002</v>
      </c>
      <c r="AB340" s="9">
        <v>19343803.54657333</v>
      </c>
      <c r="AC340" s="9">
        <v>17421195.056424703</v>
      </c>
      <c r="AD340" s="9">
        <v>19343803.54657333</v>
      </c>
      <c r="AE340" s="9">
        <v>17642891.425462402</v>
      </c>
      <c r="AF340" s="9">
        <v>105918929.6349708</v>
      </c>
      <c r="AG340" s="9">
        <f>IF(ISBLANK(Tabla3[[#This Row],[FPO]]),"",YEAR(Tabla3[[#This Row],[FPO]])-$B$1)</f>
        <v>1</v>
      </c>
      <c r="AH340" s="9"/>
    </row>
    <row r="341" spans="1:34" x14ac:dyDescent="0.25">
      <c r="A341" s="10" t="s">
        <v>813</v>
      </c>
      <c r="B341" s="10" t="s">
        <v>810</v>
      </c>
      <c r="C341" s="11">
        <v>44769</v>
      </c>
      <c r="D341" s="12">
        <v>0.66180555555555554</v>
      </c>
      <c r="E341" s="10">
        <v>9.9</v>
      </c>
      <c r="F341" s="10" t="s">
        <v>21</v>
      </c>
      <c r="G341" s="10" t="s">
        <v>814</v>
      </c>
      <c r="H341" s="10" t="s">
        <v>812</v>
      </c>
      <c r="I341" s="13">
        <v>45657</v>
      </c>
      <c r="J341" s="13">
        <v>45657</v>
      </c>
      <c r="K341" s="10" t="s">
        <v>16</v>
      </c>
      <c r="L341" s="10" t="s">
        <v>16</v>
      </c>
      <c r="M341" s="10" t="s">
        <v>726</v>
      </c>
      <c r="N341" s="10" t="s">
        <v>16</v>
      </c>
      <c r="O341" s="10">
        <v>0</v>
      </c>
      <c r="P341" s="10">
        <v>-2.56</v>
      </c>
      <c r="Q341" s="14">
        <v>0</v>
      </c>
      <c r="R341" s="14">
        <v>513690.98958057474</v>
      </c>
      <c r="S341" s="14">
        <v>0</v>
      </c>
      <c r="T341" s="14">
        <v>746796.56507960113</v>
      </c>
      <c r="U341" s="14">
        <v>1700912.1211109257</v>
      </c>
      <c r="V341" s="14">
        <v>-341893.19562440587</v>
      </c>
      <c r="W341" s="14">
        <v>1700912.1211109257</v>
      </c>
      <c r="X341" s="14">
        <v>0</v>
      </c>
      <c r="Y341" s="14">
        <v>18156582.415042978</v>
      </c>
      <c r="Z341" s="14">
        <v>17642891.425462402</v>
      </c>
      <c r="AA341" s="14">
        <v>18389687.990542002</v>
      </c>
      <c r="AB341" s="14">
        <v>19343803.54657333</v>
      </c>
      <c r="AC341" s="14">
        <v>17300998.229837995</v>
      </c>
      <c r="AD341" s="14">
        <v>19343803.54657333</v>
      </c>
      <c r="AE341" s="14">
        <v>17642891.425462402</v>
      </c>
      <c r="AF341" s="14">
        <v>105798732.80838409</v>
      </c>
      <c r="AG341" s="9">
        <f>IF(ISBLANK(Tabla3[[#This Row],[FPO]]),"",YEAR(Tabla3[[#This Row],[FPO]])-$B$1)</f>
        <v>1</v>
      </c>
      <c r="AH341" s="9"/>
    </row>
    <row r="342" spans="1:34" hidden="1" x14ac:dyDescent="0.25">
      <c r="A342" s="4" t="s">
        <v>996</v>
      </c>
      <c r="B342" s="4" t="s">
        <v>997</v>
      </c>
      <c r="C342" s="5">
        <v>44758</v>
      </c>
      <c r="D342" s="6" t="s">
        <v>998</v>
      </c>
      <c r="E342" s="4">
        <v>9.9</v>
      </c>
      <c r="F342" s="4" t="s">
        <v>21</v>
      </c>
      <c r="G342" s="4" t="s">
        <v>999</v>
      </c>
      <c r="H342" s="4" t="s">
        <v>1000</v>
      </c>
      <c r="I342" s="7">
        <v>46387</v>
      </c>
      <c r="J342" s="7">
        <v>46387</v>
      </c>
      <c r="K342" s="4" t="s">
        <v>903</v>
      </c>
      <c r="L342" s="4" t="s">
        <v>16</v>
      </c>
      <c r="M342" s="4" t="s">
        <v>1153</v>
      </c>
      <c r="N342" s="4" t="s">
        <v>16</v>
      </c>
      <c r="O342" s="4" t="s">
        <v>222</v>
      </c>
      <c r="P342" s="17">
        <v>0.42099999999999999</v>
      </c>
      <c r="Q342" s="9">
        <v>0</v>
      </c>
      <c r="R342" s="9">
        <v>410977.77911342995</v>
      </c>
      <c r="S342" s="9">
        <v>0</v>
      </c>
      <c r="T342" s="9">
        <v>597473.57845725107</v>
      </c>
      <c r="U342" s="9">
        <v>1360812.4342847455</v>
      </c>
      <c r="V342" s="9">
        <v>44983.058519293867</v>
      </c>
      <c r="W342" s="9">
        <v>1360812.4342847455</v>
      </c>
      <c r="X342" s="9">
        <v>0</v>
      </c>
      <c r="Y342" s="9">
        <v>12669663.620810797</v>
      </c>
      <c r="Z342" s="9">
        <v>12258685.841697367</v>
      </c>
      <c r="AA342" s="9">
        <v>12856159.420154618</v>
      </c>
      <c r="AB342" s="9">
        <v>13619498.275982112</v>
      </c>
      <c r="AC342" s="9">
        <v>12303668.900216661</v>
      </c>
      <c r="AD342" s="9">
        <v>13619498.275982112</v>
      </c>
      <c r="AE342" s="9">
        <v>12258685.841697367</v>
      </c>
      <c r="AF342" s="9">
        <v>74195030.949361816</v>
      </c>
      <c r="AG342" s="9">
        <f>IF(ISBLANK(Tabla3[[#This Row],[FPO]]),"",YEAR(Tabla3[[#This Row],[FPO]])-$B$1)</f>
        <v>3</v>
      </c>
      <c r="AH342" s="9"/>
    </row>
    <row r="343" spans="1:34" x14ac:dyDescent="0.25">
      <c r="A343" s="4" t="s">
        <v>982</v>
      </c>
      <c r="B343" s="4" t="s">
        <v>983</v>
      </c>
      <c r="C343" s="5">
        <v>44757</v>
      </c>
      <c r="D343" s="6" t="s">
        <v>984</v>
      </c>
      <c r="E343" s="4">
        <v>100</v>
      </c>
      <c r="F343" s="4" t="s">
        <v>21</v>
      </c>
      <c r="G343" s="4" t="s">
        <v>901</v>
      </c>
      <c r="H343" s="4" t="s">
        <v>985</v>
      </c>
      <c r="I343" s="7">
        <v>45992</v>
      </c>
      <c r="J343" s="7">
        <v>45992</v>
      </c>
      <c r="K343" s="4" t="s">
        <v>903</v>
      </c>
      <c r="L343" s="4" t="s">
        <v>16</v>
      </c>
      <c r="M343" s="4" t="s">
        <v>1153</v>
      </c>
      <c r="N343" s="4" t="s">
        <v>16</v>
      </c>
      <c r="O343" s="4" t="s">
        <v>222</v>
      </c>
      <c r="P343" s="17">
        <v>-5.7960000000000003</v>
      </c>
      <c r="Q343" s="9">
        <v>0</v>
      </c>
      <c r="R343" s="9">
        <v>459473.15704881452</v>
      </c>
      <c r="S343" s="9">
        <v>0</v>
      </c>
      <c r="T343" s="9">
        <v>667975.46071520646</v>
      </c>
      <c r="U343" s="9">
        <v>1521388.3015303449</v>
      </c>
      <c r="V343" s="9">
        <v>-68544.444327924648</v>
      </c>
      <c r="W343" s="9">
        <v>1521388.3015303449</v>
      </c>
      <c r="X343" s="9">
        <v>0</v>
      </c>
      <c r="Y343" s="9">
        <v>12718158.998746181</v>
      </c>
      <c r="Z343" s="9">
        <v>12258685.841697367</v>
      </c>
      <c r="AA343" s="9">
        <v>12926661.302412573</v>
      </c>
      <c r="AB343" s="9">
        <v>13780074.143227711</v>
      </c>
      <c r="AC343" s="9">
        <v>12190141.397369443</v>
      </c>
      <c r="AD343" s="9">
        <v>13780074.143227711</v>
      </c>
      <c r="AE343" s="9">
        <v>12258685.841697367</v>
      </c>
      <c r="AF343" s="9">
        <v>74441364.507576346</v>
      </c>
      <c r="AG343" s="9">
        <f>IF(ISBLANK(Tabla3[[#This Row],[FPO]]),"",YEAR(Tabla3[[#This Row],[FPO]])-$B$1)</f>
        <v>2</v>
      </c>
      <c r="AH343" s="9"/>
    </row>
    <row r="344" spans="1:34" x14ac:dyDescent="0.25">
      <c r="A344" s="4" t="s">
        <v>986</v>
      </c>
      <c r="B344" s="4" t="s">
        <v>983</v>
      </c>
      <c r="C344" s="5">
        <v>44757</v>
      </c>
      <c r="D344" s="6" t="s">
        <v>984</v>
      </c>
      <c r="E344" s="4">
        <v>100</v>
      </c>
      <c r="F344" s="4" t="s">
        <v>21</v>
      </c>
      <c r="G344" s="4" t="s">
        <v>907</v>
      </c>
      <c r="H344" s="4" t="s">
        <v>985</v>
      </c>
      <c r="I344" s="7">
        <v>45992</v>
      </c>
      <c r="J344" s="7">
        <v>45992</v>
      </c>
      <c r="K344" s="4" t="s">
        <v>903</v>
      </c>
      <c r="L344" s="4" t="s">
        <v>16</v>
      </c>
      <c r="M344" s="4" t="s">
        <v>1153</v>
      </c>
      <c r="N344" s="4" t="s">
        <v>16</v>
      </c>
      <c r="O344" s="4" t="s">
        <v>222</v>
      </c>
      <c r="P344" s="17">
        <v>-1.9370000000000001</v>
      </c>
      <c r="Q344" s="9">
        <v>0</v>
      </c>
      <c r="R344" s="9">
        <v>459473.15704881452</v>
      </c>
      <c r="S344" s="9">
        <v>0</v>
      </c>
      <c r="T344" s="9">
        <v>667975.46071520646</v>
      </c>
      <c r="U344" s="9">
        <v>1521388.3015303449</v>
      </c>
      <c r="V344" s="9">
        <v>-22907.278927396488</v>
      </c>
      <c r="W344" s="9">
        <v>1521388.3015303449</v>
      </c>
      <c r="X344" s="9">
        <v>0</v>
      </c>
      <c r="Y344" s="9">
        <v>12718158.998746181</v>
      </c>
      <c r="Z344" s="9">
        <v>12258685.841697367</v>
      </c>
      <c r="AA344" s="9">
        <v>12926661.302412573</v>
      </c>
      <c r="AB344" s="9">
        <v>13780074.143227711</v>
      </c>
      <c r="AC344" s="9">
        <v>12235778.56276997</v>
      </c>
      <c r="AD344" s="9">
        <v>13780074.143227711</v>
      </c>
      <c r="AE344" s="9">
        <v>12258685.841697367</v>
      </c>
      <c r="AF344" s="9">
        <v>74487001.672976866</v>
      </c>
      <c r="AG344" s="9">
        <f>IF(ISBLANK(Tabla3[[#This Row],[FPO]]),"",YEAR(Tabla3[[#This Row],[FPO]])-$B$1)</f>
        <v>2</v>
      </c>
      <c r="AH344" s="9"/>
    </row>
    <row r="345" spans="1:34" x14ac:dyDescent="0.25">
      <c r="A345" s="4" t="s">
        <v>947</v>
      </c>
      <c r="B345" s="4" t="s">
        <v>948</v>
      </c>
      <c r="C345" s="5">
        <v>44757</v>
      </c>
      <c r="D345" s="6" t="s">
        <v>949</v>
      </c>
      <c r="E345" s="4">
        <v>150</v>
      </c>
      <c r="F345" s="4" t="s">
        <v>21</v>
      </c>
      <c r="G345" s="4" t="s">
        <v>950</v>
      </c>
      <c r="H345" s="4" t="s">
        <v>951</v>
      </c>
      <c r="I345" s="7">
        <v>45747</v>
      </c>
      <c r="J345" s="7">
        <v>45747</v>
      </c>
      <c r="K345" s="4" t="s">
        <v>903</v>
      </c>
      <c r="L345" s="4" t="s">
        <v>16</v>
      </c>
      <c r="M345" s="4" t="s">
        <v>1153</v>
      </c>
      <c r="N345" s="4" t="s">
        <v>16</v>
      </c>
      <c r="O345" s="4" t="s">
        <v>222</v>
      </c>
      <c r="P345" s="17">
        <v>-9.6621199999999998</v>
      </c>
      <c r="Q345" s="9">
        <v>0</v>
      </c>
      <c r="R345" s="9">
        <v>459473.15704881458</v>
      </c>
      <c r="S345" s="9">
        <v>0</v>
      </c>
      <c r="T345" s="9">
        <v>667975.46071520646</v>
      </c>
      <c r="U345" s="9">
        <v>1521388.3015303449</v>
      </c>
      <c r="V345" s="9">
        <v>-76177.208008940346</v>
      </c>
      <c r="W345" s="9">
        <v>1521388.3015303449</v>
      </c>
      <c r="X345" s="9">
        <v>0</v>
      </c>
      <c r="Y345" s="9">
        <v>12718158.998746181</v>
      </c>
      <c r="Z345" s="9">
        <v>12258685.841697367</v>
      </c>
      <c r="AA345" s="9">
        <v>12926661.302412573</v>
      </c>
      <c r="AB345" s="9">
        <v>13780074.143227711</v>
      </c>
      <c r="AC345" s="9">
        <v>12182508.633688426</v>
      </c>
      <c r="AD345" s="9">
        <v>13780074.143227711</v>
      </c>
      <c r="AE345" s="9">
        <v>12258685.841697367</v>
      </c>
      <c r="AF345" s="9">
        <v>74433731.743895322</v>
      </c>
      <c r="AG345" s="9">
        <f>IF(ISBLANK(Tabla3[[#This Row],[FPO]]),"",YEAR(Tabla3[[#This Row],[FPO]])-$B$1)</f>
        <v>2</v>
      </c>
      <c r="AH345" s="9"/>
    </row>
    <row r="346" spans="1:34" x14ac:dyDescent="0.25">
      <c r="A346" s="4" t="s">
        <v>1083</v>
      </c>
      <c r="B346" s="4" t="s">
        <v>1084</v>
      </c>
      <c r="C346" s="5">
        <v>44789</v>
      </c>
      <c r="D346" s="6" t="s">
        <v>1085</v>
      </c>
      <c r="E346" s="4">
        <v>5.0999999999999996</v>
      </c>
      <c r="F346" s="4" t="s">
        <v>21</v>
      </c>
      <c r="G346" s="4" t="s">
        <v>921</v>
      </c>
      <c r="H346" s="4" t="s">
        <v>1086</v>
      </c>
      <c r="I346" s="7">
        <v>45657</v>
      </c>
      <c r="J346" s="7">
        <v>45657</v>
      </c>
      <c r="K346" s="4" t="s">
        <v>903</v>
      </c>
      <c r="L346" s="4" t="s">
        <v>16</v>
      </c>
      <c r="M346" s="4" t="s">
        <v>1153</v>
      </c>
      <c r="N346" s="4" t="s">
        <v>16</v>
      </c>
      <c r="O346" s="4" t="s">
        <v>222</v>
      </c>
      <c r="P346" s="17">
        <v>-0.26800000000000002</v>
      </c>
      <c r="Q346" s="9">
        <v>0</v>
      </c>
      <c r="R346" s="9">
        <v>513690.98958057468</v>
      </c>
      <c r="S346" s="9">
        <v>0</v>
      </c>
      <c r="T346" s="9">
        <v>746796.56507960067</v>
      </c>
      <c r="U346" s="9">
        <v>1700912.1211109252</v>
      </c>
      <c r="V346" s="9">
        <v>-69478.479368158209</v>
      </c>
      <c r="W346" s="9">
        <v>1700912.1211109252</v>
      </c>
      <c r="X346" s="9">
        <v>0</v>
      </c>
      <c r="Y346" s="9">
        <v>12772376.831277942</v>
      </c>
      <c r="Z346" s="9">
        <v>12258685.841697367</v>
      </c>
      <c r="AA346" s="9">
        <v>13005482.406776968</v>
      </c>
      <c r="AB346" s="9">
        <v>13959597.962808292</v>
      </c>
      <c r="AC346" s="9">
        <v>12189207.362329209</v>
      </c>
      <c r="AD346" s="9">
        <v>13959597.962808292</v>
      </c>
      <c r="AE346" s="9">
        <v>12258685.841697367</v>
      </c>
      <c r="AF346" s="9">
        <v>74842755.138803139</v>
      </c>
      <c r="AG346" s="9">
        <f>IF(ISBLANK(Tabla3[[#This Row],[FPO]]),"",YEAR(Tabla3[[#This Row],[FPO]])-$B$1)</f>
        <v>1</v>
      </c>
      <c r="AH346" s="9"/>
    </row>
    <row r="347" spans="1:34" x14ac:dyDescent="0.25">
      <c r="A347" s="4" t="s">
        <v>1043</v>
      </c>
      <c r="B347" s="4" t="s">
        <v>1044</v>
      </c>
      <c r="C347" s="5">
        <v>44777</v>
      </c>
      <c r="D347" s="6">
        <v>0.40763888888888888</v>
      </c>
      <c r="E347" s="4">
        <v>19.899999999999999</v>
      </c>
      <c r="F347" s="4" t="s">
        <v>21</v>
      </c>
      <c r="G347" s="4" t="s">
        <v>1045</v>
      </c>
      <c r="H347" s="4" t="s">
        <v>1046</v>
      </c>
      <c r="I347" s="7">
        <v>45657</v>
      </c>
      <c r="J347" s="7">
        <v>45657</v>
      </c>
      <c r="K347" s="4" t="s">
        <v>903</v>
      </c>
      <c r="L347" s="4" t="s">
        <v>16</v>
      </c>
      <c r="M347" s="4" t="s">
        <v>1153</v>
      </c>
      <c r="N347" s="4" t="s">
        <v>16</v>
      </c>
      <c r="O347" s="4" t="s">
        <v>222</v>
      </c>
      <c r="P347" s="17">
        <v>0.75</v>
      </c>
      <c r="Q347" s="9">
        <v>0</v>
      </c>
      <c r="R347" s="9">
        <v>513690.98958057468</v>
      </c>
      <c r="S347" s="9">
        <v>0</v>
      </c>
      <c r="T347" s="9">
        <v>746796.56507960102</v>
      </c>
      <c r="U347" s="9">
        <v>1700912.1211109255</v>
      </c>
      <c r="V347" s="9">
        <v>49830.342680417976</v>
      </c>
      <c r="W347" s="9">
        <v>1700912.1211109255</v>
      </c>
      <c r="X347" s="9">
        <v>0</v>
      </c>
      <c r="Y347" s="9">
        <v>12772376.831277942</v>
      </c>
      <c r="Z347" s="9">
        <v>12258685.841697367</v>
      </c>
      <c r="AA347" s="9">
        <v>13005482.406776968</v>
      </c>
      <c r="AB347" s="9">
        <v>13959597.962808292</v>
      </c>
      <c r="AC347" s="9">
        <v>12308516.184377786</v>
      </c>
      <c r="AD347" s="9">
        <v>13959597.962808292</v>
      </c>
      <c r="AE347" s="9">
        <v>12258685.841697367</v>
      </c>
      <c r="AF347" s="9">
        <v>74962063.960851714</v>
      </c>
      <c r="AG347" s="9">
        <f>IF(ISBLANK(Tabla3[[#This Row],[FPO]]),"",YEAR(Tabla3[[#This Row],[FPO]])-$B$1)</f>
        <v>1</v>
      </c>
      <c r="AH347" s="9"/>
    </row>
    <row r="348" spans="1:34" x14ac:dyDescent="0.25">
      <c r="A348" s="4" t="s">
        <v>952</v>
      </c>
      <c r="B348" s="4" t="s">
        <v>953</v>
      </c>
      <c r="C348" s="5">
        <v>44757</v>
      </c>
      <c r="D348" s="6" t="s">
        <v>954</v>
      </c>
      <c r="E348" s="4">
        <v>55</v>
      </c>
      <c r="F348" s="4" t="s">
        <v>21</v>
      </c>
      <c r="G348" s="4" t="s">
        <v>955</v>
      </c>
      <c r="H348" s="4" t="s">
        <v>956</v>
      </c>
      <c r="I348" s="7">
        <v>45838</v>
      </c>
      <c r="J348" s="7">
        <v>45838</v>
      </c>
      <c r="K348" s="4" t="s">
        <v>903</v>
      </c>
      <c r="L348" s="4" t="s">
        <v>16</v>
      </c>
      <c r="M348" s="4" t="s">
        <v>1153</v>
      </c>
      <c r="N348" s="4" t="s">
        <v>16</v>
      </c>
      <c r="O348" s="4">
        <v>0</v>
      </c>
      <c r="P348" s="17">
        <v>-8.75</v>
      </c>
      <c r="Q348" s="9">
        <v>0</v>
      </c>
      <c r="R348" s="9">
        <v>459473.1570488147</v>
      </c>
      <c r="S348" s="9">
        <v>0</v>
      </c>
      <c r="T348" s="9">
        <v>667975.46071520681</v>
      </c>
      <c r="U348" s="9">
        <v>1521388.3015303453</v>
      </c>
      <c r="V348" s="9">
        <v>-188143.51209904652</v>
      </c>
      <c r="W348" s="9">
        <v>1521388.3015303453</v>
      </c>
      <c r="X348" s="9">
        <v>0</v>
      </c>
      <c r="Y348" s="9">
        <v>12718158.998746181</v>
      </c>
      <c r="Z348" s="9">
        <v>12258685.841697367</v>
      </c>
      <c r="AA348" s="9">
        <v>12926661.302412573</v>
      </c>
      <c r="AB348" s="9">
        <v>13780074.143227711</v>
      </c>
      <c r="AC348" s="9">
        <v>12070542.329598321</v>
      </c>
      <c r="AD348" s="9">
        <v>13780074.143227711</v>
      </c>
      <c r="AE348" s="9">
        <v>12258685.841697367</v>
      </c>
      <c r="AF348" s="9">
        <v>74321765.43980521</v>
      </c>
      <c r="AG348" s="9">
        <f>IF(ISBLANK(Tabla3[[#This Row],[FPO]]),"",YEAR(Tabla3[[#This Row],[FPO]])-$B$1)</f>
        <v>2</v>
      </c>
      <c r="AH348" s="9"/>
    </row>
    <row r="349" spans="1:34" x14ac:dyDescent="0.25">
      <c r="A349" s="4" t="s">
        <v>957</v>
      </c>
      <c r="B349" s="4" t="s">
        <v>953</v>
      </c>
      <c r="C349" s="5">
        <v>44757</v>
      </c>
      <c r="D349" s="6" t="s">
        <v>954</v>
      </c>
      <c r="E349" s="4">
        <v>55</v>
      </c>
      <c r="F349" s="4" t="s">
        <v>21</v>
      </c>
      <c r="G349" s="4" t="s">
        <v>938</v>
      </c>
      <c r="H349" s="4" t="s">
        <v>956</v>
      </c>
      <c r="I349" s="7">
        <v>45838</v>
      </c>
      <c r="J349" s="7">
        <v>45838</v>
      </c>
      <c r="K349" s="4" t="s">
        <v>903</v>
      </c>
      <c r="L349" s="4" t="s">
        <v>16</v>
      </c>
      <c r="M349" s="4" t="s">
        <v>1153</v>
      </c>
      <c r="N349" s="4" t="s">
        <v>16</v>
      </c>
      <c r="O349" s="4">
        <v>0</v>
      </c>
      <c r="P349" s="17">
        <v>-8.75</v>
      </c>
      <c r="Q349" s="9">
        <v>0</v>
      </c>
      <c r="R349" s="9">
        <v>459473.1570488147</v>
      </c>
      <c r="S349" s="9">
        <v>0</v>
      </c>
      <c r="T349" s="9">
        <v>667975.46071520681</v>
      </c>
      <c r="U349" s="9">
        <v>1521388.3015303453</v>
      </c>
      <c r="V349" s="9">
        <v>-188143.51209904652</v>
      </c>
      <c r="W349" s="9">
        <v>1521388.3015303453</v>
      </c>
      <c r="X349" s="9">
        <v>0</v>
      </c>
      <c r="Y349" s="9">
        <v>12718158.998746181</v>
      </c>
      <c r="Z349" s="9">
        <v>12258685.841697367</v>
      </c>
      <c r="AA349" s="9">
        <v>12926661.302412573</v>
      </c>
      <c r="AB349" s="9">
        <v>13780074.143227711</v>
      </c>
      <c r="AC349" s="9">
        <v>12070542.329598321</v>
      </c>
      <c r="AD349" s="9">
        <v>13780074.143227711</v>
      </c>
      <c r="AE349" s="9">
        <v>12258685.841697367</v>
      </c>
      <c r="AF349" s="9">
        <v>74321765.43980521</v>
      </c>
      <c r="AG349" s="9">
        <f>IF(ISBLANK(Tabla3[[#This Row],[FPO]]),"",YEAR(Tabla3[[#This Row],[FPO]])-$B$1)</f>
        <v>2</v>
      </c>
      <c r="AH349" s="9"/>
    </row>
    <row r="350" spans="1:34" x14ac:dyDescent="0.25">
      <c r="A350" s="4" t="s">
        <v>1018</v>
      </c>
      <c r="B350" s="4" t="s">
        <v>1019</v>
      </c>
      <c r="C350" s="5">
        <v>44760</v>
      </c>
      <c r="D350" s="6" t="s">
        <v>1020</v>
      </c>
      <c r="E350" s="4">
        <v>4.95</v>
      </c>
      <c r="F350" s="4" t="s">
        <v>21</v>
      </c>
      <c r="G350" s="4" t="s">
        <v>1021</v>
      </c>
      <c r="H350" s="4" t="s">
        <v>1022</v>
      </c>
      <c r="I350" s="7">
        <v>45565</v>
      </c>
      <c r="J350" s="7">
        <v>45565</v>
      </c>
      <c r="K350" s="4" t="s">
        <v>903</v>
      </c>
      <c r="L350" s="4" t="s">
        <v>16</v>
      </c>
      <c r="M350" s="4" t="s">
        <v>1153</v>
      </c>
      <c r="N350" s="4" t="s">
        <v>16</v>
      </c>
      <c r="O350" s="4">
        <v>0</v>
      </c>
      <c r="P350" s="17">
        <v>0.25</v>
      </c>
      <c r="Q350" s="9">
        <v>0</v>
      </c>
      <c r="R350" s="9">
        <v>513690.98958057474</v>
      </c>
      <c r="S350" s="9">
        <v>0</v>
      </c>
      <c r="T350" s="9">
        <v>746796.56507960113</v>
      </c>
      <c r="U350" s="9">
        <v>1700912.1211109257</v>
      </c>
      <c r="V350" s="9">
        <v>66776.014770391746</v>
      </c>
      <c r="W350" s="9">
        <v>1700912.1211109257</v>
      </c>
      <c r="X350" s="9">
        <v>0</v>
      </c>
      <c r="Y350" s="9">
        <v>12772376.831277942</v>
      </c>
      <c r="Z350" s="9">
        <v>12258685.841697367</v>
      </c>
      <c r="AA350" s="9">
        <v>13005482.406776968</v>
      </c>
      <c r="AB350" s="9">
        <v>13959597.962808292</v>
      </c>
      <c r="AC350" s="9">
        <v>12325461.856467759</v>
      </c>
      <c r="AD350" s="9">
        <v>13959597.962808292</v>
      </c>
      <c r="AE350" s="9">
        <v>12258685.841697367</v>
      </c>
      <c r="AF350" s="9">
        <v>74979009.632941693</v>
      </c>
      <c r="AG350" s="9">
        <f>IF(ISBLANK(Tabla3[[#This Row],[FPO]]),"",YEAR(Tabla3[[#This Row],[FPO]])-$B$1)</f>
        <v>1</v>
      </c>
      <c r="AH350" s="9"/>
    </row>
    <row r="351" spans="1:34" x14ac:dyDescent="0.25">
      <c r="A351" s="4" t="s">
        <v>1023</v>
      </c>
      <c r="B351" s="4" t="s">
        <v>1019</v>
      </c>
      <c r="C351" s="5">
        <v>44760</v>
      </c>
      <c r="D351" s="6" t="s">
        <v>1020</v>
      </c>
      <c r="E351" s="4">
        <v>4.95</v>
      </c>
      <c r="F351" s="4" t="s">
        <v>21</v>
      </c>
      <c r="G351" s="4" t="s">
        <v>1024</v>
      </c>
      <c r="H351" s="4" t="s">
        <v>1022</v>
      </c>
      <c r="I351" s="7">
        <v>45565</v>
      </c>
      <c r="J351" s="7">
        <v>45565</v>
      </c>
      <c r="K351" s="4" t="s">
        <v>903</v>
      </c>
      <c r="L351" s="4" t="s">
        <v>16</v>
      </c>
      <c r="M351" s="4" t="s">
        <v>1153</v>
      </c>
      <c r="N351" s="4" t="s">
        <v>16</v>
      </c>
      <c r="O351" s="4">
        <v>0</v>
      </c>
      <c r="P351" s="17">
        <v>0.05</v>
      </c>
      <c r="Q351" s="9">
        <v>0</v>
      </c>
      <c r="R351" s="9">
        <v>513690.98958057474</v>
      </c>
      <c r="S351" s="9">
        <v>0</v>
      </c>
      <c r="T351" s="9">
        <v>746796.56507960113</v>
      </c>
      <c r="U351" s="9">
        <v>1700912.1211109257</v>
      </c>
      <c r="V351" s="9">
        <v>13355.202954078353</v>
      </c>
      <c r="W351" s="9">
        <v>1700912.1211109257</v>
      </c>
      <c r="X351" s="9">
        <v>0</v>
      </c>
      <c r="Y351" s="9">
        <v>12772376.831277942</v>
      </c>
      <c r="Z351" s="9">
        <v>12258685.841697367</v>
      </c>
      <c r="AA351" s="9">
        <v>13005482.406776968</v>
      </c>
      <c r="AB351" s="9">
        <v>13959597.962808292</v>
      </c>
      <c r="AC351" s="9">
        <v>12272041.044651445</v>
      </c>
      <c r="AD351" s="9">
        <v>13959597.962808292</v>
      </c>
      <c r="AE351" s="9">
        <v>12258685.841697367</v>
      </c>
      <c r="AF351" s="9">
        <v>74925588.821125373</v>
      </c>
      <c r="AG351" s="9">
        <f>IF(ISBLANK(Tabla3[[#This Row],[FPO]]),"",YEAR(Tabla3[[#This Row],[FPO]])-$B$1)</f>
        <v>1</v>
      </c>
      <c r="AH351" s="9"/>
    </row>
    <row r="352" spans="1:34" x14ac:dyDescent="0.25">
      <c r="A352" s="4" t="s">
        <v>1034</v>
      </c>
      <c r="B352" s="4" t="s">
        <v>1035</v>
      </c>
      <c r="C352" s="5">
        <v>44770</v>
      </c>
      <c r="D352" s="6">
        <v>0.27083333333333331</v>
      </c>
      <c r="E352" s="4">
        <v>4.99</v>
      </c>
      <c r="F352" s="4" t="s">
        <v>21</v>
      </c>
      <c r="G352" s="4" t="s">
        <v>1024</v>
      </c>
      <c r="H352" s="4" t="s">
        <v>1036</v>
      </c>
      <c r="I352" s="7">
        <v>45657</v>
      </c>
      <c r="J352" s="7">
        <v>45657</v>
      </c>
      <c r="K352" s="4" t="s">
        <v>903</v>
      </c>
      <c r="L352" s="4" t="s">
        <v>16</v>
      </c>
      <c r="M352" s="4" t="s">
        <v>1153</v>
      </c>
      <c r="N352" s="4" t="s">
        <v>16</v>
      </c>
      <c r="O352" s="4" t="s">
        <v>222</v>
      </c>
      <c r="P352" s="17">
        <v>0.28000000000000003</v>
      </c>
      <c r="Q352" s="9">
        <v>0</v>
      </c>
      <c r="R352" s="9">
        <v>513690.98958057479</v>
      </c>
      <c r="S352" s="9">
        <v>0</v>
      </c>
      <c r="T352" s="9">
        <v>746796.5650796009</v>
      </c>
      <c r="U352" s="9">
        <v>1700912.1211109255</v>
      </c>
      <c r="V352" s="9">
        <v>74189.624426262919</v>
      </c>
      <c r="W352" s="9">
        <v>1700912.1211109255</v>
      </c>
      <c r="X352" s="9">
        <v>0</v>
      </c>
      <c r="Y352" s="9">
        <v>12772376.831277942</v>
      </c>
      <c r="Z352" s="9">
        <v>12258685.841697367</v>
      </c>
      <c r="AA352" s="9">
        <v>13005482.406776968</v>
      </c>
      <c r="AB352" s="9">
        <v>13959597.962808292</v>
      </c>
      <c r="AC352" s="9">
        <v>12332875.466123629</v>
      </c>
      <c r="AD352" s="9">
        <v>13959597.962808292</v>
      </c>
      <c r="AE352" s="9">
        <v>12258685.841697367</v>
      </c>
      <c r="AF352" s="9">
        <v>74986423.242597565</v>
      </c>
      <c r="AG352" s="9">
        <f>IF(ISBLANK(Tabla3[[#This Row],[FPO]]),"",YEAR(Tabla3[[#This Row],[FPO]])-$B$1)</f>
        <v>1</v>
      </c>
      <c r="AH352" s="9"/>
    </row>
    <row r="353" spans="1:34" x14ac:dyDescent="0.25">
      <c r="A353" s="4" t="s">
        <v>1037</v>
      </c>
      <c r="B353" s="4" t="s">
        <v>1035</v>
      </c>
      <c r="C353" s="5">
        <v>44770</v>
      </c>
      <c r="D353" s="6">
        <v>0.27083333333333331</v>
      </c>
      <c r="E353" s="4">
        <v>4.99</v>
      </c>
      <c r="F353" s="4" t="s">
        <v>21</v>
      </c>
      <c r="G353" s="4" t="s">
        <v>1024</v>
      </c>
      <c r="H353" s="4" t="s">
        <v>1036</v>
      </c>
      <c r="I353" s="7">
        <v>45657</v>
      </c>
      <c r="J353" s="7">
        <v>45657</v>
      </c>
      <c r="K353" s="4" t="s">
        <v>903</v>
      </c>
      <c r="L353" s="4" t="s">
        <v>16</v>
      </c>
      <c r="M353" s="4" t="s">
        <v>1153</v>
      </c>
      <c r="N353" s="4" t="s">
        <v>16</v>
      </c>
      <c r="O353" s="4" t="s">
        <v>222</v>
      </c>
      <c r="P353" s="17">
        <v>-0.04</v>
      </c>
      <c r="Q353" s="9">
        <v>0</v>
      </c>
      <c r="R353" s="9">
        <v>513690.98958057479</v>
      </c>
      <c r="S353" s="9">
        <v>0</v>
      </c>
      <c r="T353" s="9">
        <v>746796.5650796009</v>
      </c>
      <c r="U353" s="9">
        <v>1700912.1211109255</v>
      </c>
      <c r="V353" s="9">
        <v>-10598.517775180419</v>
      </c>
      <c r="W353" s="9">
        <v>1700912.1211109255</v>
      </c>
      <c r="X353" s="9">
        <v>0</v>
      </c>
      <c r="Y353" s="9">
        <v>12772376.831277942</v>
      </c>
      <c r="Z353" s="9">
        <v>12258685.841697367</v>
      </c>
      <c r="AA353" s="9">
        <v>13005482.406776968</v>
      </c>
      <c r="AB353" s="9">
        <v>13959597.962808292</v>
      </c>
      <c r="AC353" s="9">
        <v>12248087.323922187</v>
      </c>
      <c r="AD353" s="9">
        <v>13959597.962808292</v>
      </c>
      <c r="AE353" s="9">
        <v>12258685.841697367</v>
      </c>
      <c r="AF353" s="9">
        <v>74901635.100396112</v>
      </c>
      <c r="AG353" s="9">
        <f>IF(ISBLANK(Tabla3[[#This Row],[FPO]]),"",YEAR(Tabla3[[#This Row],[FPO]])-$B$1)</f>
        <v>1</v>
      </c>
      <c r="AH353" s="9"/>
    </row>
    <row r="354" spans="1:34" x14ac:dyDescent="0.25">
      <c r="A354" s="4" t="s">
        <v>1067</v>
      </c>
      <c r="B354" s="4" t="s">
        <v>1068</v>
      </c>
      <c r="C354" s="5">
        <v>44785</v>
      </c>
      <c r="D354" s="6" t="s">
        <v>1069</v>
      </c>
      <c r="E354" s="4">
        <v>9.9</v>
      </c>
      <c r="F354" s="4" t="s">
        <v>21</v>
      </c>
      <c r="G354" s="4" t="s">
        <v>1070</v>
      </c>
      <c r="H354" s="4" t="s">
        <v>1071</v>
      </c>
      <c r="I354" s="7">
        <v>45657</v>
      </c>
      <c r="J354" s="7">
        <v>45657</v>
      </c>
      <c r="K354" s="4" t="s">
        <v>903</v>
      </c>
      <c r="L354" s="4" t="s">
        <v>16</v>
      </c>
      <c r="M354" s="4" t="s">
        <v>1153</v>
      </c>
      <c r="N354" s="4" t="s">
        <v>16</v>
      </c>
      <c r="O354" s="4" t="s">
        <v>222</v>
      </c>
      <c r="P354" s="17">
        <v>-0.43</v>
      </c>
      <c r="Q354" s="9">
        <v>0</v>
      </c>
      <c r="R354" s="9">
        <v>513690.98958057474</v>
      </c>
      <c r="S354" s="9">
        <v>0</v>
      </c>
      <c r="T354" s="9">
        <v>746796.56507960113</v>
      </c>
      <c r="U354" s="9">
        <v>1700912.1211109257</v>
      </c>
      <c r="V354" s="9">
        <v>-57427.372702536908</v>
      </c>
      <c r="W354" s="9">
        <v>1700912.1211109257</v>
      </c>
      <c r="X354" s="9">
        <v>0</v>
      </c>
      <c r="Y354" s="9">
        <v>12772376.831277942</v>
      </c>
      <c r="Z354" s="9">
        <v>12258685.841697367</v>
      </c>
      <c r="AA354" s="9">
        <v>13005482.406776968</v>
      </c>
      <c r="AB354" s="9">
        <v>13959597.962808292</v>
      </c>
      <c r="AC354" s="9">
        <v>12201258.46899483</v>
      </c>
      <c r="AD354" s="9">
        <v>13959597.962808292</v>
      </c>
      <c r="AE354" s="9">
        <v>12258685.841697367</v>
      </c>
      <c r="AF354" s="9">
        <v>74854806.245468765</v>
      </c>
      <c r="AG354" s="9">
        <f>IF(ISBLANK(Tabla3[[#This Row],[FPO]]),"",YEAR(Tabla3[[#This Row],[FPO]])-$B$1)</f>
        <v>1</v>
      </c>
      <c r="AH354" s="9"/>
    </row>
    <row r="355" spans="1:34" x14ac:dyDescent="0.25">
      <c r="A355" s="4" t="s">
        <v>1072</v>
      </c>
      <c r="B355" s="4" t="s">
        <v>1068</v>
      </c>
      <c r="C355" s="5">
        <v>44785</v>
      </c>
      <c r="D355" s="6" t="s">
        <v>1069</v>
      </c>
      <c r="E355" s="4">
        <v>9.9</v>
      </c>
      <c r="F355" s="4" t="s">
        <v>21</v>
      </c>
      <c r="G355" s="4" t="s">
        <v>1070</v>
      </c>
      <c r="H355" s="4" t="s">
        <v>1071</v>
      </c>
      <c r="I355" s="7">
        <v>45657</v>
      </c>
      <c r="J355" s="7">
        <v>45657</v>
      </c>
      <c r="K355" s="4" t="s">
        <v>903</v>
      </c>
      <c r="L355" s="4" t="s">
        <v>16</v>
      </c>
      <c r="M355" s="4" t="s">
        <v>1153</v>
      </c>
      <c r="N355" s="4" t="s">
        <v>16</v>
      </c>
      <c r="O355" s="4" t="s">
        <v>222</v>
      </c>
      <c r="P355" s="17">
        <v>-0.04</v>
      </c>
      <c r="Q355" s="9">
        <v>0</v>
      </c>
      <c r="R355" s="9">
        <v>513690.98958057474</v>
      </c>
      <c r="S355" s="9">
        <v>0</v>
      </c>
      <c r="T355" s="9">
        <v>746796.56507960113</v>
      </c>
      <c r="U355" s="9">
        <v>1700912.1211109257</v>
      </c>
      <c r="V355" s="9">
        <v>-5342.0811816313417</v>
      </c>
      <c r="W355" s="9">
        <v>1700912.1211109257</v>
      </c>
      <c r="X355" s="9">
        <v>0</v>
      </c>
      <c r="Y355" s="9">
        <v>12772376.831277942</v>
      </c>
      <c r="Z355" s="9">
        <v>12258685.841697367</v>
      </c>
      <c r="AA355" s="9">
        <v>13005482.406776968</v>
      </c>
      <c r="AB355" s="9">
        <v>13959597.962808292</v>
      </c>
      <c r="AC355" s="9">
        <v>12253343.760515736</v>
      </c>
      <c r="AD355" s="9">
        <v>13959597.962808292</v>
      </c>
      <c r="AE355" s="9">
        <v>12258685.841697367</v>
      </c>
      <c r="AF355" s="9">
        <v>74906891.536989659</v>
      </c>
      <c r="AG355" s="9">
        <f>IF(ISBLANK(Tabla3[[#This Row],[FPO]]),"",YEAR(Tabla3[[#This Row],[FPO]])-$B$1)</f>
        <v>1</v>
      </c>
      <c r="AH355" s="9"/>
    </row>
    <row r="356" spans="1:34" x14ac:dyDescent="0.25">
      <c r="A356" s="4" t="s">
        <v>1091</v>
      </c>
      <c r="B356" s="4" t="s">
        <v>1092</v>
      </c>
      <c r="C356" s="5">
        <v>44789</v>
      </c>
      <c r="D356" s="6" t="s">
        <v>1093</v>
      </c>
      <c r="E356" s="4">
        <v>9.9</v>
      </c>
      <c r="F356" s="4" t="s">
        <v>21</v>
      </c>
      <c r="G356" s="4" t="s">
        <v>1070</v>
      </c>
      <c r="H356" s="4" t="s">
        <v>1094</v>
      </c>
      <c r="I356" s="7">
        <v>45565</v>
      </c>
      <c r="J356" s="7">
        <v>45565</v>
      </c>
      <c r="K356" s="4" t="s">
        <v>903</v>
      </c>
      <c r="L356" s="4" t="s">
        <v>16</v>
      </c>
      <c r="M356" s="4" t="s">
        <v>1153</v>
      </c>
      <c r="N356" s="4" t="s">
        <v>16</v>
      </c>
      <c r="O356" s="4" t="s">
        <v>222</v>
      </c>
      <c r="P356" s="17">
        <v>-0.63</v>
      </c>
      <c r="Q356" s="9">
        <v>0</v>
      </c>
      <c r="R356" s="9">
        <v>513690.98958057474</v>
      </c>
      <c r="S356" s="9">
        <v>0</v>
      </c>
      <c r="T356" s="9">
        <v>746796.56507960113</v>
      </c>
      <c r="U356" s="9">
        <v>1700912.1211109257</v>
      </c>
      <c r="V356" s="9">
        <v>-84137.778610693596</v>
      </c>
      <c r="W356" s="9">
        <v>1700912.1211109257</v>
      </c>
      <c r="X356" s="9">
        <v>0</v>
      </c>
      <c r="Y356" s="9">
        <v>12772376.831277942</v>
      </c>
      <c r="Z356" s="9">
        <v>12258685.841697367</v>
      </c>
      <c r="AA356" s="9">
        <v>13005482.406776968</v>
      </c>
      <c r="AB356" s="9">
        <v>13959597.962808292</v>
      </c>
      <c r="AC356" s="9">
        <v>12174548.063086674</v>
      </c>
      <c r="AD356" s="9">
        <v>13959597.962808292</v>
      </c>
      <c r="AE356" s="9">
        <v>12258685.841697367</v>
      </c>
      <c r="AF356" s="9">
        <v>74828095.839560598</v>
      </c>
      <c r="AG356" s="9">
        <f>IF(ISBLANK(Tabla3[[#This Row],[FPO]]),"",YEAR(Tabla3[[#This Row],[FPO]])-$B$1)</f>
        <v>1</v>
      </c>
      <c r="AH356" s="9"/>
    </row>
    <row r="357" spans="1:34" x14ac:dyDescent="0.25">
      <c r="A357" s="4" t="s">
        <v>1095</v>
      </c>
      <c r="B357" s="4" t="s">
        <v>1092</v>
      </c>
      <c r="C357" s="5">
        <v>44789</v>
      </c>
      <c r="D357" s="6" t="s">
        <v>1093</v>
      </c>
      <c r="E357" s="4">
        <v>9.9</v>
      </c>
      <c r="F357" s="4" t="s">
        <v>21</v>
      </c>
      <c r="G357" s="4" t="s">
        <v>1070</v>
      </c>
      <c r="H357" s="4" t="s">
        <v>1094</v>
      </c>
      <c r="I357" s="7">
        <v>45565</v>
      </c>
      <c r="J357" s="7">
        <v>45565</v>
      </c>
      <c r="K357" s="4" t="s">
        <v>903</v>
      </c>
      <c r="L357" s="4" t="s">
        <v>16</v>
      </c>
      <c r="M357" s="4" t="s">
        <v>1153</v>
      </c>
      <c r="N357" s="4" t="s">
        <v>16</v>
      </c>
      <c r="O357" s="4" t="s">
        <v>222</v>
      </c>
      <c r="P357" s="17">
        <v>-0.21</v>
      </c>
      <c r="Q357" s="9">
        <v>0</v>
      </c>
      <c r="R357" s="9">
        <v>513690.98958057474</v>
      </c>
      <c r="S357" s="9">
        <v>0</v>
      </c>
      <c r="T357" s="9">
        <v>746796.56507960113</v>
      </c>
      <c r="U357" s="9">
        <v>1700912.1211109257</v>
      </c>
      <c r="V357" s="9">
        <v>-28045.926203564544</v>
      </c>
      <c r="W357" s="9">
        <v>1700912.1211109257</v>
      </c>
      <c r="X357" s="9">
        <v>0</v>
      </c>
      <c r="Y357" s="9">
        <v>12772376.831277942</v>
      </c>
      <c r="Z357" s="9">
        <v>12258685.841697367</v>
      </c>
      <c r="AA357" s="9">
        <v>13005482.406776968</v>
      </c>
      <c r="AB357" s="9">
        <v>13959597.962808292</v>
      </c>
      <c r="AC357" s="9">
        <v>12230639.915493803</v>
      </c>
      <c r="AD357" s="9">
        <v>13959597.962808292</v>
      </c>
      <c r="AE357" s="9">
        <v>12258685.841697367</v>
      </c>
      <c r="AF357" s="9">
        <v>74884187.691967726</v>
      </c>
      <c r="AG357" s="9">
        <f>IF(ISBLANK(Tabla3[[#This Row],[FPO]]),"",YEAR(Tabla3[[#This Row],[FPO]])-$B$1)</f>
        <v>1</v>
      </c>
      <c r="AH357" s="9"/>
    </row>
    <row r="358" spans="1:34" x14ac:dyDescent="0.25">
      <c r="A358" s="4" t="s">
        <v>1006</v>
      </c>
      <c r="B358" s="4" t="s">
        <v>1007</v>
      </c>
      <c r="C358" s="5">
        <v>44760</v>
      </c>
      <c r="D358" s="6" t="s">
        <v>1008</v>
      </c>
      <c r="E358" s="4">
        <v>90</v>
      </c>
      <c r="F358" s="4" t="s">
        <v>21</v>
      </c>
      <c r="G358" s="4" t="s">
        <v>945</v>
      </c>
      <c r="H358" s="4" t="s">
        <v>1009</v>
      </c>
      <c r="I358" s="7">
        <v>45473</v>
      </c>
      <c r="J358" s="7">
        <v>45473</v>
      </c>
      <c r="K358" s="4" t="s">
        <v>903</v>
      </c>
      <c r="L358" s="4" t="s">
        <v>16</v>
      </c>
      <c r="M358" s="4" t="s">
        <v>1153</v>
      </c>
      <c r="N358" s="4" t="s">
        <v>16</v>
      </c>
      <c r="O358" s="4" t="s">
        <v>222</v>
      </c>
      <c r="P358" s="17">
        <v>-0.99</v>
      </c>
      <c r="Q358" s="9">
        <v>0</v>
      </c>
      <c r="R358" s="9">
        <v>513690.98958057474</v>
      </c>
      <c r="S358" s="9">
        <v>0</v>
      </c>
      <c r="T358" s="9">
        <v>746796.56507960102</v>
      </c>
      <c r="U358" s="9">
        <v>1700912.1211109252</v>
      </c>
      <c r="V358" s="9">
        <v>-14543.81601699133</v>
      </c>
      <c r="W358" s="9">
        <v>1700912.1211109252</v>
      </c>
      <c r="X358" s="9">
        <v>0</v>
      </c>
      <c r="Y358" s="9">
        <v>12772376.831277942</v>
      </c>
      <c r="Z358" s="9">
        <v>12258685.841697367</v>
      </c>
      <c r="AA358" s="9">
        <v>13005482.406776968</v>
      </c>
      <c r="AB358" s="9">
        <v>13959597.962808292</v>
      </c>
      <c r="AC358" s="9">
        <v>12244142.025680376</v>
      </c>
      <c r="AD358" s="9">
        <v>13959597.962808292</v>
      </c>
      <c r="AE358" s="9">
        <v>12258685.841697367</v>
      </c>
      <c r="AF358" s="9">
        <v>74897689.802154303</v>
      </c>
      <c r="AG358" s="9">
        <f>IF(ISBLANK(Tabla3[[#This Row],[FPO]]),"",YEAR(Tabla3[[#This Row],[FPO]])-$B$1)</f>
        <v>1</v>
      </c>
      <c r="AH358" s="9"/>
    </row>
    <row r="359" spans="1:34" x14ac:dyDescent="0.25">
      <c r="A359" s="4" t="s">
        <v>1010</v>
      </c>
      <c r="B359" s="4" t="s">
        <v>1007</v>
      </c>
      <c r="C359" s="5">
        <v>44760</v>
      </c>
      <c r="D359" s="6" t="s">
        <v>1008</v>
      </c>
      <c r="E359" s="4">
        <v>90</v>
      </c>
      <c r="F359" s="4" t="s">
        <v>21</v>
      </c>
      <c r="G359" s="4" t="s">
        <v>907</v>
      </c>
      <c r="H359" s="4" t="s">
        <v>1009</v>
      </c>
      <c r="I359" s="7">
        <v>45473</v>
      </c>
      <c r="J359" s="7">
        <v>45473</v>
      </c>
      <c r="K359" s="4" t="s">
        <v>903</v>
      </c>
      <c r="L359" s="4" t="s">
        <v>16</v>
      </c>
      <c r="M359" s="4" t="s">
        <v>1153</v>
      </c>
      <c r="N359" s="4" t="s">
        <v>16</v>
      </c>
      <c r="O359" s="4" t="s">
        <v>222</v>
      </c>
      <c r="P359" s="17">
        <v>0.12</v>
      </c>
      <c r="Q359" s="9">
        <v>0</v>
      </c>
      <c r="R359" s="9">
        <v>513690.98958057474</v>
      </c>
      <c r="S359" s="9">
        <v>0</v>
      </c>
      <c r="T359" s="9">
        <v>746796.56507960102</v>
      </c>
      <c r="U359" s="9">
        <v>1700912.1211109252</v>
      </c>
      <c r="V359" s="9">
        <v>1762.8867899383426</v>
      </c>
      <c r="W359" s="9">
        <v>1700912.1211109252</v>
      </c>
      <c r="X359" s="9">
        <v>0</v>
      </c>
      <c r="Y359" s="9">
        <v>12772376.831277942</v>
      </c>
      <c r="Z359" s="9">
        <v>12258685.841697367</v>
      </c>
      <c r="AA359" s="9">
        <v>13005482.406776968</v>
      </c>
      <c r="AB359" s="9">
        <v>13959597.962808292</v>
      </c>
      <c r="AC359" s="9">
        <v>12260448.728487305</v>
      </c>
      <c r="AD359" s="9">
        <v>13959597.962808292</v>
      </c>
      <c r="AE359" s="9">
        <v>12258685.841697367</v>
      </c>
      <c r="AF359" s="9">
        <v>74913996.504961237</v>
      </c>
      <c r="AG359" s="9">
        <f>IF(ISBLANK(Tabla3[[#This Row],[FPO]]),"",YEAR(Tabla3[[#This Row],[FPO]])-$B$1)</f>
        <v>1</v>
      </c>
      <c r="AH359" s="9"/>
    </row>
    <row r="360" spans="1:34" hidden="1" x14ac:dyDescent="0.25">
      <c r="A360" s="4" t="s">
        <v>992</v>
      </c>
      <c r="B360" s="4" t="s">
        <v>993</v>
      </c>
      <c r="C360" s="5">
        <v>44758</v>
      </c>
      <c r="D360" s="6" t="s">
        <v>994</v>
      </c>
      <c r="E360" s="4">
        <v>120</v>
      </c>
      <c r="F360" s="4" t="s">
        <v>21</v>
      </c>
      <c r="G360" s="4" t="s">
        <v>961</v>
      </c>
      <c r="H360" s="4" t="s">
        <v>995</v>
      </c>
      <c r="I360" s="7">
        <v>46387</v>
      </c>
      <c r="J360" s="7">
        <v>46387</v>
      </c>
      <c r="K360" s="4" t="s">
        <v>903</v>
      </c>
      <c r="L360" s="4" t="s">
        <v>16</v>
      </c>
      <c r="M360" s="4" t="s">
        <v>1153</v>
      </c>
      <c r="N360" s="4" t="s">
        <v>16</v>
      </c>
      <c r="O360" s="4" t="s">
        <v>222</v>
      </c>
      <c r="P360" s="17">
        <v>1.29</v>
      </c>
      <c r="Q360" s="9">
        <v>0</v>
      </c>
      <c r="R360" s="9">
        <v>410977.77911342977</v>
      </c>
      <c r="S360" s="9">
        <v>0</v>
      </c>
      <c r="T360" s="9">
        <v>597473.57845725119</v>
      </c>
      <c r="U360" s="9">
        <v>1360812.4342847448</v>
      </c>
      <c r="V360" s="9">
        <v>11371.311170821496</v>
      </c>
      <c r="W360" s="9">
        <v>1360812.4342847448</v>
      </c>
      <c r="X360" s="9">
        <v>0</v>
      </c>
      <c r="Y360" s="9">
        <v>12669663.620810797</v>
      </c>
      <c r="Z360" s="9">
        <v>12258685.841697367</v>
      </c>
      <c r="AA360" s="9">
        <v>12856159.420154618</v>
      </c>
      <c r="AB360" s="9">
        <v>13619498.275982112</v>
      </c>
      <c r="AC360" s="9">
        <v>12270057.152868189</v>
      </c>
      <c r="AD360" s="9">
        <v>13619498.275982112</v>
      </c>
      <c r="AE360" s="9">
        <v>12258685.841697367</v>
      </c>
      <c r="AF360" s="9">
        <v>74161419.202013344</v>
      </c>
      <c r="AG360" s="9">
        <f>IF(ISBLANK(Tabla3[[#This Row],[FPO]]),"",YEAR(Tabla3[[#This Row],[FPO]])-$B$1)</f>
        <v>3</v>
      </c>
      <c r="AH360" s="9"/>
    </row>
    <row r="361" spans="1:34" hidden="1" x14ac:dyDescent="0.25">
      <c r="A361" s="4" t="s">
        <v>1128</v>
      </c>
      <c r="B361" s="4" t="s">
        <v>1129</v>
      </c>
      <c r="C361" s="5">
        <v>44798</v>
      </c>
      <c r="D361" s="6" t="s">
        <v>1130</v>
      </c>
      <c r="E361" s="4">
        <v>120</v>
      </c>
      <c r="F361" s="4" t="s">
        <v>21</v>
      </c>
      <c r="G361" s="4" t="s">
        <v>907</v>
      </c>
      <c r="H361" s="4" t="s">
        <v>1131</v>
      </c>
      <c r="I361" s="7">
        <v>46568</v>
      </c>
      <c r="J361" s="7">
        <v>46568</v>
      </c>
      <c r="K361" s="4" t="s">
        <v>903</v>
      </c>
      <c r="L361" s="4" t="s">
        <v>16</v>
      </c>
      <c r="M361" s="4" t="s">
        <v>1153</v>
      </c>
      <c r="N361" s="4" t="s">
        <v>16</v>
      </c>
      <c r="O361" s="4" t="s">
        <v>222</v>
      </c>
      <c r="P361" s="17">
        <v>-37.81</v>
      </c>
      <c r="Q361" s="9">
        <v>0</v>
      </c>
      <c r="R361" s="9">
        <v>367600.8757722986</v>
      </c>
      <c r="S361" s="9">
        <v>0</v>
      </c>
      <c r="T361" s="9">
        <v>534412.86087410653</v>
      </c>
      <c r="U361" s="9">
        <v>1217184.6460507561</v>
      </c>
      <c r="V361" s="9">
        <v>-298116.28972608945</v>
      </c>
      <c r="W361" s="9">
        <v>1217184.6460507561</v>
      </c>
      <c r="X361" s="9">
        <v>0</v>
      </c>
      <c r="Y361" s="9">
        <v>12626286.717469666</v>
      </c>
      <c r="Z361" s="9">
        <v>12258685.841697367</v>
      </c>
      <c r="AA361" s="9">
        <v>12793098.702571474</v>
      </c>
      <c r="AB361" s="9">
        <v>13475870.487748124</v>
      </c>
      <c r="AC361" s="9">
        <v>11960569.551971277</v>
      </c>
      <c r="AD361" s="9">
        <v>13475870.487748124</v>
      </c>
      <c r="AE361" s="9">
        <v>12258685.841697367</v>
      </c>
      <c r="AF361" s="9">
        <v>73530052.297841176</v>
      </c>
      <c r="AG361" s="9">
        <f>IF(ISBLANK(Tabla3[[#This Row],[FPO]]),"",YEAR(Tabla3[[#This Row],[FPO]])-$B$1)</f>
        <v>4</v>
      </c>
      <c r="AH361" s="9"/>
    </row>
    <row r="362" spans="1:34" x14ac:dyDescent="0.25">
      <c r="A362" s="4" t="s">
        <v>919</v>
      </c>
      <c r="B362" s="4" t="s">
        <v>920</v>
      </c>
      <c r="C362" s="5">
        <v>44748</v>
      </c>
      <c r="D362" s="6">
        <v>0.58124999999999993</v>
      </c>
      <c r="E362" s="4">
        <v>19.899999999999999</v>
      </c>
      <c r="F362" s="4" t="s">
        <v>21</v>
      </c>
      <c r="G362" s="4" t="s">
        <v>921</v>
      </c>
      <c r="H362" s="4" t="s">
        <v>922</v>
      </c>
      <c r="I362" s="7">
        <v>46022</v>
      </c>
      <c r="J362" s="7">
        <v>46022</v>
      </c>
      <c r="K362" s="4" t="s">
        <v>903</v>
      </c>
      <c r="L362" s="4" t="s">
        <v>16</v>
      </c>
      <c r="M362" s="4" t="s">
        <v>1153</v>
      </c>
      <c r="N362" s="4" t="s">
        <v>16</v>
      </c>
      <c r="O362" s="4" t="s">
        <v>222</v>
      </c>
      <c r="P362" s="17">
        <v>-1.3928799999999999</v>
      </c>
      <c r="Q362" s="9">
        <v>0</v>
      </c>
      <c r="R362" s="9">
        <v>459473.15704881458</v>
      </c>
      <c r="S362" s="9">
        <v>0</v>
      </c>
      <c r="T362" s="9">
        <v>667975.46071520681</v>
      </c>
      <c r="U362" s="9">
        <v>1521388.3015303449</v>
      </c>
      <c r="V362" s="9">
        <v>-82776.013968635161</v>
      </c>
      <c r="W362" s="9">
        <v>1521388.3015303449</v>
      </c>
      <c r="X362" s="9">
        <v>0</v>
      </c>
      <c r="Y362" s="9">
        <v>12718158.998746181</v>
      </c>
      <c r="Z362" s="9">
        <v>12258685.841697367</v>
      </c>
      <c r="AA362" s="9">
        <v>12926661.302412573</v>
      </c>
      <c r="AB362" s="9">
        <v>13780074.143227711</v>
      </c>
      <c r="AC362" s="9">
        <v>12175909.827728732</v>
      </c>
      <c r="AD362" s="9">
        <v>13780074.143227711</v>
      </c>
      <c r="AE362" s="9">
        <v>12258685.841697367</v>
      </c>
      <c r="AF362" s="9">
        <v>74427132.937935621</v>
      </c>
      <c r="AG362" s="9">
        <f>IF(ISBLANK(Tabla3[[#This Row],[FPO]]),"",YEAR(Tabla3[[#This Row],[FPO]])-$B$1)</f>
        <v>2</v>
      </c>
      <c r="AH362" s="9"/>
    </row>
    <row r="363" spans="1:34" x14ac:dyDescent="0.25">
      <c r="A363" s="4" t="s">
        <v>1038</v>
      </c>
      <c r="B363" s="4" t="s">
        <v>1039</v>
      </c>
      <c r="C363" s="5">
        <v>44775</v>
      </c>
      <c r="D363" s="6" t="s">
        <v>1040</v>
      </c>
      <c r="E363" s="4">
        <v>200</v>
      </c>
      <c r="F363" s="4" t="s">
        <v>21</v>
      </c>
      <c r="G363" s="4" t="s">
        <v>961</v>
      </c>
      <c r="H363" s="4" t="s">
        <v>1041</v>
      </c>
      <c r="I363" s="7">
        <v>46022</v>
      </c>
      <c r="J363" s="7">
        <v>46022</v>
      </c>
      <c r="K363" s="4" t="s">
        <v>903</v>
      </c>
      <c r="L363" s="4" t="s">
        <v>16</v>
      </c>
      <c r="M363" s="4" t="s">
        <v>1153</v>
      </c>
      <c r="N363" s="4" t="s">
        <v>16</v>
      </c>
      <c r="O363" s="4" t="s">
        <v>222</v>
      </c>
      <c r="P363" s="17">
        <v>17.427008220000001</v>
      </c>
      <c r="Q363" s="9">
        <v>0</v>
      </c>
      <c r="R363" s="9">
        <v>459473.15704881452</v>
      </c>
      <c r="S363" s="9">
        <v>0</v>
      </c>
      <c r="T363" s="9">
        <v>667975.46071520646</v>
      </c>
      <c r="U363" s="9">
        <v>1521388.3015303449</v>
      </c>
      <c r="V363" s="9">
        <v>103047.3252879637</v>
      </c>
      <c r="W363" s="9">
        <v>1521388.3015303449</v>
      </c>
      <c r="X363" s="9">
        <v>0</v>
      </c>
      <c r="Y363" s="9">
        <v>12718158.998746181</v>
      </c>
      <c r="Z363" s="9">
        <v>12258685.841697367</v>
      </c>
      <c r="AA363" s="9">
        <v>12926661.302412573</v>
      </c>
      <c r="AB363" s="9">
        <v>13780074.143227711</v>
      </c>
      <c r="AC363" s="9">
        <v>12361733.166985331</v>
      </c>
      <c r="AD363" s="9">
        <v>13780074.143227711</v>
      </c>
      <c r="AE363" s="9">
        <v>12258685.841697367</v>
      </c>
      <c r="AF363" s="9">
        <v>74612956.277192235</v>
      </c>
      <c r="AG363" s="9">
        <f>IF(ISBLANK(Tabla3[[#This Row],[FPO]]),"",YEAR(Tabla3[[#This Row],[FPO]])-$B$1)</f>
        <v>2</v>
      </c>
      <c r="AH363" s="9"/>
    </row>
    <row r="364" spans="1:34" x14ac:dyDescent="0.25">
      <c r="A364" s="4" t="s">
        <v>1042</v>
      </c>
      <c r="B364" s="4" t="s">
        <v>1039</v>
      </c>
      <c r="C364" s="5">
        <v>44775</v>
      </c>
      <c r="D364" s="6" t="s">
        <v>1040</v>
      </c>
      <c r="E364" s="4">
        <v>200</v>
      </c>
      <c r="F364" s="4" t="s">
        <v>21</v>
      </c>
      <c r="G364" s="4" t="s">
        <v>912</v>
      </c>
      <c r="H364" s="4" t="s">
        <v>1041</v>
      </c>
      <c r="I364" s="7">
        <v>46022</v>
      </c>
      <c r="J364" s="7">
        <v>46022</v>
      </c>
      <c r="K364" s="4" t="s">
        <v>903</v>
      </c>
      <c r="L364" s="4" t="s">
        <v>16</v>
      </c>
      <c r="M364" s="4" t="s">
        <v>1153</v>
      </c>
      <c r="N364" s="4" t="s">
        <v>16</v>
      </c>
      <c r="O364" s="4" t="s">
        <v>222</v>
      </c>
      <c r="P364" s="17">
        <v>21.175234830000001</v>
      </c>
      <c r="Q364" s="9">
        <v>0</v>
      </c>
      <c r="R364" s="9">
        <v>459473.15704881452</v>
      </c>
      <c r="S364" s="9">
        <v>0</v>
      </c>
      <c r="T364" s="9">
        <v>667975.46071520646</v>
      </c>
      <c r="U364" s="9">
        <v>1521388.3015303449</v>
      </c>
      <c r="V364" s="9">
        <v>125210.89587091668</v>
      </c>
      <c r="W364" s="9">
        <v>1521388.3015303449</v>
      </c>
      <c r="X364" s="9">
        <v>0</v>
      </c>
      <c r="Y364" s="9">
        <v>12718158.998746181</v>
      </c>
      <c r="Z364" s="9">
        <v>12258685.841697367</v>
      </c>
      <c r="AA364" s="9">
        <v>12926661.302412573</v>
      </c>
      <c r="AB364" s="9">
        <v>13780074.143227711</v>
      </c>
      <c r="AC364" s="9">
        <v>12383896.737568283</v>
      </c>
      <c r="AD364" s="9">
        <v>13780074.143227711</v>
      </c>
      <c r="AE364" s="9">
        <v>12258685.841697367</v>
      </c>
      <c r="AF364" s="9">
        <v>74635119.847775176</v>
      </c>
      <c r="AG364" s="9">
        <f>IF(ISBLANK(Tabla3[[#This Row],[FPO]]),"",YEAR(Tabla3[[#This Row],[FPO]])-$B$1)</f>
        <v>2</v>
      </c>
      <c r="AH364" s="9"/>
    </row>
    <row r="365" spans="1:34" x14ac:dyDescent="0.25">
      <c r="A365" s="4" t="s">
        <v>1078</v>
      </c>
      <c r="B365" s="4" t="s">
        <v>1079</v>
      </c>
      <c r="C365" s="5">
        <v>44789</v>
      </c>
      <c r="D365" s="6" t="s">
        <v>1080</v>
      </c>
      <c r="E365" s="4">
        <v>60</v>
      </c>
      <c r="F365" s="4" t="s">
        <v>21</v>
      </c>
      <c r="G365" s="4" t="s">
        <v>945</v>
      </c>
      <c r="H365" s="4" t="s">
        <v>1081</v>
      </c>
      <c r="I365" s="7">
        <v>46022</v>
      </c>
      <c r="J365" s="7">
        <v>46022</v>
      </c>
      <c r="K365" s="4" t="s">
        <v>903</v>
      </c>
      <c r="L365" s="4" t="s">
        <v>16</v>
      </c>
      <c r="M365" s="4" t="s">
        <v>1153</v>
      </c>
      <c r="N365" s="4" t="s">
        <v>16</v>
      </c>
      <c r="O365" s="4" t="s">
        <v>222</v>
      </c>
      <c r="P365" s="17">
        <v>-3.8350599999999999</v>
      </c>
      <c r="Q365" s="9">
        <v>0</v>
      </c>
      <c r="R365" s="9">
        <v>459473.15704881441</v>
      </c>
      <c r="S365" s="9">
        <v>0</v>
      </c>
      <c r="T365" s="9">
        <v>667975.46071520669</v>
      </c>
      <c r="U365" s="9">
        <v>1521388.3015303449</v>
      </c>
      <c r="V365" s="9">
        <v>-75590.078405869179</v>
      </c>
      <c r="W365" s="9">
        <v>1521388.3015303449</v>
      </c>
      <c r="X365" s="9">
        <v>0</v>
      </c>
      <c r="Y365" s="9">
        <v>12718158.998746181</v>
      </c>
      <c r="Z365" s="9">
        <v>12258685.841697367</v>
      </c>
      <c r="AA365" s="9">
        <v>12926661.302412573</v>
      </c>
      <c r="AB365" s="9">
        <v>13780074.143227711</v>
      </c>
      <c r="AC365" s="9">
        <v>12183095.763291499</v>
      </c>
      <c r="AD365" s="9">
        <v>13780074.143227711</v>
      </c>
      <c r="AE365" s="9">
        <v>12258685.841697367</v>
      </c>
      <c r="AF365" s="9">
        <v>74434318.873498395</v>
      </c>
      <c r="AG365" s="9">
        <f>IF(ISBLANK(Tabla3[[#This Row],[FPO]]),"",YEAR(Tabla3[[#This Row],[FPO]])-$B$1)</f>
        <v>2</v>
      </c>
      <c r="AH365" s="9"/>
    </row>
    <row r="366" spans="1:34" x14ac:dyDescent="0.25">
      <c r="A366" s="4" t="s">
        <v>1082</v>
      </c>
      <c r="B366" s="4" t="s">
        <v>1079</v>
      </c>
      <c r="C366" s="5">
        <v>44789</v>
      </c>
      <c r="D366" s="6" t="s">
        <v>1080</v>
      </c>
      <c r="E366" s="4">
        <v>60</v>
      </c>
      <c r="F366" s="4" t="s">
        <v>21</v>
      </c>
      <c r="G366" s="4" t="s">
        <v>901</v>
      </c>
      <c r="H366" s="4" t="s">
        <v>1081</v>
      </c>
      <c r="I366" s="7">
        <v>46022</v>
      </c>
      <c r="J366" s="7">
        <v>46022</v>
      </c>
      <c r="K366" s="4" t="s">
        <v>903</v>
      </c>
      <c r="L366" s="4" t="s">
        <v>16</v>
      </c>
      <c r="M366" s="4" t="s">
        <v>1153</v>
      </c>
      <c r="N366" s="4" t="s">
        <v>16</v>
      </c>
      <c r="O366" s="4" t="s">
        <v>222</v>
      </c>
      <c r="P366" s="17">
        <v>-4.0565300000000004</v>
      </c>
      <c r="Q366" s="9">
        <v>0</v>
      </c>
      <c r="R366" s="9">
        <v>459473.15704881441</v>
      </c>
      <c r="S366" s="9">
        <v>0</v>
      </c>
      <c r="T366" s="9">
        <v>667975.46071520669</v>
      </c>
      <c r="U366" s="9">
        <v>1521388.3015303449</v>
      </c>
      <c r="V366" s="9">
        <v>-79955.312499872365</v>
      </c>
      <c r="W366" s="9">
        <v>1521388.3015303449</v>
      </c>
      <c r="X366" s="9">
        <v>0</v>
      </c>
      <c r="Y366" s="9">
        <v>12718158.998746181</v>
      </c>
      <c r="Z366" s="9">
        <v>12258685.841697367</v>
      </c>
      <c r="AA366" s="9">
        <v>12926661.302412573</v>
      </c>
      <c r="AB366" s="9">
        <v>13780074.143227711</v>
      </c>
      <c r="AC366" s="9">
        <v>12178730.529197495</v>
      </c>
      <c r="AD366" s="9">
        <v>13780074.143227711</v>
      </c>
      <c r="AE366" s="9">
        <v>12258685.841697367</v>
      </c>
      <c r="AF366" s="9">
        <v>74429953.639404386</v>
      </c>
      <c r="AG366" s="9">
        <f>IF(ISBLANK(Tabla3[[#This Row],[FPO]]),"",YEAR(Tabla3[[#This Row],[FPO]])-$B$1)</f>
        <v>2</v>
      </c>
      <c r="AH366" s="9"/>
    </row>
    <row r="367" spans="1:34" hidden="1" x14ac:dyDescent="0.25">
      <c r="A367" s="4" t="s">
        <v>1047</v>
      </c>
      <c r="B367" s="4" t="s">
        <v>1048</v>
      </c>
      <c r="C367" s="5">
        <v>44777</v>
      </c>
      <c r="D367" s="6" t="s">
        <v>1049</v>
      </c>
      <c r="E367" s="4">
        <v>60</v>
      </c>
      <c r="F367" s="4" t="s">
        <v>21</v>
      </c>
      <c r="G367" s="4" t="s">
        <v>1050</v>
      </c>
      <c r="H367" s="4" t="s">
        <v>1051</v>
      </c>
      <c r="I367" s="7">
        <v>46387</v>
      </c>
      <c r="J367" s="7">
        <v>46387</v>
      </c>
      <c r="K367" s="4" t="s">
        <v>903</v>
      </c>
      <c r="L367" s="4" t="s">
        <v>16</v>
      </c>
      <c r="M367" s="4" t="s">
        <v>1153</v>
      </c>
      <c r="N367" s="4" t="s">
        <v>16</v>
      </c>
      <c r="O367" s="4" t="s">
        <v>222</v>
      </c>
      <c r="P367" s="17">
        <v>-1.07</v>
      </c>
      <c r="Q367" s="9">
        <v>0</v>
      </c>
      <c r="R367" s="9">
        <v>410977.77911342977</v>
      </c>
      <c r="S367" s="9">
        <v>0</v>
      </c>
      <c r="T367" s="9">
        <v>597473.57845725119</v>
      </c>
      <c r="U367" s="9">
        <v>1360812.4342847448</v>
      </c>
      <c r="V367" s="9">
        <v>-18864.035585703881</v>
      </c>
      <c r="W367" s="9">
        <v>1360812.4342847448</v>
      </c>
      <c r="X367" s="9">
        <v>0</v>
      </c>
      <c r="Y367" s="9">
        <v>12669663.620810797</v>
      </c>
      <c r="Z367" s="9">
        <v>12258685.841697367</v>
      </c>
      <c r="AA367" s="9">
        <v>12856159.420154618</v>
      </c>
      <c r="AB367" s="9">
        <v>13619498.275982112</v>
      </c>
      <c r="AC367" s="9">
        <v>12239821.806111664</v>
      </c>
      <c r="AD367" s="9">
        <v>13619498.275982112</v>
      </c>
      <c r="AE367" s="9">
        <v>12258685.841697367</v>
      </c>
      <c r="AF367" s="9">
        <v>74131183.855256826</v>
      </c>
      <c r="AG367" s="9">
        <f>IF(ISBLANK(Tabla3[[#This Row],[FPO]]),"",YEAR(Tabla3[[#This Row],[FPO]])-$B$1)</f>
        <v>3</v>
      </c>
      <c r="AH367" s="9"/>
    </row>
    <row r="368" spans="1:34" hidden="1" x14ac:dyDescent="0.25">
      <c r="A368" s="4" t="s">
        <v>1052</v>
      </c>
      <c r="B368" s="4" t="s">
        <v>1048</v>
      </c>
      <c r="C368" s="5">
        <v>44777</v>
      </c>
      <c r="D368" s="6" t="s">
        <v>1049</v>
      </c>
      <c r="E368" s="4">
        <v>60</v>
      </c>
      <c r="F368" s="4" t="s">
        <v>21</v>
      </c>
      <c r="G368" s="4" t="s">
        <v>1053</v>
      </c>
      <c r="H368" s="4" t="s">
        <v>1051</v>
      </c>
      <c r="I368" s="7">
        <v>46387</v>
      </c>
      <c r="J368" s="7">
        <v>46387</v>
      </c>
      <c r="K368" s="4" t="s">
        <v>903</v>
      </c>
      <c r="L368" s="4" t="s">
        <v>16</v>
      </c>
      <c r="M368" s="4" t="s">
        <v>1153</v>
      </c>
      <c r="N368" s="4" t="s">
        <v>16</v>
      </c>
      <c r="O368" s="4" t="s">
        <v>222</v>
      </c>
      <c r="P368" s="17">
        <v>-3.06</v>
      </c>
      <c r="Q368" s="9">
        <v>0</v>
      </c>
      <c r="R368" s="9">
        <v>410977.77911342977</v>
      </c>
      <c r="S368" s="9">
        <v>0</v>
      </c>
      <c r="T368" s="9">
        <v>597473.57845725119</v>
      </c>
      <c r="U368" s="9">
        <v>1360812.4342847448</v>
      </c>
      <c r="V368" s="9">
        <v>-53947.61578715314</v>
      </c>
      <c r="W368" s="9">
        <v>1360812.4342847448</v>
      </c>
      <c r="X368" s="9">
        <v>0</v>
      </c>
      <c r="Y368" s="9">
        <v>12669663.620810797</v>
      </c>
      <c r="Z368" s="9">
        <v>12258685.841697367</v>
      </c>
      <c r="AA368" s="9">
        <v>12856159.420154618</v>
      </c>
      <c r="AB368" s="9">
        <v>13619498.275982112</v>
      </c>
      <c r="AC368" s="9">
        <v>12204738.225910213</v>
      </c>
      <c r="AD368" s="9">
        <v>13619498.275982112</v>
      </c>
      <c r="AE368" s="9">
        <v>12258685.841697367</v>
      </c>
      <c r="AF368" s="9">
        <v>74096100.275055364</v>
      </c>
      <c r="AG368" s="9">
        <f>IF(ISBLANK(Tabla3[[#This Row],[FPO]]),"",YEAR(Tabla3[[#This Row],[FPO]])-$B$1)</f>
        <v>3</v>
      </c>
      <c r="AH368" s="9"/>
    </row>
    <row r="369" spans="1:34" hidden="1" x14ac:dyDescent="0.25">
      <c r="A369" s="4" t="s">
        <v>899</v>
      </c>
      <c r="B369" s="4" t="s">
        <v>900</v>
      </c>
      <c r="C369" s="5">
        <v>44663</v>
      </c>
      <c r="D369" s="6">
        <v>0.8208333333333333</v>
      </c>
      <c r="E369" s="4">
        <v>80</v>
      </c>
      <c r="F369" s="4" t="s">
        <v>21</v>
      </c>
      <c r="G369" s="4" t="s">
        <v>901</v>
      </c>
      <c r="H369" s="4" t="s">
        <v>902</v>
      </c>
      <c r="I369" s="7">
        <v>46387</v>
      </c>
      <c r="J369" s="7">
        <v>46387</v>
      </c>
      <c r="K369" s="4" t="s">
        <v>903</v>
      </c>
      <c r="L369" s="4" t="s">
        <v>16</v>
      </c>
      <c r="M369" s="4" t="s">
        <v>1153</v>
      </c>
      <c r="N369" s="4" t="s">
        <v>16</v>
      </c>
      <c r="O369" s="4" t="s">
        <v>222</v>
      </c>
      <c r="P369" s="17">
        <v>16.283000000000001</v>
      </c>
      <c r="Q369" s="9">
        <v>0</v>
      </c>
      <c r="R369" s="9">
        <v>410977.77911342995</v>
      </c>
      <c r="S369" s="9">
        <v>0</v>
      </c>
      <c r="T369" s="9">
        <v>597473.57845725131</v>
      </c>
      <c r="U369" s="9">
        <v>1360812.4342847455</v>
      </c>
      <c r="V369" s="9">
        <v>215301.23231917032</v>
      </c>
      <c r="W369" s="9">
        <v>1360812.4342847455</v>
      </c>
      <c r="X369" s="9">
        <v>0</v>
      </c>
      <c r="Y369" s="9">
        <v>12669663.620810797</v>
      </c>
      <c r="Z369" s="9">
        <v>12258685.841697367</v>
      </c>
      <c r="AA369" s="9">
        <v>12856159.420154618</v>
      </c>
      <c r="AB369" s="9">
        <v>13619498.275982112</v>
      </c>
      <c r="AC369" s="9">
        <v>12473987.074016538</v>
      </c>
      <c r="AD369" s="9">
        <v>13619498.275982112</v>
      </c>
      <c r="AE369" s="9">
        <v>12258685.841697367</v>
      </c>
      <c r="AF369" s="9">
        <v>74365349.123161688</v>
      </c>
      <c r="AG369" s="9">
        <f>IF(ISBLANK(Tabla3[[#This Row],[FPO]]),"",YEAR(Tabla3[[#This Row],[FPO]])-$B$1)</f>
        <v>3</v>
      </c>
      <c r="AH369" s="9"/>
    </row>
    <row r="370" spans="1:34" x14ac:dyDescent="0.25">
      <c r="A370" s="4" t="s">
        <v>1073</v>
      </c>
      <c r="B370" s="4" t="s">
        <v>1074</v>
      </c>
      <c r="C370" s="5">
        <v>44786</v>
      </c>
      <c r="D370" s="6" t="s">
        <v>1075</v>
      </c>
      <c r="E370" s="4">
        <v>9.9</v>
      </c>
      <c r="F370" s="4" t="s">
        <v>21</v>
      </c>
      <c r="G370" s="4" t="s">
        <v>1070</v>
      </c>
      <c r="H370" s="4" t="s">
        <v>1076</v>
      </c>
      <c r="I370" s="7">
        <v>45107</v>
      </c>
      <c r="J370" s="7">
        <v>45107</v>
      </c>
      <c r="K370" s="4" t="s">
        <v>903</v>
      </c>
      <c r="L370" s="4" t="s">
        <v>16</v>
      </c>
      <c r="M370" s="4" t="s">
        <v>1153</v>
      </c>
      <c r="N370" s="4" t="s">
        <v>16</v>
      </c>
      <c r="O370" s="4" t="s">
        <v>222</v>
      </c>
      <c r="P370" s="17">
        <v>-0.17100000000000001</v>
      </c>
      <c r="Q370" s="9">
        <v>0</v>
      </c>
      <c r="R370" s="9">
        <v>574306.52635108249</v>
      </c>
      <c r="S370" s="9">
        <v>0</v>
      </c>
      <c r="T370" s="9">
        <v>834918.55975899403</v>
      </c>
      <c r="U370" s="9">
        <v>1901619.7514020149</v>
      </c>
      <c r="V370" s="9">
        <v>-25532.209903547911</v>
      </c>
      <c r="W370" s="9">
        <v>1901619.7514020149</v>
      </c>
      <c r="X370" s="9">
        <v>0</v>
      </c>
      <c r="Y370" s="9">
        <v>12832992.36804845</v>
      </c>
      <c r="Z370" s="9">
        <v>12258685.841697367</v>
      </c>
      <c r="AA370" s="9">
        <v>13093604.401456362</v>
      </c>
      <c r="AB370" s="9">
        <v>14160305.593099382</v>
      </c>
      <c r="AC370" s="9">
        <v>12233153.631793819</v>
      </c>
      <c r="AD370" s="9">
        <v>14160305.593099382</v>
      </c>
      <c r="AE370" s="9">
        <v>12258685.841697367</v>
      </c>
      <c r="AF370" s="9">
        <v>75336500.385154277</v>
      </c>
      <c r="AG370" s="9">
        <f>IF(ISBLANK(Tabla3[[#This Row],[FPO]]),"",YEAR(Tabla3[[#This Row],[FPO]])-$B$1)</f>
        <v>0</v>
      </c>
      <c r="AH370" s="9"/>
    </row>
    <row r="371" spans="1:34" x14ac:dyDescent="0.25">
      <c r="A371" s="4" t="s">
        <v>1077</v>
      </c>
      <c r="B371" s="4" t="s">
        <v>1074</v>
      </c>
      <c r="C371" s="5">
        <v>44786</v>
      </c>
      <c r="D371" s="6" t="s">
        <v>1075</v>
      </c>
      <c r="E371" s="4">
        <v>9.9</v>
      </c>
      <c r="F371" s="4" t="s">
        <v>21</v>
      </c>
      <c r="G371" s="4" t="s">
        <v>1070</v>
      </c>
      <c r="H371" s="4" t="s">
        <v>1076</v>
      </c>
      <c r="I371" s="7">
        <v>45107</v>
      </c>
      <c r="J371" s="7">
        <v>45107</v>
      </c>
      <c r="K371" s="4" t="s">
        <v>903</v>
      </c>
      <c r="L371" s="4" t="s">
        <v>16</v>
      </c>
      <c r="M371" s="4" t="s">
        <v>1153</v>
      </c>
      <c r="N371" s="4" t="s">
        <v>16</v>
      </c>
      <c r="O371" s="4" t="s">
        <v>222</v>
      </c>
      <c r="P371" s="17">
        <v>-9.2999999999999999E-2</v>
      </c>
      <c r="Q371" s="9">
        <v>0</v>
      </c>
      <c r="R371" s="9">
        <v>574306.52635108249</v>
      </c>
      <c r="S371" s="9">
        <v>0</v>
      </c>
      <c r="T371" s="9">
        <v>834918.55975899403</v>
      </c>
      <c r="U371" s="9">
        <v>1901619.7514020149</v>
      </c>
      <c r="V371" s="9">
        <v>-13885.938719473426</v>
      </c>
      <c r="W371" s="9">
        <v>1901619.7514020149</v>
      </c>
      <c r="X371" s="9">
        <v>0</v>
      </c>
      <c r="Y371" s="9">
        <v>12832992.36804845</v>
      </c>
      <c r="Z371" s="9">
        <v>12258685.841697367</v>
      </c>
      <c r="AA371" s="9">
        <v>13093604.401456362</v>
      </c>
      <c r="AB371" s="9">
        <v>14160305.593099382</v>
      </c>
      <c r="AC371" s="9">
        <v>12244799.902977893</v>
      </c>
      <c r="AD371" s="9">
        <v>14160305.593099382</v>
      </c>
      <c r="AE371" s="9">
        <v>12258685.841697367</v>
      </c>
      <c r="AF371" s="9">
        <v>75348146.656338349</v>
      </c>
      <c r="AG371" s="9">
        <f>IF(ISBLANK(Tabla3[[#This Row],[FPO]]),"",YEAR(Tabla3[[#This Row],[FPO]])-$B$1)</f>
        <v>0</v>
      </c>
      <c r="AH371" s="9"/>
    </row>
    <row r="372" spans="1:34" x14ac:dyDescent="0.25">
      <c r="A372" s="4" t="s">
        <v>963</v>
      </c>
      <c r="B372" s="4" t="s">
        <v>964</v>
      </c>
      <c r="C372" s="5">
        <v>44757</v>
      </c>
      <c r="D372" s="6" t="s">
        <v>965</v>
      </c>
      <c r="E372" s="4">
        <v>9.9</v>
      </c>
      <c r="F372" s="4" t="s">
        <v>21</v>
      </c>
      <c r="G372" s="4" t="s">
        <v>966</v>
      </c>
      <c r="H372" s="4" t="s">
        <v>967</v>
      </c>
      <c r="I372" s="7">
        <v>45838</v>
      </c>
      <c r="J372" s="7">
        <v>45838</v>
      </c>
      <c r="K372" s="4" t="s">
        <v>903</v>
      </c>
      <c r="L372" s="4" t="s">
        <v>16</v>
      </c>
      <c r="M372" s="4" t="s">
        <v>1153</v>
      </c>
      <c r="N372" s="4" t="s">
        <v>16</v>
      </c>
      <c r="O372" s="4" t="s">
        <v>222</v>
      </c>
      <c r="P372" s="17">
        <v>-0.55115999999999998</v>
      </c>
      <c r="Q372" s="9">
        <v>0</v>
      </c>
      <c r="R372" s="9">
        <v>459473.15704881464</v>
      </c>
      <c r="S372" s="9">
        <v>0</v>
      </c>
      <c r="T372" s="9">
        <v>667975.46071520657</v>
      </c>
      <c r="U372" s="9">
        <v>1521388.3015303449</v>
      </c>
      <c r="V372" s="9">
        <v>-65839.478176832083</v>
      </c>
      <c r="W372" s="9">
        <v>1521388.3015303449</v>
      </c>
      <c r="X372" s="9">
        <v>0</v>
      </c>
      <c r="Y372" s="9">
        <v>12718158.998746181</v>
      </c>
      <c r="Z372" s="9">
        <v>12258685.841697367</v>
      </c>
      <c r="AA372" s="9">
        <v>12926661.302412573</v>
      </c>
      <c r="AB372" s="9">
        <v>13780074.143227711</v>
      </c>
      <c r="AC372" s="9">
        <v>12192846.363520535</v>
      </c>
      <c r="AD372" s="9">
        <v>13780074.143227711</v>
      </c>
      <c r="AE372" s="9">
        <v>12258685.841697367</v>
      </c>
      <c r="AF372" s="9">
        <v>74444069.473727435</v>
      </c>
      <c r="AG372" s="9">
        <f>IF(ISBLANK(Tabla3[[#This Row],[FPO]]),"",YEAR(Tabla3[[#This Row],[FPO]])-$B$1)</f>
        <v>2</v>
      </c>
      <c r="AH372" s="9"/>
    </row>
    <row r="373" spans="1:34" x14ac:dyDescent="0.25">
      <c r="A373" s="4" t="s">
        <v>914</v>
      </c>
      <c r="B373" s="4" t="s">
        <v>915</v>
      </c>
      <c r="C373" s="5">
        <v>44719</v>
      </c>
      <c r="D373" s="6" t="s">
        <v>916</v>
      </c>
      <c r="E373" s="4">
        <v>100</v>
      </c>
      <c r="F373" s="4" t="s">
        <v>21</v>
      </c>
      <c r="G373" s="4" t="s">
        <v>907</v>
      </c>
      <c r="H373" s="4" t="s">
        <v>917</v>
      </c>
      <c r="I373" s="7">
        <v>46022</v>
      </c>
      <c r="J373" s="7">
        <v>46022</v>
      </c>
      <c r="K373" s="4" t="s">
        <v>903</v>
      </c>
      <c r="L373" s="4" t="s">
        <v>16</v>
      </c>
      <c r="M373" s="4" t="s">
        <v>1153</v>
      </c>
      <c r="N373" s="4" t="s">
        <v>16</v>
      </c>
      <c r="O373" s="4" t="s">
        <v>918</v>
      </c>
      <c r="P373" s="17">
        <v>13.936807999999999</v>
      </c>
      <c r="Q373" s="9">
        <v>0</v>
      </c>
      <c r="R373" s="9">
        <v>459473.15704881452</v>
      </c>
      <c r="S373" s="9">
        <v>0</v>
      </c>
      <c r="T373" s="9">
        <v>667975.46071520646</v>
      </c>
      <c r="U373" s="9">
        <v>1521388.3015303449</v>
      </c>
      <c r="V373" s="9">
        <v>164818.97171583417</v>
      </c>
      <c r="W373" s="9">
        <v>1521388.3015303449</v>
      </c>
      <c r="X373" s="9">
        <v>0</v>
      </c>
      <c r="Y373" s="9">
        <v>12718158.998746181</v>
      </c>
      <c r="Z373" s="9">
        <v>12258685.841697367</v>
      </c>
      <c r="AA373" s="9">
        <v>12926661.302412573</v>
      </c>
      <c r="AB373" s="9">
        <v>13780074.143227711</v>
      </c>
      <c r="AC373" s="9">
        <v>12423504.813413201</v>
      </c>
      <c r="AD373" s="9">
        <v>13780074.143227711</v>
      </c>
      <c r="AE373" s="9">
        <v>12258685.841697367</v>
      </c>
      <c r="AF373" s="9">
        <v>74674727.923620105</v>
      </c>
      <c r="AG373" s="9">
        <f>IF(ISBLANK(Tabla3[[#This Row],[FPO]]),"",YEAR(Tabla3[[#This Row],[FPO]])-$B$1)</f>
        <v>2</v>
      </c>
      <c r="AH373" s="9"/>
    </row>
    <row r="374" spans="1:34" hidden="1" x14ac:dyDescent="0.25">
      <c r="A374" s="4" t="s">
        <v>1025</v>
      </c>
      <c r="B374" s="4" t="s">
        <v>1026</v>
      </c>
      <c r="C374" s="5">
        <v>44760</v>
      </c>
      <c r="D374" s="6">
        <v>0.73888888888888893</v>
      </c>
      <c r="E374" s="4">
        <v>150</v>
      </c>
      <c r="F374" s="4" t="s">
        <v>21</v>
      </c>
      <c r="G374" s="4" t="s">
        <v>961</v>
      </c>
      <c r="H374" s="4" t="s">
        <v>1027</v>
      </c>
      <c r="I374" s="7">
        <v>46387</v>
      </c>
      <c r="J374" s="7">
        <v>46387</v>
      </c>
      <c r="K374" s="4" t="s">
        <v>16</v>
      </c>
      <c r="L374" s="4" t="s">
        <v>16</v>
      </c>
      <c r="M374" s="4" t="s">
        <v>1153</v>
      </c>
      <c r="N374" s="4" t="s">
        <v>16</v>
      </c>
      <c r="O374" s="4">
        <v>0</v>
      </c>
      <c r="P374" s="4">
        <v>0.3</v>
      </c>
      <c r="Q374" s="9">
        <v>0</v>
      </c>
      <c r="R374" s="9">
        <v>410977.77911342983</v>
      </c>
      <c r="S374" s="9">
        <v>0</v>
      </c>
      <c r="T374" s="9">
        <v>597473.57845725107</v>
      </c>
      <c r="U374" s="9">
        <v>1360812.4342847455</v>
      </c>
      <c r="V374" s="9">
        <v>2115.5927759667902</v>
      </c>
      <c r="W374" s="9">
        <v>1360812.4342847455</v>
      </c>
      <c r="X374" s="9">
        <v>0</v>
      </c>
      <c r="Y374" s="9">
        <v>12669663.620810797</v>
      </c>
      <c r="Z374" s="9">
        <v>12258685.841697367</v>
      </c>
      <c r="AA374" s="9">
        <v>12856159.420154618</v>
      </c>
      <c r="AB374" s="9">
        <v>13619498.275982112</v>
      </c>
      <c r="AC374" s="9">
        <v>12260801.434473334</v>
      </c>
      <c r="AD374" s="9">
        <v>13619498.275982112</v>
      </c>
      <c r="AE374" s="9">
        <v>12258685.841697367</v>
      </c>
      <c r="AF374" s="9">
        <v>74152163.483618498</v>
      </c>
      <c r="AG374" s="9">
        <f>IF(ISBLANK(Tabla3[[#This Row],[FPO]]),"",YEAR(Tabla3[[#This Row],[FPO]])-$B$1)</f>
        <v>3</v>
      </c>
      <c r="AH374" s="9"/>
    </row>
    <row r="375" spans="1:34" hidden="1" x14ac:dyDescent="0.25">
      <c r="A375" s="4" t="s">
        <v>1028</v>
      </c>
      <c r="B375" s="4" t="s">
        <v>1026</v>
      </c>
      <c r="C375" s="5">
        <v>44760</v>
      </c>
      <c r="D375" s="6">
        <v>0.73888888888888893</v>
      </c>
      <c r="E375" s="4">
        <v>150</v>
      </c>
      <c r="F375" s="4" t="s">
        <v>21</v>
      </c>
      <c r="G375" s="4" t="s">
        <v>912</v>
      </c>
      <c r="H375" s="4" t="s">
        <v>1027</v>
      </c>
      <c r="I375" s="7">
        <v>46387</v>
      </c>
      <c r="J375" s="7">
        <v>46387</v>
      </c>
      <c r="K375" s="4" t="s">
        <v>16</v>
      </c>
      <c r="L375" s="4" t="s">
        <v>16</v>
      </c>
      <c r="M375" s="4" t="s">
        <v>1153</v>
      </c>
      <c r="N375" s="4" t="s">
        <v>16</v>
      </c>
      <c r="O375" s="4">
        <v>0</v>
      </c>
      <c r="P375" s="4">
        <v>0.13</v>
      </c>
      <c r="Q375" s="9">
        <v>0</v>
      </c>
      <c r="R375" s="9">
        <v>410977.77911342983</v>
      </c>
      <c r="S375" s="9">
        <v>0</v>
      </c>
      <c r="T375" s="9">
        <v>597473.57845725107</v>
      </c>
      <c r="U375" s="9">
        <v>1360812.4342847455</v>
      </c>
      <c r="V375" s="9">
        <v>916.75686958560902</v>
      </c>
      <c r="W375" s="9">
        <v>1360812.4342847455</v>
      </c>
      <c r="X375" s="9">
        <v>0</v>
      </c>
      <c r="Y375" s="9">
        <v>12669663.620810797</v>
      </c>
      <c r="Z375" s="9">
        <v>12258685.841697367</v>
      </c>
      <c r="AA375" s="9">
        <v>12856159.420154618</v>
      </c>
      <c r="AB375" s="9">
        <v>13619498.275982112</v>
      </c>
      <c r="AC375" s="9">
        <v>12259602.598566953</v>
      </c>
      <c r="AD375" s="9">
        <v>13619498.275982112</v>
      </c>
      <c r="AE375" s="9">
        <v>12258685.841697367</v>
      </c>
      <c r="AF375" s="9">
        <v>74150964.647712111</v>
      </c>
      <c r="AG375" s="9">
        <f>IF(ISBLANK(Tabla3[[#This Row],[FPO]]),"",YEAR(Tabla3[[#This Row],[FPO]])-$B$1)</f>
        <v>3</v>
      </c>
      <c r="AH375" s="9"/>
    </row>
    <row r="376" spans="1:34" x14ac:dyDescent="0.25">
      <c r="A376" s="4" t="s">
        <v>1112</v>
      </c>
      <c r="B376" s="4" t="s">
        <v>1113</v>
      </c>
      <c r="C376" s="5">
        <v>44795</v>
      </c>
      <c r="D376" s="6" t="s">
        <v>1114</v>
      </c>
      <c r="E376" s="4">
        <v>9.9</v>
      </c>
      <c r="F376" s="4" t="s">
        <v>21</v>
      </c>
      <c r="G376" s="4" t="s">
        <v>1115</v>
      </c>
      <c r="H376" s="4" t="s">
        <v>1116</v>
      </c>
      <c r="I376" s="7">
        <v>46022</v>
      </c>
      <c r="J376" s="7">
        <v>46022</v>
      </c>
      <c r="K376" s="4" t="s">
        <v>903</v>
      </c>
      <c r="L376" s="4" t="s">
        <v>16</v>
      </c>
      <c r="M376" s="4" t="s">
        <v>1153</v>
      </c>
      <c r="N376" s="4" t="s">
        <v>16</v>
      </c>
      <c r="O376" s="4">
        <v>0</v>
      </c>
      <c r="P376" s="17">
        <v>0.63</v>
      </c>
      <c r="Q376" s="9">
        <v>0</v>
      </c>
      <c r="R376" s="9">
        <v>459473.15704881464</v>
      </c>
      <c r="S376" s="9">
        <v>0</v>
      </c>
      <c r="T376" s="9">
        <v>667975.46071520657</v>
      </c>
      <c r="U376" s="9">
        <v>1521388.3015303449</v>
      </c>
      <c r="V376" s="9">
        <v>75257.404839618612</v>
      </c>
      <c r="W376" s="9">
        <v>1521388.3015303449</v>
      </c>
      <c r="X376" s="9">
        <v>0</v>
      </c>
      <c r="Y376" s="9">
        <v>12718158.998746181</v>
      </c>
      <c r="Z376" s="9">
        <v>12258685.841697367</v>
      </c>
      <c r="AA376" s="9">
        <v>12926661.302412573</v>
      </c>
      <c r="AB376" s="9">
        <v>13780074.143227711</v>
      </c>
      <c r="AC376" s="9">
        <v>12333943.246536985</v>
      </c>
      <c r="AD376" s="9">
        <v>13780074.143227711</v>
      </c>
      <c r="AE376" s="9">
        <v>12258685.841697367</v>
      </c>
      <c r="AF376" s="9">
        <v>74585166.356743872</v>
      </c>
      <c r="AG376" s="9">
        <f>IF(ISBLANK(Tabla3[[#This Row],[FPO]]),"",YEAR(Tabla3[[#This Row],[FPO]])-$B$1)</f>
        <v>2</v>
      </c>
      <c r="AH376" s="9"/>
    </row>
    <row r="377" spans="1:34" x14ac:dyDescent="0.25">
      <c r="A377" s="4" t="s">
        <v>1117</v>
      </c>
      <c r="B377" s="4" t="s">
        <v>1113</v>
      </c>
      <c r="C377" s="5">
        <v>44795</v>
      </c>
      <c r="D377" s="6" t="s">
        <v>1114</v>
      </c>
      <c r="E377" s="4">
        <v>9.9</v>
      </c>
      <c r="F377" s="4" t="s">
        <v>21</v>
      </c>
      <c r="G377" s="4" t="s">
        <v>1118</v>
      </c>
      <c r="H377" s="4" t="s">
        <v>1116</v>
      </c>
      <c r="I377" s="7">
        <v>46022</v>
      </c>
      <c r="J377" s="7">
        <v>46022</v>
      </c>
      <c r="K377" s="4" t="s">
        <v>903</v>
      </c>
      <c r="L377" s="4" t="s">
        <v>16</v>
      </c>
      <c r="M377" s="4" t="s">
        <v>1153</v>
      </c>
      <c r="N377" s="4" t="s">
        <v>16</v>
      </c>
      <c r="O377" s="4">
        <v>0</v>
      </c>
      <c r="P377" s="17">
        <v>0.76</v>
      </c>
      <c r="Q377" s="9">
        <v>0</v>
      </c>
      <c r="R377" s="9">
        <v>459473.15704881464</v>
      </c>
      <c r="S377" s="9">
        <v>0</v>
      </c>
      <c r="T377" s="9">
        <v>667975.46071520657</v>
      </c>
      <c r="U377" s="9">
        <v>1521388.3015303449</v>
      </c>
      <c r="V377" s="9">
        <v>90786.710600174862</v>
      </c>
      <c r="W377" s="9">
        <v>1521388.3015303449</v>
      </c>
      <c r="X377" s="9">
        <v>0</v>
      </c>
      <c r="Y377" s="9">
        <v>12718158.998746181</v>
      </c>
      <c r="Z377" s="9">
        <v>12258685.841697367</v>
      </c>
      <c r="AA377" s="9">
        <v>12926661.302412573</v>
      </c>
      <c r="AB377" s="9">
        <v>13780074.143227711</v>
      </c>
      <c r="AC377" s="9">
        <v>12349472.552297542</v>
      </c>
      <c r="AD377" s="9">
        <v>13780074.143227711</v>
      </c>
      <c r="AE377" s="9">
        <v>12258685.841697367</v>
      </c>
      <c r="AF377" s="9">
        <v>74600695.662504435</v>
      </c>
      <c r="AG377" s="9">
        <f>IF(ISBLANK(Tabla3[[#This Row],[FPO]]),"",YEAR(Tabla3[[#This Row],[FPO]])-$B$1)</f>
        <v>2</v>
      </c>
      <c r="AH377" s="9"/>
    </row>
    <row r="378" spans="1:34" hidden="1" x14ac:dyDescent="0.25">
      <c r="A378" s="4" t="s">
        <v>1058</v>
      </c>
      <c r="B378" s="4" t="s">
        <v>1059</v>
      </c>
      <c r="C378" s="5">
        <v>44783</v>
      </c>
      <c r="D378" s="6">
        <v>0.3923611111111111</v>
      </c>
      <c r="E378" s="4">
        <v>130</v>
      </c>
      <c r="F378" s="4" t="s">
        <v>21</v>
      </c>
      <c r="G378" s="4" t="s">
        <v>907</v>
      </c>
      <c r="H378" s="4" t="s">
        <v>1060</v>
      </c>
      <c r="I378" s="7">
        <v>46387</v>
      </c>
      <c r="J378" s="7">
        <v>46387</v>
      </c>
      <c r="K378" s="4" t="s">
        <v>903</v>
      </c>
      <c r="L378" s="4" t="s">
        <v>16</v>
      </c>
      <c r="M378" s="4" t="s">
        <v>1153</v>
      </c>
      <c r="N378" s="4" t="s">
        <v>16</v>
      </c>
      <c r="O378" s="4" t="s">
        <v>222</v>
      </c>
      <c r="P378" s="17">
        <v>-112.8688191</v>
      </c>
      <c r="Q378" s="9">
        <v>0</v>
      </c>
      <c r="R378" s="9">
        <v>410977.77911342989</v>
      </c>
      <c r="S378" s="9">
        <v>0</v>
      </c>
      <c r="T378" s="9">
        <v>597473.57845725096</v>
      </c>
      <c r="U378" s="9">
        <v>1360812.4342847448</v>
      </c>
      <c r="V378" s="9">
        <v>-918401.76276870177</v>
      </c>
      <c r="W378" s="9">
        <v>1360812.4342847448</v>
      </c>
      <c r="X378" s="9">
        <v>0</v>
      </c>
      <c r="Y378" s="9">
        <v>12669663.620810797</v>
      </c>
      <c r="Z378" s="9">
        <v>12258685.841697367</v>
      </c>
      <c r="AA378" s="9">
        <v>12856159.420154618</v>
      </c>
      <c r="AB378" s="9">
        <v>13619498.275982112</v>
      </c>
      <c r="AC378" s="9">
        <v>11340284.078928664</v>
      </c>
      <c r="AD378" s="9">
        <v>13619498.275982112</v>
      </c>
      <c r="AE378" s="9">
        <v>12258685.841697367</v>
      </c>
      <c r="AF378" s="9">
        <v>73231646.128073812</v>
      </c>
      <c r="AG378" s="9">
        <f>IF(ISBLANK(Tabla3[[#This Row],[FPO]]),"",YEAR(Tabla3[[#This Row],[FPO]])-$B$1)</f>
        <v>3</v>
      </c>
      <c r="AH378" s="9"/>
    </row>
    <row r="379" spans="1:34" hidden="1" x14ac:dyDescent="0.25">
      <c r="A379" s="4" t="s">
        <v>1061</v>
      </c>
      <c r="B379" s="4" t="s">
        <v>1059</v>
      </c>
      <c r="C379" s="5">
        <v>44783</v>
      </c>
      <c r="D379" s="6">
        <v>0.3923611111111111</v>
      </c>
      <c r="E379" s="4">
        <v>130</v>
      </c>
      <c r="F379" s="4" t="s">
        <v>21</v>
      </c>
      <c r="G379" s="4" t="s">
        <v>912</v>
      </c>
      <c r="H379" s="4" t="s">
        <v>1060</v>
      </c>
      <c r="I379" s="7">
        <v>46387</v>
      </c>
      <c r="J379" s="7">
        <v>46387</v>
      </c>
      <c r="K379" s="4" t="s">
        <v>903</v>
      </c>
      <c r="L379" s="4" t="s">
        <v>16</v>
      </c>
      <c r="M379" s="4" t="s">
        <v>1153</v>
      </c>
      <c r="N379" s="4" t="s">
        <v>16</v>
      </c>
      <c r="O379" s="4" t="s">
        <v>222</v>
      </c>
      <c r="P379" s="17">
        <v>-47.999365519999998</v>
      </c>
      <c r="Q379" s="9">
        <v>0</v>
      </c>
      <c r="R379" s="9">
        <v>410977.77911342989</v>
      </c>
      <c r="S379" s="9">
        <v>0</v>
      </c>
      <c r="T379" s="9">
        <v>597473.57845725096</v>
      </c>
      <c r="U379" s="9">
        <v>1360812.4342847448</v>
      </c>
      <c r="V379" s="9">
        <v>-390565.81132731313</v>
      </c>
      <c r="W379" s="9">
        <v>1360812.4342847448</v>
      </c>
      <c r="X379" s="9">
        <v>0</v>
      </c>
      <c r="Y379" s="9">
        <v>12669663.620810797</v>
      </c>
      <c r="Z379" s="9">
        <v>12258685.841697367</v>
      </c>
      <c r="AA379" s="9">
        <v>12856159.420154618</v>
      </c>
      <c r="AB379" s="9">
        <v>13619498.275982112</v>
      </c>
      <c r="AC379" s="9">
        <v>11868120.030370053</v>
      </c>
      <c r="AD379" s="9">
        <v>13619498.275982112</v>
      </c>
      <c r="AE379" s="9">
        <v>12258685.841697367</v>
      </c>
      <c r="AF379" s="9">
        <v>73759482.079515204</v>
      </c>
      <c r="AG379" s="9">
        <f>IF(ISBLANK(Tabla3[[#This Row],[FPO]]),"",YEAR(Tabla3[[#This Row],[FPO]])-$B$1)</f>
        <v>3</v>
      </c>
      <c r="AH379" s="9"/>
    </row>
    <row r="380" spans="1:34" hidden="1" x14ac:dyDescent="0.25">
      <c r="A380" s="4" t="s">
        <v>1062</v>
      </c>
      <c r="B380" s="4" t="s">
        <v>1063</v>
      </c>
      <c r="C380" s="5">
        <v>44783</v>
      </c>
      <c r="D380" s="6" t="s">
        <v>1064</v>
      </c>
      <c r="E380" s="4">
        <v>130</v>
      </c>
      <c r="F380" s="4" t="s">
        <v>21</v>
      </c>
      <c r="G380" s="4" t="s">
        <v>907</v>
      </c>
      <c r="H380" s="4" t="s">
        <v>1065</v>
      </c>
      <c r="I380" s="7">
        <v>46387</v>
      </c>
      <c r="J380" s="7">
        <v>46387</v>
      </c>
      <c r="K380" s="4" t="s">
        <v>903</v>
      </c>
      <c r="L380" s="4" t="s">
        <v>16</v>
      </c>
      <c r="M380" s="4" t="s">
        <v>1153</v>
      </c>
      <c r="N380" s="4" t="s">
        <v>16</v>
      </c>
      <c r="O380" s="4" t="s">
        <v>222</v>
      </c>
      <c r="P380" s="17">
        <v>-112.8688191</v>
      </c>
      <c r="Q380" s="9">
        <v>0</v>
      </c>
      <c r="R380" s="9">
        <v>410977.77911342989</v>
      </c>
      <c r="S380" s="9">
        <v>0</v>
      </c>
      <c r="T380" s="9">
        <v>597473.57845725096</v>
      </c>
      <c r="U380" s="9">
        <v>1360812.4342847448</v>
      </c>
      <c r="V380" s="9">
        <v>-918401.76276870177</v>
      </c>
      <c r="W380" s="9">
        <v>1360812.4342847448</v>
      </c>
      <c r="X380" s="9">
        <v>0</v>
      </c>
      <c r="Y380" s="9">
        <v>12669663.620810797</v>
      </c>
      <c r="Z380" s="9">
        <v>12258685.841697367</v>
      </c>
      <c r="AA380" s="9">
        <v>12856159.420154618</v>
      </c>
      <c r="AB380" s="9">
        <v>13619498.275982112</v>
      </c>
      <c r="AC380" s="9">
        <v>11340284.078928664</v>
      </c>
      <c r="AD380" s="9">
        <v>13619498.275982112</v>
      </c>
      <c r="AE380" s="9">
        <v>12258685.841697367</v>
      </c>
      <c r="AF380" s="9">
        <v>73231646.128073812</v>
      </c>
      <c r="AG380" s="9">
        <f>IF(ISBLANK(Tabla3[[#This Row],[FPO]]),"",YEAR(Tabla3[[#This Row],[FPO]])-$B$1)</f>
        <v>3</v>
      </c>
      <c r="AH380" s="9"/>
    </row>
    <row r="381" spans="1:34" hidden="1" x14ac:dyDescent="0.25">
      <c r="A381" s="4" t="s">
        <v>1066</v>
      </c>
      <c r="B381" s="4" t="s">
        <v>1063</v>
      </c>
      <c r="C381" s="5">
        <v>44783</v>
      </c>
      <c r="D381" s="6" t="s">
        <v>1064</v>
      </c>
      <c r="E381" s="4">
        <v>130</v>
      </c>
      <c r="F381" s="4" t="s">
        <v>21</v>
      </c>
      <c r="G381" s="4" t="s">
        <v>912</v>
      </c>
      <c r="H381" s="4" t="s">
        <v>1065</v>
      </c>
      <c r="I381" s="7">
        <v>46387</v>
      </c>
      <c r="J381" s="7">
        <v>46387</v>
      </c>
      <c r="K381" s="4" t="s">
        <v>903</v>
      </c>
      <c r="L381" s="4" t="s">
        <v>16</v>
      </c>
      <c r="M381" s="4" t="s">
        <v>1153</v>
      </c>
      <c r="N381" s="4" t="s">
        <v>16</v>
      </c>
      <c r="O381" s="4" t="s">
        <v>222</v>
      </c>
      <c r="P381" s="17">
        <v>-47.999365519999998</v>
      </c>
      <c r="Q381" s="9">
        <v>0</v>
      </c>
      <c r="R381" s="9">
        <v>410977.77911342989</v>
      </c>
      <c r="S381" s="9">
        <v>0</v>
      </c>
      <c r="T381" s="9">
        <v>597473.57845725096</v>
      </c>
      <c r="U381" s="9">
        <v>1360812.4342847448</v>
      </c>
      <c r="V381" s="9">
        <v>-390565.81132731313</v>
      </c>
      <c r="W381" s="9">
        <v>1360812.4342847448</v>
      </c>
      <c r="X381" s="9">
        <v>0</v>
      </c>
      <c r="Y381" s="9">
        <v>12669663.620810797</v>
      </c>
      <c r="Z381" s="9">
        <v>12258685.841697367</v>
      </c>
      <c r="AA381" s="9">
        <v>12856159.420154618</v>
      </c>
      <c r="AB381" s="9">
        <v>13619498.275982112</v>
      </c>
      <c r="AC381" s="9">
        <v>11868120.030370053</v>
      </c>
      <c r="AD381" s="9">
        <v>13619498.275982112</v>
      </c>
      <c r="AE381" s="9">
        <v>12258685.841697367</v>
      </c>
      <c r="AF381" s="9">
        <v>73759482.079515204</v>
      </c>
      <c r="AG381" s="9">
        <f>IF(ISBLANK(Tabla3[[#This Row],[FPO]]),"",YEAR(Tabla3[[#This Row],[FPO]])-$B$1)</f>
        <v>3</v>
      </c>
      <c r="AH381" s="9"/>
    </row>
    <row r="382" spans="1:34" x14ac:dyDescent="0.25">
      <c r="A382" s="4" t="s">
        <v>1054</v>
      </c>
      <c r="B382" s="4" t="s">
        <v>1055</v>
      </c>
      <c r="C382" s="5">
        <v>44782</v>
      </c>
      <c r="D382" s="6" t="s">
        <v>1056</v>
      </c>
      <c r="E382" s="4">
        <v>19.899999999999999</v>
      </c>
      <c r="F382" s="4" t="s">
        <v>21</v>
      </c>
      <c r="G382" s="4" t="s">
        <v>1045</v>
      </c>
      <c r="H382" s="4" t="s">
        <v>1057</v>
      </c>
      <c r="I382" s="7">
        <v>46022</v>
      </c>
      <c r="J382" s="7">
        <v>46022</v>
      </c>
      <c r="K382" s="4" t="s">
        <v>903</v>
      </c>
      <c r="L382" s="4" t="s">
        <v>16</v>
      </c>
      <c r="M382" s="4" t="s">
        <v>1153</v>
      </c>
      <c r="N382" s="4" t="s">
        <v>16</v>
      </c>
      <c r="O382" s="4" t="s">
        <v>222</v>
      </c>
      <c r="P382" s="17">
        <v>0.28000000000000003</v>
      </c>
      <c r="Q382" s="9">
        <v>0</v>
      </c>
      <c r="R382" s="9">
        <v>459473.15704881458</v>
      </c>
      <c r="S382" s="9">
        <v>0</v>
      </c>
      <c r="T382" s="9">
        <v>667975.46071520681</v>
      </c>
      <c r="U382" s="9">
        <v>1521388.3015303449</v>
      </c>
      <c r="V382" s="9">
        <v>16639.828205744823</v>
      </c>
      <c r="W382" s="9">
        <v>1521388.3015303449</v>
      </c>
      <c r="X382" s="9">
        <v>0</v>
      </c>
      <c r="Y382" s="9">
        <v>12718158.998746181</v>
      </c>
      <c r="Z382" s="9">
        <v>12258685.841697367</v>
      </c>
      <c r="AA382" s="9">
        <v>12926661.302412573</v>
      </c>
      <c r="AB382" s="9">
        <v>13780074.143227711</v>
      </c>
      <c r="AC382" s="9">
        <v>12275325.669903113</v>
      </c>
      <c r="AD382" s="9">
        <v>13780074.143227711</v>
      </c>
      <c r="AE382" s="9">
        <v>12258685.841697367</v>
      </c>
      <c r="AF382" s="9">
        <v>74526548.780110002</v>
      </c>
      <c r="AG382" s="9">
        <f>IF(ISBLANK(Tabla3[[#This Row],[FPO]]),"",YEAR(Tabla3[[#This Row],[FPO]])-$B$1)</f>
        <v>2</v>
      </c>
      <c r="AH382" s="9"/>
    </row>
    <row r="383" spans="1:34" x14ac:dyDescent="0.25">
      <c r="A383" s="4" t="s">
        <v>1096</v>
      </c>
      <c r="B383" s="4" t="s">
        <v>1097</v>
      </c>
      <c r="C383" s="5">
        <v>44790</v>
      </c>
      <c r="D383" s="6" t="s">
        <v>1098</v>
      </c>
      <c r="E383" s="4">
        <v>9.9</v>
      </c>
      <c r="F383" s="4" t="s">
        <v>21</v>
      </c>
      <c r="G383" s="4" t="s">
        <v>929</v>
      </c>
      <c r="H383" s="4" t="s">
        <v>1099</v>
      </c>
      <c r="I383" s="7">
        <v>45657</v>
      </c>
      <c r="J383" s="7">
        <v>45657</v>
      </c>
      <c r="K383" s="4" t="s">
        <v>903</v>
      </c>
      <c r="L383" s="4" t="s">
        <v>16</v>
      </c>
      <c r="M383" s="4" t="s">
        <v>1153</v>
      </c>
      <c r="N383" s="4" t="s">
        <v>16</v>
      </c>
      <c r="O383" s="4" t="s">
        <v>222</v>
      </c>
      <c r="P383" s="17">
        <v>-0.76</v>
      </c>
      <c r="Q383" s="9">
        <v>0</v>
      </c>
      <c r="R383" s="9">
        <v>513690.98958057474</v>
      </c>
      <c r="S383" s="9">
        <v>0</v>
      </c>
      <c r="T383" s="9">
        <v>746796.56507960113</v>
      </c>
      <c r="U383" s="9">
        <v>1700912.1211109257</v>
      </c>
      <c r="V383" s="9">
        <v>-101499.54245099548</v>
      </c>
      <c r="W383" s="9">
        <v>1700912.1211109257</v>
      </c>
      <c r="X383" s="9">
        <v>0</v>
      </c>
      <c r="Y383" s="9">
        <v>12772376.831277942</v>
      </c>
      <c r="Z383" s="9">
        <v>12258685.841697367</v>
      </c>
      <c r="AA383" s="9">
        <v>13005482.406776968</v>
      </c>
      <c r="AB383" s="9">
        <v>13959597.962808292</v>
      </c>
      <c r="AC383" s="9">
        <v>12157186.299246371</v>
      </c>
      <c r="AD383" s="9">
        <v>13959597.962808292</v>
      </c>
      <c r="AE383" s="9">
        <v>12258685.841697367</v>
      </c>
      <c r="AF383" s="9">
        <v>74810734.075720295</v>
      </c>
      <c r="AG383" s="9">
        <f>IF(ISBLANK(Tabla3[[#This Row],[FPO]]),"",YEAR(Tabla3[[#This Row],[FPO]])-$B$1)</f>
        <v>1</v>
      </c>
      <c r="AH383" s="9"/>
    </row>
    <row r="384" spans="1:34" x14ac:dyDescent="0.25">
      <c r="A384" s="4" t="s">
        <v>1100</v>
      </c>
      <c r="B384" s="4" t="s">
        <v>1097</v>
      </c>
      <c r="C384" s="5">
        <v>44790</v>
      </c>
      <c r="D384" s="6" t="s">
        <v>1098</v>
      </c>
      <c r="E384" s="4">
        <v>9.9</v>
      </c>
      <c r="F384" s="4" t="s">
        <v>21</v>
      </c>
      <c r="G384" s="4" t="s">
        <v>926</v>
      </c>
      <c r="H384" s="4" t="s">
        <v>1099</v>
      </c>
      <c r="I384" s="7">
        <v>45657</v>
      </c>
      <c r="J384" s="7">
        <v>45657</v>
      </c>
      <c r="K384" s="4" t="s">
        <v>903</v>
      </c>
      <c r="L384" s="4" t="s">
        <v>16</v>
      </c>
      <c r="M384" s="4" t="s">
        <v>1153</v>
      </c>
      <c r="N384" s="4" t="s">
        <v>16</v>
      </c>
      <c r="O384" s="4" t="s">
        <v>222</v>
      </c>
      <c r="P384" s="17">
        <v>-0.77</v>
      </c>
      <c r="Q384" s="9">
        <v>0</v>
      </c>
      <c r="R384" s="9">
        <v>513690.98958057474</v>
      </c>
      <c r="S384" s="9">
        <v>0</v>
      </c>
      <c r="T384" s="9">
        <v>746796.56507960113</v>
      </c>
      <c r="U384" s="9">
        <v>1700912.1211109257</v>
      </c>
      <c r="V384" s="9">
        <v>-102835.0627464033</v>
      </c>
      <c r="W384" s="9">
        <v>1700912.1211109257</v>
      </c>
      <c r="X384" s="9">
        <v>0</v>
      </c>
      <c r="Y384" s="9">
        <v>12772376.831277942</v>
      </c>
      <c r="Z384" s="9">
        <v>12258685.841697367</v>
      </c>
      <c r="AA384" s="9">
        <v>13005482.406776968</v>
      </c>
      <c r="AB384" s="9">
        <v>13959597.962808292</v>
      </c>
      <c r="AC384" s="9">
        <v>12155850.778950963</v>
      </c>
      <c r="AD384" s="9">
        <v>13959597.962808292</v>
      </c>
      <c r="AE384" s="9">
        <v>12258685.841697367</v>
      </c>
      <c r="AF384" s="9">
        <v>74809398.555424899</v>
      </c>
      <c r="AG384" s="9">
        <f>IF(ISBLANK(Tabla3[[#This Row],[FPO]]),"",YEAR(Tabla3[[#This Row],[FPO]])-$B$1)</f>
        <v>1</v>
      </c>
      <c r="AH384" s="9"/>
    </row>
    <row r="385" spans="1:34" hidden="1" x14ac:dyDescent="0.25">
      <c r="A385" s="4" t="s">
        <v>1143</v>
      </c>
      <c r="B385" s="4" t="s">
        <v>1144</v>
      </c>
      <c r="C385" s="5">
        <v>44806</v>
      </c>
      <c r="D385" s="6" t="s">
        <v>1145</v>
      </c>
      <c r="E385" s="4">
        <v>9.9</v>
      </c>
      <c r="F385" s="4" t="s">
        <v>21</v>
      </c>
      <c r="G385" s="4" t="s">
        <v>921</v>
      </c>
      <c r="H385" s="4" t="s">
        <v>1146</v>
      </c>
      <c r="I385" s="7">
        <v>46387</v>
      </c>
      <c r="J385" s="7">
        <v>46387</v>
      </c>
      <c r="K385" s="4" t="s">
        <v>903</v>
      </c>
      <c r="L385" s="4" t="s">
        <v>16</v>
      </c>
      <c r="M385" s="4" t="s">
        <v>1153</v>
      </c>
      <c r="N385" s="4" t="s">
        <v>16</v>
      </c>
      <c r="O385" s="4" t="s">
        <v>222</v>
      </c>
      <c r="P385" s="17">
        <v>-3.2610000000000001</v>
      </c>
      <c r="Q385" s="9">
        <v>0</v>
      </c>
      <c r="R385" s="9">
        <v>410977.77911342995</v>
      </c>
      <c r="S385" s="9">
        <v>0</v>
      </c>
      <c r="T385" s="9">
        <v>597473.57845725107</v>
      </c>
      <c r="U385" s="9">
        <v>1360812.4342847455</v>
      </c>
      <c r="V385" s="9">
        <v>-348431.71931453043</v>
      </c>
      <c r="W385" s="9">
        <v>1360812.4342847455</v>
      </c>
      <c r="X385" s="9">
        <v>0</v>
      </c>
      <c r="Y385" s="9">
        <v>12669663.620810797</v>
      </c>
      <c r="Z385" s="9">
        <v>12258685.841697367</v>
      </c>
      <c r="AA385" s="9">
        <v>12856159.420154618</v>
      </c>
      <c r="AB385" s="9">
        <v>13619498.275982112</v>
      </c>
      <c r="AC385" s="9">
        <v>11910254.122382836</v>
      </c>
      <c r="AD385" s="9">
        <v>13619498.275982112</v>
      </c>
      <c r="AE385" s="9">
        <v>12258685.841697367</v>
      </c>
      <c r="AF385" s="9">
        <v>73801616.171527982</v>
      </c>
      <c r="AG385" s="9">
        <f>IF(ISBLANK(Tabla3[[#This Row],[FPO]]),"",YEAR(Tabla3[[#This Row],[FPO]])-$B$1)</f>
        <v>3</v>
      </c>
      <c r="AH385" s="9"/>
    </row>
    <row r="386" spans="1:34" x14ac:dyDescent="0.25">
      <c r="A386" s="4" t="s">
        <v>1107</v>
      </c>
      <c r="B386" s="4" t="s">
        <v>1108</v>
      </c>
      <c r="C386" s="5">
        <v>44791</v>
      </c>
      <c r="D386" s="6" t="s">
        <v>1109</v>
      </c>
      <c r="E386" s="4">
        <v>9.9</v>
      </c>
      <c r="F386" s="4" t="s">
        <v>21</v>
      </c>
      <c r="G386" s="4" t="s">
        <v>929</v>
      </c>
      <c r="H386" s="4" t="s">
        <v>1110</v>
      </c>
      <c r="I386" s="7">
        <v>45657</v>
      </c>
      <c r="J386" s="7">
        <v>45657</v>
      </c>
      <c r="K386" s="4" t="s">
        <v>903</v>
      </c>
      <c r="L386" s="4" t="s">
        <v>16</v>
      </c>
      <c r="M386" s="4" t="s">
        <v>1153</v>
      </c>
      <c r="N386" s="4" t="s">
        <v>16</v>
      </c>
      <c r="O386" s="4" t="s">
        <v>222</v>
      </c>
      <c r="P386" s="17">
        <v>-0.78</v>
      </c>
      <c r="Q386" s="9">
        <v>0</v>
      </c>
      <c r="R386" s="9">
        <v>513690.98958057474</v>
      </c>
      <c r="S386" s="9">
        <v>0</v>
      </c>
      <c r="T386" s="9">
        <v>746796.56507960113</v>
      </c>
      <c r="U386" s="9">
        <v>1700912.1211109257</v>
      </c>
      <c r="V386" s="9">
        <v>-104170.58304181116</v>
      </c>
      <c r="W386" s="9">
        <v>1700912.1211109257</v>
      </c>
      <c r="X386" s="9">
        <v>0</v>
      </c>
      <c r="Y386" s="9">
        <v>12772376.831277942</v>
      </c>
      <c r="Z386" s="9">
        <v>12258685.841697367</v>
      </c>
      <c r="AA386" s="9">
        <v>13005482.406776968</v>
      </c>
      <c r="AB386" s="9">
        <v>13959597.962808292</v>
      </c>
      <c r="AC386" s="9">
        <v>12154515.258655556</v>
      </c>
      <c r="AD386" s="9">
        <v>13959597.962808292</v>
      </c>
      <c r="AE386" s="9">
        <v>12258685.841697367</v>
      </c>
      <c r="AF386" s="9">
        <v>74808063.035129488</v>
      </c>
      <c r="AG386" s="9">
        <f>IF(ISBLANK(Tabla3[[#This Row],[FPO]]),"",YEAR(Tabla3[[#This Row],[FPO]])-$B$1)</f>
        <v>1</v>
      </c>
      <c r="AH386" s="9"/>
    </row>
    <row r="387" spans="1:34" x14ac:dyDescent="0.25">
      <c r="A387" s="4" t="s">
        <v>1111</v>
      </c>
      <c r="B387" s="4" t="s">
        <v>1108</v>
      </c>
      <c r="C387" s="5">
        <v>44791</v>
      </c>
      <c r="D387" s="6" t="s">
        <v>1109</v>
      </c>
      <c r="E387" s="4">
        <v>9.9</v>
      </c>
      <c r="F387" s="4" t="s">
        <v>21</v>
      </c>
      <c r="G387" s="4" t="s">
        <v>926</v>
      </c>
      <c r="H387" s="4" t="s">
        <v>1110</v>
      </c>
      <c r="I387" s="7">
        <v>45657</v>
      </c>
      <c r="J387" s="7">
        <v>45657</v>
      </c>
      <c r="K387" s="4" t="s">
        <v>903</v>
      </c>
      <c r="L387" s="4" t="s">
        <v>16</v>
      </c>
      <c r="M387" s="4" t="s">
        <v>1153</v>
      </c>
      <c r="N387" s="4" t="s">
        <v>16</v>
      </c>
      <c r="O387" s="4" t="s">
        <v>222</v>
      </c>
      <c r="P387" s="17">
        <v>-0.8</v>
      </c>
      <c r="Q387" s="9">
        <v>0</v>
      </c>
      <c r="R387" s="9">
        <v>513690.98958057474</v>
      </c>
      <c r="S387" s="9">
        <v>0</v>
      </c>
      <c r="T387" s="9">
        <v>746796.56507960113</v>
      </c>
      <c r="U387" s="9">
        <v>1700912.1211109257</v>
      </c>
      <c r="V387" s="9">
        <v>-106841.62363262683</v>
      </c>
      <c r="W387" s="9">
        <v>1700912.1211109257</v>
      </c>
      <c r="X387" s="9">
        <v>0</v>
      </c>
      <c r="Y387" s="9">
        <v>12772376.831277942</v>
      </c>
      <c r="Z387" s="9">
        <v>12258685.841697367</v>
      </c>
      <c r="AA387" s="9">
        <v>13005482.406776968</v>
      </c>
      <c r="AB387" s="9">
        <v>13959597.962808292</v>
      </c>
      <c r="AC387" s="9">
        <v>12151844.21806474</v>
      </c>
      <c r="AD387" s="9">
        <v>13959597.962808292</v>
      </c>
      <c r="AE387" s="9">
        <v>12258685.841697367</v>
      </c>
      <c r="AF387" s="9">
        <v>74805391.994538665</v>
      </c>
      <c r="AG387" s="9">
        <f>IF(ISBLANK(Tabla3[[#This Row],[FPO]]),"",YEAR(Tabla3[[#This Row],[FPO]])-$B$1)</f>
        <v>1</v>
      </c>
      <c r="AH387" s="9"/>
    </row>
    <row r="388" spans="1:34" hidden="1" x14ac:dyDescent="0.25">
      <c r="A388" s="4" t="s">
        <v>1123</v>
      </c>
      <c r="B388" s="4" t="s">
        <v>1124</v>
      </c>
      <c r="C388" s="5">
        <v>44796</v>
      </c>
      <c r="D388" s="6" t="s">
        <v>1125</v>
      </c>
      <c r="E388" s="4">
        <v>50</v>
      </c>
      <c r="F388" s="4" t="s">
        <v>21</v>
      </c>
      <c r="G388" s="4" t="s">
        <v>945</v>
      </c>
      <c r="H388" s="4" t="s">
        <v>1126</v>
      </c>
      <c r="I388" s="7">
        <v>47118</v>
      </c>
      <c r="J388" s="7">
        <v>47118</v>
      </c>
      <c r="K388" s="4" t="s">
        <v>903</v>
      </c>
      <c r="L388" s="4" t="s">
        <v>16</v>
      </c>
      <c r="M388" s="4" t="s">
        <v>1153</v>
      </c>
      <c r="N388" s="4" t="s">
        <v>16</v>
      </c>
      <c r="O388" s="4" t="s">
        <v>222</v>
      </c>
      <c r="P388" s="17">
        <v>0.01</v>
      </c>
      <c r="Q388" s="9">
        <v>0</v>
      </c>
      <c r="R388" s="9">
        <v>328802.21446538338</v>
      </c>
      <c r="S388" s="9">
        <v>0</v>
      </c>
      <c r="T388" s="9">
        <v>478007.92564768018</v>
      </c>
      <c r="U388" s="9">
        <v>1088716.1413691917</v>
      </c>
      <c r="V388" s="9">
        <v>169.25771294629038</v>
      </c>
      <c r="W388" s="9">
        <v>1088716.1413691917</v>
      </c>
      <c r="X388" s="9">
        <v>0</v>
      </c>
      <c r="Y388" s="9">
        <v>12587488.05616275</v>
      </c>
      <c r="Z388" s="9">
        <v>12258685.841697367</v>
      </c>
      <c r="AA388" s="9">
        <v>12736693.767345047</v>
      </c>
      <c r="AB388" s="9">
        <v>13347401.983066559</v>
      </c>
      <c r="AC388" s="9">
        <v>12258855.099410314</v>
      </c>
      <c r="AD388" s="9">
        <v>13347401.983066559</v>
      </c>
      <c r="AE388" s="9">
        <v>12258685.841697367</v>
      </c>
      <c r="AF388" s="9">
        <v>73540431.491724521</v>
      </c>
      <c r="AG388" s="9">
        <f>IF(ISBLANK(Tabla3[[#This Row],[FPO]]),"",YEAR(Tabla3[[#This Row],[FPO]])-$B$1)</f>
        <v>5</v>
      </c>
      <c r="AH388" s="9"/>
    </row>
    <row r="389" spans="1:34" hidden="1" x14ac:dyDescent="0.25">
      <c r="A389" s="4" t="s">
        <v>1127</v>
      </c>
      <c r="B389" s="4" t="s">
        <v>1124</v>
      </c>
      <c r="C389" s="5">
        <v>44796</v>
      </c>
      <c r="D389" s="6" t="s">
        <v>1125</v>
      </c>
      <c r="E389" s="4">
        <v>50</v>
      </c>
      <c r="F389" s="4" t="s">
        <v>21</v>
      </c>
      <c r="G389" s="4" t="s">
        <v>907</v>
      </c>
      <c r="H389" s="4" t="s">
        <v>1126</v>
      </c>
      <c r="I389" s="7">
        <v>47118</v>
      </c>
      <c r="J389" s="7">
        <v>47118</v>
      </c>
      <c r="K389" s="4" t="s">
        <v>903</v>
      </c>
      <c r="L389" s="4" t="s">
        <v>16</v>
      </c>
      <c r="M389" s="4" t="s">
        <v>1153</v>
      </c>
      <c r="N389" s="4" t="s">
        <v>16</v>
      </c>
      <c r="O389" s="4" t="s">
        <v>222</v>
      </c>
      <c r="P389" s="17">
        <v>0.12</v>
      </c>
      <c r="Q389" s="9">
        <v>0</v>
      </c>
      <c r="R389" s="9">
        <v>328802.21446538338</v>
      </c>
      <c r="S389" s="9">
        <v>0</v>
      </c>
      <c r="T389" s="9">
        <v>478007.92564768018</v>
      </c>
      <c r="U389" s="9">
        <v>1088716.1413691917</v>
      </c>
      <c r="V389" s="9">
        <v>2031.0925553554846</v>
      </c>
      <c r="W389" s="9">
        <v>1088716.1413691917</v>
      </c>
      <c r="X389" s="9">
        <v>0</v>
      </c>
      <c r="Y389" s="9">
        <v>12587488.05616275</v>
      </c>
      <c r="Z389" s="9">
        <v>12258685.841697367</v>
      </c>
      <c r="AA389" s="9">
        <v>12736693.767345047</v>
      </c>
      <c r="AB389" s="9">
        <v>13347401.983066559</v>
      </c>
      <c r="AC389" s="9">
        <v>12260716.934252722</v>
      </c>
      <c r="AD389" s="9">
        <v>13347401.983066559</v>
      </c>
      <c r="AE389" s="9">
        <v>12258685.841697367</v>
      </c>
      <c r="AF389" s="9">
        <v>73542293.326566935</v>
      </c>
      <c r="AG389" s="9">
        <f>IF(ISBLANK(Tabla3[[#This Row],[FPO]]),"",YEAR(Tabla3[[#This Row],[FPO]])-$B$1)</f>
        <v>5</v>
      </c>
      <c r="AH389" s="9"/>
    </row>
    <row r="390" spans="1:34" hidden="1" x14ac:dyDescent="0.25">
      <c r="A390" s="4" t="s">
        <v>1015</v>
      </c>
      <c r="B390" s="4" t="s">
        <v>1016</v>
      </c>
      <c r="C390" s="5">
        <v>44760</v>
      </c>
      <c r="D390" s="6">
        <v>0.68888888888888899</v>
      </c>
      <c r="E390" s="4">
        <v>100</v>
      </c>
      <c r="F390" s="4" t="s">
        <v>21</v>
      </c>
      <c r="G390" s="4" t="s">
        <v>961</v>
      </c>
      <c r="H390" s="4" t="s">
        <v>1017</v>
      </c>
      <c r="I390" s="7">
        <v>46752</v>
      </c>
      <c r="J390" s="7">
        <v>46752</v>
      </c>
      <c r="K390" s="4" t="s">
        <v>903</v>
      </c>
      <c r="L390" s="4" t="s">
        <v>16</v>
      </c>
      <c r="M390" s="4" t="s">
        <v>1153</v>
      </c>
      <c r="N390" s="4" t="s">
        <v>16</v>
      </c>
      <c r="O390" s="4" t="s">
        <v>222</v>
      </c>
      <c r="P390" s="17">
        <v>-1.90144</v>
      </c>
      <c r="Q390" s="9">
        <v>0</v>
      </c>
      <c r="R390" s="9">
        <v>367600.87577229866</v>
      </c>
      <c r="S390" s="9">
        <v>0</v>
      </c>
      <c r="T390" s="9">
        <v>534412.86087410641</v>
      </c>
      <c r="U390" s="9">
        <v>1217184.6460507561</v>
      </c>
      <c r="V390" s="9">
        <v>-17990.486260886824</v>
      </c>
      <c r="W390" s="9">
        <v>1217184.6460507561</v>
      </c>
      <c r="X390" s="9">
        <v>0</v>
      </c>
      <c r="Y390" s="9">
        <v>12626286.717469666</v>
      </c>
      <c r="Z390" s="9">
        <v>12258685.841697367</v>
      </c>
      <c r="AA390" s="9">
        <v>12793098.702571474</v>
      </c>
      <c r="AB390" s="9">
        <v>13475870.487748124</v>
      </c>
      <c r="AC390" s="9">
        <v>12240695.35543648</v>
      </c>
      <c r="AD390" s="9">
        <v>13475870.487748124</v>
      </c>
      <c r="AE390" s="9">
        <v>12258685.841697367</v>
      </c>
      <c r="AF390" s="9">
        <v>73810178.101306379</v>
      </c>
      <c r="AG390" s="9">
        <f>IF(ISBLANK(Tabla3[[#This Row],[FPO]]),"",YEAR(Tabla3[[#This Row],[FPO]])-$B$1)</f>
        <v>4</v>
      </c>
      <c r="AH390" s="9"/>
    </row>
    <row r="391" spans="1:34" hidden="1" x14ac:dyDescent="0.25">
      <c r="A391" s="4" t="s">
        <v>1011</v>
      </c>
      <c r="B391" s="4" t="s">
        <v>1012</v>
      </c>
      <c r="C391" s="5">
        <v>44760</v>
      </c>
      <c r="D391" s="6" t="s">
        <v>1013</v>
      </c>
      <c r="E391" s="4">
        <v>100</v>
      </c>
      <c r="F391" s="4" t="s">
        <v>21</v>
      </c>
      <c r="G391" s="4" t="s">
        <v>961</v>
      </c>
      <c r="H391" s="4" t="s">
        <v>1014</v>
      </c>
      <c r="I391" s="7">
        <v>46752</v>
      </c>
      <c r="J391" s="7">
        <v>46752</v>
      </c>
      <c r="K391" s="4" t="s">
        <v>903</v>
      </c>
      <c r="L391" s="4" t="s">
        <v>16</v>
      </c>
      <c r="M391" s="4" t="s">
        <v>1153</v>
      </c>
      <c r="N391" s="4" t="s">
        <v>16</v>
      </c>
      <c r="O391" s="4" t="s">
        <v>222</v>
      </c>
      <c r="P391" s="17">
        <v>-1.90144</v>
      </c>
      <c r="Q391" s="9">
        <v>0</v>
      </c>
      <c r="R391" s="9">
        <v>367600.87577229866</v>
      </c>
      <c r="S391" s="9">
        <v>0</v>
      </c>
      <c r="T391" s="9">
        <v>534412.86087410641</v>
      </c>
      <c r="U391" s="9">
        <v>1217184.6460507561</v>
      </c>
      <c r="V391" s="9">
        <v>-17990.486260886824</v>
      </c>
      <c r="W391" s="9">
        <v>1217184.6460507561</v>
      </c>
      <c r="X391" s="9">
        <v>0</v>
      </c>
      <c r="Y391" s="9">
        <v>12626286.717469666</v>
      </c>
      <c r="Z391" s="9">
        <v>12258685.841697367</v>
      </c>
      <c r="AA391" s="9">
        <v>12793098.702571474</v>
      </c>
      <c r="AB391" s="9">
        <v>13475870.487748124</v>
      </c>
      <c r="AC391" s="9">
        <v>12240695.35543648</v>
      </c>
      <c r="AD391" s="9">
        <v>13475870.487748124</v>
      </c>
      <c r="AE391" s="9">
        <v>12258685.841697367</v>
      </c>
      <c r="AF391" s="9">
        <v>73810178.101306379</v>
      </c>
      <c r="AG391" s="9">
        <f>IF(ISBLANK(Tabla3[[#This Row],[FPO]]),"",YEAR(Tabla3[[#This Row],[FPO]])-$B$1)</f>
        <v>4</v>
      </c>
      <c r="AH391" s="9"/>
    </row>
    <row r="392" spans="1:34" x14ac:dyDescent="0.25">
      <c r="A392" s="4" t="s">
        <v>1147</v>
      </c>
      <c r="B392" s="4" t="s">
        <v>1148</v>
      </c>
      <c r="C392" s="5">
        <v>44807</v>
      </c>
      <c r="D392" s="6" t="s">
        <v>1003</v>
      </c>
      <c r="E392" s="4">
        <v>99.99</v>
      </c>
      <c r="F392" s="4" t="s">
        <v>21</v>
      </c>
      <c r="G392" s="4" t="s">
        <v>1149</v>
      </c>
      <c r="H392" s="4" t="s">
        <v>1150</v>
      </c>
      <c r="I392" s="7">
        <v>45291</v>
      </c>
      <c r="J392" s="7">
        <v>45291</v>
      </c>
      <c r="K392" s="4" t="s">
        <v>903</v>
      </c>
      <c r="L392" s="4" t="s">
        <v>16</v>
      </c>
      <c r="M392" s="4" t="s">
        <v>1153</v>
      </c>
      <c r="N392" s="4" t="s">
        <v>16</v>
      </c>
      <c r="O392" s="4" t="s">
        <v>222</v>
      </c>
      <c r="P392" s="17">
        <v>-2.6739999999999999</v>
      </c>
      <c r="Q392" s="9">
        <v>0</v>
      </c>
      <c r="R392" s="9">
        <v>574306.52635108249</v>
      </c>
      <c r="S392" s="9">
        <v>0</v>
      </c>
      <c r="T392" s="9">
        <v>834918.5597589938</v>
      </c>
      <c r="U392" s="9">
        <v>1901619.7514020144</v>
      </c>
      <c r="V392" s="9">
        <v>-39530.50158189283</v>
      </c>
      <c r="W392" s="9">
        <v>1901619.7514020144</v>
      </c>
      <c r="X392" s="9">
        <v>0</v>
      </c>
      <c r="Y392" s="9">
        <v>12832992.36804845</v>
      </c>
      <c r="Z392" s="9">
        <v>12258685.841697367</v>
      </c>
      <c r="AA392" s="9">
        <v>13093604.40145636</v>
      </c>
      <c r="AB392" s="9">
        <v>14160305.593099382</v>
      </c>
      <c r="AC392" s="9">
        <v>12219155.340115475</v>
      </c>
      <c r="AD392" s="9">
        <v>14160305.593099382</v>
      </c>
      <c r="AE392" s="9">
        <v>12258685.841697367</v>
      </c>
      <c r="AF392" s="9">
        <v>75322502.093475938</v>
      </c>
      <c r="AG392" s="9">
        <f>IF(ISBLANK(Tabla3[[#This Row],[FPO]]),"",YEAR(Tabla3[[#This Row],[FPO]])-$B$1)</f>
        <v>0</v>
      </c>
      <c r="AH392" s="9"/>
    </row>
    <row r="393" spans="1:34" x14ac:dyDescent="0.25">
      <c r="A393" s="4" t="s">
        <v>1151</v>
      </c>
      <c r="B393" s="4" t="s">
        <v>1148</v>
      </c>
      <c r="C393" s="5">
        <v>44807</v>
      </c>
      <c r="D393" s="6" t="s">
        <v>1003</v>
      </c>
      <c r="E393" s="4">
        <v>99.99</v>
      </c>
      <c r="F393" s="4" t="s">
        <v>21</v>
      </c>
      <c r="G393" s="4" t="s">
        <v>1152</v>
      </c>
      <c r="H393" s="4" t="s">
        <v>1150</v>
      </c>
      <c r="I393" s="7">
        <v>45291</v>
      </c>
      <c r="J393" s="7">
        <v>45291</v>
      </c>
      <c r="K393" s="4" t="s">
        <v>903</v>
      </c>
      <c r="L393" s="4" t="s">
        <v>16</v>
      </c>
      <c r="M393" s="4" t="s">
        <v>1153</v>
      </c>
      <c r="N393" s="4" t="s">
        <v>16</v>
      </c>
      <c r="O393" s="4" t="s">
        <v>222</v>
      </c>
      <c r="P393" s="17">
        <v>-2.4390000000000001</v>
      </c>
      <c r="Q393" s="9">
        <v>0</v>
      </c>
      <c r="R393" s="9">
        <v>574306.52635108249</v>
      </c>
      <c r="S393" s="9">
        <v>0</v>
      </c>
      <c r="T393" s="9">
        <v>834918.5597589938</v>
      </c>
      <c r="U393" s="9">
        <v>1901619.7514020144</v>
      </c>
      <c r="V393" s="9">
        <v>-36056.429827313616</v>
      </c>
      <c r="W393" s="9">
        <v>1901619.7514020144</v>
      </c>
      <c r="X393" s="9">
        <v>0</v>
      </c>
      <c r="Y393" s="9">
        <v>12832992.36804845</v>
      </c>
      <c r="Z393" s="9">
        <v>12258685.841697367</v>
      </c>
      <c r="AA393" s="9">
        <v>13093604.40145636</v>
      </c>
      <c r="AB393" s="9">
        <v>14160305.593099382</v>
      </c>
      <c r="AC393" s="9">
        <v>12222629.411870053</v>
      </c>
      <c r="AD393" s="9">
        <v>14160305.593099382</v>
      </c>
      <c r="AE393" s="9">
        <v>12258685.841697367</v>
      </c>
      <c r="AF393" s="9">
        <v>75325976.165230513</v>
      </c>
      <c r="AG393" s="9">
        <f>IF(ISBLANK(Tabla3[[#This Row],[FPO]]),"",YEAR(Tabla3[[#This Row],[FPO]])-$B$1)</f>
        <v>0</v>
      </c>
      <c r="AH393" s="9"/>
    </row>
    <row r="394" spans="1:34" hidden="1" x14ac:dyDescent="0.25">
      <c r="A394" s="4" t="s">
        <v>1087</v>
      </c>
      <c r="B394" s="4" t="s">
        <v>1088</v>
      </c>
      <c r="C394" s="5">
        <v>44789</v>
      </c>
      <c r="D394" s="6" t="s">
        <v>1013</v>
      </c>
      <c r="E394" s="4">
        <v>40</v>
      </c>
      <c r="F394" s="4" t="s">
        <v>21</v>
      </c>
      <c r="G394" s="4" t="s">
        <v>1050</v>
      </c>
      <c r="H394" s="4" t="s">
        <v>1089</v>
      </c>
      <c r="I394" s="7">
        <v>46387</v>
      </c>
      <c r="J394" s="7">
        <v>46387</v>
      </c>
      <c r="K394" s="4" t="s">
        <v>903</v>
      </c>
      <c r="L394" s="4" t="s">
        <v>16</v>
      </c>
      <c r="M394" s="4" t="s">
        <v>1153</v>
      </c>
      <c r="N394" s="4" t="s">
        <v>16</v>
      </c>
      <c r="O394" s="4" t="s">
        <v>222</v>
      </c>
      <c r="P394" s="17">
        <v>-3.9348900000000002</v>
      </c>
      <c r="Q394" s="9">
        <v>0</v>
      </c>
      <c r="R394" s="9">
        <v>410977.77911342995</v>
      </c>
      <c r="S394" s="9">
        <v>0</v>
      </c>
      <c r="T394" s="9">
        <v>597473.57845725131</v>
      </c>
      <c r="U394" s="9">
        <v>1360812.4342847455</v>
      </c>
      <c r="V394" s="9">
        <v>-104057.81072779954</v>
      </c>
      <c r="W394" s="9">
        <v>1360812.4342847455</v>
      </c>
      <c r="X394" s="9">
        <v>0</v>
      </c>
      <c r="Y394" s="9">
        <v>12669663.620810797</v>
      </c>
      <c r="Z394" s="9">
        <v>12258685.841697367</v>
      </c>
      <c r="AA394" s="9">
        <v>12856159.420154618</v>
      </c>
      <c r="AB394" s="9">
        <v>13619498.275982112</v>
      </c>
      <c r="AC394" s="9">
        <v>12154628.030969568</v>
      </c>
      <c r="AD394" s="9">
        <v>13619498.275982112</v>
      </c>
      <c r="AE394" s="9">
        <v>12258685.841697367</v>
      </c>
      <c r="AF394" s="9">
        <v>74045990.080114722</v>
      </c>
      <c r="AG394" s="9">
        <f>IF(ISBLANK(Tabla3[[#This Row],[FPO]]),"",YEAR(Tabla3[[#This Row],[FPO]])-$B$1)</f>
        <v>3</v>
      </c>
      <c r="AH394" s="9"/>
    </row>
    <row r="395" spans="1:34" hidden="1" x14ac:dyDescent="0.25">
      <c r="A395" s="4" t="s">
        <v>1090</v>
      </c>
      <c r="B395" s="4" t="s">
        <v>1088</v>
      </c>
      <c r="C395" s="5">
        <v>44789</v>
      </c>
      <c r="D395" s="6" t="s">
        <v>1013</v>
      </c>
      <c r="E395" s="4">
        <v>40</v>
      </c>
      <c r="F395" s="4" t="s">
        <v>21</v>
      </c>
      <c r="G395" s="4" t="s">
        <v>901</v>
      </c>
      <c r="H395" s="4" t="s">
        <v>1089</v>
      </c>
      <c r="I395" s="7">
        <v>46387</v>
      </c>
      <c r="J395" s="7">
        <v>46387</v>
      </c>
      <c r="K395" s="4" t="s">
        <v>903</v>
      </c>
      <c r="L395" s="4" t="s">
        <v>16</v>
      </c>
      <c r="M395" s="4" t="s">
        <v>1153</v>
      </c>
      <c r="N395" s="4" t="s">
        <v>16</v>
      </c>
      <c r="O395" s="4" t="s">
        <v>222</v>
      </c>
      <c r="P395" s="17">
        <v>-3.1998500000000001</v>
      </c>
      <c r="Q395" s="9">
        <v>0</v>
      </c>
      <c r="R395" s="9">
        <v>410977.77911342995</v>
      </c>
      <c r="S395" s="9">
        <v>0</v>
      </c>
      <c r="T395" s="9">
        <v>597473.57845725131</v>
      </c>
      <c r="U395" s="9">
        <v>1360812.4342847455</v>
      </c>
      <c r="V395" s="9">
        <v>-84619.744302216655</v>
      </c>
      <c r="W395" s="9">
        <v>1360812.4342847455</v>
      </c>
      <c r="X395" s="9">
        <v>0</v>
      </c>
      <c r="Y395" s="9">
        <v>12669663.620810797</v>
      </c>
      <c r="Z395" s="9">
        <v>12258685.841697367</v>
      </c>
      <c r="AA395" s="9">
        <v>12856159.420154618</v>
      </c>
      <c r="AB395" s="9">
        <v>13619498.275982112</v>
      </c>
      <c r="AC395" s="9">
        <v>12174066.09739515</v>
      </c>
      <c r="AD395" s="9">
        <v>13619498.275982112</v>
      </c>
      <c r="AE395" s="9">
        <v>12258685.841697367</v>
      </c>
      <c r="AF395" s="9">
        <v>74065428.146540314</v>
      </c>
      <c r="AG395" s="9">
        <f>IF(ISBLANK(Tabla3[[#This Row],[FPO]]),"",YEAR(Tabla3[[#This Row],[FPO]])-$B$1)</f>
        <v>3</v>
      </c>
      <c r="AH395" s="9"/>
    </row>
    <row r="396" spans="1:34" x14ac:dyDescent="0.25">
      <c r="A396" s="4" t="s">
        <v>958</v>
      </c>
      <c r="B396" s="4" t="s">
        <v>959</v>
      </c>
      <c r="C396" s="5">
        <v>44757</v>
      </c>
      <c r="D396" s="6" t="s">
        <v>960</v>
      </c>
      <c r="E396" s="4">
        <v>80</v>
      </c>
      <c r="F396" s="4" t="s">
        <v>21</v>
      </c>
      <c r="G396" s="4" t="s">
        <v>961</v>
      </c>
      <c r="H396" s="4" t="s">
        <v>962</v>
      </c>
      <c r="I396" s="7">
        <v>46022</v>
      </c>
      <c r="J396" s="7">
        <v>46022</v>
      </c>
      <c r="K396" s="4" t="s">
        <v>903</v>
      </c>
      <c r="L396" s="4" t="s">
        <v>16</v>
      </c>
      <c r="M396" s="4" t="s">
        <v>1153</v>
      </c>
      <c r="N396" s="4" t="s">
        <v>16</v>
      </c>
      <c r="O396" s="4" t="s">
        <v>222</v>
      </c>
      <c r="P396" s="17">
        <v>-1.0469999999999999</v>
      </c>
      <c r="Q396" s="9">
        <v>0</v>
      </c>
      <c r="R396" s="9">
        <v>459473.15704881446</v>
      </c>
      <c r="S396" s="9">
        <v>0</v>
      </c>
      <c r="T396" s="9">
        <v>667975.46071520681</v>
      </c>
      <c r="U396" s="9">
        <v>1521388.3015303453</v>
      </c>
      <c r="V396" s="9">
        <v>-15477.491634605136</v>
      </c>
      <c r="W396" s="9">
        <v>1521388.3015303453</v>
      </c>
      <c r="X396" s="9">
        <v>0</v>
      </c>
      <c r="Y396" s="9">
        <v>12718158.998746181</v>
      </c>
      <c r="Z396" s="9">
        <v>12258685.841697367</v>
      </c>
      <c r="AA396" s="9">
        <v>12926661.302412573</v>
      </c>
      <c r="AB396" s="9">
        <v>13780074.143227711</v>
      </c>
      <c r="AC396" s="9">
        <v>12243208.350062761</v>
      </c>
      <c r="AD396" s="9">
        <v>13780074.143227711</v>
      </c>
      <c r="AE396" s="9">
        <v>12258685.841697367</v>
      </c>
      <c r="AF396" s="9">
        <v>74494431.46026966</v>
      </c>
      <c r="AG396" s="9">
        <f>IF(ISBLANK(Tabla3[[#This Row],[FPO]]),"",YEAR(Tabla3[[#This Row],[FPO]])-$B$1)</f>
        <v>2</v>
      </c>
      <c r="AH396" s="9"/>
    </row>
    <row r="397" spans="1:34" x14ac:dyDescent="0.25">
      <c r="A397" s="4" t="s">
        <v>904</v>
      </c>
      <c r="B397" s="4" t="s">
        <v>905</v>
      </c>
      <c r="C397" s="5">
        <v>44690</v>
      </c>
      <c r="D397" s="6" t="s">
        <v>906</v>
      </c>
      <c r="E397" s="4">
        <v>300</v>
      </c>
      <c r="F397" s="4" t="s">
        <v>21</v>
      </c>
      <c r="G397" s="4" t="s">
        <v>907</v>
      </c>
      <c r="H397" s="4" t="s">
        <v>908</v>
      </c>
      <c r="I397" s="7">
        <v>46022</v>
      </c>
      <c r="J397" s="7">
        <v>46022</v>
      </c>
      <c r="K397" s="4" t="s">
        <v>903</v>
      </c>
      <c r="L397" s="4" t="s">
        <v>16</v>
      </c>
      <c r="M397" s="4" t="s">
        <v>1153</v>
      </c>
      <c r="N397" s="4" t="s">
        <v>16</v>
      </c>
      <c r="O397" s="4" t="s">
        <v>222</v>
      </c>
      <c r="P397" s="17">
        <v>-5.2901999999999996</v>
      </c>
      <c r="Q397" s="9">
        <v>0</v>
      </c>
      <c r="R397" s="9">
        <v>459473.15704881458</v>
      </c>
      <c r="S397" s="9">
        <v>0</v>
      </c>
      <c r="T397" s="9">
        <v>667975.46071520646</v>
      </c>
      <c r="U397" s="9">
        <v>1521388.3015303449</v>
      </c>
      <c r="V397" s="9">
        <v>-20854.256923371686</v>
      </c>
      <c r="W397" s="9">
        <v>1521388.3015303449</v>
      </c>
      <c r="X397" s="9">
        <v>0</v>
      </c>
      <c r="Y397" s="9">
        <v>12718158.998746181</v>
      </c>
      <c r="Z397" s="9">
        <v>12258685.841697367</v>
      </c>
      <c r="AA397" s="9">
        <v>12926661.302412573</v>
      </c>
      <c r="AB397" s="9">
        <v>13780074.143227711</v>
      </c>
      <c r="AC397" s="9">
        <v>12237831.584773995</v>
      </c>
      <c r="AD397" s="9">
        <v>13780074.143227711</v>
      </c>
      <c r="AE397" s="9">
        <v>12258685.841697367</v>
      </c>
      <c r="AF397" s="9">
        <v>74489054.69498089</v>
      </c>
      <c r="AG397" s="9">
        <f>IF(ISBLANK(Tabla3[[#This Row],[FPO]]),"",YEAR(Tabla3[[#This Row],[FPO]])-$B$1)</f>
        <v>2</v>
      </c>
      <c r="AH397" s="9"/>
    </row>
    <row r="398" spans="1:34" x14ac:dyDescent="0.25">
      <c r="A398" s="4" t="s">
        <v>1119</v>
      </c>
      <c r="B398" s="4" t="s">
        <v>1120</v>
      </c>
      <c r="C398" s="5">
        <v>44795</v>
      </c>
      <c r="D398" s="6" t="s">
        <v>1121</v>
      </c>
      <c r="E398" s="4">
        <v>80</v>
      </c>
      <c r="F398" s="4" t="s">
        <v>21</v>
      </c>
      <c r="G398" s="4" t="s">
        <v>961</v>
      </c>
      <c r="H398" s="4" t="s">
        <v>1122</v>
      </c>
      <c r="I398" s="7">
        <v>46022</v>
      </c>
      <c r="J398" s="7">
        <v>46022</v>
      </c>
      <c r="K398" s="4" t="s">
        <v>903</v>
      </c>
      <c r="L398" s="4" t="s">
        <v>16</v>
      </c>
      <c r="M398" s="4" t="s">
        <v>1153</v>
      </c>
      <c r="N398" s="4" t="s">
        <v>16</v>
      </c>
      <c r="O398" s="4" t="s">
        <v>222</v>
      </c>
      <c r="P398" s="17">
        <v>-1.0469999999999999</v>
      </c>
      <c r="Q398" s="9">
        <v>0</v>
      </c>
      <c r="R398" s="9">
        <v>459473.15704881446</v>
      </c>
      <c r="S398" s="9">
        <v>0</v>
      </c>
      <c r="T398" s="9">
        <v>667975.46071520681</v>
      </c>
      <c r="U398" s="9">
        <v>1521388.3015303453</v>
      </c>
      <c r="V398" s="9">
        <v>-15477.491634605136</v>
      </c>
      <c r="W398" s="9">
        <v>1521388.3015303453</v>
      </c>
      <c r="X398" s="9">
        <v>0</v>
      </c>
      <c r="Y398" s="9">
        <v>12718158.998746181</v>
      </c>
      <c r="Z398" s="9">
        <v>12258685.841697367</v>
      </c>
      <c r="AA398" s="9">
        <v>12926661.302412573</v>
      </c>
      <c r="AB398" s="9">
        <v>13780074.143227711</v>
      </c>
      <c r="AC398" s="9">
        <v>12243208.350062761</v>
      </c>
      <c r="AD398" s="9">
        <v>13780074.143227711</v>
      </c>
      <c r="AE398" s="9">
        <v>12258685.841697367</v>
      </c>
      <c r="AF398" s="9">
        <v>74494431.46026966</v>
      </c>
      <c r="AG398" s="9">
        <f>IF(ISBLANK(Tabla3[[#This Row],[FPO]]),"",YEAR(Tabla3[[#This Row],[FPO]])-$B$1)</f>
        <v>2</v>
      </c>
      <c r="AH398" s="9"/>
    </row>
    <row r="399" spans="1:34" hidden="1" x14ac:dyDescent="0.25">
      <c r="A399" s="4" t="s">
        <v>909</v>
      </c>
      <c r="B399" s="4" t="s">
        <v>910</v>
      </c>
      <c r="C399" s="5">
        <v>44703</v>
      </c>
      <c r="D399" s="6" t="s">
        <v>911</v>
      </c>
      <c r="E399" s="4">
        <v>300</v>
      </c>
      <c r="F399" s="4" t="s">
        <v>21</v>
      </c>
      <c r="G399" s="4" t="s">
        <v>912</v>
      </c>
      <c r="H399" s="4" t="s">
        <v>913</v>
      </c>
      <c r="I399" s="7">
        <v>46387</v>
      </c>
      <c r="J399" s="7">
        <v>46387</v>
      </c>
      <c r="K399" s="4" t="s">
        <v>903</v>
      </c>
      <c r="L399" s="4" t="s">
        <v>16</v>
      </c>
      <c r="M399" s="4" t="s">
        <v>1153</v>
      </c>
      <c r="N399" s="4" t="s">
        <v>16</v>
      </c>
      <c r="O399" s="4" t="s">
        <v>222</v>
      </c>
      <c r="P399" s="17">
        <v>-75.205190000000002</v>
      </c>
      <c r="Q399" s="9">
        <v>0</v>
      </c>
      <c r="R399" s="9">
        <v>410977.77911342983</v>
      </c>
      <c r="S399" s="9">
        <v>0</v>
      </c>
      <c r="T399" s="9">
        <v>597473.57845725107</v>
      </c>
      <c r="U399" s="9">
        <v>1360812.4342847455</v>
      </c>
      <c r="V399" s="9">
        <v>-265172.5944653498</v>
      </c>
      <c r="W399" s="9">
        <v>1360812.4342847455</v>
      </c>
      <c r="X399" s="9">
        <v>0</v>
      </c>
      <c r="Y399" s="9">
        <v>12669663.620810797</v>
      </c>
      <c r="Z399" s="9">
        <v>12258685.841697367</v>
      </c>
      <c r="AA399" s="9">
        <v>12856159.420154618</v>
      </c>
      <c r="AB399" s="9">
        <v>13619498.275982112</v>
      </c>
      <c r="AC399" s="9">
        <v>11993513.247232016</v>
      </c>
      <c r="AD399" s="9">
        <v>13619498.275982112</v>
      </c>
      <c r="AE399" s="9">
        <v>12258685.841697367</v>
      </c>
      <c r="AF399" s="9">
        <v>73884875.296377167</v>
      </c>
      <c r="AG399" s="9">
        <f>IF(ISBLANK(Tabla3[[#This Row],[FPO]]),"",YEAR(Tabla3[[#This Row],[FPO]])-$B$1)</f>
        <v>3</v>
      </c>
      <c r="AH399" s="9"/>
    </row>
    <row r="400" spans="1:34" hidden="1" x14ac:dyDescent="0.25">
      <c r="A400" s="4" t="s">
        <v>987</v>
      </c>
      <c r="B400" s="4" t="s">
        <v>988</v>
      </c>
      <c r="C400" s="5">
        <v>44758</v>
      </c>
      <c r="D400" s="6" t="s">
        <v>989</v>
      </c>
      <c r="E400" s="4">
        <v>19.899999999999999</v>
      </c>
      <c r="F400" s="4" t="s">
        <v>21</v>
      </c>
      <c r="G400" s="4" t="s">
        <v>921</v>
      </c>
      <c r="H400" s="4" t="s">
        <v>990</v>
      </c>
      <c r="I400" s="7">
        <v>46387</v>
      </c>
      <c r="J400" s="7">
        <v>46387</v>
      </c>
      <c r="K400" s="4" t="s">
        <v>903</v>
      </c>
      <c r="L400" s="4" t="s">
        <v>16</v>
      </c>
      <c r="M400" s="4" t="s">
        <v>1153</v>
      </c>
      <c r="N400" s="4" t="s">
        <v>16</v>
      </c>
      <c r="O400" s="4" t="s">
        <v>222</v>
      </c>
      <c r="P400" s="17">
        <v>-1.38707</v>
      </c>
      <c r="Q400" s="9">
        <v>0</v>
      </c>
      <c r="R400" s="9">
        <v>410977.77911342995</v>
      </c>
      <c r="S400" s="9">
        <v>0</v>
      </c>
      <c r="T400" s="9">
        <v>597473.57845725107</v>
      </c>
      <c r="U400" s="9">
        <v>1360812.4342847448</v>
      </c>
      <c r="V400" s="9">
        <v>-73730.534466338082</v>
      </c>
      <c r="W400" s="9">
        <v>1360812.4342847448</v>
      </c>
      <c r="X400" s="9">
        <v>0</v>
      </c>
      <c r="Y400" s="9">
        <v>12669663.620810797</v>
      </c>
      <c r="Z400" s="9">
        <v>12258685.841697367</v>
      </c>
      <c r="AA400" s="9">
        <v>12856159.420154618</v>
      </c>
      <c r="AB400" s="9">
        <v>13619498.275982112</v>
      </c>
      <c r="AC400" s="9">
        <v>12184955.307231029</v>
      </c>
      <c r="AD400" s="9">
        <v>13619498.275982112</v>
      </c>
      <c r="AE400" s="9">
        <v>12258685.841697367</v>
      </c>
      <c r="AF400" s="9">
        <v>74076317.356376186</v>
      </c>
      <c r="AG400" s="9">
        <f>IF(ISBLANK(Tabla3[[#This Row],[FPO]]),"",YEAR(Tabla3[[#This Row],[FPO]])-$B$1)</f>
        <v>3</v>
      </c>
      <c r="AH400" s="9"/>
    </row>
    <row r="401" spans="1:34" hidden="1" x14ac:dyDescent="0.25">
      <c r="A401" s="4" t="s">
        <v>991</v>
      </c>
      <c r="B401" s="4" t="s">
        <v>988</v>
      </c>
      <c r="C401" s="5">
        <v>44758</v>
      </c>
      <c r="D401" s="6" t="s">
        <v>989</v>
      </c>
      <c r="E401" s="4">
        <v>19.899999999999999</v>
      </c>
      <c r="F401" s="4" t="s">
        <v>21</v>
      </c>
      <c r="G401" s="4" t="s">
        <v>901</v>
      </c>
      <c r="H401" s="4" t="s">
        <v>990</v>
      </c>
      <c r="I401" s="7">
        <v>46387</v>
      </c>
      <c r="J401" s="7">
        <v>46387</v>
      </c>
      <c r="K401" s="4" t="s">
        <v>903</v>
      </c>
      <c r="L401" s="4" t="s">
        <v>16</v>
      </c>
      <c r="M401" s="4" t="s">
        <v>1153</v>
      </c>
      <c r="N401" s="4" t="s">
        <v>16</v>
      </c>
      <c r="O401" s="4" t="s">
        <v>222</v>
      </c>
      <c r="P401" s="17">
        <v>-1.2634300000000001</v>
      </c>
      <c r="Q401" s="9">
        <v>0</v>
      </c>
      <c r="R401" s="9">
        <v>410977.77911342995</v>
      </c>
      <c r="S401" s="9">
        <v>0</v>
      </c>
      <c r="T401" s="9">
        <v>597473.57845725107</v>
      </c>
      <c r="U401" s="9">
        <v>1360812.4342847448</v>
      </c>
      <c r="V401" s="9">
        <v>-67158.376405520612</v>
      </c>
      <c r="W401" s="9">
        <v>1360812.4342847448</v>
      </c>
      <c r="X401" s="9">
        <v>0</v>
      </c>
      <c r="Y401" s="9">
        <v>12669663.620810797</v>
      </c>
      <c r="Z401" s="9">
        <v>12258685.841697367</v>
      </c>
      <c r="AA401" s="9">
        <v>12856159.420154618</v>
      </c>
      <c r="AB401" s="9">
        <v>13619498.275982112</v>
      </c>
      <c r="AC401" s="9">
        <v>12191527.465291847</v>
      </c>
      <c r="AD401" s="9">
        <v>13619498.275982112</v>
      </c>
      <c r="AE401" s="9">
        <v>12258685.841697367</v>
      </c>
      <c r="AF401" s="9">
        <v>74082889.514437005</v>
      </c>
      <c r="AG401" s="9">
        <f>IF(ISBLANK(Tabla3[[#This Row],[FPO]]),"",YEAR(Tabla3[[#This Row],[FPO]])-$B$1)</f>
        <v>3</v>
      </c>
      <c r="AH401" s="9"/>
    </row>
    <row r="402" spans="1:34" x14ac:dyDescent="0.25">
      <c r="A402" s="4" t="s">
        <v>923</v>
      </c>
      <c r="B402" s="4" t="s">
        <v>924</v>
      </c>
      <c r="C402" s="5">
        <v>44754</v>
      </c>
      <c r="D402" s="6" t="s">
        <v>925</v>
      </c>
      <c r="E402" s="4">
        <v>4.3</v>
      </c>
      <c r="F402" s="4" t="s">
        <v>21</v>
      </c>
      <c r="G402" s="4" t="s">
        <v>926</v>
      </c>
      <c r="H402" s="4" t="s">
        <v>927</v>
      </c>
      <c r="I402" s="7">
        <v>45838</v>
      </c>
      <c r="J402" s="7">
        <v>45838</v>
      </c>
      <c r="K402" s="4" t="s">
        <v>903</v>
      </c>
      <c r="L402" s="4" t="s">
        <v>16</v>
      </c>
      <c r="M402" s="4" t="s">
        <v>1153</v>
      </c>
      <c r="N402" s="4" t="s">
        <v>16</v>
      </c>
      <c r="O402" s="4" t="s">
        <v>222</v>
      </c>
      <c r="P402" s="17">
        <v>-5.3076999999999996</v>
      </c>
      <c r="Q402" s="9">
        <v>0</v>
      </c>
      <c r="R402" s="9">
        <v>459473.15704881446</v>
      </c>
      <c r="S402" s="9">
        <v>0</v>
      </c>
      <c r="T402" s="9">
        <v>667975.46071520646</v>
      </c>
      <c r="U402" s="9">
        <v>1521388.3015303449</v>
      </c>
      <c r="V402" s="9">
        <v>-1459761.1310098609</v>
      </c>
      <c r="W402" s="9">
        <v>1521388.3015303449</v>
      </c>
      <c r="X402" s="9">
        <v>0</v>
      </c>
      <c r="Y402" s="9">
        <v>12718158.998746181</v>
      </c>
      <c r="Z402" s="9">
        <v>12258685.841697367</v>
      </c>
      <c r="AA402" s="9">
        <v>12926661.302412573</v>
      </c>
      <c r="AB402" s="9">
        <v>13780074.143227711</v>
      </c>
      <c r="AC402" s="9">
        <v>10798924.710687507</v>
      </c>
      <c r="AD402" s="9">
        <v>13780074.143227711</v>
      </c>
      <c r="AE402" s="9">
        <v>12258685.841697367</v>
      </c>
      <c r="AF402" s="9">
        <v>73050147.820894405</v>
      </c>
      <c r="AG402" s="9">
        <f>IF(ISBLANK(Tabla3[[#This Row],[FPO]]),"",YEAR(Tabla3[[#This Row],[FPO]])-$B$1)</f>
        <v>2</v>
      </c>
      <c r="AH402" s="9"/>
    </row>
    <row r="403" spans="1:34" x14ac:dyDescent="0.25">
      <c r="A403" s="4" t="s">
        <v>928</v>
      </c>
      <c r="B403" s="4" t="s">
        <v>924</v>
      </c>
      <c r="C403" s="5">
        <v>44754</v>
      </c>
      <c r="D403" s="6" t="s">
        <v>925</v>
      </c>
      <c r="E403" s="4">
        <v>4.3</v>
      </c>
      <c r="F403" s="4" t="s">
        <v>21</v>
      </c>
      <c r="G403" s="4" t="s">
        <v>929</v>
      </c>
      <c r="H403" s="4" t="s">
        <v>927</v>
      </c>
      <c r="I403" s="7">
        <v>45838</v>
      </c>
      <c r="J403" s="7">
        <v>45838</v>
      </c>
      <c r="K403" s="4" t="s">
        <v>903</v>
      </c>
      <c r="L403" s="4" t="s">
        <v>16</v>
      </c>
      <c r="M403" s="4" t="s">
        <v>1153</v>
      </c>
      <c r="N403" s="4" t="s">
        <v>16</v>
      </c>
      <c r="O403" s="4" t="s">
        <v>222</v>
      </c>
      <c r="P403" s="17">
        <v>-2.5020600000000002</v>
      </c>
      <c r="Q403" s="9">
        <v>0</v>
      </c>
      <c r="R403" s="9">
        <v>459473.15704881446</v>
      </c>
      <c r="S403" s="9">
        <v>0</v>
      </c>
      <c r="T403" s="9">
        <v>667975.46071520646</v>
      </c>
      <c r="U403" s="9">
        <v>1521388.3015303449</v>
      </c>
      <c r="V403" s="9">
        <v>-688134.20793461055</v>
      </c>
      <c r="W403" s="9">
        <v>1521388.3015303449</v>
      </c>
      <c r="X403" s="9">
        <v>0</v>
      </c>
      <c r="Y403" s="9">
        <v>12718158.998746181</v>
      </c>
      <c r="Z403" s="9">
        <v>12258685.841697367</v>
      </c>
      <c r="AA403" s="9">
        <v>12926661.302412573</v>
      </c>
      <c r="AB403" s="9">
        <v>13780074.143227711</v>
      </c>
      <c r="AC403" s="9">
        <v>11570551.633762756</v>
      </c>
      <c r="AD403" s="9">
        <v>13780074.143227711</v>
      </c>
      <c r="AE403" s="9">
        <v>12258685.841697367</v>
      </c>
      <c r="AF403" s="9">
        <v>73821774.743969649</v>
      </c>
      <c r="AG403" s="9">
        <f>IF(ISBLANK(Tabla3[[#This Row],[FPO]]),"",YEAR(Tabla3[[#This Row],[FPO]])-$B$1)</f>
        <v>2</v>
      </c>
      <c r="AH403" s="9"/>
    </row>
    <row r="404" spans="1:34" hidden="1" x14ac:dyDescent="0.25">
      <c r="A404" s="4" t="s">
        <v>936</v>
      </c>
      <c r="B404" s="4" t="s">
        <v>937</v>
      </c>
      <c r="C404" s="5">
        <v>44754</v>
      </c>
      <c r="D404" s="6" t="s">
        <v>916</v>
      </c>
      <c r="E404" s="4">
        <v>90</v>
      </c>
      <c r="F404" s="4" t="s">
        <v>21</v>
      </c>
      <c r="G404" s="4" t="s">
        <v>938</v>
      </c>
      <c r="H404" s="4" t="s">
        <v>939</v>
      </c>
      <c r="I404" s="7">
        <v>46387</v>
      </c>
      <c r="J404" s="7">
        <v>46387</v>
      </c>
      <c r="K404" s="4" t="s">
        <v>903</v>
      </c>
      <c r="L404" s="4" t="s">
        <v>16</v>
      </c>
      <c r="M404" s="4" t="s">
        <v>1153</v>
      </c>
      <c r="N404" s="4" t="s">
        <v>16</v>
      </c>
      <c r="O404" s="4" t="s">
        <v>918</v>
      </c>
      <c r="P404" s="17">
        <v>-4.20465</v>
      </c>
      <c r="Q404" s="9">
        <v>0</v>
      </c>
      <c r="R404" s="9">
        <v>410977.77911342983</v>
      </c>
      <c r="S404" s="9">
        <v>0</v>
      </c>
      <c r="T404" s="9">
        <v>597473.57845725107</v>
      </c>
      <c r="U404" s="9">
        <v>1360812.4342847448</v>
      </c>
      <c r="V404" s="9">
        <v>-49418.484252604241</v>
      </c>
      <c r="W404" s="9">
        <v>1360812.4342847448</v>
      </c>
      <c r="X404" s="9">
        <v>0</v>
      </c>
      <c r="Y404" s="9">
        <v>12669663.620810797</v>
      </c>
      <c r="Z404" s="9">
        <v>12258685.841697367</v>
      </c>
      <c r="AA404" s="9">
        <v>12856159.420154618</v>
      </c>
      <c r="AB404" s="9">
        <v>13619498.275982112</v>
      </c>
      <c r="AC404" s="9">
        <v>12209267.357444763</v>
      </c>
      <c r="AD404" s="9">
        <v>13619498.275982112</v>
      </c>
      <c r="AE404" s="9">
        <v>12258685.841697367</v>
      </c>
      <c r="AF404" s="9">
        <v>74100629.406589925</v>
      </c>
      <c r="AG404" s="9">
        <f>IF(ISBLANK(Tabla3[[#This Row],[FPO]]),"",YEAR(Tabla3[[#This Row],[FPO]])-$B$1)</f>
        <v>3</v>
      </c>
      <c r="AH404" s="9"/>
    </row>
    <row r="405" spans="1:34" hidden="1" x14ac:dyDescent="0.25">
      <c r="A405" s="4" t="s">
        <v>940</v>
      </c>
      <c r="B405" s="4" t="s">
        <v>937</v>
      </c>
      <c r="C405" s="5">
        <v>44754</v>
      </c>
      <c r="D405" s="6" t="s">
        <v>916</v>
      </c>
      <c r="E405" s="4">
        <v>90</v>
      </c>
      <c r="F405" s="4" t="s">
        <v>21</v>
      </c>
      <c r="G405" s="4" t="s">
        <v>941</v>
      </c>
      <c r="H405" s="4" t="s">
        <v>939</v>
      </c>
      <c r="I405" s="7">
        <v>46387</v>
      </c>
      <c r="J405" s="7">
        <v>46387</v>
      </c>
      <c r="K405" s="4" t="s">
        <v>903</v>
      </c>
      <c r="L405" s="4" t="s">
        <v>16</v>
      </c>
      <c r="M405" s="4" t="s">
        <v>1153</v>
      </c>
      <c r="N405" s="4" t="s">
        <v>16</v>
      </c>
      <c r="O405" s="4" t="s">
        <v>918</v>
      </c>
      <c r="P405" s="17">
        <v>-12.88273</v>
      </c>
      <c r="Q405" s="9">
        <v>0</v>
      </c>
      <c r="R405" s="9">
        <v>410977.77911342983</v>
      </c>
      <c r="S405" s="9">
        <v>0</v>
      </c>
      <c r="T405" s="9">
        <v>597473.57845725107</v>
      </c>
      <c r="U405" s="9">
        <v>1360812.4342847448</v>
      </c>
      <c r="V405" s="9">
        <v>-151414.50290405919</v>
      </c>
      <c r="W405" s="9">
        <v>1360812.4342847448</v>
      </c>
      <c r="X405" s="9">
        <v>0</v>
      </c>
      <c r="Y405" s="9">
        <v>12669663.620810797</v>
      </c>
      <c r="Z405" s="9">
        <v>12258685.841697367</v>
      </c>
      <c r="AA405" s="9">
        <v>12856159.420154618</v>
      </c>
      <c r="AB405" s="9">
        <v>13619498.275982112</v>
      </c>
      <c r="AC405" s="9">
        <v>12107271.338793308</v>
      </c>
      <c r="AD405" s="9">
        <v>13619498.275982112</v>
      </c>
      <c r="AE405" s="9">
        <v>12258685.841697367</v>
      </c>
      <c r="AF405" s="9">
        <v>73998633.38793847</v>
      </c>
      <c r="AG405" s="9">
        <f>IF(ISBLANK(Tabla3[[#This Row],[FPO]]),"",YEAR(Tabla3[[#This Row],[FPO]])-$B$1)</f>
        <v>3</v>
      </c>
      <c r="AH405" s="9"/>
    </row>
    <row r="406" spans="1:34" x14ac:dyDescent="0.25">
      <c r="A406" s="4" t="s">
        <v>930</v>
      </c>
      <c r="B406" s="4" t="s">
        <v>931</v>
      </c>
      <c r="C406" s="5">
        <v>44754</v>
      </c>
      <c r="D406" s="6">
        <v>0.63194444444444442</v>
      </c>
      <c r="E406" s="4">
        <v>4.9000000000000004</v>
      </c>
      <c r="F406" s="4" t="s">
        <v>21</v>
      </c>
      <c r="G406" s="4" t="s">
        <v>932</v>
      </c>
      <c r="H406" s="4" t="s">
        <v>933</v>
      </c>
      <c r="I406" s="7">
        <v>45657</v>
      </c>
      <c r="J406" s="7">
        <v>45657</v>
      </c>
      <c r="K406" s="4" t="s">
        <v>903</v>
      </c>
      <c r="L406" s="4" t="s">
        <v>16</v>
      </c>
      <c r="M406" s="4" t="s">
        <v>1153</v>
      </c>
      <c r="N406" s="4" t="s">
        <v>16</v>
      </c>
      <c r="O406" s="4" t="s">
        <v>918</v>
      </c>
      <c r="P406" s="17">
        <v>14.39476</v>
      </c>
      <c r="Q406" s="9">
        <v>0</v>
      </c>
      <c r="R406" s="9">
        <v>513690.98958057462</v>
      </c>
      <c r="S406" s="9">
        <v>0</v>
      </c>
      <c r="T406" s="9">
        <v>746796.56507960137</v>
      </c>
      <c r="U406" s="9">
        <v>1700912.1211109255</v>
      </c>
      <c r="V406" s="9">
        <v>3884132.4869897244</v>
      </c>
      <c r="W406" s="9">
        <v>1700912.1211109259</v>
      </c>
      <c r="X406" s="9">
        <v>0</v>
      </c>
      <c r="Y406" s="9">
        <v>12772376.831277942</v>
      </c>
      <c r="Z406" s="9">
        <v>12258685.841697367</v>
      </c>
      <c r="AA406" s="9">
        <v>13005482.406776968</v>
      </c>
      <c r="AB406" s="9">
        <v>13959597.962808292</v>
      </c>
      <c r="AC406" s="9">
        <v>16142818.32868709</v>
      </c>
      <c r="AD406" s="9">
        <v>13959597.962808292</v>
      </c>
      <c r="AE406" s="9">
        <v>12258685.841697367</v>
      </c>
      <c r="AF406" s="9">
        <v>78796366.105161026</v>
      </c>
      <c r="AG406" s="9">
        <f>IF(ISBLANK(Tabla3[[#This Row],[FPO]]),"",YEAR(Tabla3[[#This Row],[FPO]])-$B$1)</f>
        <v>1</v>
      </c>
      <c r="AH406" s="9"/>
    </row>
    <row r="407" spans="1:34" x14ac:dyDescent="0.25">
      <c r="A407" s="4" t="s">
        <v>934</v>
      </c>
      <c r="B407" s="4" t="s">
        <v>931</v>
      </c>
      <c r="C407" s="5">
        <v>44754</v>
      </c>
      <c r="D407" s="6">
        <v>0.63194444444444442</v>
      </c>
      <c r="E407" s="4">
        <v>4.9000000000000004</v>
      </c>
      <c r="F407" s="4" t="s">
        <v>21</v>
      </c>
      <c r="G407" s="4" t="s">
        <v>935</v>
      </c>
      <c r="H407" s="4" t="s">
        <v>933</v>
      </c>
      <c r="I407" s="7">
        <v>45657</v>
      </c>
      <c r="J407" s="7">
        <v>45657</v>
      </c>
      <c r="K407" s="4" t="s">
        <v>903</v>
      </c>
      <c r="L407" s="4" t="s">
        <v>16</v>
      </c>
      <c r="M407" s="4" t="s">
        <v>1153</v>
      </c>
      <c r="N407" s="4" t="s">
        <v>16</v>
      </c>
      <c r="O407" s="4" t="s">
        <v>918</v>
      </c>
      <c r="P407" s="17">
        <v>13.16558</v>
      </c>
      <c r="Q407" s="9">
        <v>0</v>
      </c>
      <c r="R407" s="9">
        <v>513690.98958057462</v>
      </c>
      <c r="S407" s="9">
        <v>0</v>
      </c>
      <c r="T407" s="9">
        <v>746796.56507960137</v>
      </c>
      <c r="U407" s="9">
        <v>1700912.1211109255</v>
      </c>
      <c r="V407" s="9">
        <v>3552463.3261035373</v>
      </c>
      <c r="W407" s="9">
        <v>1700912.1211109259</v>
      </c>
      <c r="X407" s="9">
        <v>0</v>
      </c>
      <c r="Y407" s="9">
        <v>12772376.831277942</v>
      </c>
      <c r="Z407" s="9">
        <v>12258685.841697367</v>
      </c>
      <c r="AA407" s="9">
        <v>13005482.406776968</v>
      </c>
      <c r="AB407" s="9">
        <v>13959597.962808292</v>
      </c>
      <c r="AC407" s="9">
        <v>15811149.167800903</v>
      </c>
      <c r="AD407" s="9">
        <v>13959597.962808292</v>
      </c>
      <c r="AE407" s="9">
        <v>12258685.841697367</v>
      </c>
      <c r="AF407" s="9">
        <v>78464696.944274828</v>
      </c>
      <c r="AG407" s="9">
        <f>IF(ISBLANK(Tabla3[[#This Row],[FPO]]),"",YEAR(Tabla3[[#This Row],[FPO]])-$B$1)</f>
        <v>1</v>
      </c>
      <c r="AH407" s="9"/>
    </row>
    <row r="408" spans="1:34" x14ac:dyDescent="0.25">
      <c r="A408" s="4" t="s">
        <v>1132</v>
      </c>
      <c r="B408" s="4" t="s">
        <v>1133</v>
      </c>
      <c r="C408" s="5">
        <v>44804</v>
      </c>
      <c r="D408" s="6" t="s">
        <v>1134</v>
      </c>
      <c r="E408" s="4">
        <v>7</v>
      </c>
      <c r="F408" s="4" t="s">
        <v>21</v>
      </c>
      <c r="G408" s="4" t="s">
        <v>1135</v>
      </c>
      <c r="H408" s="4" t="s">
        <v>1136</v>
      </c>
      <c r="I408" s="7">
        <v>45657</v>
      </c>
      <c r="J408" s="7">
        <v>45657</v>
      </c>
      <c r="K408" s="4" t="s">
        <v>903</v>
      </c>
      <c r="L408" s="4" t="s">
        <v>16</v>
      </c>
      <c r="M408" s="4" t="s">
        <v>1153</v>
      </c>
      <c r="N408" s="4" t="s">
        <v>16</v>
      </c>
      <c r="O408" s="4" t="s">
        <v>222</v>
      </c>
      <c r="P408" s="17">
        <v>0.152</v>
      </c>
      <c r="Q408" s="9">
        <v>0</v>
      </c>
      <c r="R408" s="9">
        <v>513690.98958057456</v>
      </c>
      <c r="S408" s="9">
        <v>0</v>
      </c>
      <c r="T408" s="9">
        <v>746796.5650796009</v>
      </c>
      <c r="U408" s="9">
        <v>1700912.1211109255</v>
      </c>
      <c r="V408" s="9">
        <v>28709.870578995859</v>
      </c>
      <c r="W408" s="9">
        <v>1700912.1211109255</v>
      </c>
      <c r="X408" s="9">
        <v>0</v>
      </c>
      <c r="Y408" s="9">
        <v>12772376.831277942</v>
      </c>
      <c r="Z408" s="9">
        <v>12258685.841697367</v>
      </c>
      <c r="AA408" s="9">
        <v>13005482.406776968</v>
      </c>
      <c r="AB408" s="9">
        <v>13959597.962808292</v>
      </c>
      <c r="AC408" s="9">
        <v>12287395.712276362</v>
      </c>
      <c r="AD408" s="9">
        <v>13959597.962808292</v>
      </c>
      <c r="AE408" s="9">
        <v>12258685.841697367</v>
      </c>
      <c r="AF408" s="9">
        <v>74940943.488750294</v>
      </c>
      <c r="AG408" s="9">
        <f>IF(ISBLANK(Tabla3[[#This Row],[FPO]]),"",YEAR(Tabla3[[#This Row],[FPO]])-$B$1)</f>
        <v>1</v>
      </c>
      <c r="AH408" s="9"/>
    </row>
    <row r="409" spans="1:34" x14ac:dyDescent="0.25">
      <c r="A409" s="4" t="s">
        <v>1137</v>
      </c>
      <c r="B409" s="4" t="s">
        <v>1133</v>
      </c>
      <c r="C409" s="5">
        <v>44804</v>
      </c>
      <c r="D409" s="6" t="s">
        <v>1134</v>
      </c>
      <c r="E409" s="4">
        <v>7</v>
      </c>
      <c r="F409" s="4" t="s">
        <v>21</v>
      </c>
      <c r="G409" s="4" t="s">
        <v>1118</v>
      </c>
      <c r="H409" s="4" t="s">
        <v>1136</v>
      </c>
      <c r="I409" s="7">
        <v>45657</v>
      </c>
      <c r="J409" s="7">
        <v>45657</v>
      </c>
      <c r="K409" s="4" t="s">
        <v>903</v>
      </c>
      <c r="L409" s="4" t="s">
        <v>16</v>
      </c>
      <c r="M409" s="4" t="s">
        <v>1153</v>
      </c>
      <c r="N409" s="4" t="s">
        <v>16</v>
      </c>
      <c r="O409" s="4" t="s">
        <v>222</v>
      </c>
      <c r="P409" s="17">
        <v>0.21299999999999999</v>
      </c>
      <c r="Q409" s="9">
        <v>0</v>
      </c>
      <c r="R409" s="9">
        <v>513690.98958057456</v>
      </c>
      <c r="S409" s="9">
        <v>0</v>
      </c>
      <c r="T409" s="9">
        <v>746796.5650796009</v>
      </c>
      <c r="U409" s="9">
        <v>1700912.1211109255</v>
      </c>
      <c r="V409" s="9">
        <v>40231.594956092886</v>
      </c>
      <c r="W409" s="9">
        <v>1700912.1211109255</v>
      </c>
      <c r="X409" s="9">
        <v>0</v>
      </c>
      <c r="Y409" s="9">
        <v>12772376.831277942</v>
      </c>
      <c r="Z409" s="9">
        <v>12258685.841697367</v>
      </c>
      <c r="AA409" s="9">
        <v>13005482.406776968</v>
      </c>
      <c r="AB409" s="9">
        <v>13959597.962808292</v>
      </c>
      <c r="AC409" s="9">
        <v>12298917.436653459</v>
      </c>
      <c r="AD409" s="9">
        <v>13959597.962808292</v>
      </c>
      <c r="AE409" s="9">
        <v>12258685.841697367</v>
      </c>
      <c r="AF409" s="9">
        <v>74952465.21312739</v>
      </c>
      <c r="AG409" s="9">
        <f>IF(ISBLANK(Tabla3[[#This Row],[FPO]]),"",YEAR(Tabla3[[#This Row],[FPO]])-$B$1)</f>
        <v>1</v>
      </c>
      <c r="AH409" s="9"/>
    </row>
    <row r="410" spans="1:34" x14ac:dyDescent="0.25">
      <c r="A410" s="4" t="s">
        <v>1101</v>
      </c>
      <c r="B410" s="4" t="s">
        <v>1102</v>
      </c>
      <c r="C410" s="5">
        <v>44791</v>
      </c>
      <c r="D410" s="6" t="s">
        <v>1103</v>
      </c>
      <c r="E410" s="4">
        <v>9.9</v>
      </c>
      <c r="F410" s="4" t="s">
        <v>21</v>
      </c>
      <c r="G410" s="4" t="s">
        <v>1104</v>
      </c>
      <c r="H410" s="4" t="s">
        <v>1105</v>
      </c>
      <c r="I410" s="7">
        <v>45657</v>
      </c>
      <c r="J410" s="7">
        <v>45657</v>
      </c>
      <c r="K410" s="4" t="s">
        <v>903</v>
      </c>
      <c r="L410" s="4" t="s">
        <v>16</v>
      </c>
      <c r="M410" s="4" t="s">
        <v>1153</v>
      </c>
      <c r="N410" s="4" t="s">
        <v>16</v>
      </c>
      <c r="O410" s="4" t="s">
        <v>222</v>
      </c>
      <c r="P410" s="17">
        <v>-1.45286</v>
      </c>
      <c r="Q410" s="9">
        <v>0</v>
      </c>
      <c r="R410" s="9">
        <v>513690.98958057474</v>
      </c>
      <c r="S410" s="9">
        <v>0</v>
      </c>
      <c r="T410" s="9">
        <v>746796.56507960113</v>
      </c>
      <c r="U410" s="9">
        <v>1700912.1211109257</v>
      </c>
      <c r="V410" s="9">
        <v>-194032.40163862274</v>
      </c>
      <c r="W410" s="9">
        <v>1700912.1211109257</v>
      </c>
      <c r="X410" s="9">
        <v>0</v>
      </c>
      <c r="Y410" s="9">
        <v>12772376.831277942</v>
      </c>
      <c r="Z410" s="9">
        <v>12258685.841697367</v>
      </c>
      <c r="AA410" s="9">
        <v>13005482.406776968</v>
      </c>
      <c r="AB410" s="9">
        <v>13959597.962808292</v>
      </c>
      <c r="AC410" s="9">
        <v>12064653.440058744</v>
      </c>
      <c r="AD410" s="9">
        <v>13959597.962808292</v>
      </c>
      <c r="AE410" s="9">
        <v>12258685.841697367</v>
      </c>
      <c r="AF410" s="9">
        <v>74718201.216532677</v>
      </c>
      <c r="AG410" s="9">
        <f>IF(ISBLANK(Tabla3[[#This Row],[FPO]]),"",YEAR(Tabla3[[#This Row],[FPO]])-$B$1)</f>
        <v>1</v>
      </c>
      <c r="AH410" s="9"/>
    </row>
    <row r="411" spans="1:34" x14ac:dyDescent="0.25">
      <c r="A411" s="4" t="s">
        <v>1106</v>
      </c>
      <c r="B411" s="4" t="s">
        <v>1102</v>
      </c>
      <c r="C411" s="5">
        <v>44791</v>
      </c>
      <c r="D411" s="6" t="s">
        <v>1103</v>
      </c>
      <c r="E411" s="4">
        <v>9.9</v>
      </c>
      <c r="F411" s="4" t="s">
        <v>21</v>
      </c>
      <c r="G411" s="4" t="s">
        <v>929</v>
      </c>
      <c r="H411" s="4" t="s">
        <v>1105</v>
      </c>
      <c r="I411" s="7">
        <v>45657</v>
      </c>
      <c r="J411" s="7">
        <v>45657</v>
      </c>
      <c r="K411" s="4" t="s">
        <v>903</v>
      </c>
      <c r="L411" s="4" t="s">
        <v>16</v>
      </c>
      <c r="M411" s="4" t="s">
        <v>1153</v>
      </c>
      <c r="N411" s="4" t="s">
        <v>16</v>
      </c>
      <c r="O411" s="4" t="s">
        <v>222</v>
      </c>
      <c r="P411" s="17">
        <v>-1.121</v>
      </c>
      <c r="Q411" s="9">
        <v>0</v>
      </c>
      <c r="R411" s="9">
        <v>513690.98958057474</v>
      </c>
      <c r="S411" s="9">
        <v>0</v>
      </c>
      <c r="T411" s="9">
        <v>746796.56507960113</v>
      </c>
      <c r="U411" s="9">
        <v>1700912.1211109257</v>
      </c>
      <c r="V411" s="9">
        <v>-149711.82511521835</v>
      </c>
      <c r="W411" s="9">
        <v>1700912.1211109257</v>
      </c>
      <c r="X411" s="9">
        <v>0</v>
      </c>
      <c r="Y411" s="9">
        <v>12772376.831277942</v>
      </c>
      <c r="Z411" s="9">
        <v>12258685.841697367</v>
      </c>
      <c r="AA411" s="9">
        <v>13005482.406776968</v>
      </c>
      <c r="AB411" s="9">
        <v>13959597.962808292</v>
      </c>
      <c r="AC411" s="9">
        <v>12108974.016582148</v>
      </c>
      <c r="AD411" s="9">
        <v>13959597.962808292</v>
      </c>
      <c r="AE411" s="9">
        <v>12258685.841697367</v>
      </c>
      <c r="AF411" s="9">
        <v>74762521.793056071</v>
      </c>
      <c r="AG411" s="9">
        <f>IF(ISBLANK(Tabla3[[#This Row],[FPO]]),"",YEAR(Tabla3[[#This Row],[FPO]])-$B$1)</f>
        <v>1</v>
      </c>
      <c r="AH411" s="9"/>
    </row>
    <row r="412" spans="1:34" hidden="1" x14ac:dyDescent="0.25">
      <c r="A412" s="4" t="s">
        <v>942</v>
      </c>
      <c r="B412" s="4" t="s">
        <v>943</v>
      </c>
      <c r="C412" s="5">
        <v>44756</v>
      </c>
      <c r="D412" s="6" t="s">
        <v>944</v>
      </c>
      <c r="E412" s="4">
        <v>80</v>
      </c>
      <c r="F412" s="4" t="s">
        <v>21</v>
      </c>
      <c r="G412" s="4" t="s">
        <v>945</v>
      </c>
      <c r="H412" s="4" t="s">
        <v>946</v>
      </c>
      <c r="I412" s="7">
        <v>46387</v>
      </c>
      <c r="J412" s="7">
        <v>46387</v>
      </c>
      <c r="K412" s="4" t="s">
        <v>903</v>
      </c>
      <c r="L412" s="4" t="s">
        <v>16</v>
      </c>
      <c r="M412" s="4" t="s">
        <v>1153</v>
      </c>
      <c r="N412" s="4" t="s">
        <v>16</v>
      </c>
      <c r="O412" s="4" t="s">
        <v>222</v>
      </c>
      <c r="P412" s="17">
        <v>-4.0599999999999996</v>
      </c>
      <c r="Q412" s="9">
        <v>0</v>
      </c>
      <c r="R412" s="9">
        <v>410977.77911342995</v>
      </c>
      <c r="S412" s="9">
        <v>0</v>
      </c>
      <c r="T412" s="9">
        <v>597473.57845725131</v>
      </c>
      <c r="U412" s="9">
        <v>1360812.4342847455</v>
      </c>
      <c r="V412" s="9">
        <v>-53683.166690157297</v>
      </c>
      <c r="W412" s="9">
        <v>1360812.4342847455</v>
      </c>
      <c r="X412" s="9">
        <v>0</v>
      </c>
      <c r="Y412" s="9">
        <v>12669663.620810797</v>
      </c>
      <c r="Z412" s="9">
        <v>12258685.841697367</v>
      </c>
      <c r="AA412" s="9">
        <v>12856159.420154618</v>
      </c>
      <c r="AB412" s="9">
        <v>13619498.275982112</v>
      </c>
      <c r="AC412" s="9">
        <v>12205002.675007209</v>
      </c>
      <c r="AD412" s="9">
        <v>13619498.275982112</v>
      </c>
      <c r="AE412" s="9">
        <v>12258685.841697367</v>
      </c>
      <c r="AF412" s="9">
        <v>74096364.724152356</v>
      </c>
      <c r="AG412" s="9">
        <f>IF(ISBLANK(Tabla3[[#This Row],[FPO]]),"",YEAR(Tabla3[[#This Row],[FPO]])-$B$1)</f>
        <v>3</v>
      </c>
      <c r="AH412" s="9"/>
    </row>
    <row r="413" spans="1:34" hidden="1" x14ac:dyDescent="0.25">
      <c r="A413" s="4" t="s">
        <v>1001</v>
      </c>
      <c r="B413" s="4" t="s">
        <v>1002</v>
      </c>
      <c r="C413" s="5">
        <v>44758</v>
      </c>
      <c r="D413" s="6" t="s">
        <v>1003</v>
      </c>
      <c r="E413" s="4">
        <v>19.899999999999999</v>
      </c>
      <c r="F413" s="4" t="s">
        <v>21</v>
      </c>
      <c r="G413" s="4" t="s">
        <v>929</v>
      </c>
      <c r="H413" s="4" t="s">
        <v>1004</v>
      </c>
      <c r="I413" s="7">
        <v>46387</v>
      </c>
      <c r="J413" s="7">
        <v>46387</v>
      </c>
      <c r="K413" s="4" t="s">
        <v>903</v>
      </c>
      <c r="L413" s="4" t="s">
        <v>16</v>
      </c>
      <c r="M413" s="4" t="s">
        <v>1153</v>
      </c>
      <c r="N413" s="4" t="s">
        <v>16</v>
      </c>
      <c r="O413" s="4" t="s">
        <v>222</v>
      </c>
      <c r="P413" s="17">
        <v>-0.45</v>
      </c>
      <c r="Q413" s="9">
        <v>0</v>
      </c>
      <c r="R413" s="9">
        <v>410977.77911342995</v>
      </c>
      <c r="S413" s="9">
        <v>0</v>
      </c>
      <c r="T413" s="9">
        <v>597473.57845725107</v>
      </c>
      <c r="U413" s="9">
        <v>1360812.4342847448</v>
      </c>
      <c r="V413" s="9">
        <v>-23920.018823745115</v>
      </c>
      <c r="W413" s="9">
        <v>1360812.4342847448</v>
      </c>
      <c r="X413" s="9">
        <v>0</v>
      </c>
      <c r="Y413" s="9">
        <v>12669663.620810797</v>
      </c>
      <c r="Z413" s="9">
        <v>12258685.841697367</v>
      </c>
      <c r="AA413" s="9">
        <v>12856159.420154618</v>
      </c>
      <c r="AB413" s="9">
        <v>13619498.275982112</v>
      </c>
      <c r="AC413" s="9">
        <v>12234765.822873622</v>
      </c>
      <c r="AD413" s="9">
        <v>13619498.275982112</v>
      </c>
      <c r="AE413" s="9">
        <v>12258685.841697367</v>
      </c>
      <c r="AF413" s="9">
        <v>74126127.872018784</v>
      </c>
      <c r="AG413" s="9">
        <f>IF(ISBLANK(Tabla3[[#This Row],[FPO]]),"",YEAR(Tabla3[[#This Row],[FPO]])-$B$1)</f>
        <v>3</v>
      </c>
      <c r="AH413" s="9"/>
    </row>
    <row r="414" spans="1:34" hidden="1" x14ac:dyDescent="0.25">
      <c r="A414" s="4" t="s">
        <v>1005</v>
      </c>
      <c r="B414" s="4" t="s">
        <v>1002</v>
      </c>
      <c r="C414" s="5">
        <v>44758</v>
      </c>
      <c r="D414" s="6" t="s">
        <v>1003</v>
      </c>
      <c r="E414" s="4">
        <v>19.899999999999999</v>
      </c>
      <c r="F414" s="4" t="s">
        <v>21</v>
      </c>
      <c r="G414" s="4" t="s">
        <v>926</v>
      </c>
      <c r="H414" s="4" t="s">
        <v>1004</v>
      </c>
      <c r="I414" s="7">
        <v>46387</v>
      </c>
      <c r="J414" s="7">
        <v>46387</v>
      </c>
      <c r="K414" s="4" t="s">
        <v>903</v>
      </c>
      <c r="L414" s="4" t="s">
        <v>16</v>
      </c>
      <c r="M414" s="4" t="s">
        <v>1153</v>
      </c>
      <c r="N414" s="4" t="s">
        <v>16</v>
      </c>
      <c r="O414" s="4" t="s">
        <v>222</v>
      </c>
      <c r="P414" s="17">
        <v>-0.42</v>
      </c>
      <c r="Q414" s="9">
        <v>0</v>
      </c>
      <c r="R414" s="9">
        <v>410977.77911342995</v>
      </c>
      <c r="S414" s="9">
        <v>0</v>
      </c>
      <c r="T414" s="9">
        <v>597473.57845725107</v>
      </c>
      <c r="U414" s="9">
        <v>1360812.4342847448</v>
      </c>
      <c r="V414" s="9">
        <v>-22325.350902162107</v>
      </c>
      <c r="W414" s="9">
        <v>1360812.4342847448</v>
      </c>
      <c r="X414" s="9">
        <v>0</v>
      </c>
      <c r="Y414" s="9">
        <v>12669663.620810797</v>
      </c>
      <c r="Z414" s="9">
        <v>12258685.841697367</v>
      </c>
      <c r="AA414" s="9">
        <v>12856159.420154618</v>
      </c>
      <c r="AB414" s="9">
        <v>13619498.275982112</v>
      </c>
      <c r="AC414" s="9">
        <v>12236360.490795204</v>
      </c>
      <c r="AD414" s="9">
        <v>13619498.275982112</v>
      </c>
      <c r="AE414" s="9">
        <v>12258685.841697367</v>
      </c>
      <c r="AF414" s="9">
        <v>74127722.539940357</v>
      </c>
      <c r="AG414" s="9">
        <f>IF(ISBLANK(Tabla3[[#This Row],[FPO]]),"",YEAR(Tabla3[[#This Row],[FPO]])-$B$1)</f>
        <v>3</v>
      </c>
      <c r="AH414" s="9"/>
    </row>
    <row r="415" spans="1:34" hidden="1" x14ac:dyDescent="0.25">
      <c r="A415" s="4" t="s">
        <v>1138</v>
      </c>
      <c r="B415" s="4" t="s">
        <v>1139</v>
      </c>
      <c r="C415" s="5">
        <v>44806</v>
      </c>
      <c r="D415" s="6" t="s">
        <v>1140</v>
      </c>
      <c r="E415" s="4">
        <v>60</v>
      </c>
      <c r="F415" s="4" t="s">
        <v>21</v>
      </c>
      <c r="G415" s="4" t="s">
        <v>945</v>
      </c>
      <c r="H415" s="4" t="s">
        <v>1141</v>
      </c>
      <c r="I415" s="7">
        <v>46387</v>
      </c>
      <c r="J415" s="7">
        <v>46387</v>
      </c>
      <c r="K415" s="4" t="s">
        <v>903</v>
      </c>
      <c r="L415" s="4" t="s">
        <v>16</v>
      </c>
      <c r="M415" s="4" t="s">
        <v>1153</v>
      </c>
      <c r="N415" s="4" t="s">
        <v>16</v>
      </c>
      <c r="O415" s="4" t="s">
        <v>222</v>
      </c>
      <c r="P415" s="17">
        <v>-20.318000000000001</v>
      </c>
      <c r="Q415" s="9">
        <v>0</v>
      </c>
      <c r="R415" s="9">
        <v>410977.77911342977</v>
      </c>
      <c r="S415" s="9">
        <v>0</v>
      </c>
      <c r="T415" s="9">
        <v>597473.57845725119</v>
      </c>
      <c r="U415" s="9">
        <v>1360812.4342847448</v>
      </c>
      <c r="V415" s="9">
        <v>-358205.11685077706</v>
      </c>
      <c r="W415" s="9">
        <v>1360812.4342847448</v>
      </c>
      <c r="X415" s="9">
        <v>0</v>
      </c>
      <c r="Y415" s="9">
        <v>12669663.620810797</v>
      </c>
      <c r="Z415" s="9">
        <v>12258685.841697367</v>
      </c>
      <c r="AA415" s="9">
        <v>12856159.420154618</v>
      </c>
      <c r="AB415" s="9">
        <v>13619498.275982112</v>
      </c>
      <c r="AC415" s="9">
        <v>11900480.72484659</v>
      </c>
      <c r="AD415" s="9">
        <v>13619498.275982112</v>
      </c>
      <c r="AE415" s="9">
        <v>12258685.841697367</v>
      </c>
      <c r="AF415" s="9">
        <v>73791842.773991749</v>
      </c>
      <c r="AG415" s="9">
        <f>IF(ISBLANK(Tabla3[[#This Row],[FPO]]),"",YEAR(Tabla3[[#This Row],[FPO]])-$B$1)</f>
        <v>3</v>
      </c>
      <c r="AH415" s="9"/>
    </row>
    <row r="416" spans="1:34" hidden="1" x14ac:dyDescent="0.25">
      <c r="A416" s="4" t="s">
        <v>1142</v>
      </c>
      <c r="B416" s="4" t="s">
        <v>1139</v>
      </c>
      <c r="C416" s="5">
        <v>44806</v>
      </c>
      <c r="D416" s="6" t="s">
        <v>1140</v>
      </c>
      <c r="E416" s="4">
        <v>60</v>
      </c>
      <c r="F416" s="4" t="s">
        <v>21</v>
      </c>
      <c r="G416" s="4" t="s">
        <v>907</v>
      </c>
      <c r="H416" s="4" t="s">
        <v>1141</v>
      </c>
      <c r="I416" s="7">
        <v>46387</v>
      </c>
      <c r="J416" s="7">
        <v>46387</v>
      </c>
      <c r="K416" s="4" t="s">
        <v>903</v>
      </c>
      <c r="L416" s="4" t="s">
        <v>16</v>
      </c>
      <c r="M416" s="4" t="s">
        <v>1153</v>
      </c>
      <c r="N416" s="4" t="s">
        <v>16</v>
      </c>
      <c r="O416" s="4" t="s">
        <v>222</v>
      </c>
      <c r="P416" s="17">
        <v>-16.832999999999998</v>
      </c>
      <c r="Q416" s="9">
        <v>0</v>
      </c>
      <c r="R416" s="9">
        <v>410977.77911342977</v>
      </c>
      <c r="S416" s="9">
        <v>0</v>
      </c>
      <c r="T416" s="9">
        <v>597473.57845725119</v>
      </c>
      <c r="U416" s="9">
        <v>1360812.4342847448</v>
      </c>
      <c r="V416" s="9">
        <v>-296764.77664874145</v>
      </c>
      <c r="W416" s="9">
        <v>1360812.4342847448</v>
      </c>
      <c r="X416" s="9">
        <v>0</v>
      </c>
      <c r="Y416" s="9">
        <v>12669663.620810797</v>
      </c>
      <c r="Z416" s="9">
        <v>12258685.841697367</v>
      </c>
      <c r="AA416" s="9">
        <v>12856159.420154618</v>
      </c>
      <c r="AB416" s="9">
        <v>13619498.275982112</v>
      </c>
      <c r="AC416" s="9">
        <v>11961921.065048626</v>
      </c>
      <c r="AD416" s="9">
        <v>13619498.275982112</v>
      </c>
      <c r="AE416" s="9">
        <v>12258685.841697367</v>
      </c>
      <c r="AF416" s="9">
        <v>73853283.114193782</v>
      </c>
      <c r="AG416" s="9">
        <f>IF(ISBLANK(Tabla3[[#This Row],[FPO]]),"",YEAR(Tabla3[[#This Row],[FPO]])-$B$1)</f>
        <v>3</v>
      </c>
      <c r="AH416" s="9"/>
    </row>
    <row r="417" spans="1:34" hidden="1" x14ac:dyDescent="0.25">
      <c r="A417" s="4" t="s">
        <v>968</v>
      </c>
      <c r="B417" s="4" t="s">
        <v>969</v>
      </c>
      <c r="C417" s="5">
        <v>44757</v>
      </c>
      <c r="D417" s="6" t="s">
        <v>970</v>
      </c>
      <c r="E417" s="4">
        <v>130</v>
      </c>
      <c r="F417" s="4" t="s">
        <v>21</v>
      </c>
      <c r="G417" s="4" t="s">
        <v>907</v>
      </c>
      <c r="H417" s="4" t="s">
        <v>971</v>
      </c>
      <c r="I417" s="7">
        <v>46387</v>
      </c>
      <c r="J417" s="7">
        <v>46387</v>
      </c>
      <c r="K417" s="4" t="s">
        <v>903</v>
      </c>
      <c r="L417" s="4" t="s">
        <v>16</v>
      </c>
      <c r="M417" s="4" t="s">
        <v>1153</v>
      </c>
      <c r="N417" s="4" t="s">
        <v>16</v>
      </c>
      <c r="O417" s="4" t="s">
        <v>918</v>
      </c>
      <c r="P417" s="17">
        <v>-18.49609293</v>
      </c>
      <c r="Q417" s="9">
        <v>0</v>
      </c>
      <c r="R417" s="9">
        <v>410977.77911342989</v>
      </c>
      <c r="S417" s="9">
        <v>0</v>
      </c>
      <c r="T417" s="9">
        <v>597473.57845725096</v>
      </c>
      <c r="U417" s="9">
        <v>1360812.4342847448</v>
      </c>
      <c r="V417" s="9">
        <v>-150500.77148584009</v>
      </c>
      <c r="W417" s="9">
        <v>1360812.4342847448</v>
      </c>
      <c r="X417" s="9">
        <v>0</v>
      </c>
      <c r="Y417" s="9">
        <v>12669663.620810797</v>
      </c>
      <c r="Z417" s="9">
        <v>12258685.841697367</v>
      </c>
      <c r="AA417" s="9">
        <v>12856159.420154618</v>
      </c>
      <c r="AB417" s="9">
        <v>13619498.275982112</v>
      </c>
      <c r="AC417" s="9">
        <v>12108185.070211526</v>
      </c>
      <c r="AD417" s="9">
        <v>13619498.275982112</v>
      </c>
      <c r="AE417" s="9">
        <v>12258685.841697367</v>
      </c>
      <c r="AF417" s="9">
        <v>73999547.119356677</v>
      </c>
      <c r="AG417" s="9">
        <f>IF(ISBLANK(Tabla3[[#This Row],[FPO]]),"",YEAR(Tabla3[[#This Row],[FPO]])-$B$1)</f>
        <v>3</v>
      </c>
      <c r="AH417" s="9"/>
    </row>
    <row r="418" spans="1:34" hidden="1" x14ac:dyDescent="0.25">
      <c r="A418" s="4" t="s">
        <v>972</v>
      </c>
      <c r="B418" s="4" t="s">
        <v>969</v>
      </c>
      <c r="C418" s="5">
        <v>44757</v>
      </c>
      <c r="D418" s="6" t="s">
        <v>970</v>
      </c>
      <c r="E418" s="4">
        <v>130</v>
      </c>
      <c r="F418" s="4" t="s">
        <v>21</v>
      </c>
      <c r="G418" s="4" t="s">
        <v>912</v>
      </c>
      <c r="H418" s="4" t="s">
        <v>971</v>
      </c>
      <c r="I418" s="7">
        <v>46387</v>
      </c>
      <c r="J418" s="7">
        <v>46387</v>
      </c>
      <c r="K418" s="4" t="s">
        <v>903</v>
      </c>
      <c r="L418" s="4" t="s">
        <v>16</v>
      </c>
      <c r="M418" s="4" t="s">
        <v>1153</v>
      </c>
      <c r="N418" s="4" t="s">
        <v>16</v>
      </c>
      <c r="O418" s="18">
        <v>35446.332000000002</v>
      </c>
      <c r="P418" s="17">
        <v>-10.62955869</v>
      </c>
      <c r="Q418" s="9">
        <v>0</v>
      </c>
      <c r="R418" s="9">
        <v>410977.77911342989</v>
      </c>
      <c r="S418" s="9">
        <v>0</v>
      </c>
      <c r="T418" s="9">
        <v>597473.57845725096</v>
      </c>
      <c r="U418" s="9">
        <v>1360812.4342847448</v>
      </c>
      <c r="V418" s="9">
        <v>-86491.606062611594</v>
      </c>
      <c r="W418" s="9">
        <v>1360812.4342847448</v>
      </c>
      <c r="X418" s="9">
        <v>0</v>
      </c>
      <c r="Y418" s="9">
        <v>12669663.620810797</v>
      </c>
      <c r="Z418" s="9">
        <v>12258685.841697367</v>
      </c>
      <c r="AA418" s="9">
        <v>12856159.420154618</v>
      </c>
      <c r="AB418" s="9">
        <v>13619498.275982112</v>
      </c>
      <c r="AC418" s="9">
        <v>12172194.235634755</v>
      </c>
      <c r="AD418" s="9">
        <v>13619498.275982112</v>
      </c>
      <c r="AE418" s="9">
        <v>12258685.841697367</v>
      </c>
      <c r="AF418" s="9">
        <v>74063556.284779906</v>
      </c>
      <c r="AG418" s="9">
        <f>IF(ISBLANK(Tabla3[[#This Row],[FPO]]),"",YEAR(Tabla3[[#This Row],[FPO]])-$B$1)</f>
        <v>3</v>
      </c>
      <c r="AH418" s="9"/>
    </row>
    <row r="419" spans="1:34" hidden="1" x14ac:dyDescent="0.25">
      <c r="A419" s="4" t="s">
        <v>1029</v>
      </c>
      <c r="B419" s="4" t="s">
        <v>1030</v>
      </c>
      <c r="C419" s="5">
        <v>44760</v>
      </c>
      <c r="D419" s="6" t="s">
        <v>1031</v>
      </c>
      <c r="E419" s="4">
        <v>150</v>
      </c>
      <c r="F419" s="4" t="s">
        <v>21</v>
      </c>
      <c r="G419" s="4" t="s">
        <v>961</v>
      </c>
      <c r="H419" s="4" t="s">
        <v>1032</v>
      </c>
      <c r="I419" s="7">
        <v>46387</v>
      </c>
      <c r="J419" s="7">
        <v>46387</v>
      </c>
      <c r="K419" s="4" t="s">
        <v>903</v>
      </c>
      <c r="L419" s="4" t="s">
        <v>16</v>
      </c>
      <c r="M419" s="4" t="s">
        <v>1153</v>
      </c>
      <c r="N419" s="4" t="s">
        <v>16</v>
      </c>
      <c r="O419" s="4" t="s">
        <v>222</v>
      </c>
      <c r="P419" s="17">
        <v>-5.0491000000000001E-2</v>
      </c>
      <c r="Q419" s="9">
        <v>0</v>
      </c>
      <c r="R419" s="9">
        <v>410977.77911342983</v>
      </c>
      <c r="S419" s="9">
        <v>0</v>
      </c>
      <c r="T419" s="9">
        <v>597473.57845725107</v>
      </c>
      <c r="U419" s="9">
        <v>1360812.4342847455</v>
      </c>
      <c r="V419" s="9">
        <v>-356.06131617113067</v>
      </c>
      <c r="W419" s="9">
        <v>1360812.4342847455</v>
      </c>
      <c r="X419" s="9">
        <v>0</v>
      </c>
      <c r="Y419" s="9">
        <v>12669663.620810797</v>
      </c>
      <c r="Z419" s="9">
        <v>12258685.841697367</v>
      </c>
      <c r="AA419" s="9">
        <v>12856159.420154618</v>
      </c>
      <c r="AB419" s="9">
        <v>13619498.275982112</v>
      </c>
      <c r="AC419" s="9">
        <v>12258329.780381195</v>
      </c>
      <c r="AD419" s="9">
        <v>13619498.275982112</v>
      </c>
      <c r="AE419" s="9">
        <v>12258685.841697367</v>
      </c>
      <c r="AF419" s="9">
        <v>74149691.82952635</v>
      </c>
      <c r="AG419" s="9">
        <f>IF(ISBLANK(Tabla3[[#This Row],[FPO]]),"",YEAR(Tabla3[[#This Row],[FPO]])-$B$1)</f>
        <v>3</v>
      </c>
      <c r="AH419" s="9"/>
    </row>
    <row r="420" spans="1:34" hidden="1" x14ac:dyDescent="0.25">
      <c r="A420" s="4" t="s">
        <v>1033</v>
      </c>
      <c r="B420" s="4" t="s">
        <v>1030</v>
      </c>
      <c r="C420" s="5">
        <v>44760</v>
      </c>
      <c r="D420" s="6" t="s">
        <v>1031</v>
      </c>
      <c r="E420" s="4">
        <v>150</v>
      </c>
      <c r="F420" s="4" t="s">
        <v>21</v>
      </c>
      <c r="G420" s="4" t="s">
        <v>912</v>
      </c>
      <c r="H420" s="4" t="s">
        <v>1032</v>
      </c>
      <c r="I420" s="7">
        <v>46387</v>
      </c>
      <c r="J420" s="7">
        <v>46387</v>
      </c>
      <c r="K420" s="4" t="s">
        <v>903</v>
      </c>
      <c r="L420" s="4" t="s">
        <v>16</v>
      </c>
      <c r="M420" s="4" t="s">
        <v>1153</v>
      </c>
      <c r="N420" s="4" t="s">
        <v>16</v>
      </c>
      <c r="O420" s="4" t="s">
        <v>222</v>
      </c>
      <c r="P420" s="17">
        <v>-5.2400000000000002E-2</v>
      </c>
      <c r="Q420" s="9">
        <v>0</v>
      </c>
      <c r="R420" s="9">
        <v>410977.77911342983</v>
      </c>
      <c r="S420" s="9">
        <v>0</v>
      </c>
      <c r="T420" s="9">
        <v>597473.57845725107</v>
      </c>
      <c r="U420" s="9">
        <v>1360812.4342847455</v>
      </c>
      <c r="V420" s="9">
        <v>-369.52353820219935</v>
      </c>
      <c r="W420" s="9">
        <v>1360812.4342847455</v>
      </c>
      <c r="X420" s="9">
        <v>0</v>
      </c>
      <c r="Y420" s="9">
        <v>12669663.620810797</v>
      </c>
      <c r="Z420" s="9">
        <v>12258685.841697367</v>
      </c>
      <c r="AA420" s="9">
        <v>12856159.420154618</v>
      </c>
      <c r="AB420" s="9">
        <v>13619498.275982112</v>
      </c>
      <c r="AC420" s="9">
        <v>12258316.318159165</v>
      </c>
      <c r="AD420" s="9">
        <v>13619498.275982112</v>
      </c>
      <c r="AE420" s="9">
        <v>12258685.841697367</v>
      </c>
      <c r="AF420" s="9">
        <v>74149678.367304325</v>
      </c>
      <c r="AG420" s="9">
        <f>IF(ISBLANK(Tabla3[[#This Row],[FPO]]),"",YEAR(Tabla3[[#This Row],[FPO]])-$B$1)</f>
        <v>3</v>
      </c>
      <c r="AH420" s="9"/>
    </row>
    <row r="421" spans="1:34" hidden="1" x14ac:dyDescent="0.25">
      <c r="A421" s="4" t="s">
        <v>973</v>
      </c>
      <c r="B421" s="4" t="s">
        <v>974</v>
      </c>
      <c r="C421" s="5">
        <v>44757</v>
      </c>
      <c r="D421" s="6" t="s">
        <v>975</v>
      </c>
      <c r="E421" s="4">
        <v>150</v>
      </c>
      <c r="F421" s="4" t="s">
        <v>21</v>
      </c>
      <c r="G421" s="4" t="s">
        <v>961</v>
      </c>
      <c r="H421" s="4" t="s">
        <v>976</v>
      </c>
      <c r="I421" s="7">
        <v>46387</v>
      </c>
      <c r="J421" s="7">
        <v>46387</v>
      </c>
      <c r="K421" s="4" t="s">
        <v>903</v>
      </c>
      <c r="L421" s="4" t="s">
        <v>16</v>
      </c>
      <c r="M421" s="4" t="s">
        <v>1153</v>
      </c>
      <c r="N421" s="4" t="s">
        <v>16</v>
      </c>
      <c r="O421" s="4" t="s">
        <v>918</v>
      </c>
      <c r="P421" s="17">
        <v>-18.4293233</v>
      </c>
      <c r="Q421" s="9">
        <v>0</v>
      </c>
      <c r="R421" s="9">
        <v>410977.77911342983</v>
      </c>
      <c r="S421" s="9">
        <v>0</v>
      </c>
      <c r="T421" s="9">
        <v>597473.57845725107</v>
      </c>
      <c r="U421" s="9">
        <v>1360812.4342847455</v>
      </c>
      <c r="V421" s="9">
        <v>-129963.1441314548</v>
      </c>
      <c r="W421" s="9">
        <v>1360812.4342847455</v>
      </c>
      <c r="X421" s="9">
        <v>0</v>
      </c>
      <c r="Y421" s="9">
        <v>12669663.620810797</v>
      </c>
      <c r="Z421" s="9">
        <v>12258685.841697367</v>
      </c>
      <c r="AA421" s="9">
        <v>12856159.420154618</v>
      </c>
      <c r="AB421" s="9">
        <v>13619498.275982112</v>
      </c>
      <c r="AC421" s="9">
        <v>12128722.697565911</v>
      </c>
      <c r="AD421" s="9">
        <v>13619498.275982112</v>
      </c>
      <c r="AE421" s="9">
        <v>12258685.841697367</v>
      </c>
      <c r="AF421" s="9">
        <v>74020084.746711075</v>
      </c>
      <c r="AG421" s="9">
        <f>IF(ISBLANK(Tabla3[[#This Row],[FPO]]),"",YEAR(Tabla3[[#This Row],[FPO]])-$B$1)</f>
        <v>3</v>
      </c>
      <c r="AH421" s="9"/>
    </row>
    <row r="422" spans="1:34" hidden="1" x14ac:dyDescent="0.25">
      <c r="A422" s="4" t="s">
        <v>977</v>
      </c>
      <c r="B422" s="4" t="s">
        <v>974</v>
      </c>
      <c r="C422" s="5">
        <v>44757</v>
      </c>
      <c r="D422" s="6" t="s">
        <v>975</v>
      </c>
      <c r="E422" s="4">
        <v>150</v>
      </c>
      <c r="F422" s="4" t="s">
        <v>21</v>
      </c>
      <c r="G422" s="4" t="s">
        <v>912</v>
      </c>
      <c r="H422" s="4" t="s">
        <v>976</v>
      </c>
      <c r="I422" s="7">
        <v>46387</v>
      </c>
      <c r="J422" s="7">
        <v>46387</v>
      </c>
      <c r="K422" s="4" t="s">
        <v>903</v>
      </c>
      <c r="L422" s="4" t="s">
        <v>16</v>
      </c>
      <c r="M422" s="4" t="s">
        <v>1153</v>
      </c>
      <c r="N422" s="4" t="s">
        <v>16</v>
      </c>
      <c r="O422" s="4" t="s">
        <v>918</v>
      </c>
      <c r="P422" s="17">
        <v>-12.32814218</v>
      </c>
      <c r="Q422" s="9">
        <v>0</v>
      </c>
      <c r="R422" s="9">
        <v>410977.77911342983</v>
      </c>
      <c r="S422" s="9">
        <v>0</v>
      </c>
      <c r="T422" s="9">
        <v>597473.57845725107</v>
      </c>
      <c r="U422" s="9">
        <v>1360812.4342847455</v>
      </c>
      <c r="V422" s="9">
        <v>-86937.761790331584</v>
      </c>
      <c r="W422" s="9">
        <v>1360812.4342847455</v>
      </c>
      <c r="X422" s="9">
        <v>0</v>
      </c>
      <c r="Y422" s="9">
        <v>12669663.620810797</v>
      </c>
      <c r="Z422" s="9">
        <v>12258685.841697367</v>
      </c>
      <c r="AA422" s="9">
        <v>12856159.420154618</v>
      </c>
      <c r="AB422" s="9">
        <v>13619498.275982112</v>
      </c>
      <c r="AC422" s="9">
        <v>12171748.079907035</v>
      </c>
      <c r="AD422" s="9">
        <v>13619498.275982112</v>
      </c>
      <c r="AE422" s="9">
        <v>12258685.841697367</v>
      </c>
      <c r="AF422" s="9">
        <v>74063110.129052192</v>
      </c>
      <c r="AG422" s="9">
        <f>IF(ISBLANK(Tabla3[[#This Row],[FPO]]),"",YEAR(Tabla3[[#This Row],[FPO]])-$B$1)</f>
        <v>3</v>
      </c>
      <c r="AH422" s="9"/>
    </row>
    <row r="423" spans="1:34" x14ac:dyDescent="0.25">
      <c r="A423" s="10" t="s">
        <v>978</v>
      </c>
      <c r="B423" s="10" t="s">
        <v>979</v>
      </c>
      <c r="C423" s="11">
        <v>44757</v>
      </c>
      <c r="D423" s="12" t="s">
        <v>980</v>
      </c>
      <c r="E423" s="10">
        <v>150</v>
      </c>
      <c r="F423" s="10" t="s">
        <v>21</v>
      </c>
      <c r="G423" s="10" t="s">
        <v>907</v>
      </c>
      <c r="H423" s="10" t="s">
        <v>981</v>
      </c>
      <c r="I423" s="13">
        <v>45688</v>
      </c>
      <c r="J423" s="13">
        <v>45688</v>
      </c>
      <c r="K423" s="10" t="s">
        <v>903</v>
      </c>
      <c r="L423" s="10" t="s">
        <v>16</v>
      </c>
      <c r="M423" s="4" t="s">
        <v>1153</v>
      </c>
      <c r="N423" s="10" t="s">
        <v>16</v>
      </c>
      <c r="O423" s="19">
        <v>0</v>
      </c>
      <c r="P423" s="20">
        <v>-1554.86</v>
      </c>
      <c r="Q423" s="14">
        <v>0</v>
      </c>
      <c r="R423" s="14">
        <v>459473.15704881458</v>
      </c>
      <c r="S423" s="14">
        <v>0</v>
      </c>
      <c r="T423" s="14">
        <v>667975.46071520646</v>
      </c>
      <c r="U423" s="14">
        <v>1521388.3015303449</v>
      </c>
      <c r="V423" s="14">
        <v>-12258685.841697367</v>
      </c>
      <c r="W423" s="14">
        <v>1521388.3015303449</v>
      </c>
      <c r="X423" s="14">
        <v>0</v>
      </c>
      <c r="Y423" s="14">
        <v>12718158.998746181</v>
      </c>
      <c r="Z423" s="14">
        <v>12258685.841697367</v>
      </c>
      <c r="AA423" s="14">
        <v>12926661.302412573</v>
      </c>
      <c r="AB423" s="14">
        <v>13780074.143227711</v>
      </c>
      <c r="AC423" s="14">
        <v>0</v>
      </c>
      <c r="AD423" s="14">
        <v>13780074.143227711</v>
      </c>
      <c r="AE423" s="14">
        <v>12258685.841697367</v>
      </c>
      <c r="AF423" s="14">
        <v>62251223.110206895</v>
      </c>
      <c r="AG423" s="9">
        <f>IF(ISBLANK(Tabla3[[#This Row],[FPO]]),"",YEAR(Tabla3[[#This Row],[FPO]])-$B$1)</f>
        <v>2</v>
      </c>
      <c r="AH423" s="9"/>
    </row>
    <row r="424" spans="1:34" x14ac:dyDescent="0.25">
      <c r="A424" s="4" t="s">
        <v>1154</v>
      </c>
      <c r="B424" s="4" t="s">
        <v>1155</v>
      </c>
      <c r="C424" s="5">
        <v>44794</v>
      </c>
      <c r="D424" s="6" t="s">
        <v>1156</v>
      </c>
      <c r="E424" s="4">
        <v>9.4</v>
      </c>
      <c r="F424" s="4" t="s">
        <v>21</v>
      </c>
      <c r="G424" s="4" t="s">
        <v>1157</v>
      </c>
      <c r="H424" s="4" t="s">
        <v>1158</v>
      </c>
      <c r="I424" s="7">
        <v>45473</v>
      </c>
      <c r="J424" s="7">
        <v>45473</v>
      </c>
      <c r="K424" s="4" t="s">
        <v>903</v>
      </c>
      <c r="L424" s="4">
        <v>2</v>
      </c>
      <c r="M424" s="4" t="s">
        <v>1166</v>
      </c>
      <c r="N424" s="4" t="s">
        <v>16</v>
      </c>
      <c r="O424" s="4" t="s">
        <v>222</v>
      </c>
      <c r="P424" s="17">
        <v>-3.5685400299999999</v>
      </c>
      <c r="Q424" s="9">
        <v>0</v>
      </c>
      <c r="R424" s="9">
        <v>513690.98958057462</v>
      </c>
      <c r="S424" s="9">
        <v>0</v>
      </c>
      <c r="T424" s="9">
        <v>746796.56507960102</v>
      </c>
      <c r="U424" s="9">
        <v>1700912.1211109257</v>
      </c>
      <c r="V424" s="9">
        <v>-501936.07007339172</v>
      </c>
      <c r="W424" s="9">
        <v>1700912.1211109257</v>
      </c>
      <c r="X424" s="9">
        <v>0</v>
      </c>
      <c r="Y424" s="21">
        <v>1046093.7014400265</v>
      </c>
      <c r="Z424" s="21">
        <v>532402.71185945196</v>
      </c>
      <c r="AA424" s="21">
        <v>1279199.2769390531</v>
      </c>
      <c r="AB424" s="21">
        <v>2233314.8329703775</v>
      </c>
      <c r="AC424" s="21">
        <v>30466.641786060238</v>
      </c>
      <c r="AD424" s="21">
        <v>2233314.8329703775</v>
      </c>
      <c r="AE424" s="21">
        <v>532402.71185945196</v>
      </c>
      <c r="AF424" s="22">
        <v>6397855.3950379938</v>
      </c>
      <c r="AG424" s="9">
        <f>IF(ISBLANK(Tabla3[[#This Row],[FPO]]),"",YEAR(Tabla3[[#This Row],[FPO]])-$B$1)</f>
        <v>1</v>
      </c>
      <c r="AH424" s="9"/>
    </row>
    <row r="425" spans="1:34" x14ac:dyDescent="0.25">
      <c r="A425" s="4" t="s">
        <v>1159</v>
      </c>
      <c r="B425" s="4" t="s">
        <v>1160</v>
      </c>
      <c r="C425" s="5">
        <v>44794</v>
      </c>
      <c r="D425" s="6" t="s">
        <v>1161</v>
      </c>
      <c r="E425" s="4">
        <v>6.2</v>
      </c>
      <c r="F425" s="4" t="s">
        <v>21</v>
      </c>
      <c r="G425" s="4" t="s">
        <v>1157</v>
      </c>
      <c r="H425" s="4" t="s">
        <v>1162</v>
      </c>
      <c r="I425" s="7">
        <v>45657</v>
      </c>
      <c r="J425" s="7">
        <v>45657</v>
      </c>
      <c r="K425" s="4" t="s">
        <v>903</v>
      </c>
      <c r="L425" s="4">
        <v>2</v>
      </c>
      <c r="M425" s="4" t="s">
        <v>1166</v>
      </c>
      <c r="N425" s="4" t="s">
        <v>16</v>
      </c>
      <c r="O425" s="4" t="s">
        <v>222</v>
      </c>
      <c r="P425" s="23">
        <v>-5.9699999999999996E-3</v>
      </c>
      <c r="Q425" s="9">
        <v>0</v>
      </c>
      <c r="R425" s="9">
        <v>513690.98958057456</v>
      </c>
      <c r="S425" s="9">
        <v>0</v>
      </c>
      <c r="T425" s="9">
        <v>746796.56507960102</v>
      </c>
      <c r="U425" s="9">
        <v>1700912.1211109257</v>
      </c>
      <c r="V425" s="9">
        <v>-1273.1170325724077</v>
      </c>
      <c r="W425" s="9">
        <v>1700912.1211109255</v>
      </c>
      <c r="X425" s="9">
        <v>0</v>
      </c>
      <c r="Y425" s="21">
        <v>1046093.7014400265</v>
      </c>
      <c r="Z425" s="21">
        <v>532402.71185945196</v>
      </c>
      <c r="AA425" s="21">
        <v>1279199.2769390531</v>
      </c>
      <c r="AB425" s="21">
        <v>2233314.8329703775</v>
      </c>
      <c r="AC425" s="21">
        <v>531129.59482687956</v>
      </c>
      <c r="AD425" s="21">
        <v>2233314.8329703775</v>
      </c>
      <c r="AE425" s="21">
        <v>532402.71185945196</v>
      </c>
      <c r="AF425" s="22">
        <v>6898518.3480788134</v>
      </c>
      <c r="AG425" s="9">
        <f>IF(ISBLANK(Tabla3[[#This Row],[FPO]]),"",YEAR(Tabla3[[#This Row],[FPO]])-$B$1)</f>
        <v>1</v>
      </c>
      <c r="AH425" s="9"/>
    </row>
    <row r="426" spans="1:34" x14ac:dyDescent="0.25">
      <c r="A426" s="4" t="s">
        <v>1163</v>
      </c>
      <c r="B426" s="4" t="s">
        <v>1155</v>
      </c>
      <c r="C426" s="5">
        <v>44794</v>
      </c>
      <c r="D426" s="6" t="s">
        <v>1156</v>
      </c>
      <c r="E426" s="4">
        <v>9.4</v>
      </c>
      <c r="F426" s="4" t="s">
        <v>21</v>
      </c>
      <c r="G426" s="4" t="s">
        <v>1164</v>
      </c>
      <c r="H426" s="4" t="s">
        <v>1158</v>
      </c>
      <c r="I426" s="7">
        <v>45473</v>
      </c>
      <c r="J426" s="7">
        <v>45473</v>
      </c>
      <c r="K426" s="4" t="s">
        <v>903</v>
      </c>
      <c r="L426" s="4">
        <v>2</v>
      </c>
      <c r="M426" s="4" t="s">
        <v>1166</v>
      </c>
      <c r="N426" s="4" t="s">
        <v>16</v>
      </c>
      <c r="O426" s="4" t="s">
        <v>222</v>
      </c>
      <c r="P426" s="17">
        <v>-3.7851441700000001</v>
      </c>
      <c r="Q426" s="9">
        <v>0</v>
      </c>
      <c r="R426" s="9">
        <v>513690.98958057462</v>
      </c>
      <c r="S426" s="9">
        <v>0</v>
      </c>
      <c r="T426" s="9">
        <v>746796.56507960102</v>
      </c>
      <c r="U426" s="9">
        <v>1700912.1211109257</v>
      </c>
      <c r="V426" s="9">
        <v>-532402.71185945196</v>
      </c>
      <c r="W426" s="9">
        <v>1700912.1211109257</v>
      </c>
      <c r="X426" s="9">
        <v>0</v>
      </c>
      <c r="Y426" s="21">
        <v>1046093.7014400265</v>
      </c>
      <c r="Z426" s="21">
        <v>532402.71185945196</v>
      </c>
      <c r="AA426" s="21">
        <v>1279199.2769390531</v>
      </c>
      <c r="AB426" s="21">
        <v>2233314.8329703775</v>
      </c>
      <c r="AC426" s="21">
        <v>0</v>
      </c>
      <c r="AD426" s="21">
        <v>2233314.8329703775</v>
      </c>
      <c r="AE426" s="21">
        <v>532402.71185945196</v>
      </c>
      <c r="AF426" s="22">
        <v>6367388.7532519326</v>
      </c>
      <c r="AG426" s="9">
        <f>IF(ISBLANK(Tabla3[[#This Row],[FPO]]),"",YEAR(Tabla3[[#This Row],[FPO]])-$B$1)</f>
        <v>1</v>
      </c>
      <c r="AH426" s="9"/>
    </row>
    <row r="427" spans="1:34" x14ac:dyDescent="0.25">
      <c r="A427" s="10" t="s">
        <v>1165</v>
      </c>
      <c r="B427" s="10" t="s">
        <v>1160</v>
      </c>
      <c r="C427" s="11">
        <v>44794</v>
      </c>
      <c r="D427" s="12" t="s">
        <v>1161</v>
      </c>
      <c r="E427" s="10">
        <v>6.2</v>
      </c>
      <c r="F427" s="10" t="s">
        <v>21</v>
      </c>
      <c r="G427" s="10" t="s">
        <v>1164</v>
      </c>
      <c r="H427" s="10" t="s">
        <v>1162</v>
      </c>
      <c r="I427" s="13">
        <v>45657</v>
      </c>
      <c r="J427" s="13">
        <v>45657</v>
      </c>
      <c r="K427" s="10" t="s">
        <v>903</v>
      </c>
      <c r="L427" s="10">
        <v>2</v>
      </c>
      <c r="M427" s="4" t="s">
        <v>1166</v>
      </c>
      <c r="N427" s="10" t="s">
        <v>16</v>
      </c>
      <c r="O427" s="10" t="s">
        <v>222</v>
      </c>
      <c r="P427" s="24">
        <v>-6.4799999999999996E-3</v>
      </c>
      <c r="Q427" s="14">
        <v>0</v>
      </c>
      <c r="R427" s="14">
        <v>513690.98958057456</v>
      </c>
      <c r="S427" s="14">
        <v>0</v>
      </c>
      <c r="T427" s="14">
        <v>746796.56507960102</v>
      </c>
      <c r="U427" s="14">
        <v>1700912.1211109257</v>
      </c>
      <c r="V427" s="14">
        <v>-1381.8757740484425</v>
      </c>
      <c r="W427" s="14">
        <v>1700912.1211109255</v>
      </c>
      <c r="X427" s="14">
        <v>0</v>
      </c>
      <c r="Y427" s="25">
        <v>1046093.7014400265</v>
      </c>
      <c r="Z427" s="25">
        <v>532402.71185945196</v>
      </c>
      <c r="AA427" s="25">
        <v>1279199.2769390531</v>
      </c>
      <c r="AB427" s="25">
        <v>2233314.8329703775</v>
      </c>
      <c r="AC427" s="25">
        <v>531020.83608540357</v>
      </c>
      <c r="AD427" s="25">
        <v>2233314.8329703775</v>
      </c>
      <c r="AE427" s="25">
        <v>532402.71185945196</v>
      </c>
      <c r="AF427" s="26">
        <v>6898409.5893373359</v>
      </c>
      <c r="AG427" s="9">
        <f>IF(ISBLANK(Tabla3[[#This Row],[FPO]]),"",YEAR(Tabla3[[#This Row],[FPO]])-$B$1)</f>
        <v>1</v>
      </c>
      <c r="AH427" s="9"/>
    </row>
    <row r="428" spans="1:34" hidden="1" x14ac:dyDescent="0.25">
      <c r="A428" s="4" t="s">
        <v>1387</v>
      </c>
      <c r="B428" s="4" t="s">
        <v>1388</v>
      </c>
      <c r="C428" s="5">
        <v>44764</v>
      </c>
      <c r="D428" s="6" t="s">
        <v>1389</v>
      </c>
      <c r="E428" s="4">
        <v>41</v>
      </c>
      <c r="F428" s="4" t="s">
        <v>21</v>
      </c>
      <c r="G428" s="4" t="s">
        <v>1170</v>
      </c>
      <c r="H428" s="4" t="s">
        <v>1390</v>
      </c>
      <c r="I428" s="7">
        <v>46387</v>
      </c>
      <c r="J428" s="7">
        <v>46387</v>
      </c>
      <c r="K428" s="4" t="s">
        <v>16</v>
      </c>
      <c r="L428" s="4" t="s">
        <v>16</v>
      </c>
      <c r="M428" s="4" t="s">
        <v>1172</v>
      </c>
      <c r="N428" s="4" t="s">
        <v>16</v>
      </c>
      <c r="O428" s="4">
        <v>0</v>
      </c>
      <c r="P428" s="4">
        <v>-3.0894184</v>
      </c>
      <c r="Q428" s="9">
        <v>0</v>
      </c>
      <c r="R428" s="9">
        <v>410977.77911342983</v>
      </c>
      <c r="S428" s="9">
        <v>0</v>
      </c>
      <c r="T428" s="9">
        <v>597473.57845725107</v>
      </c>
      <c r="U428" s="9">
        <v>1360812.4342847452</v>
      </c>
      <c r="V428" s="9">
        <v>-79706.722548522943</v>
      </c>
      <c r="W428" s="9">
        <v>1360812.4342847455</v>
      </c>
      <c r="X428" s="9">
        <v>0</v>
      </c>
      <c r="Y428" s="9">
        <v>5066599.4617316797</v>
      </c>
      <c r="Z428" s="9">
        <v>4655621.6826182501</v>
      </c>
      <c r="AA428" s="9">
        <v>5253095.2610755013</v>
      </c>
      <c r="AB428" s="9">
        <v>6016434.1169029959</v>
      </c>
      <c r="AC428" s="9">
        <v>4575914.9600697272</v>
      </c>
      <c r="AD428" s="9">
        <v>6016434.1169029959</v>
      </c>
      <c r="AE428" s="9">
        <v>4655621.6826182501</v>
      </c>
      <c r="AF428" s="9">
        <v>29972569.045635123</v>
      </c>
      <c r="AG428" s="9">
        <f>IF(ISBLANK(Tabla3[[#This Row],[FPO]]),"",YEAR(Tabla3[[#This Row],[FPO]])-$B$1)</f>
        <v>3</v>
      </c>
      <c r="AH428" s="9"/>
    </row>
    <row r="429" spans="1:34" hidden="1" x14ac:dyDescent="0.25">
      <c r="A429" s="4" t="s">
        <v>1391</v>
      </c>
      <c r="B429" s="4" t="s">
        <v>1388</v>
      </c>
      <c r="C429" s="5">
        <v>44764</v>
      </c>
      <c r="D429" s="6" t="s">
        <v>1389</v>
      </c>
      <c r="E429" s="4">
        <v>41</v>
      </c>
      <c r="F429" s="4" t="s">
        <v>21</v>
      </c>
      <c r="G429" s="4" t="s">
        <v>1195</v>
      </c>
      <c r="H429" s="4" t="s">
        <v>1390</v>
      </c>
      <c r="I429" s="7">
        <v>46387</v>
      </c>
      <c r="J429" s="7">
        <v>46387</v>
      </c>
      <c r="K429" s="4" t="s">
        <v>16</v>
      </c>
      <c r="L429" s="4" t="s">
        <v>16</v>
      </c>
      <c r="M429" s="4" t="s">
        <v>1172</v>
      </c>
      <c r="N429" s="4" t="s">
        <v>16</v>
      </c>
      <c r="O429" s="4">
        <v>0</v>
      </c>
      <c r="P429" s="4">
        <v>-1.7282312</v>
      </c>
      <c r="Q429" s="9">
        <v>0</v>
      </c>
      <c r="R429" s="9">
        <v>410977.77911342983</v>
      </c>
      <c r="S429" s="9">
        <v>0</v>
      </c>
      <c r="T429" s="9">
        <v>597473.57845725107</v>
      </c>
      <c r="U429" s="9">
        <v>1360812.4342847452</v>
      </c>
      <c r="V429" s="9">
        <v>-44588.212706346538</v>
      </c>
      <c r="W429" s="9">
        <v>1360812.4342847455</v>
      </c>
      <c r="X429" s="9">
        <v>0</v>
      </c>
      <c r="Y429" s="9">
        <v>5066599.4617316797</v>
      </c>
      <c r="Z429" s="9">
        <v>4655621.6826182501</v>
      </c>
      <c r="AA429" s="9">
        <v>5253095.2610755013</v>
      </c>
      <c r="AB429" s="9">
        <v>6016434.1169029959</v>
      </c>
      <c r="AC429" s="9">
        <v>4611033.4699119031</v>
      </c>
      <c r="AD429" s="9">
        <v>6016434.1169029959</v>
      </c>
      <c r="AE429" s="9">
        <v>4655621.6826182501</v>
      </c>
      <c r="AF429" s="9">
        <v>30007687.555477299</v>
      </c>
      <c r="AG429" s="9">
        <f>IF(ISBLANK(Tabla3[[#This Row],[FPO]]),"",YEAR(Tabla3[[#This Row],[FPO]])-$B$1)</f>
        <v>3</v>
      </c>
      <c r="AH429" s="9"/>
    </row>
    <row r="430" spans="1:34" x14ac:dyDescent="0.25">
      <c r="A430" s="4" t="s">
        <v>1429</v>
      </c>
      <c r="B430" s="4" t="s">
        <v>1430</v>
      </c>
      <c r="C430" s="5">
        <v>44774</v>
      </c>
      <c r="D430" s="6" t="s">
        <v>1431</v>
      </c>
      <c r="E430" s="4">
        <v>47</v>
      </c>
      <c r="F430" s="4" t="s">
        <v>21</v>
      </c>
      <c r="G430" s="4" t="s">
        <v>1195</v>
      </c>
      <c r="H430" s="4" t="s">
        <v>1432</v>
      </c>
      <c r="I430" s="7">
        <v>46022</v>
      </c>
      <c r="J430" s="7">
        <v>46022</v>
      </c>
      <c r="K430" s="4" t="s">
        <v>16</v>
      </c>
      <c r="L430" s="4" t="s">
        <v>16</v>
      </c>
      <c r="M430" s="4" t="s">
        <v>1172</v>
      </c>
      <c r="N430" s="4" t="s">
        <v>16</v>
      </c>
      <c r="O430" s="4">
        <v>0</v>
      </c>
      <c r="P430" s="4">
        <v>-2.5540655999999999</v>
      </c>
      <c r="Q430" s="9">
        <v>0</v>
      </c>
      <c r="R430" s="9">
        <v>459473.15704881458</v>
      </c>
      <c r="S430" s="9">
        <v>0</v>
      </c>
      <c r="T430" s="9">
        <v>667975.46071520669</v>
      </c>
      <c r="U430" s="9">
        <v>1521388.3015303449</v>
      </c>
      <c r="V430" s="9">
        <v>-64265.526969835177</v>
      </c>
      <c r="W430" s="9">
        <v>1521388.3015303449</v>
      </c>
      <c r="X430" s="9">
        <v>0</v>
      </c>
      <c r="Y430" s="9">
        <v>5115094.8396670651</v>
      </c>
      <c r="Z430" s="9">
        <v>4655621.6826182501</v>
      </c>
      <c r="AA430" s="9">
        <v>5323597.1433334565</v>
      </c>
      <c r="AB430" s="9">
        <v>6177009.9841485955</v>
      </c>
      <c r="AC430" s="9">
        <v>4591356.155648415</v>
      </c>
      <c r="AD430" s="9">
        <v>6177009.9841485955</v>
      </c>
      <c r="AE430" s="9">
        <v>4655621.6826182501</v>
      </c>
      <c r="AF430" s="9">
        <v>30347871.302275557</v>
      </c>
      <c r="AG430" s="9">
        <f>IF(ISBLANK(Tabla3[[#This Row],[FPO]]),"",YEAR(Tabla3[[#This Row],[FPO]])-$B$1)</f>
        <v>2</v>
      </c>
      <c r="AH430" s="9"/>
    </row>
    <row r="431" spans="1:34" x14ac:dyDescent="0.25">
      <c r="A431" s="4" t="s">
        <v>1433</v>
      </c>
      <c r="B431" s="4" t="s">
        <v>1430</v>
      </c>
      <c r="C431" s="5">
        <v>44774</v>
      </c>
      <c r="D431" s="6" t="s">
        <v>1431</v>
      </c>
      <c r="E431" s="4">
        <v>47</v>
      </c>
      <c r="F431" s="4" t="s">
        <v>21</v>
      </c>
      <c r="G431" s="4" t="s">
        <v>1324</v>
      </c>
      <c r="H431" s="4" t="s">
        <v>1432</v>
      </c>
      <c r="I431" s="7">
        <v>46022</v>
      </c>
      <c r="J431" s="7">
        <v>46022</v>
      </c>
      <c r="K431" s="4" t="s">
        <v>16</v>
      </c>
      <c r="L431" s="4" t="s">
        <v>16</v>
      </c>
      <c r="M431" s="4" t="s">
        <v>1172</v>
      </c>
      <c r="N431" s="4" t="s">
        <v>16</v>
      </c>
      <c r="O431" s="4">
        <v>0</v>
      </c>
      <c r="P431" s="4">
        <v>-2.0046384000000002</v>
      </c>
      <c r="Q431" s="9">
        <v>0</v>
      </c>
      <c r="R431" s="9">
        <v>459473.15704881458</v>
      </c>
      <c r="S431" s="9">
        <v>0</v>
      </c>
      <c r="T431" s="9">
        <v>667975.46071520669</v>
      </c>
      <c r="U431" s="9">
        <v>1521388.3015303449</v>
      </c>
      <c r="V431" s="9">
        <v>-50440.812154537962</v>
      </c>
      <c r="W431" s="9">
        <v>1521388.3015303449</v>
      </c>
      <c r="X431" s="9">
        <v>0</v>
      </c>
      <c r="Y431" s="9">
        <v>5115094.8396670651</v>
      </c>
      <c r="Z431" s="9">
        <v>4655621.6826182501</v>
      </c>
      <c r="AA431" s="9">
        <v>5323597.1433334565</v>
      </c>
      <c r="AB431" s="9">
        <v>6177009.9841485955</v>
      </c>
      <c r="AC431" s="9">
        <v>4605180.8704637121</v>
      </c>
      <c r="AD431" s="9">
        <v>6177009.9841485955</v>
      </c>
      <c r="AE431" s="9">
        <v>4655621.6826182501</v>
      </c>
      <c r="AF431" s="9">
        <v>30361696.017090857</v>
      </c>
      <c r="AG431" s="9">
        <f>IF(ISBLANK(Tabla3[[#This Row],[FPO]]),"",YEAR(Tabla3[[#This Row],[FPO]])-$B$1)</f>
        <v>2</v>
      </c>
      <c r="AH431" s="9"/>
    </row>
    <row r="432" spans="1:34" x14ac:dyDescent="0.25">
      <c r="A432" s="4" t="s">
        <v>1634</v>
      </c>
      <c r="B432" s="4" t="s">
        <v>1635</v>
      </c>
      <c r="C432" s="5">
        <v>44803</v>
      </c>
      <c r="D432" s="6" t="s">
        <v>1636</v>
      </c>
      <c r="E432" s="4">
        <v>0</v>
      </c>
      <c r="F432" s="4" t="s">
        <v>21</v>
      </c>
      <c r="G432" s="4" t="s">
        <v>1637</v>
      </c>
      <c r="H432" s="4" t="s">
        <v>1638</v>
      </c>
      <c r="I432" s="7">
        <v>45291</v>
      </c>
      <c r="J432" s="7">
        <v>45291</v>
      </c>
      <c r="K432" s="4" t="s">
        <v>16</v>
      </c>
      <c r="L432" s="4" t="s">
        <v>16</v>
      </c>
      <c r="M432" s="4" t="s">
        <v>1172</v>
      </c>
      <c r="N432" s="4" t="s">
        <v>16</v>
      </c>
      <c r="O432" s="4">
        <v>0</v>
      </c>
      <c r="P432" s="4">
        <v>0.47499999999999998</v>
      </c>
      <c r="Q432" s="9">
        <v>0</v>
      </c>
      <c r="R432" s="9">
        <v>0</v>
      </c>
      <c r="S432" s="9">
        <v>0</v>
      </c>
      <c r="T432" s="9">
        <v>0</v>
      </c>
      <c r="U432" s="9">
        <v>0</v>
      </c>
      <c r="V432" s="9">
        <v>0</v>
      </c>
      <c r="W432" s="9">
        <v>0</v>
      </c>
      <c r="X432" s="9">
        <v>0</v>
      </c>
      <c r="Y432" s="9">
        <v>4655621.6826182501</v>
      </c>
      <c r="Z432" s="9">
        <v>4655621.6826182501</v>
      </c>
      <c r="AA432" s="9">
        <v>4655621.6826182501</v>
      </c>
      <c r="AB432" s="9">
        <v>4655621.6826182501</v>
      </c>
      <c r="AC432" s="9">
        <v>4655621.6826182501</v>
      </c>
      <c r="AD432" s="9">
        <v>4655621.6826182501</v>
      </c>
      <c r="AE432" s="9">
        <v>4655621.6826182501</v>
      </c>
      <c r="AF432" s="9">
        <v>27002605.759185851</v>
      </c>
      <c r="AG432" s="9">
        <f>IF(ISBLANK(Tabla3[[#This Row],[FPO]]),"",YEAR(Tabla3[[#This Row],[FPO]])-$B$1)</f>
        <v>0</v>
      </c>
      <c r="AH432" s="9"/>
    </row>
    <row r="433" spans="1:34" x14ac:dyDescent="0.25">
      <c r="A433" s="4" t="s">
        <v>1326</v>
      </c>
      <c r="B433" s="4" t="s">
        <v>1327</v>
      </c>
      <c r="C433" s="5">
        <v>44759</v>
      </c>
      <c r="D433" s="6" t="s">
        <v>1328</v>
      </c>
      <c r="E433" s="4">
        <v>19.899999999999999</v>
      </c>
      <c r="F433" s="4" t="s">
        <v>21</v>
      </c>
      <c r="G433" s="4" t="s">
        <v>1329</v>
      </c>
      <c r="H433" s="4" t="s">
        <v>1330</v>
      </c>
      <c r="I433" s="7">
        <v>45657</v>
      </c>
      <c r="J433" s="7">
        <v>45657</v>
      </c>
      <c r="K433" s="4" t="s">
        <v>16</v>
      </c>
      <c r="L433" s="4" t="s">
        <v>16</v>
      </c>
      <c r="M433" s="4" t="s">
        <v>1172</v>
      </c>
      <c r="N433" s="4" t="s">
        <v>16</v>
      </c>
      <c r="O433" s="4">
        <v>0</v>
      </c>
      <c r="P433" s="4">
        <v>-1.8237000000000001</v>
      </c>
      <c r="Q433" s="9">
        <v>0</v>
      </c>
      <c r="R433" s="9">
        <v>513690.98958057468</v>
      </c>
      <c r="S433" s="9">
        <v>0</v>
      </c>
      <c r="T433" s="9">
        <v>746796.56507960102</v>
      </c>
      <c r="U433" s="9">
        <v>1700912.1211109255</v>
      </c>
      <c r="V433" s="9">
        <v>-121167.46126170435</v>
      </c>
      <c r="W433" s="9">
        <v>1700912.1211109255</v>
      </c>
      <c r="X433" s="9">
        <v>0</v>
      </c>
      <c r="Y433" s="9">
        <v>5169312.6721988246</v>
      </c>
      <c r="Z433" s="9">
        <v>4655621.6826182501</v>
      </c>
      <c r="AA433" s="9">
        <v>5402418.2476978507</v>
      </c>
      <c r="AB433" s="9">
        <v>6356533.8037291756</v>
      </c>
      <c r="AC433" s="9">
        <v>4534454.2213565456</v>
      </c>
      <c r="AD433" s="9">
        <v>6356533.8037291756</v>
      </c>
      <c r="AE433" s="9">
        <v>4655621.6826182501</v>
      </c>
      <c r="AF433" s="9">
        <v>30693294.034250706</v>
      </c>
      <c r="AG433" s="9">
        <f>IF(ISBLANK(Tabla3[[#This Row],[FPO]]),"",YEAR(Tabla3[[#This Row],[FPO]])-$B$1)</f>
        <v>1</v>
      </c>
      <c r="AH433" s="9" t="s">
        <v>4095</v>
      </c>
    </row>
    <row r="434" spans="1:34" x14ac:dyDescent="0.25">
      <c r="A434" s="4" t="s">
        <v>1331</v>
      </c>
      <c r="B434" s="4" t="s">
        <v>1327</v>
      </c>
      <c r="C434" s="5">
        <v>44759</v>
      </c>
      <c r="D434" s="6" t="s">
        <v>1328</v>
      </c>
      <c r="E434" s="4">
        <v>19.899999999999999</v>
      </c>
      <c r="F434" s="4" t="s">
        <v>21</v>
      </c>
      <c r="G434" s="4" t="s">
        <v>1329</v>
      </c>
      <c r="H434" s="4" t="s">
        <v>1330</v>
      </c>
      <c r="I434" s="7">
        <v>45657</v>
      </c>
      <c r="J434" s="7">
        <v>45657</v>
      </c>
      <c r="K434" s="4" t="s">
        <v>16</v>
      </c>
      <c r="L434" s="4" t="s">
        <v>16</v>
      </c>
      <c r="M434" s="4" t="s">
        <v>1172</v>
      </c>
      <c r="N434" s="4" t="s">
        <v>16</v>
      </c>
      <c r="O434" s="4">
        <v>0</v>
      </c>
      <c r="P434" s="4">
        <v>-1.8237000000000001</v>
      </c>
      <c r="Q434" s="9">
        <v>0</v>
      </c>
      <c r="R434" s="9">
        <v>513690.98958057468</v>
      </c>
      <c r="S434" s="9">
        <v>0</v>
      </c>
      <c r="T434" s="9">
        <v>746796.56507960102</v>
      </c>
      <c r="U434" s="9">
        <v>1700912.1211109255</v>
      </c>
      <c r="V434" s="9">
        <v>-121167.46126170435</v>
      </c>
      <c r="W434" s="9">
        <v>1700912.1211109255</v>
      </c>
      <c r="X434" s="9">
        <v>0</v>
      </c>
      <c r="Y434" s="9">
        <v>5169312.6721988246</v>
      </c>
      <c r="Z434" s="9">
        <v>4655621.6826182501</v>
      </c>
      <c r="AA434" s="9">
        <v>5402418.2476978507</v>
      </c>
      <c r="AB434" s="9">
        <v>6356533.8037291756</v>
      </c>
      <c r="AC434" s="9">
        <v>4534454.2213565456</v>
      </c>
      <c r="AD434" s="9">
        <v>6356533.8037291756</v>
      </c>
      <c r="AE434" s="9">
        <v>4655621.6826182501</v>
      </c>
      <c r="AF434" s="9">
        <v>30693294.034250706</v>
      </c>
      <c r="AG434" s="9">
        <f>IF(ISBLANK(Tabla3[[#This Row],[FPO]]),"",YEAR(Tabla3[[#This Row],[FPO]])-$B$1)</f>
        <v>1</v>
      </c>
      <c r="AH434" s="9" t="s">
        <v>4095</v>
      </c>
    </row>
    <row r="435" spans="1:34" hidden="1" x14ac:dyDescent="0.25">
      <c r="A435" s="4" t="s">
        <v>1492</v>
      </c>
      <c r="B435" s="4" t="s">
        <v>1493</v>
      </c>
      <c r="C435" s="5">
        <v>44783</v>
      </c>
      <c r="D435" s="6" t="s">
        <v>1494</v>
      </c>
      <c r="E435" s="4">
        <v>70</v>
      </c>
      <c r="F435" s="4" t="s">
        <v>21</v>
      </c>
      <c r="G435" s="4" t="s">
        <v>1208</v>
      </c>
      <c r="H435" s="4" t="s">
        <v>1495</v>
      </c>
      <c r="I435" s="7">
        <v>46752</v>
      </c>
      <c r="J435" s="7">
        <v>46752</v>
      </c>
      <c r="K435" s="4" t="s">
        <v>16</v>
      </c>
      <c r="L435" s="4" t="s">
        <v>16</v>
      </c>
      <c r="M435" s="4" t="s">
        <v>1172</v>
      </c>
      <c r="N435" s="4" t="s">
        <v>16</v>
      </c>
      <c r="O435" s="4">
        <v>0</v>
      </c>
      <c r="P435" s="4">
        <v>-5.1447000000000003</v>
      </c>
      <c r="Q435" s="9">
        <v>0</v>
      </c>
      <c r="R435" s="9">
        <v>367600.87577229866</v>
      </c>
      <c r="S435" s="9">
        <v>0</v>
      </c>
      <c r="T435" s="9">
        <v>534412.86087410641</v>
      </c>
      <c r="U435" s="9">
        <v>1217184.6460507556</v>
      </c>
      <c r="V435" s="9">
        <v>-69538.015298468847</v>
      </c>
      <c r="W435" s="9">
        <v>1217184.6460507556</v>
      </c>
      <c r="X435" s="9">
        <v>0</v>
      </c>
      <c r="Y435" s="9">
        <v>5023222.5583905485</v>
      </c>
      <c r="Z435" s="9">
        <v>4655621.6826182501</v>
      </c>
      <c r="AA435" s="9">
        <v>5190034.5434923563</v>
      </c>
      <c r="AB435" s="9">
        <v>5872806.328669006</v>
      </c>
      <c r="AC435" s="9">
        <v>4586083.6673197811</v>
      </c>
      <c r="AD435" s="9">
        <v>5872806.328669006</v>
      </c>
      <c r="AE435" s="9">
        <v>4655621.6826182501</v>
      </c>
      <c r="AF435" s="9">
        <v>29660858.449609924</v>
      </c>
      <c r="AG435" s="9">
        <f>IF(ISBLANK(Tabla3[[#This Row],[FPO]]),"",YEAR(Tabla3[[#This Row],[FPO]])-$B$1)</f>
        <v>4</v>
      </c>
      <c r="AH435" s="9"/>
    </row>
    <row r="436" spans="1:34" hidden="1" x14ac:dyDescent="0.25">
      <c r="A436" s="4" t="s">
        <v>1496</v>
      </c>
      <c r="B436" s="4" t="s">
        <v>1493</v>
      </c>
      <c r="C436" s="5">
        <v>44783</v>
      </c>
      <c r="D436" s="6" t="s">
        <v>1494</v>
      </c>
      <c r="E436" s="4">
        <v>70</v>
      </c>
      <c r="F436" s="4" t="s">
        <v>21</v>
      </c>
      <c r="G436" s="4" t="s">
        <v>1190</v>
      </c>
      <c r="H436" s="4" t="s">
        <v>1495</v>
      </c>
      <c r="I436" s="7">
        <v>46752</v>
      </c>
      <c r="J436" s="7">
        <v>46752</v>
      </c>
      <c r="K436" s="4" t="s">
        <v>16</v>
      </c>
      <c r="L436" s="4" t="s">
        <v>16</v>
      </c>
      <c r="M436" s="4" t="s">
        <v>1172</v>
      </c>
      <c r="N436" s="4" t="s">
        <v>16</v>
      </c>
      <c r="O436" s="4">
        <v>0</v>
      </c>
      <c r="P436" s="4">
        <v>6.032</v>
      </c>
      <c r="Q436" s="9">
        <v>0</v>
      </c>
      <c r="R436" s="9">
        <v>367600.87577229866</v>
      </c>
      <c r="S436" s="9">
        <v>0</v>
      </c>
      <c r="T436" s="9">
        <v>534412.86087410641</v>
      </c>
      <c r="U436" s="9">
        <v>1217184.6460507556</v>
      </c>
      <c r="V436" s="9">
        <v>81531.1501701487</v>
      </c>
      <c r="W436" s="9">
        <v>1217184.6460507556</v>
      </c>
      <c r="X436" s="9">
        <v>0</v>
      </c>
      <c r="Y436" s="9">
        <v>5023222.5583905485</v>
      </c>
      <c r="Z436" s="9">
        <v>4655621.6826182501</v>
      </c>
      <c r="AA436" s="9">
        <v>5190034.5434923563</v>
      </c>
      <c r="AB436" s="9">
        <v>5872806.328669006</v>
      </c>
      <c r="AC436" s="9">
        <v>4737152.8327883985</v>
      </c>
      <c r="AD436" s="9">
        <v>5872806.328669006</v>
      </c>
      <c r="AE436" s="9">
        <v>4655621.6826182501</v>
      </c>
      <c r="AF436" s="9">
        <v>29811927.615078535</v>
      </c>
      <c r="AG436" s="9">
        <f>IF(ISBLANK(Tabla3[[#This Row],[FPO]]),"",YEAR(Tabla3[[#This Row],[FPO]])-$B$1)</f>
        <v>4</v>
      </c>
      <c r="AH436" s="9"/>
    </row>
    <row r="437" spans="1:34" x14ac:dyDescent="0.25">
      <c r="A437" s="4" t="s">
        <v>1217</v>
      </c>
      <c r="B437" s="4" t="s">
        <v>1218</v>
      </c>
      <c r="C437" s="5">
        <v>44751</v>
      </c>
      <c r="D437" s="6" t="s">
        <v>1219</v>
      </c>
      <c r="E437" s="4">
        <v>19.899999999999999</v>
      </c>
      <c r="F437" s="4" t="s">
        <v>21</v>
      </c>
      <c r="G437" s="4" t="s">
        <v>1211</v>
      </c>
      <c r="H437" s="4" t="s">
        <v>1220</v>
      </c>
      <c r="I437" s="7">
        <v>46022</v>
      </c>
      <c r="J437" s="7">
        <v>46022</v>
      </c>
      <c r="K437" s="4" t="s">
        <v>16</v>
      </c>
      <c r="L437" s="4" t="s">
        <v>16</v>
      </c>
      <c r="M437" s="4" t="s">
        <v>1172</v>
      </c>
      <c r="N437" s="4" t="s">
        <v>16</v>
      </c>
      <c r="O437" s="4">
        <v>0</v>
      </c>
      <c r="P437" s="4">
        <v>-4.9800000000000004</v>
      </c>
      <c r="Q437" s="9">
        <v>0</v>
      </c>
      <c r="R437" s="9">
        <v>459473.15704881458</v>
      </c>
      <c r="S437" s="9">
        <v>0</v>
      </c>
      <c r="T437" s="9">
        <v>667975.46071520681</v>
      </c>
      <c r="U437" s="9">
        <v>1521388.3015303449</v>
      </c>
      <c r="V437" s="9">
        <v>-295951.2302307472</v>
      </c>
      <c r="W437" s="9">
        <v>1521388.3015303449</v>
      </c>
      <c r="X437" s="9">
        <v>0</v>
      </c>
      <c r="Y437" s="9">
        <v>5115094.8396670651</v>
      </c>
      <c r="Z437" s="9">
        <v>4655621.6826182501</v>
      </c>
      <c r="AA437" s="9">
        <v>5323597.1433334574</v>
      </c>
      <c r="AB437" s="9">
        <v>6177009.9841485955</v>
      </c>
      <c r="AC437" s="9">
        <v>4359670.4523875033</v>
      </c>
      <c r="AD437" s="9">
        <v>6177009.9841485955</v>
      </c>
      <c r="AE437" s="9">
        <v>4655621.6826182501</v>
      </c>
      <c r="AF437" s="9">
        <v>30116185.599014647</v>
      </c>
      <c r="AG437" s="9">
        <f>IF(ISBLANK(Tabla3[[#This Row],[FPO]]),"",YEAR(Tabla3[[#This Row],[FPO]])-$B$1)</f>
        <v>2</v>
      </c>
      <c r="AH437" s="9"/>
    </row>
    <row r="438" spans="1:34" x14ac:dyDescent="0.25">
      <c r="A438" s="4" t="s">
        <v>1221</v>
      </c>
      <c r="B438" s="4" t="s">
        <v>1218</v>
      </c>
      <c r="C438" s="5">
        <v>44751</v>
      </c>
      <c r="D438" s="6" t="s">
        <v>1219</v>
      </c>
      <c r="E438" s="4">
        <v>19.899999999999999</v>
      </c>
      <c r="F438" s="4" t="s">
        <v>21</v>
      </c>
      <c r="G438" s="4" t="s">
        <v>1208</v>
      </c>
      <c r="H438" s="4" t="s">
        <v>1220</v>
      </c>
      <c r="I438" s="7">
        <v>46022</v>
      </c>
      <c r="J438" s="7">
        <v>46022</v>
      </c>
      <c r="K438" s="4" t="s">
        <v>16</v>
      </c>
      <c r="L438" s="4" t="s">
        <v>16</v>
      </c>
      <c r="M438" s="4" t="s">
        <v>1172</v>
      </c>
      <c r="N438" s="4" t="s">
        <v>16</v>
      </c>
      <c r="O438" s="4">
        <v>0</v>
      </c>
      <c r="P438" s="4">
        <v>-5.15</v>
      </c>
      <c r="Q438" s="9">
        <v>0</v>
      </c>
      <c r="R438" s="9">
        <v>459473.15704881458</v>
      </c>
      <c r="S438" s="9">
        <v>0</v>
      </c>
      <c r="T438" s="9">
        <v>667975.46071520681</v>
      </c>
      <c r="U438" s="9">
        <v>1521388.3015303449</v>
      </c>
      <c r="V438" s="9">
        <v>-306053.98306994943</v>
      </c>
      <c r="W438" s="9">
        <v>1521388.3015303449</v>
      </c>
      <c r="X438" s="9">
        <v>0</v>
      </c>
      <c r="Y438" s="9">
        <v>5115094.8396670651</v>
      </c>
      <c r="Z438" s="9">
        <v>4655621.6826182501</v>
      </c>
      <c r="AA438" s="9">
        <v>5323597.1433334574</v>
      </c>
      <c r="AB438" s="9">
        <v>6177009.9841485955</v>
      </c>
      <c r="AC438" s="9">
        <v>4349567.6995483004</v>
      </c>
      <c r="AD438" s="9">
        <v>6177009.9841485955</v>
      </c>
      <c r="AE438" s="9">
        <v>4655621.6826182501</v>
      </c>
      <c r="AF438" s="9">
        <v>30106082.846175443</v>
      </c>
      <c r="AG438" s="9">
        <f>IF(ISBLANK(Tabla3[[#This Row],[FPO]]),"",YEAR(Tabla3[[#This Row],[FPO]])-$B$1)</f>
        <v>2</v>
      </c>
      <c r="AH438" s="9"/>
    </row>
    <row r="439" spans="1:34" x14ac:dyDescent="0.25">
      <c r="A439" s="4" t="s">
        <v>1612</v>
      </c>
      <c r="B439" s="4" t="s">
        <v>1613</v>
      </c>
      <c r="C439" s="5">
        <v>44797</v>
      </c>
      <c r="D439" s="6" t="s">
        <v>1614</v>
      </c>
      <c r="E439" s="4">
        <v>9.9</v>
      </c>
      <c r="F439" s="4" t="s">
        <v>21</v>
      </c>
      <c r="G439" s="4" t="s">
        <v>1211</v>
      </c>
      <c r="H439" s="4" t="s">
        <v>1615</v>
      </c>
      <c r="I439" s="7">
        <v>45657</v>
      </c>
      <c r="J439" s="7">
        <v>45657</v>
      </c>
      <c r="K439" s="4" t="s">
        <v>16</v>
      </c>
      <c r="L439" s="4" t="s">
        <v>16</v>
      </c>
      <c r="M439" s="4" t="s">
        <v>1172</v>
      </c>
      <c r="N439" s="4" t="s">
        <v>16</v>
      </c>
      <c r="O439" s="4">
        <v>0</v>
      </c>
      <c r="P439" s="4">
        <v>-5.93</v>
      </c>
      <c r="Q439" s="9">
        <v>0</v>
      </c>
      <c r="R439" s="9">
        <v>513690.98958057474</v>
      </c>
      <c r="S439" s="9">
        <v>0</v>
      </c>
      <c r="T439" s="9">
        <v>746796.56507960113</v>
      </c>
      <c r="U439" s="9">
        <v>1700912.1211109257</v>
      </c>
      <c r="V439" s="9">
        <v>-791963.53517684608</v>
      </c>
      <c r="W439" s="9">
        <v>1700912.1211109257</v>
      </c>
      <c r="X439" s="9">
        <v>0</v>
      </c>
      <c r="Y439" s="9">
        <v>5169312.6721988246</v>
      </c>
      <c r="Z439" s="9">
        <v>4655621.6826182501</v>
      </c>
      <c r="AA439" s="9">
        <v>5402418.2476978516</v>
      </c>
      <c r="AB439" s="9">
        <v>6356533.8037291756</v>
      </c>
      <c r="AC439" s="9">
        <v>3863658.1474414039</v>
      </c>
      <c r="AD439" s="9">
        <v>6356533.8037291756</v>
      </c>
      <c r="AE439" s="9">
        <v>4655621.6826182501</v>
      </c>
      <c r="AF439" s="9">
        <v>30022497.960335571</v>
      </c>
      <c r="AG439" s="9">
        <f>IF(ISBLANK(Tabla3[[#This Row],[FPO]]),"",YEAR(Tabla3[[#This Row],[FPO]])-$B$1)</f>
        <v>1</v>
      </c>
      <c r="AH439" s="9"/>
    </row>
    <row r="440" spans="1:34" x14ac:dyDescent="0.25">
      <c r="A440" s="4" t="s">
        <v>1616</v>
      </c>
      <c r="B440" s="4" t="s">
        <v>1613</v>
      </c>
      <c r="C440" s="5">
        <v>44797</v>
      </c>
      <c r="D440" s="6" t="s">
        <v>1614</v>
      </c>
      <c r="E440" s="4">
        <v>9.9</v>
      </c>
      <c r="F440" s="4" t="s">
        <v>21</v>
      </c>
      <c r="G440" s="4" t="s">
        <v>1617</v>
      </c>
      <c r="H440" s="4" t="s">
        <v>1615</v>
      </c>
      <c r="I440" s="7">
        <v>45657</v>
      </c>
      <c r="J440" s="7">
        <v>45657</v>
      </c>
      <c r="K440" s="4" t="s">
        <v>16</v>
      </c>
      <c r="L440" s="4" t="s">
        <v>16</v>
      </c>
      <c r="M440" s="4" t="s">
        <v>1172</v>
      </c>
      <c r="N440" s="4" t="s">
        <v>16</v>
      </c>
      <c r="O440" s="4">
        <v>0</v>
      </c>
      <c r="P440" s="4">
        <v>-6.3</v>
      </c>
      <c r="Q440" s="9">
        <v>0</v>
      </c>
      <c r="R440" s="9">
        <v>513690.98958057474</v>
      </c>
      <c r="S440" s="9">
        <v>0</v>
      </c>
      <c r="T440" s="9">
        <v>746796.56507960113</v>
      </c>
      <c r="U440" s="9">
        <v>1700912.1211109257</v>
      </c>
      <c r="V440" s="9">
        <v>-841377.78610693617</v>
      </c>
      <c r="W440" s="9">
        <v>1700912.1211109257</v>
      </c>
      <c r="X440" s="9">
        <v>0</v>
      </c>
      <c r="Y440" s="9">
        <v>5169312.6721988246</v>
      </c>
      <c r="Z440" s="9">
        <v>4655621.6826182501</v>
      </c>
      <c r="AA440" s="9">
        <v>5402418.2476978516</v>
      </c>
      <c r="AB440" s="9">
        <v>6356533.8037291756</v>
      </c>
      <c r="AC440" s="9">
        <v>3814243.896511314</v>
      </c>
      <c r="AD440" s="9">
        <v>6356533.8037291756</v>
      </c>
      <c r="AE440" s="9">
        <v>4655621.6826182501</v>
      </c>
      <c r="AF440" s="9">
        <v>29973083.709405478</v>
      </c>
      <c r="AG440" s="9">
        <f>IF(ISBLANK(Tabla3[[#This Row],[FPO]]),"",YEAR(Tabla3[[#This Row],[FPO]])-$B$1)</f>
        <v>1</v>
      </c>
      <c r="AH440" s="9"/>
    </row>
    <row r="441" spans="1:34" hidden="1" x14ac:dyDescent="0.25">
      <c r="A441" s="4" t="s">
        <v>1321</v>
      </c>
      <c r="B441" s="4" t="s">
        <v>1322</v>
      </c>
      <c r="C441" s="5">
        <v>44758</v>
      </c>
      <c r="D441" s="6" t="s">
        <v>1323</v>
      </c>
      <c r="E441" s="4">
        <v>99.9</v>
      </c>
      <c r="F441" s="4" t="s">
        <v>21</v>
      </c>
      <c r="G441" s="4" t="s">
        <v>1324</v>
      </c>
      <c r="H441" s="4" t="s">
        <v>1325</v>
      </c>
      <c r="I441" s="7">
        <v>46387</v>
      </c>
      <c r="J441" s="7">
        <v>46387</v>
      </c>
      <c r="K441" s="4" t="s">
        <v>16</v>
      </c>
      <c r="L441" s="4" t="s">
        <v>16</v>
      </c>
      <c r="M441" s="4" t="s">
        <v>1172</v>
      </c>
      <c r="N441" s="4" t="s">
        <v>16</v>
      </c>
      <c r="O441" s="4">
        <v>0</v>
      </c>
      <c r="P441" s="4">
        <v>-1.2619999999999999E-2</v>
      </c>
      <c r="Q441" s="9">
        <v>0</v>
      </c>
      <c r="R441" s="9">
        <v>410977.77911343001</v>
      </c>
      <c r="S441" s="9">
        <v>0</v>
      </c>
      <c r="T441" s="9">
        <v>597473.57845725131</v>
      </c>
      <c r="U441" s="9">
        <v>1360812.434284745</v>
      </c>
      <c r="V441" s="9">
        <v>-133.62753169519968</v>
      </c>
      <c r="W441" s="9">
        <v>1360812.434284745</v>
      </c>
      <c r="X441" s="9">
        <v>0</v>
      </c>
      <c r="Y441" s="9">
        <v>5066599.4617316797</v>
      </c>
      <c r="Z441" s="9">
        <v>4655621.6826182501</v>
      </c>
      <c r="AA441" s="9">
        <v>5253095.2610755013</v>
      </c>
      <c r="AB441" s="9">
        <v>6016434.1169029949</v>
      </c>
      <c r="AC441" s="9">
        <v>4655488.055086555</v>
      </c>
      <c r="AD441" s="9">
        <v>6016434.1169029949</v>
      </c>
      <c r="AE441" s="9">
        <v>4655621.6826182501</v>
      </c>
      <c r="AF441" s="9">
        <v>30052142.140651949</v>
      </c>
      <c r="AG441" s="9">
        <f>IF(ISBLANK(Tabla3[[#This Row],[FPO]]),"",YEAR(Tabla3[[#This Row],[FPO]])-$B$1)</f>
        <v>3</v>
      </c>
      <c r="AH441" s="9"/>
    </row>
    <row r="442" spans="1:34" x14ac:dyDescent="0.25">
      <c r="A442" s="4" t="s">
        <v>1294</v>
      </c>
      <c r="B442" s="4" t="s">
        <v>1295</v>
      </c>
      <c r="C442" s="5">
        <v>44757</v>
      </c>
      <c r="D442" s="6" t="s">
        <v>1296</v>
      </c>
      <c r="E442" s="4">
        <v>9.9</v>
      </c>
      <c r="F442" s="4" t="s">
        <v>21</v>
      </c>
      <c r="G442" s="4" t="s">
        <v>1297</v>
      </c>
      <c r="H442" s="4" t="s">
        <v>1298</v>
      </c>
      <c r="I442" s="7">
        <v>46022</v>
      </c>
      <c r="J442" s="7">
        <v>46022</v>
      </c>
      <c r="K442" s="4" t="s">
        <v>16</v>
      </c>
      <c r="L442" s="4" t="s">
        <v>16</v>
      </c>
      <c r="M442" s="4" t="s">
        <v>1172</v>
      </c>
      <c r="N442" s="4" t="s">
        <v>16</v>
      </c>
      <c r="O442" s="4">
        <v>0</v>
      </c>
      <c r="P442" s="4">
        <v>-9.9909999999999999E-2</v>
      </c>
      <c r="Q442" s="9">
        <v>0</v>
      </c>
      <c r="R442" s="9">
        <v>459473.15704881464</v>
      </c>
      <c r="S442" s="9">
        <v>0</v>
      </c>
      <c r="T442" s="9">
        <v>667975.46071520657</v>
      </c>
      <c r="U442" s="9">
        <v>1521388.3015303449</v>
      </c>
      <c r="V442" s="9">
        <v>-11934.868757978245</v>
      </c>
      <c r="W442" s="9">
        <v>1521388.3015303449</v>
      </c>
      <c r="X442" s="9">
        <v>0</v>
      </c>
      <c r="Y442" s="9">
        <v>5115094.8396670651</v>
      </c>
      <c r="Z442" s="9">
        <v>4655621.6826182501</v>
      </c>
      <c r="AA442" s="9">
        <v>5323597.1433334565</v>
      </c>
      <c r="AB442" s="9">
        <v>6177009.9841485955</v>
      </c>
      <c r="AC442" s="9">
        <v>4643686.8138602721</v>
      </c>
      <c r="AD442" s="9">
        <v>6177009.9841485955</v>
      </c>
      <c r="AE442" s="9">
        <v>4655621.6826182501</v>
      </c>
      <c r="AF442" s="9">
        <v>30400201.960487414</v>
      </c>
      <c r="AG442" s="9">
        <f>IF(ISBLANK(Tabla3[[#This Row],[FPO]]),"",YEAR(Tabla3[[#This Row],[FPO]])-$B$1)</f>
        <v>2</v>
      </c>
      <c r="AH442" s="9"/>
    </row>
    <row r="443" spans="1:34" x14ac:dyDescent="0.25">
      <c r="A443" s="4" t="s">
        <v>1299</v>
      </c>
      <c r="B443" s="4" t="s">
        <v>1295</v>
      </c>
      <c r="C443" s="5">
        <v>44757</v>
      </c>
      <c r="D443" s="6" t="s">
        <v>1296</v>
      </c>
      <c r="E443" s="4">
        <v>9.9</v>
      </c>
      <c r="F443" s="4" t="s">
        <v>21</v>
      </c>
      <c r="G443" s="4" t="s">
        <v>1300</v>
      </c>
      <c r="H443" s="4" t="s">
        <v>1298</v>
      </c>
      <c r="I443" s="7">
        <v>46022</v>
      </c>
      <c r="J443" s="7">
        <v>46022</v>
      </c>
      <c r="K443" s="4" t="s">
        <v>16</v>
      </c>
      <c r="L443" s="4" t="s">
        <v>16</v>
      </c>
      <c r="M443" s="4" t="s">
        <v>1172</v>
      </c>
      <c r="N443" s="4" t="s">
        <v>16</v>
      </c>
      <c r="O443" s="4">
        <v>0</v>
      </c>
      <c r="P443" s="4">
        <v>-0.10303</v>
      </c>
      <c r="Q443" s="9">
        <v>0</v>
      </c>
      <c r="R443" s="9">
        <v>459473.15704881464</v>
      </c>
      <c r="S443" s="9">
        <v>0</v>
      </c>
      <c r="T443" s="9">
        <v>667975.46071520657</v>
      </c>
      <c r="U443" s="9">
        <v>1521388.3015303449</v>
      </c>
      <c r="V443" s="9">
        <v>-12307.572096231597</v>
      </c>
      <c r="W443" s="9">
        <v>1521388.3015303449</v>
      </c>
      <c r="X443" s="9">
        <v>0</v>
      </c>
      <c r="Y443" s="9">
        <v>5115094.8396670651</v>
      </c>
      <c r="Z443" s="9">
        <v>4655621.6826182501</v>
      </c>
      <c r="AA443" s="9">
        <v>5323597.1433334565</v>
      </c>
      <c r="AB443" s="9">
        <v>6177009.9841485955</v>
      </c>
      <c r="AC443" s="9">
        <v>4643314.1105220187</v>
      </c>
      <c r="AD443" s="9">
        <v>6177009.9841485955</v>
      </c>
      <c r="AE443" s="9">
        <v>4655621.6826182501</v>
      </c>
      <c r="AF443" s="9">
        <v>30399829.25714916</v>
      </c>
      <c r="AG443" s="9">
        <f>IF(ISBLANK(Tabla3[[#This Row],[FPO]]),"",YEAR(Tabla3[[#This Row],[FPO]])-$B$1)</f>
        <v>2</v>
      </c>
      <c r="AH443" s="9"/>
    </row>
    <row r="444" spans="1:34" hidden="1" x14ac:dyDescent="0.25">
      <c r="A444" s="4" t="s">
        <v>1434</v>
      </c>
      <c r="B444" s="4" t="s">
        <v>1435</v>
      </c>
      <c r="C444" s="5">
        <v>44774</v>
      </c>
      <c r="D444" s="6" t="s">
        <v>1436</v>
      </c>
      <c r="E444" s="4">
        <v>100</v>
      </c>
      <c r="F444" s="4" t="s">
        <v>21</v>
      </c>
      <c r="G444" s="4" t="s">
        <v>1324</v>
      </c>
      <c r="H444" s="4" t="s">
        <v>1437</v>
      </c>
      <c r="I444" s="7">
        <v>46387</v>
      </c>
      <c r="J444" s="7">
        <v>46387</v>
      </c>
      <c r="K444" s="4" t="s">
        <v>16</v>
      </c>
      <c r="L444" s="4" t="s">
        <v>16</v>
      </c>
      <c r="M444" s="4" t="s">
        <v>1172</v>
      </c>
      <c r="N444" s="4" t="s">
        <v>16</v>
      </c>
      <c r="O444" s="4">
        <v>0</v>
      </c>
      <c r="P444" s="4">
        <v>-11.839040000000001</v>
      </c>
      <c r="Q444" s="9">
        <v>0</v>
      </c>
      <c r="R444" s="9">
        <v>410977.77911342977</v>
      </c>
      <c r="S444" s="9">
        <v>0</v>
      </c>
      <c r="T444" s="9">
        <v>597473.57845725096</v>
      </c>
      <c r="U444" s="9">
        <v>1360812.4342847452</v>
      </c>
      <c r="V444" s="9">
        <v>-125232.93749190937</v>
      </c>
      <c r="W444" s="9">
        <v>1360812.4342847452</v>
      </c>
      <c r="X444" s="9">
        <v>0</v>
      </c>
      <c r="Y444" s="9">
        <v>5066599.4617316797</v>
      </c>
      <c r="Z444" s="9">
        <v>4655621.6826182501</v>
      </c>
      <c r="AA444" s="9">
        <v>5253095.2610755013</v>
      </c>
      <c r="AB444" s="9">
        <v>6016434.1169029959</v>
      </c>
      <c r="AC444" s="9">
        <v>4530388.7451263405</v>
      </c>
      <c r="AD444" s="9">
        <v>6016434.1169029959</v>
      </c>
      <c r="AE444" s="9">
        <v>4655621.6826182501</v>
      </c>
      <c r="AF444" s="9">
        <v>29927042.830691736</v>
      </c>
      <c r="AG444" s="9">
        <f>IF(ISBLANK(Tabla3[[#This Row],[FPO]]),"",YEAR(Tabla3[[#This Row],[FPO]])-$B$1)</f>
        <v>3</v>
      </c>
      <c r="AH444" s="9"/>
    </row>
    <row r="445" spans="1:34" hidden="1" x14ac:dyDescent="0.25">
      <c r="A445" s="4" t="s">
        <v>1438</v>
      </c>
      <c r="B445" s="4" t="s">
        <v>1435</v>
      </c>
      <c r="C445" s="5">
        <v>44774</v>
      </c>
      <c r="D445" s="6" t="s">
        <v>1436</v>
      </c>
      <c r="E445" s="4">
        <v>100</v>
      </c>
      <c r="F445" s="4" t="s">
        <v>21</v>
      </c>
      <c r="G445" s="4" t="s">
        <v>1195</v>
      </c>
      <c r="H445" s="4" t="s">
        <v>1437</v>
      </c>
      <c r="I445" s="7">
        <v>46387</v>
      </c>
      <c r="J445" s="7">
        <v>46387</v>
      </c>
      <c r="K445" s="4" t="s">
        <v>16</v>
      </c>
      <c r="L445" s="4" t="s">
        <v>16</v>
      </c>
      <c r="M445" s="4" t="s">
        <v>1172</v>
      </c>
      <c r="N445" s="4" t="s">
        <v>16</v>
      </c>
      <c r="O445" s="4">
        <v>0</v>
      </c>
      <c r="P445" s="4">
        <v>-12.056570000000001</v>
      </c>
      <c r="Q445" s="9">
        <v>0</v>
      </c>
      <c r="R445" s="9">
        <v>410977.77911342977</v>
      </c>
      <c r="S445" s="9">
        <v>0</v>
      </c>
      <c r="T445" s="9">
        <v>597473.57845725096</v>
      </c>
      <c r="U445" s="9">
        <v>1360812.4342847452</v>
      </c>
      <c r="V445" s="9">
        <v>-127533.96197468959</v>
      </c>
      <c r="W445" s="9">
        <v>1360812.4342847452</v>
      </c>
      <c r="X445" s="9">
        <v>0</v>
      </c>
      <c r="Y445" s="9">
        <v>5066599.4617316797</v>
      </c>
      <c r="Z445" s="9">
        <v>4655621.6826182501</v>
      </c>
      <c r="AA445" s="9">
        <v>5253095.2610755013</v>
      </c>
      <c r="AB445" s="9">
        <v>6016434.1169029959</v>
      </c>
      <c r="AC445" s="9">
        <v>4528087.7206435604</v>
      </c>
      <c r="AD445" s="9">
        <v>6016434.1169029959</v>
      </c>
      <c r="AE445" s="9">
        <v>4655621.6826182501</v>
      </c>
      <c r="AF445" s="9">
        <v>29924741.806208957</v>
      </c>
      <c r="AG445" s="9">
        <f>IF(ISBLANK(Tabla3[[#This Row],[FPO]]),"",YEAR(Tabla3[[#This Row],[FPO]])-$B$1)</f>
        <v>3</v>
      </c>
      <c r="AH445" s="9"/>
    </row>
    <row r="446" spans="1:34" x14ac:dyDescent="0.25">
      <c r="A446" s="4" t="s">
        <v>1518</v>
      </c>
      <c r="B446" s="4" t="s">
        <v>1519</v>
      </c>
      <c r="C446" s="5">
        <v>44789</v>
      </c>
      <c r="D446" s="6" t="s">
        <v>1520</v>
      </c>
      <c r="E446" s="4">
        <v>40</v>
      </c>
      <c r="F446" s="4" t="s">
        <v>21</v>
      </c>
      <c r="G446" s="4" t="s">
        <v>1202</v>
      </c>
      <c r="H446" s="4" t="s">
        <v>1521</v>
      </c>
      <c r="I446" s="7">
        <v>46022</v>
      </c>
      <c r="J446" s="7">
        <v>46022</v>
      </c>
      <c r="K446" s="4" t="s">
        <v>16</v>
      </c>
      <c r="L446" s="4" t="s">
        <v>16</v>
      </c>
      <c r="M446" s="4" t="s">
        <v>1172</v>
      </c>
      <c r="N446" s="4" t="s">
        <v>16</v>
      </c>
      <c r="O446" s="4">
        <v>0</v>
      </c>
      <c r="P446" s="4">
        <v>-9.6890000000000001</v>
      </c>
      <c r="Q446" s="9">
        <v>0</v>
      </c>
      <c r="R446" s="9">
        <v>459473.15704881446</v>
      </c>
      <c r="S446" s="9">
        <v>0</v>
      </c>
      <c r="T446" s="9">
        <v>667975.46071520681</v>
      </c>
      <c r="U446" s="9">
        <v>1521388.3015303453</v>
      </c>
      <c r="V446" s="9">
        <v>-286459.24822863261</v>
      </c>
      <c r="W446" s="9">
        <v>1521388.3015303453</v>
      </c>
      <c r="X446" s="9">
        <v>0</v>
      </c>
      <c r="Y446" s="9">
        <v>5115094.8396670651</v>
      </c>
      <c r="Z446" s="9">
        <v>4655621.6826182501</v>
      </c>
      <c r="AA446" s="9">
        <v>5323597.1433334574</v>
      </c>
      <c r="AB446" s="9">
        <v>6177009.9841485955</v>
      </c>
      <c r="AC446" s="9">
        <v>4369162.4343896173</v>
      </c>
      <c r="AD446" s="9">
        <v>6177009.9841485955</v>
      </c>
      <c r="AE446" s="9">
        <v>4655621.6826182501</v>
      </c>
      <c r="AF446" s="9">
        <v>30125677.58101676</v>
      </c>
      <c r="AG446" s="9">
        <f>IF(ISBLANK(Tabla3[[#This Row],[FPO]]),"",YEAR(Tabla3[[#This Row],[FPO]])-$B$1)</f>
        <v>2</v>
      </c>
      <c r="AH446" s="9"/>
    </row>
    <row r="447" spans="1:34" x14ac:dyDescent="0.25">
      <c r="A447" s="4" t="s">
        <v>1522</v>
      </c>
      <c r="B447" s="4" t="s">
        <v>1519</v>
      </c>
      <c r="C447" s="5">
        <v>44789</v>
      </c>
      <c r="D447" s="6" t="s">
        <v>1520</v>
      </c>
      <c r="E447" s="4">
        <v>40</v>
      </c>
      <c r="F447" s="4" t="s">
        <v>21</v>
      </c>
      <c r="G447" s="4" t="s">
        <v>1324</v>
      </c>
      <c r="H447" s="4" t="s">
        <v>1521</v>
      </c>
      <c r="I447" s="7">
        <v>46022</v>
      </c>
      <c r="J447" s="7">
        <v>46022</v>
      </c>
      <c r="K447" s="4" t="s">
        <v>16</v>
      </c>
      <c r="L447" s="4" t="s">
        <v>16</v>
      </c>
      <c r="M447" s="4" t="s">
        <v>1172</v>
      </c>
      <c r="N447" s="4" t="s">
        <v>16</v>
      </c>
      <c r="O447" s="4">
        <v>0</v>
      </c>
      <c r="P447" s="4">
        <v>-10.164</v>
      </c>
      <c r="Q447" s="9">
        <v>0</v>
      </c>
      <c r="R447" s="9">
        <v>459473.15704881446</v>
      </c>
      <c r="S447" s="9">
        <v>0</v>
      </c>
      <c r="T447" s="9">
        <v>667975.46071520681</v>
      </c>
      <c r="U447" s="9">
        <v>1521388.3015303453</v>
      </c>
      <c r="V447" s="9">
        <v>-300502.81752459717</v>
      </c>
      <c r="W447" s="9">
        <v>1521388.3015303453</v>
      </c>
      <c r="X447" s="9">
        <v>0</v>
      </c>
      <c r="Y447" s="9">
        <v>5115094.8396670651</v>
      </c>
      <c r="Z447" s="9">
        <v>4655621.6826182501</v>
      </c>
      <c r="AA447" s="9">
        <v>5323597.1433334574</v>
      </c>
      <c r="AB447" s="9">
        <v>6177009.9841485955</v>
      </c>
      <c r="AC447" s="9">
        <v>4355118.8650936531</v>
      </c>
      <c r="AD447" s="9">
        <v>6177009.9841485955</v>
      </c>
      <c r="AE447" s="9">
        <v>4655621.6826182501</v>
      </c>
      <c r="AF447" s="9">
        <v>30111634.011720795</v>
      </c>
      <c r="AG447" s="9">
        <f>IF(ISBLANK(Tabla3[[#This Row],[FPO]]),"",YEAR(Tabla3[[#This Row],[FPO]])-$B$1)</f>
        <v>2</v>
      </c>
      <c r="AH447" s="9"/>
    </row>
    <row r="448" spans="1:34" x14ac:dyDescent="0.25">
      <c r="A448" s="4" t="s">
        <v>1282</v>
      </c>
      <c r="B448" s="4" t="s">
        <v>1283</v>
      </c>
      <c r="C448" s="5">
        <v>44757</v>
      </c>
      <c r="D448" s="6" t="s">
        <v>1284</v>
      </c>
      <c r="E448" s="4">
        <v>4</v>
      </c>
      <c r="F448" s="4" t="s">
        <v>21</v>
      </c>
      <c r="G448" s="4" t="s">
        <v>1285</v>
      </c>
      <c r="H448" s="4" t="s">
        <v>1286</v>
      </c>
      <c r="I448" s="7">
        <v>45291</v>
      </c>
      <c r="J448" s="7">
        <v>45291</v>
      </c>
      <c r="K448" s="4" t="s">
        <v>16</v>
      </c>
      <c r="L448" s="4" t="s">
        <v>16</v>
      </c>
      <c r="M448" s="4" t="s">
        <v>1172</v>
      </c>
      <c r="N448" s="4" t="s">
        <v>16</v>
      </c>
      <c r="O448" s="4">
        <v>0</v>
      </c>
      <c r="P448" s="4">
        <v>-3.8319999999999999</v>
      </c>
      <c r="Q448" s="9">
        <v>0</v>
      </c>
      <c r="R448" s="9">
        <v>574306.52635108237</v>
      </c>
      <c r="S448" s="9">
        <v>0</v>
      </c>
      <c r="T448" s="9">
        <v>834918.5597589938</v>
      </c>
      <c r="U448" s="9">
        <v>1901619.7514020146</v>
      </c>
      <c r="V448" s="9">
        <v>-1416096.9892820411</v>
      </c>
      <c r="W448" s="9">
        <v>1901619.7514020146</v>
      </c>
      <c r="X448" s="9">
        <v>0</v>
      </c>
      <c r="Y448" s="9">
        <v>5229928.2089693323</v>
      </c>
      <c r="Z448" s="9">
        <v>4655621.6826182501</v>
      </c>
      <c r="AA448" s="9">
        <v>5490540.2423772439</v>
      </c>
      <c r="AB448" s="9">
        <v>6557241.434020265</v>
      </c>
      <c r="AC448" s="9">
        <v>3239524.6933362093</v>
      </c>
      <c r="AD448" s="9">
        <v>6557241.434020265</v>
      </c>
      <c r="AE448" s="9">
        <v>4655621.6826182501</v>
      </c>
      <c r="AF448" s="9">
        <v>29848163.483116906</v>
      </c>
      <c r="AG448" s="9">
        <f>IF(ISBLANK(Tabla3[[#This Row],[FPO]]),"",YEAR(Tabla3[[#This Row],[FPO]])-$B$1)</f>
        <v>0</v>
      </c>
      <c r="AH448" s="9"/>
    </row>
    <row r="449" spans="1:34" hidden="1" x14ac:dyDescent="0.25">
      <c r="A449" s="4" t="s">
        <v>1250</v>
      </c>
      <c r="B449" s="4" t="s">
        <v>1251</v>
      </c>
      <c r="C449" s="5">
        <v>44757</v>
      </c>
      <c r="D449" s="6" t="s">
        <v>1252</v>
      </c>
      <c r="E449" s="4">
        <v>300</v>
      </c>
      <c r="F449" s="4" t="s">
        <v>21</v>
      </c>
      <c r="G449" s="4" t="s">
        <v>1253</v>
      </c>
      <c r="H449" s="4" t="s">
        <v>1254</v>
      </c>
      <c r="I449" s="7">
        <v>47118</v>
      </c>
      <c r="J449" s="7">
        <v>47118</v>
      </c>
      <c r="K449" s="4" t="s">
        <v>16</v>
      </c>
      <c r="L449" s="4" t="s">
        <v>16</v>
      </c>
      <c r="M449" s="4" t="s">
        <v>1172</v>
      </c>
      <c r="N449" s="4" t="s">
        <v>16</v>
      </c>
      <c r="O449" s="4">
        <v>0</v>
      </c>
      <c r="P449" s="4">
        <v>-25.79</v>
      </c>
      <c r="Q449" s="9">
        <v>0</v>
      </c>
      <c r="R449" s="9">
        <v>328802.21446538338</v>
      </c>
      <c r="S449" s="9">
        <v>0</v>
      </c>
      <c r="T449" s="9">
        <v>478007.92564768024</v>
      </c>
      <c r="U449" s="9">
        <v>1088716.1413691915</v>
      </c>
      <c r="V449" s="9">
        <v>-72752.606948080487</v>
      </c>
      <c r="W449" s="9">
        <v>1088716.1413691915</v>
      </c>
      <c r="X449" s="9">
        <v>0</v>
      </c>
      <c r="Y449" s="9">
        <v>4984423.8970836336</v>
      </c>
      <c r="Z449" s="9">
        <v>4655621.6826182501</v>
      </c>
      <c r="AA449" s="9">
        <v>5133629.6082659308</v>
      </c>
      <c r="AB449" s="9">
        <v>5744337.8239874411</v>
      </c>
      <c r="AC449" s="9">
        <v>4582869.0756701697</v>
      </c>
      <c r="AD449" s="9">
        <v>5744337.8239874411</v>
      </c>
      <c r="AE449" s="9">
        <v>4655621.6826182501</v>
      </c>
      <c r="AF449" s="9">
        <v>29369737.504404616</v>
      </c>
      <c r="AG449" s="9">
        <f>IF(ISBLANK(Tabla3[[#This Row],[FPO]]),"",YEAR(Tabla3[[#This Row],[FPO]])-$B$1)</f>
        <v>5</v>
      </c>
      <c r="AH449" s="9"/>
    </row>
    <row r="450" spans="1:34" hidden="1" x14ac:dyDescent="0.25">
      <c r="A450" s="4" t="s">
        <v>1255</v>
      </c>
      <c r="B450" s="4" t="s">
        <v>1251</v>
      </c>
      <c r="C450" s="5">
        <v>44757</v>
      </c>
      <c r="D450" s="6" t="s">
        <v>1252</v>
      </c>
      <c r="E450" s="4">
        <v>300</v>
      </c>
      <c r="F450" s="4" t="s">
        <v>21</v>
      </c>
      <c r="G450" s="4" t="s">
        <v>1215</v>
      </c>
      <c r="H450" s="4" t="s">
        <v>1254</v>
      </c>
      <c r="I450" s="7">
        <v>47118</v>
      </c>
      <c r="J450" s="7">
        <v>47118</v>
      </c>
      <c r="K450" s="4" t="s">
        <v>16</v>
      </c>
      <c r="L450" s="4" t="s">
        <v>16</v>
      </c>
      <c r="M450" s="4" t="s">
        <v>1172</v>
      </c>
      <c r="N450" s="4" t="s">
        <v>16</v>
      </c>
      <c r="O450" s="4">
        <v>0</v>
      </c>
      <c r="P450" s="4">
        <v>-39.72</v>
      </c>
      <c r="Q450" s="9">
        <v>0</v>
      </c>
      <c r="R450" s="9">
        <v>328802.21446538338</v>
      </c>
      <c r="S450" s="9">
        <v>0</v>
      </c>
      <c r="T450" s="9">
        <v>478007.92564768024</v>
      </c>
      <c r="U450" s="9">
        <v>1088716.1413691915</v>
      </c>
      <c r="V450" s="9">
        <v>-112048.60597044422</v>
      </c>
      <c r="W450" s="9">
        <v>1088716.1413691915</v>
      </c>
      <c r="X450" s="9">
        <v>0</v>
      </c>
      <c r="Y450" s="9">
        <v>4984423.8970836336</v>
      </c>
      <c r="Z450" s="9">
        <v>4655621.6826182501</v>
      </c>
      <c r="AA450" s="9">
        <v>5133629.6082659308</v>
      </c>
      <c r="AB450" s="9">
        <v>5744337.8239874411</v>
      </c>
      <c r="AC450" s="9">
        <v>4543573.076647806</v>
      </c>
      <c r="AD450" s="9">
        <v>5744337.8239874411</v>
      </c>
      <c r="AE450" s="9">
        <v>4655621.6826182501</v>
      </c>
      <c r="AF450" s="9">
        <v>29330441.505382258</v>
      </c>
      <c r="AG450" s="9">
        <f>IF(ISBLANK(Tabla3[[#This Row],[FPO]]),"",YEAR(Tabla3[[#This Row],[FPO]])-$B$1)</f>
        <v>5</v>
      </c>
      <c r="AH450" s="9"/>
    </row>
    <row r="451" spans="1:34" hidden="1" x14ac:dyDescent="0.25">
      <c r="A451" s="4" t="s">
        <v>1212</v>
      </c>
      <c r="B451" s="4" t="s">
        <v>1213</v>
      </c>
      <c r="C451" s="5">
        <v>44743</v>
      </c>
      <c r="D451" s="6" t="s">
        <v>1214</v>
      </c>
      <c r="E451" s="4">
        <v>300</v>
      </c>
      <c r="F451" s="4" t="s">
        <v>21</v>
      </c>
      <c r="G451" s="4" t="s">
        <v>1215</v>
      </c>
      <c r="H451" s="4" t="s">
        <v>1216</v>
      </c>
      <c r="I451" s="7">
        <v>46752</v>
      </c>
      <c r="J451" s="7">
        <v>46752</v>
      </c>
      <c r="K451" s="4" t="s">
        <v>16</v>
      </c>
      <c r="L451" s="4" t="s">
        <v>16</v>
      </c>
      <c r="M451" s="4" t="s">
        <v>1172</v>
      </c>
      <c r="N451" s="4" t="s">
        <v>16</v>
      </c>
      <c r="O451" s="4">
        <v>0</v>
      </c>
      <c r="P451" s="4">
        <v>-37.68</v>
      </c>
      <c r="Q451" s="9">
        <v>0</v>
      </c>
      <c r="R451" s="9">
        <v>367600.8757722986</v>
      </c>
      <c r="S451" s="9">
        <v>0</v>
      </c>
      <c r="T451" s="9">
        <v>534412.86087410664</v>
      </c>
      <c r="U451" s="9">
        <v>1217184.6460507561</v>
      </c>
      <c r="V451" s="9">
        <v>-118836.51729044222</v>
      </c>
      <c r="W451" s="9">
        <v>1217184.6460507561</v>
      </c>
      <c r="X451" s="9">
        <v>0</v>
      </c>
      <c r="Y451" s="9">
        <v>5023222.5583905485</v>
      </c>
      <c r="Z451" s="9">
        <v>4655621.6826182501</v>
      </c>
      <c r="AA451" s="9">
        <v>5190034.5434923563</v>
      </c>
      <c r="AB451" s="9">
        <v>5872806.328669006</v>
      </c>
      <c r="AC451" s="9">
        <v>4536785.1653278079</v>
      </c>
      <c r="AD451" s="9">
        <v>5872806.328669006</v>
      </c>
      <c r="AE451" s="9">
        <v>4655621.6826182501</v>
      </c>
      <c r="AF451" s="9">
        <v>29611559.947617944</v>
      </c>
      <c r="AG451" s="9">
        <f>IF(ISBLANK(Tabla3[[#This Row],[FPO]]),"",YEAR(Tabla3[[#This Row],[FPO]])-$B$1)</f>
        <v>4</v>
      </c>
      <c r="AH451" s="9"/>
    </row>
    <row r="452" spans="1:34" hidden="1" x14ac:dyDescent="0.25">
      <c r="A452" s="4" t="s">
        <v>1573</v>
      </c>
      <c r="B452" s="4" t="s">
        <v>1574</v>
      </c>
      <c r="C452" s="5">
        <v>44795</v>
      </c>
      <c r="D452" s="6" t="s">
        <v>1575</v>
      </c>
      <c r="E452" s="4">
        <v>99.9</v>
      </c>
      <c r="F452" s="4" t="s">
        <v>21</v>
      </c>
      <c r="G452" s="4" t="s">
        <v>1183</v>
      </c>
      <c r="H452" s="4" t="s">
        <v>1576</v>
      </c>
      <c r="I452" s="7">
        <v>46387</v>
      </c>
      <c r="J452" s="7">
        <v>46387</v>
      </c>
      <c r="K452" s="4" t="s">
        <v>16</v>
      </c>
      <c r="L452" s="4" t="s">
        <v>16</v>
      </c>
      <c r="M452" s="4" t="s">
        <v>1172</v>
      </c>
      <c r="N452" s="4" t="s">
        <v>16</v>
      </c>
      <c r="O452" s="4">
        <v>0</v>
      </c>
      <c r="P452" s="4">
        <v>-37.090000000000003</v>
      </c>
      <c r="Q452" s="9">
        <v>0</v>
      </c>
      <c r="R452" s="9">
        <v>410977.77911343001</v>
      </c>
      <c r="S452" s="9">
        <v>0</v>
      </c>
      <c r="T452" s="9">
        <v>597473.57845725131</v>
      </c>
      <c r="U452" s="9">
        <v>1360812.434284745</v>
      </c>
      <c r="V452" s="9">
        <v>-392729.4097127539</v>
      </c>
      <c r="W452" s="9">
        <v>1360812.434284745</v>
      </c>
      <c r="X452" s="9">
        <v>0</v>
      </c>
      <c r="Y452" s="9">
        <v>5066599.4617316797</v>
      </c>
      <c r="Z452" s="9">
        <v>4655621.6826182501</v>
      </c>
      <c r="AA452" s="9">
        <v>5253095.2610755013</v>
      </c>
      <c r="AB452" s="9">
        <v>6016434.1169029949</v>
      </c>
      <c r="AC452" s="9">
        <v>4262892.2729054959</v>
      </c>
      <c r="AD452" s="9">
        <v>6016434.1169029949</v>
      </c>
      <c r="AE452" s="9">
        <v>4655621.6826182501</v>
      </c>
      <c r="AF452" s="9">
        <v>29659546.358470891</v>
      </c>
      <c r="AG452" s="9">
        <f>IF(ISBLANK(Tabla3[[#This Row],[FPO]]),"",YEAR(Tabla3[[#This Row],[FPO]])-$B$1)</f>
        <v>3</v>
      </c>
      <c r="AH452" s="9"/>
    </row>
    <row r="453" spans="1:34" hidden="1" x14ac:dyDescent="0.25">
      <c r="A453" s="4" t="s">
        <v>1577</v>
      </c>
      <c r="B453" s="4" t="s">
        <v>1574</v>
      </c>
      <c r="C453" s="5">
        <v>44795</v>
      </c>
      <c r="D453" s="6" t="s">
        <v>1575</v>
      </c>
      <c r="E453" s="4">
        <v>99.9</v>
      </c>
      <c r="F453" s="4" t="s">
        <v>21</v>
      </c>
      <c r="G453" s="4" t="s">
        <v>1329</v>
      </c>
      <c r="H453" s="4" t="s">
        <v>1576</v>
      </c>
      <c r="I453" s="7">
        <v>46387</v>
      </c>
      <c r="J453" s="7">
        <v>46387</v>
      </c>
      <c r="K453" s="4" t="s">
        <v>16</v>
      </c>
      <c r="L453" s="4" t="s">
        <v>16</v>
      </c>
      <c r="M453" s="4" t="s">
        <v>1172</v>
      </c>
      <c r="N453" s="4" t="s">
        <v>16</v>
      </c>
      <c r="O453" s="4">
        <v>0</v>
      </c>
      <c r="P453" s="4">
        <v>-52.35</v>
      </c>
      <c r="Q453" s="9">
        <v>0</v>
      </c>
      <c r="R453" s="9">
        <v>410977.77911343001</v>
      </c>
      <c r="S453" s="9">
        <v>0</v>
      </c>
      <c r="T453" s="9">
        <v>597473.57845725131</v>
      </c>
      <c r="U453" s="9">
        <v>1360812.434284745</v>
      </c>
      <c r="V453" s="9">
        <v>-554310.71982913651</v>
      </c>
      <c r="W453" s="9">
        <v>1360812.434284745</v>
      </c>
      <c r="X453" s="9">
        <v>0</v>
      </c>
      <c r="Y453" s="9">
        <v>5066599.4617316797</v>
      </c>
      <c r="Z453" s="9">
        <v>4655621.6826182501</v>
      </c>
      <c r="AA453" s="9">
        <v>5253095.2610755013</v>
      </c>
      <c r="AB453" s="9">
        <v>6016434.1169029949</v>
      </c>
      <c r="AC453" s="9">
        <v>4101310.9627891136</v>
      </c>
      <c r="AD453" s="9">
        <v>6016434.1169029949</v>
      </c>
      <c r="AE453" s="9">
        <v>4655621.6826182501</v>
      </c>
      <c r="AF453" s="9">
        <v>29497965.04835451</v>
      </c>
      <c r="AG453" s="9">
        <f>IF(ISBLANK(Tabla3[[#This Row],[FPO]]),"",YEAR(Tabla3[[#This Row],[FPO]])-$B$1)</f>
        <v>3</v>
      </c>
      <c r="AH453" s="9"/>
    </row>
    <row r="454" spans="1:34" x14ac:dyDescent="0.25">
      <c r="A454" s="4" t="s">
        <v>1392</v>
      </c>
      <c r="B454" s="4" t="s">
        <v>1393</v>
      </c>
      <c r="C454" s="5">
        <v>44768</v>
      </c>
      <c r="D454" s="6" t="s">
        <v>1394</v>
      </c>
      <c r="E454" s="4">
        <v>9.9</v>
      </c>
      <c r="F454" s="4" t="s">
        <v>21</v>
      </c>
      <c r="G454" s="4" t="s">
        <v>1395</v>
      </c>
      <c r="H454" s="4" t="s">
        <v>1396</v>
      </c>
      <c r="I454" s="7">
        <v>45991</v>
      </c>
      <c r="J454" s="7">
        <v>45991</v>
      </c>
      <c r="K454" s="4" t="s">
        <v>16</v>
      </c>
      <c r="L454" s="4" t="s">
        <v>16</v>
      </c>
      <c r="M454" s="4" t="s">
        <v>1172</v>
      </c>
      <c r="N454" s="4" t="s">
        <v>16</v>
      </c>
      <c r="O454" s="4">
        <v>0</v>
      </c>
      <c r="P454" s="4">
        <v>-0.33595000000000003</v>
      </c>
      <c r="Q454" s="9">
        <v>0</v>
      </c>
      <c r="R454" s="9">
        <v>459473.15704881464</v>
      </c>
      <c r="S454" s="9">
        <v>0</v>
      </c>
      <c r="T454" s="9">
        <v>667975.46071520657</v>
      </c>
      <c r="U454" s="9">
        <v>1521388.3015303449</v>
      </c>
      <c r="V454" s="9">
        <v>-40131.309771222026</v>
      </c>
      <c r="W454" s="9">
        <v>1521388.3015303449</v>
      </c>
      <c r="X454" s="9">
        <v>0</v>
      </c>
      <c r="Y454" s="9">
        <v>5115094.8396670651</v>
      </c>
      <c r="Z454" s="9">
        <v>4655621.6826182501</v>
      </c>
      <c r="AA454" s="9">
        <v>5323597.1433334565</v>
      </c>
      <c r="AB454" s="9">
        <v>6177009.9841485955</v>
      </c>
      <c r="AC454" s="9">
        <v>4615490.3728470281</v>
      </c>
      <c r="AD454" s="9">
        <v>6177009.9841485955</v>
      </c>
      <c r="AE454" s="9">
        <v>4655621.6826182501</v>
      </c>
      <c r="AF454" s="9">
        <v>30372005.519474171</v>
      </c>
      <c r="AG454" s="9">
        <f>IF(ISBLANK(Tabla3[[#This Row],[FPO]]),"",YEAR(Tabla3[[#This Row],[FPO]])-$B$1)</f>
        <v>2</v>
      </c>
      <c r="AH454" s="9"/>
    </row>
    <row r="455" spans="1:34" x14ac:dyDescent="0.25">
      <c r="A455" s="4" t="s">
        <v>1397</v>
      </c>
      <c r="B455" s="4" t="s">
        <v>1393</v>
      </c>
      <c r="C455" s="5">
        <v>44768</v>
      </c>
      <c r="D455" s="6" t="s">
        <v>1394</v>
      </c>
      <c r="E455" s="4">
        <v>9.9</v>
      </c>
      <c r="F455" s="4" t="s">
        <v>21</v>
      </c>
      <c r="G455" s="4" t="s">
        <v>1398</v>
      </c>
      <c r="H455" s="4" t="s">
        <v>1396</v>
      </c>
      <c r="I455" s="7">
        <v>45991</v>
      </c>
      <c r="J455" s="7">
        <v>45991</v>
      </c>
      <c r="K455" s="4" t="s">
        <v>16</v>
      </c>
      <c r="L455" s="4" t="s">
        <v>16</v>
      </c>
      <c r="M455" s="4" t="s">
        <v>1172</v>
      </c>
      <c r="N455" s="4" t="s">
        <v>16</v>
      </c>
      <c r="O455" s="4">
        <v>0</v>
      </c>
      <c r="P455" s="4">
        <v>-0.33615</v>
      </c>
      <c r="Q455" s="9">
        <v>0</v>
      </c>
      <c r="R455" s="9">
        <v>459473.15704881464</v>
      </c>
      <c r="S455" s="9">
        <v>0</v>
      </c>
      <c r="T455" s="9">
        <v>667975.46071520657</v>
      </c>
      <c r="U455" s="9">
        <v>1521388.3015303449</v>
      </c>
      <c r="V455" s="9">
        <v>-40155.201010853656</v>
      </c>
      <c r="W455" s="9">
        <v>1521388.3015303449</v>
      </c>
      <c r="X455" s="9">
        <v>0</v>
      </c>
      <c r="Y455" s="9">
        <v>5115094.8396670651</v>
      </c>
      <c r="Z455" s="9">
        <v>4655621.6826182501</v>
      </c>
      <c r="AA455" s="9">
        <v>5323597.1433334565</v>
      </c>
      <c r="AB455" s="9">
        <v>6177009.9841485955</v>
      </c>
      <c r="AC455" s="9">
        <v>4615466.4816073962</v>
      </c>
      <c r="AD455" s="9">
        <v>6177009.9841485955</v>
      </c>
      <c r="AE455" s="9">
        <v>4655621.6826182501</v>
      </c>
      <c r="AF455" s="9">
        <v>30371981.628234539</v>
      </c>
      <c r="AG455" s="9">
        <f>IF(ISBLANK(Tabla3[[#This Row],[FPO]]),"",YEAR(Tabla3[[#This Row],[FPO]])-$B$1)</f>
        <v>2</v>
      </c>
      <c r="AH455" s="9"/>
    </row>
    <row r="456" spans="1:34" hidden="1" x14ac:dyDescent="0.25">
      <c r="A456" s="4" t="s">
        <v>1487</v>
      </c>
      <c r="B456" s="4" t="s">
        <v>1488</v>
      </c>
      <c r="C456" s="5">
        <v>44782</v>
      </c>
      <c r="D456" s="6" t="s">
        <v>1489</v>
      </c>
      <c r="E456" s="4">
        <v>99.9</v>
      </c>
      <c r="F456" s="4" t="s">
        <v>21</v>
      </c>
      <c r="G456" s="4" t="s">
        <v>1195</v>
      </c>
      <c r="H456" s="4" t="s">
        <v>1490</v>
      </c>
      <c r="I456" s="7">
        <v>46387</v>
      </c>
      <c r="J456" s="7">
        <v>46387</v>
      </c>
      <c r="K456" s="4" t="s">
        <v>16</v>
      </c>
      <c r="L456" s="4" t="s">
        <v>16</v>
      </c>
      <c r="M456" s="4" t="s">
        <v>1172</v>
      </c>
      <c r="N456" s="4" t="s">
        <v>16</v>
      </c>
      <c r="O456" s="4">
        <v>0</v>
      </c>
      <c r="P456" s="4">
        <v>-5.93</v>
      </c>
      <c r="Q456" s="9">
        <v>0</v>
      </c>
      <c r="R456" s="9">
        <v>410977.77911343001</v>
      </c>
      <c r="S456" s="9">
        <v>0</v>
      </c>
      <c r="T456" s="9">
        <v>597473.57845725131</v>
      </c>
      <c r="U456" s="9">
        <v>1360812.434284745</v>
      </c>
      <c r="V456" s="9">
        <v>-62790.11592333865</v>
      </c>
      <c r="W456" s="9">
        <v>1360812.434284745</v>
      </c>
      <c r="X456" s="9">
        <v>0</v>
      </c>
      <c r="Y456" s="9">
        <v>5066599.4617316797</v>
      </c>
      <c r="Z456" s="9">
        <v>4655621.6826182501</v>
      </c>
      <c r="AA456" s="9">
        <v>5253095.2610755013</v>
      </c>
      <c r="AB456" s="9">
        <v>6016434.1169029949</v>
      </c>
      <c r="AC456" s="9">
        <v>4592831.5666949116</v>
      </c>
      <c r="AD456" s="9">
        <v>6016434.1169029949</v>
      </c>
      <c r="AE456" s="9">
        <v>4655621.6826182501</v>
      </c>
      <c r="AF456" s="9">
        <v>29989485.652260307</v>
      </c>
      <c r="AG456" s="9">
        <f>IF(ISBLANK(Tabla3[[#This Row],[FPO]]),"",YEAR(Tabla3[[#This Row],[FPO]])-$B$1)</f>
        <v>3</v>
      </c>
      <c r="AH456" s="9"/>
    </row>
    <row r="457" spans="1:34" hidden="1" x14ac:dyDescent="0.25">
      <c r="A457" s="4" t="s">
        <v>1491</v>
      </c>
      <c r="B457" s="4" t="s">
        <v>1488</v>
      </c>
      <c r="C457" s="5">
        <v>44782</v>
      </c>
      <c r="D457" s="6" t="s">
        <v>1489</v>
      </c>
      <c r="E457" s="4">
        <v>99.9</v>
      </c>
      <c r="F457" s="4" t="s">
        <v>21</v>
      </c>
      <c r="G457" s="4" t="s">
        <v>1198</v>
      </c>
      <c r="H457" s="4" t="s">
        <v>1490</v>
      </c>
      <c r="I457" s="7">
        <v>46387</v>
      </c>
      <c r="J457" s="7">
        <v>46387</v>
      </c>
      <c r="K457" s="4" t="s">
        <v>16</v>
      </c>
      <c r="L457" s="4" t="s">
        <v>16</v>
      </c>
      <c r="M457" s="4" t="s">
        <v>1172</v>
      </c>
      <c r="N457" s="4" t="s">
        <v>16</v>
      </c>
      <c r="O457" s="4">
        <v>0</v>
      </c>
      <c r="P457" s="4">
        <v>-7.26</v>
      </c>
      <c r="Q457" s="9">
        <v>0</v>
      </c>
      <c r="R457" s="9">
        <v>410977.77911343001</v>
      </c>
      <c r="S457" s="9">
        <v>0</v>
      </c>
      <c r="T457" s="9">
        <v>597473.57845725131</v>
      </c>
      <c r="U457" s="9">
        <v>1360812.434284745</v>
      </c>
      <c r="V457" s="9">
        <v>-76872.890658252727</v>
      </c>
      <c r="W457" s="9">
        <v>1360812.434284745</v>
      </c>
      <c r="X457" s="9">
        <v>0</v>
      </c>
      <c r="Y457" s="9">
        <v>5066599.4617316797</v>
      </c>
      <c r="Z457" s="9">
        <v>4655621.6826182501</v>
      </c>
      <c r="AA457" s="9">
        <v>5253095.2610755013</v>
      </c>
      <c r="AB457" s="9">
        <v>6016434.1169029949</v>
      </c>
      <c r="AC457" s="9">
        <v>4578748.7919599973</v>
      </c>
      <c r="AD457" s="9">
        <v>6016434.1169029949</v>
      </c>
      <c r="AE457" s="9">
        <v>4655621.6826182501</v>
      </c>
      <c r="AF457" s="9">
        <v>29975402.877525393</v>
      </c>
      <c r="AG457" s="9">
        <f>IF(ISBLANK(Tabla3[[#This Row],[FPO]]),"",YEAR(Tabla3[[#This Row],[FPO]])-$B$1)</f>
        <v>3</v>
      </c>
      <c r="AH457" s="9"/>
    </row>
    <row r="458" spans="1:34" x14ac:dyDescent="0.25">
      <c r="A458" s="4" t="s">
        <v>1306</v>
      </c>
      <c r="B458" s="4" t="s">
        <v>1307</v>
      </c>
      <c r="C458" s="5">
        <v>44758</v>
      </c>
      <c r="D458" s="6" t="s">
        <v>1308</v>
      </c>
      <c r="E458" s="4">
        <v>99</v>
      </c>
      <c r="F458" s="4" t="s">
        <v>21</v>
      </c>
      <c r="G458" s="4" t="s">
        <v>1215</v>
      </c>
      <c r="H458" s="4" t="s">
        <v>1309</v>
      </c>
      <c r="I458" s="7">
        <v>46022</v>
      </c>
      <c r="J458" s="7">
        <v>46022</v>
      </c>
      <c r="K458" s="4" t="s">
        <v>16</v>
      </c>
      <c r="L458" s="4" t="s">
        <v>18</v>
      </c>
      <c r="M458" s="4" t="s">
        <v>1172</v>
      </c>
      <c r="N458" s="4" t="s">
        <v>16</v>
      </c>
      <c r="O458" s="4">
        <v>54189464587</v>
      </c>
      <c r="P458" s="4">
        <v>-0.03</v>
      </c>
      <c r="Q458" s="9">
        <v>0</v>
      </c>
      <c r="R458" s="9">
        <v>459473.15704881464</v>
      </c>
      <c r="S458" s="9">
        <v>0</v>
      </c>
      <c r="T458" s="9">
        <v>667975.46071520646</v>
      </c>
      <c r="U458" s="9">
        <v>1521388.3015303449</v>
      </c>
      <c r="V458" s="9">
        <v>-358.36859447437445</v>
      </c>
      <c r="W458" s="9">
        <v>1521388.3015303449</v>
      </c>
      <c r="X458" s="9">
        <v>0</v>
      </c>
      <c r="Y458" s="9">
        <v>5115094.8396670651</v>
      </c>
      <c r="Z458" s="9">
        <v>4655621.6826182501</v>
      </c>
      <c r="AA458" s="9">
        <v>5323597.1433334565</v>
      </c>
      <c r="AB458" s="9">
        <v>6177009.9841485955</v>
      </c>
      <c r="AC458" s="9">
        <v>4655263.314023776</v>
      </c>
      <c r="AD458" s="9">
        <v>6177009.9841485955</v>
      </c>
      <c r="AE458" s="9">
        <v>4655621.6826182501</v>
      </c>
      <c r="AF458" s="9">
        <v>30411778.460650921</v>
      </c>
      <c r="AG458" s="9">
        <f>IF(ISBLANK(Tabla3[[#This Row],[FPO]]),"",YEAR(Tabla3[[#This Row],[FPO]])-$B$1)</f>
        <v>2</v>
      </c>
      <c r="AH458" s="9"/>
    </row>
    <row r="459" spans="1:34" x14ac:dyDescent="0.25">
      <c r="A459" s="4" t="s">
        <v>1310</v>
      </c>
      <c r="B459" s="4" t="s">
        <v>1307</v>
      </c>
      <c r="C459" s="5">
        <v>44758</v>
      </c>
      <c r="D459" s="6" t="s">
        <v>1308</v>
      </c>
      <c r="E459" s="4">
        <v>99</v>
      </c>
      <c r="F459" s="4" t="s">
        <v>21</v>
      </c>
      <c r="G459" s="4" t="s">
        <v>1186</v>
      </c>
      <c r="H459" s="4" t="s">
        <v>1309</v>
      </c>
      <c r="I459" s="7">
        <v>46022</v>
      </c>
      <c r="J459" s="7">
        <v>46022</v>
      </c>
      <c r="K459" s="4" t="s">
        <v>16</v>
      </c>
      <c r="L459" s="4" t="s">
        <v>18</v>
      </c>
      <c r="M459" s="4" t="s">
        <v>1172</v>
      </c>
      <c r="N459" s="4" t="s">
        <v>16</v>
      </c>
      <c r="O459" s="4">
        <v>54189464587</v>
      </c>
      <c r="P459" s="4">
        <v>-0.03</v>
      </c>
      <c r="Q459" s="9">
        <v>0</v>
      </c>
      <c r="R459" s="9">
        <v>459473.15704881464</v>
      </c>
      <c r="S459" s="9">
        <v>0</v>
      </c>
      <c r="T459" s="9">
        <v>667975.46071520646</v>
      </c>
      <c r="U459" s="9">
        <v>1521388.3015303449</v>
      </c>
      <c r="V459" s="9">
        <v>-358.36859447437445</v>
      </c>
      <c r="W459" s="9">
        <v>1521388.3015303449</v>
      </c>
      <c r="X459" s="9">
        <v>0</v>
      </c>
      <c r="Y459" s="9">
        <v>5115094.8396670651</v>
      </c>
      <c r="Z459" s="9">
        <v>4655621.6826182501</v>
      </c>
      <c r="AA459" s="9">
        <v>5323597.1433334565</v>
      </c>
      <c r="AB459" s="9">
        <v>6177009.9841485955</v>
      </c>
      <c r="AC459" s="9">
        <v>4655263.314023776</v>
      </c>
      <c r="AD459" s="9">
        <v>6177009.9841485955</v>
      </c>
      <c r="AE459" s="9">
        <v>4655621.6826182501</v>
      </c>
      <c r="AF459" s="9">
        <v>30411778.460650921</v>
      </c>
      <c r="AG459" s="9">
        <f>IF(ISBLANK(Tabla3[[#This Row],[FPO]]),"",YEAR(Tabla3[[#This Row],[FPO]])-$B$1)</f>
        <v>2</v>
      </c>
      <c r="AH459" s="9"/>
    </row>
    <row r="460" spans="1:34" x14ac:dyDescent="0.25">
      <c r="A460" s="4" t="s">
        <v>1311</v>
      </c>
      <c r="B460" s="4" t="s">
        <v>1312</v>
      </c>
      <c r="C460" s="5">
        <v>44758</v>
      </c>
      <c r="D460" s="6" t="s">
        <v>1313</v>
      </c>
      <c r="E460" s="4">
        <v>99</v>
      </c>
      <c r="F460" s="4" t="s">
        <v>21</v>
      </c>
      <c r="G460" s="4" t="s">
        <v>1215</v>
      </c>
      <c r="H460" s="4" t="s">
        <v>1314</v>
      </c>
      <c r="I460" s="7">
        <v>46022</v>
      </c>
      <c r="J460" s="7">
        <v>46022</v>
      </c>
      <c r="K460" s="4" t="s">
        <v>16</v>
      </c>
      <c r="L460" s="4" t="s">
        <v>18</v>
      </c>
      <c r="M460" s="4" t="s">
        <v>1172</v>
      </c>
      <c r="N460" s="4" t="s">
        <v>16</v>
      </c>
      <c r="O460" s="4">
        <v>54189464587</v>
      </c>
      <c r="P460" s="4">
        <v>-0.03</v>
      </c>
      <c r="Q460" s="9">
        <v>0</v>
      </c>
      <c r="R460" s="9">
        <v>459473.15704881464</v>
      </c>
      <c r="S460" s="9">
        <v>0</v>
      </c>
      <c r="T460" s="9">
        <v>667975.46071520646</v>
      </c>
      <c r="U460" s="9">
        <v>1521388.3015303449</v>
      </c>
      <c r="V460" s="9">
        <v>-358.36859447437445</v>
      </c>
      <c r="W460" s="9">
        <v>1521388.3015303449</v>
      </c>
      <c r="X460" s="9">
        <v>0</v>
      </c>
      <c r="Y460" s="9">
        <v>5115094.8396670651</v>
      </c>
      <c r="Z460" s="9">
        <v>4655621.6826182501</v>
      </c>
      <c r="AA460" s="9">
        <v>5323597.1433334565</v>
      </c>
      <c r="AB460" s="9">
        <v>6177009.9841485955</v>
      </c>
      <c r="AC460" s="9">
        <v>4655263.314023776</v>
      </c>
      <c r="AD460" s="9">
        <v>6177009.9841485955</v>
      </c>
      <c r="AE460" s="9">
        <v>4655621.6826182501</v>
      </c>
      <c r="AF460" s="9">
        <v>30411778.460650921</v>
      </c>
      <c r="AG460" s="9">
        <f>IF(ISBLANK(Tabla3[[#This Row],[FPO]]),"",YEAR(Tabla3[[#This Row],[FPO]])-$B$1)</f>
        <v>2</v>
      </c>
      <c r="AH460" s="9"/>
    </row>
    <row r="461" spans="1:34" x14ac:dyDescent="0.25">
      <c r="A461" s="4" t="s">
        <v>1315</v>
      </c>
      <c r="B461" s="4" t="s">
        <v>1312</v>
      </c>
      <c r="C461" s="5">
        <v>44758</v>
      </c>
      <c r="D461" s="6" t="s">
        <v>1313</v>
      </c>
      <c r="E461" s="4">
        <v>99</v>
      </c>
      <c r="F461" s="4" t="s">
        <v>21</v>
      </c>
      <c r="G461" s="4" t="s">
        <v>1186</v>
      </c>
      <c r="H461" s="4" t="s">
        <v>1314</v>
      </c>
      <c r="I461" s="7">
        <v>46022</v>
      </c>
      <c r="J461" s="7">
        <v>46022</v>
      </c>
      <c r="K461" s="4" t="s">
        <v>16</v>
      </c>
      <c r="L461" s="4" t="s">
        <v>18</v>
      </c>
      <c r="M461" s="4" t="s">
        <v>1172</v>
      </c>
      <c r="N461" s="4" t="s">
        <v>16</v>
      </c>
      <c r="O461" s="4">
        <v>54189464587</v>
      </c>
      <c r="P461" s="4">
        <v>-0.03</v>
      </c>
      <c r="Q461" s="9">
        <v>0</v>
      </c>
      <c r="R461" s="9">
        <v>459473.15704881464</v>
      </c>
      <c r="S461" s="9">
        <v>0</v>
      </c>
      <c r="T461" s="9">
        <v>667975.46071520646</v>
      </c>
      <c r="U461" s="9">
        <v>1521388.3015303449</v>
      </c>
      <c r="V461" s="9">
        <v>-358.36859447437445</v>
      </c>
      <c r="W461" s="9">
        <v>1521388.3015303449</v>
      </c>
      <c r="X461" s="9">
        <v>0</v>
      </c>
      <c r="Y461" s="9">
        <v>5115094.8396670651</v>
      </c>
      <c r="Z461" s="9">
        <v>4655621.6826182501</v>
      </c>
      <c r="AA461" s="9">
        <v>5323597.1433334565</v>
      </c>
      <c r="AB461" s="9">
        <v>6177009.9841485955</v>
      </c>
      <c r="AC461" s="9">
        <v>4655263.314023776</v>
      </c>
      <c r="AD461" s="9">
        <v>6177009.9841485955</v>
      </c>
      <c r="AE461" s="9">
        <v>4655621.6826182501</v>
      </c>
      <c r="AF461" s="9">
        <v>30411778.460650921</v>
      </c>
      <c r="AG461" s="9">
        <f>IF(ISBLANK(Tabla3[[#This Row],[FPO]]),"",YEAR(Tabla3[[#This Row],[FPO]])-$B$1)</f>
        <v>2</v>
      </c>
      <c r="AH461" s="9"/>
    </row>
    <row r="462" spans="1:34" hidden="1" x14ac:dyDescent="0.25">
      <c r="A462" s="4" t="s">
        <v>1347</v>
      </c>
      <c r="B462" s="4" t="s">
        <v>1348</v>
      </c>
      <c r="C462" s="5">
        <v>44760</v>
      </c>
      <c r="D462" s="6" t="s">
        <v>1349</v>
      </c>
      <c r="E462" s="4">
        <v>250</v>
      </c>
      <c r="F462" s="4" t="s">
        <v>21</v>
      </c>
      <c r="G462" s="4" t="s">
        <v>1215</v>
      </c>
      <c r="H462" s="4" t="s">
        <v>1350</v>
      </c>
      <c r="I462" s="7">
        <v>46752</v>
      </c>
      <c r="J462" s="7">
        <v>46752</v>
      </c>
      <c r="K462" s="4" t="s">
        <v>16</v>
      </c>
      <c r="L462" s="4" t="s">
        <v>18</v>
      </c>
      <c r="M462" s="4" t="s">
        <v>1172</v>
      </c>
      <c r="N462" s="4" t="s">
        <v>16</v>
      </c>
      <c r="O462" s="4">
        <v>54189464587</v>
      </c>
      <c r="P462" s="4">
        <v>-0.1</v>
      </c>
      <c r="Q462" s="9">
        <v>0</v>
      </c>
      <c r="R462" s="9">
        <v>367600.87577229884</v>
      </c>
      <c r="S462" s="9">
        <v>0</v>
      </c>
      <c r="T462" s="9">
        <v>534412.86087410653</v>
      </c>
      <c r="U462" s="9">
        <v>1217184.6460507559</v>
      </c>
      <c r="V462" s="9">
        <v>-378.46024614790525</v>
      </c>
      <c r="W462" s="9">
        <v>1217184.6460507559</v>
      </c>
      <c r="X462" s="9">
        <v>0</v>
      </c>
      <c r="Y462" s="9">
        <v>5023222.5583905494</v>
      </c>
      <c r="Z462" s="9">
        <v>4655621.6826182501</v>
      </c>
      <c r="AA462" s="9">
        <v>5190034.5434923563</v>
      </c>
      <c r="AB462" s="9">
        <v>5872806.328669006</v>
      </c>
      <c r="AC462" s="9">
        <v>4655243.2223721026</v>
      </c>
      <c r="AD462" s="9">
        <v>5872806.328669006</v>
      </c>
      <c r="AE462" s="9">
        <v>4655621.6826182501</v>
      </c>
      <c r="AF462" s="9">
        <v>29730018.004662242</v>
      </c>
      <c r="AG462" s="9">
        <f>IF(ISBLANK(Tabla3[[#This Row],[FPO]]),"",YEAR(Tabla3[[#This Row],[FPO]])-$B$1)</f>
        <v>4</v>
      </c>
      <c r="AH462" s="9"/>
    </row>
    <row r="463" spans="1:34" hidden="1" x14ac:dyDescent="0.25">
      <c r="A463" s="4" t="s">
        <v>1351</v>
      </c>
      <c r="B463" s="4" t="s">
        <v>1348</v>
      </c>
      <c r="C463" s="5">
        <v>44760</v>
      </c>
      <c r="D463" s="6" t="s">
        <v>1349</v>
      </c>
      <c r="E463" s="4">
        <v>250</v>
      </c>
      <c r="F463" s="4" t="s">
        <v>21</v>
      </c>
      <c r="G463" s="4" t="s">
        <v>1186</v>
      </c>
      <c r="H463" s="4" t="s">
        <v>1350</v>
      </c>
      <c r="I463" s="7">
        <v>46752</v>
      </c>
      <c r="J463" s="7">
        <v>46752</v>
      </c>
      <c r="K463" s="4" t="s">
        <v>16</v>
      </c>
      <c r="L463" s="4" t="s">
        <v>18</v>
      </c>
      <c r="M463" s="4" t="s">
        <v>1172</v>
      </c>
      <c r="N463" s="4" t="s">
        <v>16</v>
      </c>
      <c r="O463" s="4">
        <v>54189464587</v>
      </c>
      <c r="P463" s="4">
        <v>-0.09</v>
      </c>
      <c r="Q463" s="9">
        <v>0</v>
      </c>
      <c r="R463" s="9">
        <v>367600.87577229884</v>
      </c>
      <c r="S463" s="9">
        <v>0</v>
      </c>
      <c r="T463" s="9">
        <v>534412.86087410653</v>
      </c>
      <c r="U463" s="9">
        <v>1217184.6460507559</v>
      </c>
      <c r="V463" s="9">
        <v>-340.61422153311469</v>
      </c>
      <c r="W463" s="9">
        <v>1217184.6460507559</v>
      </c>
      <c r="X463" s="9">
        <v>0</v>
      </c>
      <c r="Y463" s="9">
        <v>5023222.5583905494</v>
      </c>
      <c r="Z463" s="9">
        <v>4655621.6826182501</v>
      </c>
      <c r="AA463" s="9">
        <v>5190034.5434923563</v>
      </c>
      <c r="AB463" s="9">
        <v>5872806.328669006</v>
      </c>
      <c r="AC463" s="9">
        <v>4655281.0683967173</v>
      </c>
      <c r="AD463" s="9">
        <v>5872806.328669006</v>
      </c>
      <c r="AE463" s="9">
        <v>4655621.6826182501</v>
      </c>
      <c r="AF463" s="9">
        <v>29730055.850686859</v>
      </c>
      <c r="AG463" s="9">
        <f>IF(ISBLANK(Tabla3[[#This Row],[FPO]]),"",YEAR(Tabla3[[#This Row],[FPO]])-$B$1)</f>
        <v>4</v>
      </c>
      <c r="AH463" s="9"/>
    </row>
    <row r="464" spans="1:34" hidden="1" x14ac:dyDescent="0.25">
      <c r="A464" s="4" t="s">
        <v>1439</v>
      </c>
      <c r="B464" s="4" t="s">
        <v>1440</v>
      </c>
      <c r="C464" s="5">
        <v>44776</v>
      </c>
      <c r="D464" s="6" t="s">
        <v>1441</v>
      </c>
      <c r="E464" s="4">
        <v>300</v>
      </c>
      <c r="F464" s="4" t="s">
        <v>21</v>
      </c>
      <c r="G464" s="4" t="s">
        <v>1215</v>
      </c>
      <c r="H464" s="4" t="s">
        <v>1442</v>
      </c>
      <c r="I464" s="7">
        <v>46387</v>
      </c>
      <c r="J464" s="7">
        <v>46387</v>
      </c>
      <c r="K464" s="4" t="s">
        <v>16</v>
      </c>
      <c r="L464" s="4" t="s">
        <v>16</v>
      </c>
      <c r="M464" s="4" t="s">
        <v>1172</v>
      </c>
      <c r="N464" s="4" t="s">
        <v>16</v>
      </c>
      <c r="O464" s="4">
        <v>0</v>
      </c>
      <c r="P464" s="4">
        <v>-16.74709</v>
      </c>
      <c r="Q464" s="9">
        <v>0</v>
      </c>
      <c r="R464" s="9">
        <v>410977.77911342983</v>
      </c>
      <c r="S464" s="9">
        <v>0</v>
      </c>
      <c r="T464" s="9">
        <v>597473.57845725107</v>
      </c>
      <c r="U464" s="9">
        <v>1360812.4342847455</v>
      </c>
      <c r="V464" s="9">
        <v>-59050.037704109462</v>
      </c>
      <c r="W464" s="9">
        <v>1360812.4342847455</v>
      </c>
      <c r="X464" s="9">
        <v>0</v>
      </c>
      <c r="Y464" s="9">
        <v>5066599.4617316797</v>
      </c>
      <c r="Z464" s="9">
        <v>4655621.6826182501</v>
      </c>
      <c r="AA464" s="9">
        <v>5253095.2610755013</v>
      </c>
      <c r="AB464" s="9">
        <v>6016434.1169029959</v>
      </c>
      <c r="AC464" s="9">
        <v>4596571.6449141409</v>
      </c>
      <c r="AD464" s="9">
        <v>6016434.1169029959</v>
      </c>
      <c r="AE464" s="9">
        <v>4655621.6826182501</v>
      </c>
      <c r="AF464" s="9">
        <v>29993225.730479538</v>
      </c>
      <c r="AG464" s="9">
        <f>IF(ISBLANK(Tabla3[[#This Row],[FPO]]),"",YEAR(Tabla3[[#This Row],[FPO]])-$B$1)</f>
        <v>3</v>
      </c>
      <c r="AH464" s="9"/>
    </row>
    <row r="465" spans="1:34" hidden="1" x14ac:dyDescent="0.25">
      <c r="A465" s="4" t="s">
        <v>1443</v>
      </c>
      <c r="B465" s="4" t="s">
        <v>1440</v>
      </c>
      <c r="C465" s="5">
        <v>44776</v>
      </c>
      <c r="D465" s="6" t="s">
        <v>1441</v>
      </c>
      <c r="E465" s="4">
        <v>300</v>
      </c>
      <c r="F465" s="4" t="s">
        <v>21</v>
      </c>
      <c r="G465" s="4" t="s">
        <v>1186</v>
      </c>
      <c r="H465" s="4" t="s">
        <v>1442</v>
      </c>
      <c r="I465" s="7">
        <v>46387</v>
      </c>
      <c r="J465" s="7">
        <v>46387</v>
      </c>
      <c r="K465" s="4" t="s">
        <v>16</v>
      </c>
      <c r="L465" s="4" t="s">
        <v>16</v>
      </c>
      <c r="M465" s="4" t="s">
        <v>1172</v>
      </c>
      <c r="N465" s="4" t="s">
        <v>16</v>
      </c>
      <c r="O465" s="4">
        <v>0</v>
      </c>
      <c r="P465" s="4">
        <v>-15.47419</v>
      </c>
      <c r="Q465" s="9">
        <v>0</v>
      </c>
      <c r="R465" s="9">
        <v>410977.77911342983</v>
      </c>
      <c r="S465" s="9">
        <v>0</v>
      </c>
      <c r="T465" s="9">
        <v>597473.57845725107</v>
      </c>
      <c r="U465" s="9">
        <v>1360812.4342847455</v>
      </c>
      <c r="V465" s="9">
        <v>-54561.807629895906</v>
      </c>
      <c r="W465" s="9">
        <v>1360812.4342847455</v>
      </c>
      <c r="X465" s="9">
        <v>0</v>
      </c>
      <c r="Y465" s="9">
        <v>5066599.4617316797</v>
      </c>
      <c r="Z465" s="9">
        <v>4655621.6826182501</v>
      </c>
      <c r="AA465" s="9">
        <v>5253095.2610755013</v>
      </c>
      <c r="AB465" s="9">
        <v>6016434.1169029959</v>
      </c>
      <c r="AC465" s="9">
        <v>4601059.8749883538</v>
      </c>
      <c r="AD465" s="9">
        <v>6016434.1169029959</v>
      </c>
      <c r="AE465" s="9">
        <v>4655621.6826182501</v>
      </c>
      <c r="AF465" s="9">
        <v>29997713.96055375</v>
      </c>
      <c r="AG465" s="9">
        <f>IF(ISBLANK(Tabla3[[#This Row],[FPO]]),"",YEAR(Tabla3[[#This Row],[FPO]])-$B$1)</f>
        <v>3</v>
      </c>
      <c r="AH465" s="9"/>
    </row>
    <row r="466" spans="1:34" x14ac:dyDescent="0.25">
      <c r="A466" s="4" t="s">
        <v>1167</v>
      </c>
      <c r="B466" s="4" t="s">
        <v>1168</v>
      </c>
      <c r="C466" s="5">
        <v>44664</v>
      </c>
      <c r="D466" s="6" t="s">
        <v>1169</v>
      </c>
      <c r="E466" s="4">
        <v>19.899999999999999</v>
      </c>
      <c r="F466" s="4" t="s">
        <v>21</v>
      </c>
      <c r="G466" s="4" t="s">
        <v>1170</v>
      </c>
      <c r="H466" s="4" t="s">
        <v>1171</v>
      </c>
      <c r="I466" s="7">
        <v>46022</v>
      </c>
      <c r="J466" s="7">
        <v>46022</v>
      </c>
      <c r="K466" s="4" t="s">
        <v>16</v>
      </c>
      <c r="L466" s="4" t="s">
        <v>16</v>
      </c>
      <c r="M466" s="4" t="s">
        <v>1172</v>
      </c>
      <c r="N466" s="4" t="s">
        <v>16</v>
      </c>
      <c r="O466" s="4">
        <v>0</v>
      </c>
      <c r="P466" s="4">
        <v>-3.78</v>
      </c>
      <c r="Q466" s="9">
        <v>0</v>
      </c>
      <c r="R466" s="9">
        <v>459473.15704881458</v>
      </c>
      <c r="S466" s="9">
        <v>0</v>
      </c>
      <c r="T466" s="9">
        <v>667975.46071520681</v>
      </c>
      <c r="U466" s="9">
        <v>1521388.3015303449</v>
      </c>
      <c r="V466" s="9">
        <v>-224637.6807775551</v>
      </c>
      <c r="W466" s="9">
        <v>1521388.3015303449</v>
      </c>
      <c r="X466" s="9">
        <v>0</v>
      </c>
      <c r="Y466" s="9">
        <v>5115094.8396670651</v>
      </c>
      <c r="Z466" s="9">
        <v>4655621.6826182501</v>
      </c>
      <c r="AA466" s="9">
        <v>5323597.1433334574</v>
      </c>
      <c r="AB466" s="9">
        <v>6177009.9841485955</v>
      </c>
      <c r="AC466" s="9">
        <v>4430984.0018406948</v>
      </c>
      <c r="AD466" s="9">
        <v>6177009.9841485955</v>
      </c>
      <c r="AE466" s="9">
        <v>4655621.6826182501</v>
      </c>
      <c r="AF466" s="9">
        <v>30187499.148467839</v>
      </c>
      <c r="AG466" s="9">
        <f>IF(ISBLANK(Tabla3[[#This Row],[FPO]]),"",YEAR(Tabla3[[#This Row],[FPO]])-$B$1)</f>
        <v>2</v>
      </c>
      <c r="AH466" s="9"/>
    </row>
    <row r="467" spans="1:34" x14ac:dyDescent="0.25">
      <c r="A467" s="4" t="s">
        <v>1173</v>
      </c>
      <c r="B467" s="4" t="s">
        <v>1174</v>
      </c>
      <c r="C467" s="5">
        <v>44664</v>
      </c>
      <c r="D467" s="6" t="s">
        <v>1175</v>
      </c>
      <c r="E467" s="4">
        <v>19.899999999999999</v>
      </c>
      <c r="F467" s="4" t="s">
        <v>21</v>
      </c>
      <c r="G467" s="4" t="s">
        <v>1170</v>
      </c>
      <c r="H467" s="4" t="s">
        <v>1176</v>
      </c>
      <c r="I467" s="7">
        <v>46022</v>
      </c>
      <c r="J467" s="7">
        <v>46022</v>
      </c>
      <c r="K467" s="4" t="s">
        <v>16</v>
      </c>
      <c r="L467" s="4" t="s">
        <v>16</v>
      </c>
      <c r="M467" s="4" t="s">
        <v>1172</v>
      </c>
      <c r="N467" s="4" t="s">
        <v>16</v>
      </c>
      <c r="O467" s="4">
        <v>0</v>
      </c>
      <c r="P467" s="4">
        <v>-3.78</v>
      </c>
      <c r="Q467" s="9">
        <v>0</v>
      </c>
      <c r="R467" s="9">
        <v>459473.15704881458</v>
      </c>
      <c r="S467" s="9">
        <v>0</v>
      </c>
      <c r="T467" s="9">
        <v>667975.46071520681</v>
      </c>
      <c r="U467" s="9">
        <v>1521388.3015303449</v>
      </c>
      <c r="V467" s="9">
        <v>-224637.6807775551</v>
      </c>
      <c r="W467" s="9">
        <v>1521388.3015303449</v>
      </c>
      <c r="X467" s="9">
        <v>0</v>
      </c>
      <c r="Y467" s="9">
        <v>5115094.8396670651</v>
      </c>
      <c r="Z467" s="9">
        <v>4655621.6826182501</v>
      </c>
      <c r="AA467" s="9">
        <v>5323597.1433334574</v>
      </c>
      <c r="AB467" s="9">
        <v>6177009.9841485955</v>
      </c>
      <c r="AC467" s="9">
        <v>4430984.0018406948</v>
      </c>
      <c r="AD467" s="9">
        <v>6177009.9841485955</v>
      </c>
      <c r="AE467" s="9">
        <v>4655621.6826182501</v>
      </c>
      <c r="AF467" s="9">
        <v>30187499.148467839</v>
      </c>
      <c r="AG467" s="9">
        <f>IF(ISBLANK(Tabla3[[#This Row],[FPO]]),"",YEAR(Tabla3[[#This Row],[FPO]])-$B$1)</f>
        <v>2</v>
      </c>
      <c r="AH467" s="9"/>
    </row>
    <row r="468" spans="1:34" x14ac:dyDescent="0.25">
      <c r="A468" s="4" t="s">
        <v>1177</v>
      </c>
      <c r="B468" s="4" t="s">
        <v>1178</v>
      </c>
      <c r="C468" s="5">
        <v>44687</v>
      </c>
      <c r="D468" s="6" t="s">
        <v>984</v>
      </c>
      <c r="E468" s="4">
        <v>40</v>
      </c>
      <c r="F468" s="4" t="s">
        <v>21</v>
      </c>
      <c r="G468" s="4" t="s">
        <v>1179</v>
      </c>
      <c r="H468" s="4" t="s">
        <v>1180</v>
      </c>
      <c r="I468" s="7">
        <v>46022</v>
      </c>
      <c r="J468" s="7">
        <v>46022</v>
      </c>
      <c r="K468" s="4" t="s">
        <v>16</v>
      </c>
      <c r="L468" s="4" t="s">
        <v>16</v>
      </c>
      <c r="M468" s="4" t="s">
        <v>1172</v>
      </c>
      <c r="N468" s="4" t="s">
        <v>16</v>
      </c>
      <c r="O468" s="4">
        <v>0</v>
      </c>
      <c r="P468" s="4">
        <v>-23.991959999999999</v>
      </c>
      <c r="Q468" s="9">
        <v>0</v>
      </c>
      <c r="R468" s="9">
        <v>459473.15704881446</v>
      </c>
      <c r="S468" s="9">
        <v>0</v>
      </c>
      <c r="T468" s="9">
        <v>667975.46071520681</v>
      </c>
      <c r="U468" s="9">
        <v>1521388.3015303453</v>
      </c>
      <c r="V468" s="9">
        <v>-709332.11117054638</v>
      </c>
      <c r="W468" s="9">
        <v>1521388.3015303453</v>
      </c>
      <c r="X468" s="9">
        <v>0</v>
      </c>
      <c r="Y468" s="9">
        <v>5115094.8396670651</v>
      </c>
      <c r="Z468" s="9">
        <v>4655621.6826182501</v>
      </c>
      <c r="AA468" s="9">
        <v>5323597.1433334574</v>
      </c>
      <c r="AB468" s="9">
        <v>6177009.9841485955</v>
      </c>
      <c r="AC468" s="9">
        <v>3946289.571447704</v>
      </c>
      <c r="AD468" s="9">
        <v>6177009.9841485955</v>
      </c>
      <c r="AE468" s="9">
        <v>4655621.6826182501</v>
      </c>
      <c r="AF468" s="9">
        <v>29702804.718074847</v>
      </c>
      <c r="AG468" s="9">
        <f>IF(ISBLANK(Tabla3[[#This Row],[FPO]]),"",YEAR(Tabla3[[#This Row],[FPO]])-$B$1)</f>
        <v>2</v>
      </c>
      <c r="AH468" s="9"/>
    </row>
    <row r="469" spans="1:34" x14ac:dyDescent="0.25">
      <c r="A469" s="4" t="s">
        <v>1205</v>
      </c>
      <c r="B469" s="4" t="s">
        <v>1206</v>
      </c>
      <c r="C469" s="5">
        <v>44743</v>
      </c>
      <c r="D469" s="6" t="s">
        <v>1207</v>
      </c>
      <c r="E469" s="4">
        <v>19.899999999999999</v>
      </c>
      <c r="F469" s="4" t="s">
        <v>21</v>
      </c>
      <c r="G469" s="4" t="s">
        <v>1208</v>
      </c>
      <c r="H469" s="4" t="s">
        <v>1209</v>
      </c>
      <c r="I469" s="7">
        <v>46022</v>
      </c>
      <c r="J469" s="7">
        <v>46022</v>
      </c>
      <c r="K469" s="4" t="s">
        <v>16</v>
      </c>
      <c r="L469" s="4" t="s">
        <v>16</v>
      </c>
      <c r="M469" s="4" t="s">
        <v>1172</v>
      </c>
      <c r="N469" s="4" t="s">
        <v>16</v>
      </c>
      <c r="O469" s="4">
        <v>0</v>
      </c>
      <c r="P469" s="4">
        <v>-2.2711399999999999</v>
      </c>
      <c r="Q469" s="9">
        <v>0</v>
      </c>
      <c r="R469" s="9">
        <v>459473.15704881458</v>
      </c>
      <c r="S469" s="9">
        <v>0</v>
      </c>
      <c r="T469" s="9">
        <v>667975.46071520681</v>
      </c>
      <c r="U469" s="9">
        <v>1521388.3015303449</v>
      </c>
      <c r="V469" s="9">
        <v>-134969.2122542689</v>
      </c>
      <c r="W469" s="9">
        <v>1521388.3015303449</v>
      </c>
      <c r="X469" s="9">
        <v>0</v>
      </c>
      <c r="Y469" s="9">
        <v>5115094.8396670651</v>
      </c>
      <c r="Z469" s="9">
        <v>4655621.6826182501</v>
      </c>
      <c r="AA469" s="9">
        <v>5323597.1433334574</v>
      </c>
      <c r="AB469" s="9">
        <v>6177009.9841485955</v>
      </c>
      <c r="AC469" s="9">
        <v>4520652.4703639811</v>
      </c>
      <c r="AD469" s="9">
        <v>6177009.9841485955</v>
      </c>
      <c r="AE469" s="9">
        <v>4655621.6826182501</v>
      </c>
      <c r="AF469" s="9">
        <v>30277167.616991125</v>
      </c>
      <c r="AG469" s="9">
        <f>IF(ISBLANK(Tabla3[[#This Row],[FPO]]),"",YEAR(Tabla3[[#This Row],[FPO]])-$B$1)</f>
        <v>2</v>
      </c>
      <c r="AH469" s="9"/>
    </row>
    <row r="470" spans="1:34" x14ac:dyDescent="0.25">
      <c r="A470" s="4" t="s">
        <v>1210</v>
      </c>
      <c r="B470" s="4" t="s">
        <v>1206</v>
      </c>
      <c r="C470" s="5">
        <v>44743</v>
      </c>
      <c r="D470" s="6" t="s">
        <v>1207</v>
      </c>
      <c r="E470" s="4">
        <v>19.899999999999999</v>
      </c>
      <c r="F470" s="4" t="s">
        <v>21</v>
      </c>
      <c r="G470" s="4" t="s">
        <v>1211</v>
      </c>
      <c r="H470" s="4" t="s">
        <v>1209</v>
      </c>
      <c r="I470" s="7">
        <v>46022</v>
      </c>
      <c r="J470" s="7">
        <v>46022</v>
      </c>
      <c r="K470" s="4" t="s">
        <v>16</v>
      </c>
      <c r="L470" s="4" t="s">
        <v>16</v>
      </c>
      <c r="M470" s="4" t="s">
        <v>1172</v>
      </c>
      <c r="N470" s="4" t="s">
        <v>16</v>
      </c>
      <c r="O470" s="4">
        <v>0</v>
      </c>
      <c r="P470" s="4">
        <v>-2.2644700000000002</v>
      </c>
      <c r="Q470" s="9">
        <v>0</v>
      </c>
      <c r="R470" s="9">
        <v>459473.15704881458</v>
      </c>
      <c r="S470" s="9">
        <v>0</v>
      </c>
      <c r="T470" s="9">
        <v>667975.46071520681</v>
      </c>
      <c r="U470" s="9">
        <v>1521388.3015303449</v>
      </c>
      <c r="V470" s="9">
        <v>-134572.82777522496</v>
      </c>
      <c r="W470" s="9">
        <v>1521388.3015303449</v>
      </c>
      <c r="X470" s="9">
        <v>0</v>
      </c>
      <c r="Y470" s="9">
        <v>5115094.8396670651</v>
      </c>
      <c r="Z470" s="9">
        <v>4655621.6826182501</v>
      </c>
      <c r="AA470" s="9">
        <v>5323597.1433334574</v>
      </c>
      <c r="AB470" s="9">
        <v>6177009.9841485955</v>
      </c>
      <c r="AC470" s="9">
        <v>4521048.8548430251</v>
      </c>
      <c r="AD470" s="9">
        <v>6177009.9841485955</v>
      </c>
      <c r="AE470" s="9">
        <v>4655621.6826182501</v>
      </c>
      <c r="AF470" s="9">
        <v>30277564.001470167</v>
      </c>
      <c r="AG470" s="9">
        <f>IF(ISBLANK(Tabla3[[#This Row],[FPO]]),"",YEAR(Tabla3[[#This Row],[FPO]])-$B$1)</f>
        <v>2</v>
      </c>
      <c r="AH470" s="9"/>
    </row>
    <row r="471" spans="1:34" x14ac:dyDescent="0.25">
      <c r="A471" s="4" t="s">
        <v>1273</v>
      </c>
      <c r="B471" s="4" t="s">
        <v>1274</v>
      </c>
      <c r="C471" s="5">
        <v>44757</v>
      </c>
      <c r="D471" s="6" t="s">
        <v>1064</v>
      </c>
      <c r="E471" s="4">
        <v>19.899999999999999</v>
      </c>
      <c r="F471" s="4" t="s">
        <v>21</v>
      </c>
      <c r="G471" s="4" t="s">
        <v>1225</v>
      </c>
      <c r="H471" s="4" t="s">
        <v>1275</v>
      </c>
      <c r="I471" s="7">
        <v>46022</v>
      </c>
      <c r="J471" s="7">
        <v>46022</v>
      </c>
      <c r="K471" s="4" t="s">
        <v>16</v>
      </c>
      <c r="L471" s="4" t="s">
        <v>16</v>
      </c>
      <c r="M471" s="4" t="s">
        <v>1172</v>
      </c>
      <c r="N471" s="4" t="s">
        <v>16</v>
      </c>
      <c r="O471" s="4">
        <v>0</v>
      </c>
      <c r="P471" s="4">
        <v>-0.82684000000000002</v>
      </c>
      <c r="Q471" s="9">
        <v>0</v>
      </c>
      <c r="R471" s="9">
        <v>459473.15704881458</v>
      </c>
      <c r="S471" s="9">
        <v>0</v>
      </c>
      <c r="T471" s="9">
        <v>667975.46071520681</v>
      </c>
      <c r="U471" s="9">
        <v>1521388.3015303449</v>
      </c>
      <c r="V471" s="9">
        <v>-49137.412691564467</v>
      </c>
      <c r="W471" s="9">
        <v>1521388.3015303449</v>
      </c>
      <c r="X471" s="9">
        <v>0</v>
      </c>
      <c r="Y471" s="9">
        <v>5115094.8396670651</v>
      </c>
      <c r="Z471" s="9">
        <v>4655621.6826182501</v>
      </c>
      <c r="AA471" s="9">
        <v>5323597.1433334574</v>
      </c>
      <c r="AB471" s="9">
        <v>6177009.9841485955</v>
      </c>
      <c r="AC471" s="9">
        <v>4606484.2699266858</v>
      </c>
      <c r="AD471" s="9">
        <v>6177009.9841485955</v>
      </c>
      <c r="AE471" s="9">
        <v>4655621.6826182501</v>
      </c>
      <c r="AF471" s="9">
        <v>30362999.416553829</v>
      </c>
      <c r="AG471" s="9">
        <f>IF(ISBLANK(Tabla3[[#This Row],[FPO]]),"",YEAR(Tabla3[[#This Row],[FPO]])-$B$1)</f>
        <v>2</v>
      </c>
      <c r="AH471" s="9"/>
    </row>
    <row r="472" spans="1:34" x14ac:dyDescent="0.25">
      <c r="A472" s="4" t="s">
        <v>1276</v>
      </c>
      <c r="B472" s="4" t="s">
        <v>1274</v>
      </c>
      <c r="C472" s="5">
        <v>44757</v>
      </c>
      <c r="D472" s="6" t="s">
        <v>1064</v>
      </c>
      <c r="E472" s="4">
        <v>19.899999999999999</v>
      </c>
      <c r="F472" s="4" t="s">
        <v>21</v>
      </c>
      <c r="G472" s="4" t="s">
        <v>1277</v>
      </c>
      <c r="H472" s="4" t="s">
        <v>1275</v>
      </c>
      <c r="I472" s="7">
        <v>46022</v>
      </c>
      <c r="J472" s="7">
        <v>46022</v>
      </c>
      <c r="K472" s="4" t="s">
        <v>16</v>
      </c>
      <c r="L472" s="4" t="s">
        <v>16</v>
      </c>
      <c r="M472" s="4" t="s">
        <v>1172</v>
      </c>
      <c r="N472" s="4" t="s">
        <v>16</v>
      </c>
      <c r="O472" s="4">
        <v>0</v>
      </c>
      <c r="P472" s="4">
        <v>-0.83831</v>
      </c>
      <c r="Q472" s="9">
        <v>0</v>
      </c>
      <c r="R472" s="9">
        <v>459473.15704881458</v>
      </c>
      <c r="S472" s="9">
        <v>0</v>
      </c>
      <c r="T472" s="9">
        <v>667975.46071520681</v>
      </c>
      <c r="U472" s="9">
        <v>1521388.3015303449</v>
      </c>
      <c r="V472" s="9">
        <v>-49819.051368421227</v>
      </c>
      <c r="W472" s="9">
        <v>1521388.3015303449</v>
      </c>
      <c r="X472" s="9">
        <v>0</v>
      </c>
      <c r="Y472" s="9">
        <v>5115094.8396670651</v>
      </c>
      <c r="Z472" s="9">
        <v>4655621.6826182501</v>
      </c>
      <c r="AA472" s="9">
        <v>5323597.1433334574</v>
      </c>
      <c r="AB472" s="9">
        <v>6177009.9841485955</v>
      </c>
      <c r="AC472" s="9">
        <v>4605802.6312498292</v>
      </c>
      <c r="AD472" s="9">
        <v>6177009.9841485955</v>
      </c>
      <c r="AE472" s="9">
        <v>4655621.6826182501</v>
      </c>
      <c r="AF472" s="9">
        <v>30362317.777876973</v>
      </c>
      <c r="AG472" s="9">
        <f>IF(ISBLANK(Tabla3[[#This Row],[FPO]]),"",YEAR(Tabla3[[#This Row],[FPO]])-$B$1)</f>
        <v>2</v>
      </c>
      <c r="AH472" s="9"/>
    </row>
    <row r="473" spans="1:34" hidden="1" x14ac:dyDescent="0.25">
      <c r="A473" s="4" t="s">
        <v>1362</v>
      </c>
      <c r="B473" s="4" t="s">
        <v>1363</v>
      </c>
      <c r="C473" s="5">
        <v>44760</v>
      </c>
      <c r="D473" s="6" t="s">
        <v>1364</v>
      </c>
      <c r="E473" s="4">
        <v>99.9</v>
      </c>
      <c r="F473" s="4" t="s">
        <v>21</v>
      </c>
      <c r="G473" s="4" t="s">
        <v>1324</v>
      </c>
      <c r="H473" s="4" t="s">
        <v>1365</v>
      </c>
      <c r="I473" s="7">
        <v>46387</v>
      </c>
      <c r="J473" s="7">
        <v>46387</v>
      </c>
      <c r="K473" s="4" t="s">
        <v>16</v>
      </c>
      <c r="L473" s="4" t="s">
        <v>16</v>
      </c>
      <c r="M473" s="4" t="s">
        <v>1172</v>
      </c>
      <c r="N473" s="4" t="s">
        <v>16</v>
      </c>
      <c r="O473" s="4">
        <v>0</v>
      </c>
      <c r="P473" s="4">
        <v>-13.289</v>
      </c>
      <c r="Q473" s="9">
        <v>0</v>
      </c>
      <c r="R473" s="9">
        <v>410977.77911343001</v>
      </c>
      <c r="S473" s="9">
        <v>0</v>
      </c>
      <c r="T473" s="9">
        <v>597473.57845725131</v>
      </c>
      <c r="U473" s="9">
        <v>1360812.434284745</v>
      </c>
      <c r="V473" s="9">
        <v>-140711.27327238576</v>
      </c>
      <c r="W473" s="9">
        <v>1360812.434284745</v>
      </c>
      <c r="X473" s="9">
        <v>0</v>
      </c>
      <c r="Y473" s="9">
        <v>5066599.4617316797</v>
      </c>
      <c r="Z473" s="9">
        <v>4655621.6826182501</v>
      </c>
      <c r="AA473" s="9">
        <v>5253095.2610755013</v>
      </c>
      <c r="AB473" s="9">
        <v>6016434.1169029949</v>
      </c>
      <c r="AC473" s="9">
        <v>4514910.4093458643</v>
      </c>
      <c r="AD473" s="9">
        <v>6016434.1169029949</v>
      </c>
      <c r="AE473" s="9">
        <v>4655621.6826182501</v>
      </c>
      <c r="AF473" s="9">
        <v>29911564.494911261</v>
      </c>
      <c r="AG473" s="9">
        <f>IF(ISBLANK(Tabla3[[#This Row],[FPO]]),"",YEAR(Tabla3[[#This Row],[FPO]])-$B$1)</f>
        <v>3</v>
      </c>
      <c r="AH473" s="9"/>
    </row>
    <row r="474" spans="1:34" x14ac:dyDescent="0.25">
      <c r="A474" s="4" t="s">
        <v>1481</v>
      </c>
      <c r="B474" s="4" t="s">
        <v>1482</v>
      </c>
      <c r="C474" s="5">
        <v>44781</v>
      </c>
      <c r="D474" s="6" t="s">
        <v>1483</v>
      </c>
      <c r="E474" s="4">
        <v>80</v>
      </c>
      <c r="F474" s="4" t="s">
        <v>21</v>
      </c>
      <c r="G474" s="4" t="s">
        <v>1395</v>
      </c>
      <c r="H474" s="4" t="s">
        <v>1484</v>
      </c>
      <c r="I474" s="7">
        <v>46022</v>
      </c>
      <c r="J474" s="7">
        <v>46022</v>
      </c>
      <c r="K474" s="4" t="s">
        <v>16</v>
      </c>
      <c r="L474" s="4" t="s">
        <v>16</v>
      </c>
      <c r="M474" s="4" t="s">
        <v>1172</v>
      </c>
      <c r="N474" s="4" t="s">
        <v>16</v>
      </c>
      <c r="O474" s="4">
        <v>0</v>
      </c>
      <c r="P474" s="4">
        <v>-0.97367870000000001</v>
      </c>
      <c r="Q474" s="9">
        <v>0</v>
      </c>
      <c r="R474" s="9">
        <v>459473.15704881446</v>
      </c>
      <c r="S474" s="9">
        <v>0</v>
      </c>
      <c r="T474" s="9">
        <v>667975.46071520681</v>
      </c>
      <c r="U474" s="9">
        <v>1521388.3015303453</v>
      </c>
      <c r="V474" s="9">
        <v>-14393.604521531237</v>
      </c>
      <c r="W474" s="9">
        <v>1521388.3015303453</v>
      </c>
      <c r="X474" s="9">
        <v>0</v>
      </c>
      <c r="Y474" s="9">
        <v>5115094.8396670651</v>
      </c>
      <c r="Z474" s="9">
        <v>4655621.6826182501</v>
      </c>
      <c r="AA474" s="9">
        <v>5323597.1433334574</v>
      </c>
      <c r="AB474" s="9">
        <v>6177009.9841485955</v>
      </c>
      <c r="AC474" s="9">
        <v>4641228.0780967185</v>
      </c>
      <c r="AD474" s="9">
        <v>6177009.9841485955</v>
      </c>
      <c r="AE474" s="9">
        <v>4655621.6826182501</v>
      </c>
      <c r="AF474" s="9">
        <v>30397743.224723861</v>
      </c>
      <c r="AG474" s="9">
        <f>IF(ISBLANK(Tabla3[[#This Row],[FPO]]),"",YEAR(Tabla3[[#This Row],[FPO]])-$B$1)</f>
        <v>2</v>
      </c>
      <c r="AH474" s="9"/>
    </row>
    <row r="475" spans="1:34" x14ac:dyDescent="0.25">
      <c r="A475" s="4" t="s">
        <v>1485</v>
      </c>
      <c r="B475" s="4" t="s">
        <v>1482</v>
      </c>
      <c r="C475" s="5">
        <v>44781</v>
      </c>
      <c r="D475" s="6" t="s">
        <v>1483</v>
      </c>
      <c r="E475" s="4">
        <v>80</v>
      </c>
      <c r="F475" s="4" t="s">
        <v>21</v>
      </c>
      <c r="G475" s="4" t="s">
        <v>1195</v>
      </c>
      <c r="H475" s="4" t="s">
        <v>1484</v>
      </c>
      <c r="I475" s="7">
        <v>46022</v>
      </c>
      <c r="J475" s="7">
        <v>46022</v>
      </c>
      <c r="K475" s="4" t="s">
        <v>16</v>
      </c>
      <c r="L475" s="4" t="s">
        <v>16</v>
      </c>
      <c r="M475" s="4" t="s">
        <v>1172</v>
      </c>
      <c r="N475" s="4" t="s">
        <v>16</v>
      </c>
      <c r="O475" s="4">
        <v>0</v>
      </c>
      <c r="P475" s="4">
        <v>-0.94397039999999999</v>
      </c>
      <c r="Q475" s="9">
        <v>0</v>
      </c>
      <c r="R475" s="9">
        <v>459473.15704881446</v>
      </c>
      <c r="S475" s="9">
        <v>0</v>
      </c>
      <c r="T475" s="9">
        <v>667975.46071520681</v>
      </c>
      <c r="U475" s="9">
        <v>1521388.3015303453</v>
      </c>
      <c r="V475" s="9">
        <v>-13954.435500778285</v>
      </c>
      <c r="W475" s="9">
        <v>1521388.3015303453</v>
      </c>
      <c r="X475" s="9">
        <v>0</v>
      </c>
      <c r="Y475" s="9">
        <v>5115094.8396670651</v>
      </c>
      <c r="Z475" s="9">
        <v>4655621.6826182501</v>
      </c>
      <c r="AA475" s="9">
        <v>5323597.1433334574</v>
      </c>
      <c r="AB475" s="9">
        <v>6177009.9841485955</v>
      </c>
      <c r="AC475" s="9">
        <v>4641667.2471174719</v>
      </c>
      <c r="AD475" s="9">
        <v>6177009.9841485955</v>
      </c>
      <c r="AE475" s="9">
        <v>4655621.6826182501</v>
      </c>
      <c r="AF475" s="9">
        <v>30398182.393744614</v>
      </c>
      <c r="AG475" s="9">
        <f>IF(ISBLANK(Tabla3[[#This Row],[FPO]]),"",YEAR(Tabla3[[#This Row],[FPO]])-$B$1)</f>
        <v>2</v>
      </c>
      <c r="AH475" s="9"/>
    </row>
    <row r="476" spans="1:34" x14ac:dyDescent="0.25">
      <c r="A476" s="4" t="s">
        <v>1486</v>
      </c>
      <c r="B476" s="4" t="s">
        <v>1482</v>
      </c>
      <c r="C476" s="5">
        <v>44781</v>
      </c>
      <c r="D476" s="6" t="s">
        <v>1483</v>
      </c>
      <c r="E476" s="4">
        <v>80</v>
      </c>
      <c r="F476" s="4" t="s">
        <v>21</v>
      </c>
      <c r="G476" s="4" t="s">
        <v>1170</v>
      </c>
      <c r="H476" s="4" t="s">
        <v>1484</v>
      </c>
      <c r="I476" s="7">
        <v>46022</v>
      </c>
      <c r="J476" s="7">
        <v>46022</v>
      </c>
      <c r="K476" s="4" t="s">
        <v>16</v>
      </c>
      <c r="L476" s="4" t="s">
        <v>16</v>
      </c>
      <c r="M476" s="4" t="s">
        <v>1172</v>
      </c>
      <c r="N476" s="4" t="s">
        <v>16</v>
      </c>
      <c r="O476" s="4">
        <v>0</v>
      </c>
      <c r="P476" s="4">
        <v>-0.94397039999999999</v>
      </c>
      <c r="Q476" s="9">
        <v>0</v>
      </c>
      <c r="R476" s="9">
        <v>459473.15704881446</v>
      </c>
      <c r="S476" s="9">
        <v>0</v>
      </c>
      <c r="T476" s="9">
        <v>667975.46071520681</v>
      </c>
      <c r="U476" s="9">
        <v>1521388.3015303453</v>
      </c>
      <c r="V476" s="9">
        <v>-13954.435500778285</v>
      </c>
      <c r="W476" s="9">
        <v>1521388.3015303453</v>
      </c>
      <c r="X476" s="9">
        <v>0</v>
      </c>
      <c r="Y476" s="9">
        <v>5115094.8396670651</v>
      </c>
      <c r="Z476" s="9">
        <v>4655621.6826182501</v>
      </c>
      <c r="AA476" s="9">
        <v>5323597.1433334574</v>
      </c>
      <c r="AB476" s="9">
        <v>6177009.9841485955</v>
      </c>
      <c r="AC476" s="9">
        <v>4641667.2471174719</v>
      </c>
      <c r="AD476" s="9">
        <v>6177009.9841485955</v>
      </c>
      <c r="AE476" s="9">
        <v>4655621.6826182501</v>
      </c>
      <c r="AF476" s="9">
        <v>30398182.393744614</v>
      </c>
      <c r="AG476" s="9">
        <f>IF(ISBLANK(Tabla3[[#This Row],[FPO]]),"",YEAR(Tabla3[[#This Row],[FPO]])-$B$1)</f>
        <v>2</v>
      </c>
      <c r="AH476" s="9"/>
    </row>
    <row r="477" spans="1:34" x14ac:dyDescent="0.25">
      <c r="A477" s="4" t="s">
        <v>1222</v>
      </c>
      <c r="B477" s="4" t="s">
        <v>1223</v>
      </c>
      <c r="C477" s="5">
        <v>44754</v>
      </c>
      <c r="D477" s="6" t="s">
        <v>1224</v>
      </c>
      <c r="E477" s="4">
        <v>19.899999999999999</v>
      </c>
      <c r="F477" s="4" t="s">
        <v>21</v>
      </c>
      <c r="G477" s="4" t="s">
        <v>1225</v>
      </c>
      <c r="H477" s="4" t="s">
        <v>1226</v>
      </c>
      <c r="I477" s="7">
        <v>46022</v>
      </c>
      <c r="J477" s="7">
        <v>46022</v>
      </c>
      <c r="K477" s="4" t="s">
        <v>16</v>
      </c>
      <c r="L477" s="4" t="s">
        <v>16</v>
      </c>
      <c r="M477" s="4" t="s">
        <v>1172</v>
      </c>
      <c r="N477" s="4" t="s">
        <v>16</v>
      </c>
      <c r="O477" s="4">
        <v>0</v>
      </c>
      <c r="P477" s="4">
        <v>-1.4577899999999999</v>
      </c>
      <c r="Q477" s="9">
        <v>0</v>
      </c>
      <c r="R477" s="9">
        <v>459473.15704881458</v>
      </c>
      <c r="S477" s="9">
        <v>0</v>
      </c>
      <c r="T477" s="9">
        <v>667975.46071520681</v>
      </c>
      <c r="U477" s="9">
        <v>1521388.3015303449</v>
      </c>
      <c r="V477" s="9">
        <v>-86633.482714474085</v>
      </c>
      <c r="W477" s="9">
        <v>1521388.3015303449</v>
      </c>
      <c r="X477" s="9">
        <v>0</v>
      </c>
      <c r="Y477" s="9">
        <v>5115094.8396670651</v>
      </c>
      <c r="Z477" s="9">
        <v>4655621.6826182501</v>
      </c>
      <c r="AA477" s="9">
        <v>5323597.1433334574</v>
      </c>
      <c r="AB477" s="9">
        <v>6177009.9841485955</v>
      </c>
      <c r="AC477" s="9">
        <v>4568988.1999037759</v>
      </c>
      <c r="AD477" s="9">
        <v>6177009.9841485955</v>
      </c>
      <c r="AE477" s="9">
        <v>4655621.6826182501</v>
      </c>
      <c r="AF477" s="9">
        <v>30325503.346530918</v>
      </c>
      <c r="AG477" s="9">
        <f>IF(ISBLANK(Tabla3[[#This Row],[FPO]]),"",YEAR(Tabla3[[#This Row],[FPO]])-$B$1)</f>
        <v>2</v>
      </c>
      <c r="AH477" s="9"/>
    </row>
    <row r="478" spans="1:34" x14ac:dyDescent="0.25">
      <c r="A478" s="4" t="s">
        <v>1227</v>
      </c>
      <c r="B478" s="4" t="s">
        <v>1223</v>
      </c>
      <c r="C478" s="5">
        <v>44754</v>
      </c>
      <c r="D478" s="6" t="s">
        <v>1224</v>
      </c>
      <c r="E478" s="4">
        <v>19.899999999999999</v>
      </c>
      <c r="F478" s="4" t="s">
        <v>21</v>
      </c>
      <c r="G478" s="4" t="s">
        <v>1228</v>
      </c>
      <c r="H478" s="4" t="s">
        <v>1226</v>
      </c>
      <c r="I478" s="7">
        <v>46022</v>
      </c>
      <c r="J478" s="7">
        <v>46022</v>
      </c>
      <c r="K478" s="4" t="s">
        <v>16</v>
      </c>
      <c r="L478" s="4" t="s">
        <v>16</v>
      </c>
      <c r="M478" s="4" t="s">
        <v>1172</v>
      </c>
      <c r="N478" s="4" t="s">
        <v>16</v>
      </c>
      <c r="O478" s="4">
        <v>0</v>
      </c>
      <c r="P478" s="4">
        <v>-1.39846</v>
      </c>
      <c r="Q478" s="9">
        <v>0</v>
      </c>
      <c r="R478" s="9">
        <v>459473.15704881458</v>
      </c>
      <c r="S478" s="9">
        <v>0</v>
      </c>
      <c r="T478" s="9">
        <v>667975.46071520681</v>
      </c>
      <c r="U478" s="9">
        <v>1521388.3015303449</v>
      </c>
      <c r="V478" s="9">
        <v>-83107.621973592511</v>
      </c>
      <c r="W478" s="9">
        <v>1521388.3015303449</v>
      </c>
      <c r="X478" s="9">
        <v>0</v>
      </c>
      <c r="Y478" s="9">
        <v>5115094.8396670651</v>
      </c>
      <c r="Z478" s="9">
        <v>4655621.6826182501</v>
      </c>
      <c r="AA478" s="9">
        <v>5323597.1433334574</v>
      </c>
      <c r="AB478" s="9">
        <v>6177009.9841485955</v>
      </c>
      <c r="AC478" s="9">
        <v>4572514.0606446574</v>
      </c>
      <c r="AD478" s="9">
        <v>6177009.9841485955</v>
      </c>
      <c r="AE478" s="9">
        <v>4655621.6826182501</v>
      </c>
      <c r="AF478" s="9">
        <v>30329029.207271799</v>
      </c>
      <c r="AG478" s="9">
        <f>IF(ISBLANK(Tabla3[[#This Row],[FPO]]),"",YEAR(Tabla3[[#This Row],[FPO]])-$B$1)</f>
        <v>2</v>
      </c>
      <c r="AH478" s="9"/>
    </row>
    <row r="479" spans="1:34" x14ac:dyDescent="0.25">
      <c r="A479" s="4" t="s">
        <v>1502</v>
      </c>
      <c r="B479" s="4" t="s">
        <v>1503</v>
      </c>
      <c r="C479" s="5">
        <v>44784</v>
      </c>
      <c r="D479" s="6" t="s">
        <v>1504</v>
      </c>
      <c r="E479" s="4">
        <v>19.899999999999999</v>
      </c>
      <c r="F479" s="4" t="s">
        <v>21</v>
      </c>
      <c r="G479" s="4" t="s">
        <v>1225</v>
      </c>
      <c r="H479" s="4" t="s">
        <v>1505</v>
      </c>
      <c r="I479" s="7">
        <v>46022</v>
      </c>
      <c r="J479" s="7">
        <v>46022</v>
      </c>
      <c r="K479" s="4" t="s">
        <v>16</v>
      </c>
      <c r="L479" s="4" t="s">
        <v>16</v>
      </c>
      <c r="M479" s="4" t="s">
        <v>1172</v>
      </c>
      <c r="N479" s="4" t="s">
        <v>16</v>
      </c>
      <c r="O479" s="4">
        <v>0</v>
      </c>
      <c r="P479" s="4">
        <v>-1.42536</v>
      </c>
      <c r="Q479" s="9">
        <v>0</v>
      </c>
      <c r="R479" s="9">
        <v>459473.15704881458</v>
      </c>
      <c r="S479" s="9">
        <v>0</v>
      </c>
      <c r="T479" s="9">
        <v>667975.46071520681</v>
      </c>
      <c r="U479" s="9">
        <v>1521388.3015303449</v>
      </c>
      <c r="V479" s="9">
        <v>-84706.234040501557</v>
      </c>
      <c r="W479" s="9">
        <v>1521388.3015303449</v>
      </c>
      <c r="X479" s="9">
        <v>0</v>
      </c>
      <c r="Y479" s="9">
        <v>5115094.8396670651</v>
      </c>
      <c r="Z479" s="9">
        <v>4655621.6826182501</v>
      </c>
      <c r="AA479" s="9">
        <v>5323597.1433334574</v>
      </c>
      <c r="AB479" s="9">
        <v>6177009.9841485955</v>
      </c>
      <c r="AC479" s="9">
        <v>4570915.4485777486</v>
      </c>
      <c r="AD479" s="9">
        <v>6177009.9841485955</v>
      </c>
      <c r="AE479" s="9">
        <v>4655621.6826182501</v>
      </c>
      <c r="AF479" s="9">
        <v>30327430.59520489</v>
      </c>
      <c r="AG479" s="9">
        <f>IF(ISBLANK(Tabla3[[#This Row],[FPO]]),"",YEAR(Tabla3[[#This Row],[FPO]])-$B$1)</f>
        <v>2</v>
      </c>
      <c r="AH479" s="9"/>
    </row>
    <row r="480" spans="1:34" x14ac:dyDescent="0.25">
      <c r="A480" s="4" t="s">
        <v>1506</v>
      </c>
      <c r="B480" s="4" t="s">
        <v>1503</v>
      </c>
      <c r="C480" s="5">
        <v>44784</v>
      </c>
      <c r="D480" s="6" t="s">
        <v>1504</v>
      </c>
      <c r="E480" s="4">
        <v>19.899999999999999</v>
      </c>
      <c r="F480" s="4" t="s">
        <v>21</v>
      </c>
      <c r="G480" s="4" t="s">
        <v>1228</v>
      </c>
      <c r="H480" s="4" t="s">
        <v>1505</v>
      </c>
      <c r="I480" s="7">
        <v>46022</v>
      </c>
      <c r="J480" s="7">
        <v>46022</v>
      </c>
      <c r="K480" s="4" t="s">
        <v>16</v>
      </c>
      <c r="L480" s="4" t="s">
        <v>16</v>
      </c>
      <c r="M480" s="4" t="s">
        <v>1172</v>
      </c>
      <c r="N480" s="4" t="s">
        <v>16</v>
      </c>
      <c r="O480" s="4">
        <v>0</v>
      </c>
      <c r="P480" s="4">
        <v>-1.3658999999999999</v>
      </c>
      <c r="Q480" s="9">
        <v>0</v>
      </c>
      <c r="R480" s="9">
        <v>459473.15704881458</v>
      </c>
      <c r="S480" s="9">
        <v>0</v>
      </c>
      <c r="T480" s="9">
        <v>667975.46071520681</v>
      </c>
      <c r="U480" s="9">
        <v>1521388.3015303449</v>
      </c>
      <c r="V480" s="9">
        <v>-81172.647665095894</v>
      </c>
      <c r="W480" s="9">
        <v>1521388.3015303449</v>
      </c>
      <c r="X480" s="9">
        <v>0</v>
      </c>
      <c r="Y480" s="9">
        <v>5115094.8396670651</v>
      </c>
      <c r="Z480" s="9">
        <v>4655621.6826182501</v>
      </c>
      <c r="AA480" s="9">
        <v>5323597.1433334574</v>
      </c>
      <c r="AB480" s="9">
        <v>6177009.9841485955</v>
      </c>
      <c r="AC480" s="9">
        <v>4574449.0349531546</v>
      </c>
      <c r="AD480" s="9">
        <v>6177009.9841485955</v>
      </c>
      <c r="AE480" s="9">
        <v>4655621.6826182501</v>
      </c>
      <c r="AF480" s="9">
        <v>30330964.181580298</v>
      </c>
      <c r="AG480" s="9">
        <f>IF(ISBLANK(Tabla3[[#This Row],[FPO]]),"",YEAR(Tabla3[[#This Row],[FPO]])-$B$1)</f>
        <v>2</v>
      </c>
      <c r="AH480" s="9"/>
    </row>
    <row r="481" spans="1:34" hidden="1" x14ac:dyDescent="0.25">
      <c r="A481" s="4" t="s">
        <v>1618</v>
      </c>
      <c r="B481" s="4" t="s">
        <v>1619</v>
      </c>
      <c r="C481" s="5">
        <v>44799</v>
      </c>
      <c r="D481" s="6">
        <v>0.85902777777777783</v>
      </c>
      <c r="E481" s="4">
        <v>90</v>
      </c>
      <c r="F481" s="4" t="s">
        <v>21</v>
      </c>
      <c r="G481" s="4" t="s">
        <v>1195</v>
      </c>
      <c r="H481" s="4" t="s">
        <v>1620</v>
      </c>
      <c r="I481" s="7">
        <v>46387</v>
      </c>
      <c r="J481" s="7">
        <v>46387</v>
      </c>
      <c r="K481" s="4" t="s">
        <v>16</v>
      </c>
      <c r="L481" s="4" t="s">
        <v>16</v>
      </c>
      <c r="M481" s="4" t="s">
        <v>1172</v>
      </c>
      <c r="N481" s="4" t="s">
        <v>16</v>
      </c>
      <c r="O481" s="4">
        <v>0</v>
      </c>
      <c r="P481" s="4">
        <v>-2.67544</v>
      </c>
      <c r="Q481" s="9">
        <v>0</v>
      </c>
      <c r="R481" s="9">
        <v>410977.77911342983</v>
      </c>
      <c r="S481" s="9">
        <v>0</v>
      </c>
      <c r="T481" s="9">
        <v>597473.57845725107</v>
      </c>
      <c r="U481" s="9">
        <v>1360812.4342847448</v>
      </c>
      <c r="V481" s="9">
        <v>-31445.230758514379</v>
      </c>
      <c r="W481" s="9">
        <v>1360812.4342847448</v>
      </c>
      <c r="X481" s="9">
        <v>0</v>
      </c>
      <c r="Y481" s="9">
        <v>5066599.4617316797</v>
      </c>
      <c r="Z481" s="9">
        <v>4655621.6826182501</v>
      </c>
      <c r="AA481" s="9">
        <v>5253095.2610755013</v>
      </c>
      <c r="AB481" s="9">
        <v>6016434.1169029949</v>
      </c>
      <c r="AC481" s="9">
        <v>4624176.4518597359</v>
      </c>
      <c r="AD481" s="9">
        <v>6016434.1169029949</v>
      </c>
      <c r="AE481" s="9">
        <v>4655621.6826182501</v>
      </c>
      <c r="AF481" s="9">
        <v>30020830.537425131</v>
      </c>
      <c r="AG481" s="9">
        <f>IF(ISBLANK(Tabla3[[#This Row],[FPO]]),"",YEAR(Tabla3[[#This Row],[FPO]])-$B$1)</f>
        <v>3</v>
      </c>
      <c r="AH481" s="9"/>
    </row>
    <row r="482" spans="1:34" hidden="1" x14ac:dyDescent="0.25">
      <c r="A482" s="4" t="s">
        <v>1621</v>
      </c>
      <c r="B482" s="4" t="s">
        <v>1619</v>
      </c>
      <c r="C482" s="5">
        <v>44799</v>
      </c>
      <c r="D482" s="6">
        <v>0.85902777777777783</v>
      </c>
      <c r="E482" s="4">
        <v>90</v>
      </c>
      <c r="F482" s="4" t="s">
        <v>21</v>
      </c>
      <c r="G482" s="4" t="s">
        <v>1324</v>
      </c>
      <c r="H482" s="4" t="s">
        <v>1620</v>
      </c>
      <c r="I482" s="7">
        <v>46387</v>
      </c>
      <c r="J482" s="7">
        <v>46387</v>
      </c>
      <c r="K482" s="4" t="s">
        <v>16</v>
      </c>
      <c r="L482" s="4" t="s">
        <v>16</v>
      </c>
      <c r="M482" s="4" t="s">
        <v>1172</v>
      </c>
      <c r="N482" s="4" t="s">
        <v>16</v>
      </c>
      <c r="O482" s="4">
        <v>0</v>
      </c>
      <c r="P482" s="4">
        <v>-2.2910599999999999</v>
      </c>
      <c r="Q482" s="9">
        <v>0</v>
      </c>
      <c r="R482" s="9">
        <v>410977.77911342983</v>
      </c>
      <c r="S482" s="9">
        <v>0</v>
      </c>
      <c r="T482" s="9">
        <v>597473.57845725107</v>
      </c>
      <c r="U482" s="9">
        <v>1360812.4342847448</v>
      </c>
      <c r="V482" s="9">
        <v>-26927.4999183693</v>
      </c>
      <c r="W482" s="9">
        <v>1360812.4342847448</v>
      </c>
      <c r="X482" s="9">
        <v>0</v>
      </c>
      <c r="Y482" s="9">
        <v>5066599.4617316797</v>
      </c>
      <c r="Z482" s="9">
        <v>4655621.6826182501</v>
      </c>
      <c r="AA482" s="9">
        <v>5253095.2610755013</v>
      </c>
      <c r="AB482" s="9">
        <v>6016434.1169029949</v>
      </c>
      <c r="AC482" s="9">
        <v>4628694.1826998806</v>
      </c>
      <c r="AD482" s="9">
        <v>6016434.1169029949</v>
      </c>
      <c r="AE482" s="9">
        <v>4655621.6826182501</v>
      </c>
      <c r="AF482" s="9">
        <v>30025348.268265277</v>
      </c>
      <c r="AG482" s="9">
        <f>IF(ISBLANK(Tabla3[[#This Row],[FPO]]),"",YEAR(Tabla3[[#This Row],[FPO]])-$B$1)</f>
        <v>3</v>
      </c>
      <c r="AH482" s="9"/>
    </row>
    <row r="483" spans="1:34" x14ac:dyDescent="0.25">
      <c r="A483" s="4" t="s">
        <v>1629</v>
      </c>
      <c r="B483" s="4" t="s">
        <v>1630</v>
      </c>
      <c r="C483" s="5">
        <v>44802</v>
      </c>
      <c r="D483" s="6" t="s">
        <v>1631</v>
      </c>
      <c r="E483" s="4">
        <v>9.9</v>
      </c>
      <c r="F483" s="4" t="s">
        <v>21</v>
      </c>
      <c r="G483" s="4" t="s">
        <v>1625</v>
      </c>
      <c r="H483" s="4" t="s">
        <v>1632</v>
      </c>
      <c r="I483" s="7">
        <v>45657</v>
      </c>
      <c r="J483" s="7">
        <v>45657</v>
      </c>
      <c r="K483" s="4" t="s">
        <v>16</v>
      </c>
      <c r="L483" s="4" t="s">
        <v>16</v>
      </c>
      <c r="M483" s="4" t="s">
        <v>1172</v>
      </c>
      <c r="N483" s="4" t="s">
        <v>16</v>
      </c>
      <c r="O483" s="4">
        <v>0</v>
      </c>
      <c r="P483" s="4">
        <v>6.367</v>
      </c>
      <c r="Q483" s="9">
        <v>0</v>
      </c>
      <c r="R483" s="9">
        <v>513690.98958057474</v>
      </c>
      <c r="S483" s="9">
        <v>0</v>
      </c>
      <c r="T483" s="9">
        <v>746796.56507960113</v>
      </c>
      <c r="U483" s="9">
        <v>1700912.1211109257</v>
      </c>
      <c r="V483" s="9">
        <v>850325.77208616876</v>
      </c>
      <c r="W483" s="9">
        <v>1700912.1211109257</v>
      </c>
      <c r="X483" s="9">
        <v>0</v>
      </c>
      <c r="Y483" s="9">
        <v>5169312.6721988246</v>
      </c>
      <c r="Z483" s="9">
        <v>4655621.6826182501</v>
      </c>
      <c r="AA483" s="9">
        <v>5402418.2476978516</v>
      </c>
      <c r="AB483" s="9">
        <v>6356533.8037291756</v>
      </c>
      <c r="AC483" s="9">
        <v>5505947.4547044188</v>
      </c>
      <c r="AD483" s="9">
        <v>6356533.8037291756</v>
      </c>
      <c r="AE483" s="9">
        <v>4655621.6826182501</v>
      </c>
      <c r="AF483" s="9">
        <v>31664787.267598584</v>
      </c>
      <c r="AG483" s="9">
        <f>IF(ISBLANK(Tabla3[[#This Row],[FPO]]),"",YEAR(Tabla3[[#This Row],[FPO]])-$B$1)</f>
        <v>1</v>
      </c>
      <c r="AH483" s="9"/>
    </row>
    <row r="484" spans="1:34" x14ac:dyDescent="0.25">
      <c r="A484" s="4" t="s">
        <v>1633</v>
      </c>
      <c r="B484" s="4" t="s">
        <v>1630</v>
      </c>
      <c r="C484" s="5">
        <v>44802</v>
      </c>
      <c r="D484" s="6" t="s">
        <v>1631</v>
      </c>
      <c r="E484" s="4">
        <v>9.9</v>
      </c>
      <c r="F484" s="4" t="s">
        <v>21</v>
      </c>
      <c r="G484" s="4" t="s">
        <v>1628</v>
      </c>
      <c r="H484" s="4" t="s">
        <v>1632</v>
      </c>
      <c r="I484" s="7">
        <v>45657</v>
      </c>
      <c r="J484" s="7">
        <v>45657</v>
      </c>
      <c r="K484" s="4" t="s">
        <v>16</v>
      </c>
      <c r="L484" s="4" t="s">
        <v>16</v>
      </c>
      <c r="M484" s="4" t="s">
        <v>1172</v>
      </c>
      <c r="N484" s="4" t="s">
        <v>16</v>
      </c>
      <c r="O484" s="4">
        <v>0</v>
      </c>
      <c r="P484" s="4">
        <v>3.9020000000000001</v>
      </c>
      <c r="Q484" s="9">
        <v>0</v>
      </c>
      <c r="R484" s="9">
        <v>513690.98958057474</v>
      </c>
      <c r="S484" s="9">
        <v>0</v>
      </c>
      <c r="T484" s="9">
        <v>746796.56507960113</v>
      </c>
      <c r="U484" s="9">
        <v>1700912.1211109257</v>
      </c>
      <c r="V484" s="9">
        <v>521120.01926813723</v>
      </c>
      <c r="W484" s="9">
        <v>1700912.1211109257</v>
      </c>
      <c r="X484" s="9">
        <v>0</v>
      </c>
      <c r="Y484" s="9">
        <v>5169312.6721988246</v>
      </c>
      <c r="Z484" s="9">
        <v>4655621.6826182501</v>
      </c>
      <c r="AA484" s="9">
        <v>5402418.2476978516</v>
      </c>
      <c r="AB484" s="9">
        <v>6356533.8037291756</v>
      </c>
      <c r="AC484" s="9">
        <v>5176741.7018863875</v>
      </c>
      <c r="AD484" s="9">
        <v>6356533.8037291756</v>
      </c>
      <c r="AE484" s="9">
        <v>4655621.6826182501</v>
      </c>
      <c r="AF484" s="9">
        <v>31335581.514780555</v>
      </c>
      <c r="AG484" s="9">
        <f>IF(ISBLANK(Tabla3[[#This Row],[FPO]]),"",YEAR(Tabla3[[#This Row],[FPO]])-$B$1)</f>
        <v>1</v>
      </c>
      <c r="AH484" s="9"/>
    </row>
    <row r="485" spans="1:34" x14ac:dyDescent="0.25">
      <c r="A485" s="4" t="s">
        <v>1622</v>
      </c>
      <c r="B485" s="4" t="s">
        <v>1623</v>
      </c>
      <c r="C485" s="5">
        <v>44802</v>
      </c>
      <c r="D485" s="6" t="s">
        <v>1624</v>
      </c>
      <c r="E485" s="4">
        <v>9.9</v>
      </c>
      <c r="F485" s="4" t="s">
        <v>21</v>
      </c>
      <c r="G485" s="4" t="s">
        <v>1625</v>
      </c>
      <c r="H485" s="4" t="s">
        <v>1626</v>
      </c>
      <c r="I485" s="7">
        <v>45657</v>
      </c>
      <c r="J485" s="7">
        <v>45657</v>
      </c>
      <c r="K485" s="4" t="s">
        <v>16</v>
      </c>
      <c r="L485" s="4" t="s">
        <v>16</v>
      </c>
      <c r="M485" s="4" t="s">
        <v>1172</v>
      </c>
      <c r="N485" s="4" t="s">
        <v>16</v>
      </c>
      <c r="O485" s="4">
        <v>0</v>
      </c>
      <c r="P485" s="4">
        <v>6.367</v>
      </c>
      <c r="Q485" s="9">
        <v>0</v>
      </c>
      <c r="R485" s="9">
        <v>513690.98958057474</v>
      </c>
      <c r="S485" s="9">
        <v>0</v>
      </c>
      <c r="T485" s="9">
        <v>746796.56507960113</v>
      </c>
      <c r="U485" s="9">
        <v>1700912.1211109257</v>
      </c>
      <c r="V485" s="9">
        <v>850325.77208616876</v>
      </c>
      <c r="W485" s="9">
        <v>1700912.1211109257</v>
      </c>
      <c r="X485" s="9">
        <v>0</v>
      </c>
      <c r="Y485" s="9">
        <v>5169312.6721988246</v>
      </c>
      <c r="Z485" s="9">
        <v>4655621.6826182501</v>
      </c>
      <c r="AA485" s="9">
        <v>5402418.2476978516</v>
      </c>
      <c r="AB485" s="9">
        <v>6356533.8037291756</v>
      </c>
      <c r="AC485" s="9">
        <v>5505947.4547044188</v>
      </c>
      <c r="AD485" s="9">
        <v>6356533.8037291756</v>
      </c>
      <c r="AE485" s="9">
        <v>4655621.6826182501</v>
      </c>
      <c r="AF485" s="9">
        <v>31664787.267598584</v>
      </c>
      <c r="AG485" s="9">
        <f>IF(ISBLANK(Tabla3[[#This Row],[FPO]]),"",YEAR(Tabla3[[#This Row],[FPO]])-$B$1)</f>
        <v>1</v>
      </c>
      <c r="AH485" s="9"/>
    </row>
    <row r="486" spans="1:34" x14ac:dyDescent="0.25">
      <c r="A486" s="4" t="s">
        <v>1627</v>
      </c>
      <c r="B486" s="4" t="s">
        <v>1623</v>
      </c>
      <c r="C486" s="5">
        <v>44802</v>
      </c>
      <c r="D486" s="6" t="s">
        <v>1624</v>
      </c>
      <c r="E486" s="4">
        <v>9.9</v>
      </c>
      <c r="F486" s="4" t="s">
        <v>21</v>
      </c>
      <c r="G486" s="4" t="s">
        <v>1628</v>
      </c>
      <c r="H486" s="4" t="s">
        <v>1626</v>
      </c>
      <c r="I486" s="7">
        <v>45657</v>
      </c>
      <c r="J486" s="7">
        <v>45657</v>
      </c>
      <c r="K486" s="4" t="s">
        <v>16</v>
      </c>
      <c r="L486" s="4" t="s">
        <v>16</v>
      </c>
      <c r="M486" s="4" t="s">
        <v>1172</v>
      </c>
      <c r="N486" s="4" t="s">
        <v>16</v>
      </c>
      <c r="O486" s="4">
        <v>0</v>
      </c>
      <c r="P486" s="4">
        <v>3.9020000000000001</v>
      </c>
      <c r="Q486" s="9">
        <v>0</v>
      </c>
      <c r="R486" s="9">
        <v>513690.98958057474</v>
      </c>
      <c r="S486" s="9">
        <v>0</v>
      </c>
      <c r="T486" s="9">
        <v>746796.56507960113</v>
      </c>
      <c r="U486" s="9">
        <v>1700912.1211109257</v>
      </c>
      <c r="V486" s="9">
        <v>521120.01926813723</v>
      </c>
      <c r="W486" s="9">
        <v>1700912.1211109257</v>
      </c>
      <c r="X486" s="9">
        <v>0</v>
      </c>
      <c r="Y486" s="9">
        <v>5169312.6721988246</v>
      </c>
      <c r="Z486" s="9">
        <v>4655621.6826182501</v>
      </c>
      <c r="AA486" s="9">
        <v>5402418.2476978516</v>
      </c>
      <c r="AB486" s="9">
        <v>6356533.8037291756</v>
      </c>
      <c r="AC486" s="9">
        <v>5176741.7018863875</v>
      </c>
      <c r="AD486" s="9">
        <v>6356533.8037291756</v>
      </c>
      <c r="AE486" s="9">
        <v>4655621.6826182501</v>
      </c>
      <c r="AF486" s="9">
        <v>31335581.514780555</v>
      </c>
      <c r="AG486" s="9">
        <f>IF(ISBLANK(Tabla3[[#This Row],[FPO]]),"",YEAR(Tabla3[[#This Row],[FPO]])-$B$1)</f>
        <v>1</v>
      </c>
      <c r="AH486" s="9"/>
    </row>
    <row r="487" spans="1:34" hidden="1" x14ac:dyDescent="0.25">
      <c r="A487" s="4" t="s">
        <v>1245</v>
      </c>
      <c r="B487" s="4" t="s">
        <v>1246</v>
      </c>
      <c r="C487" s="5">
        <v>44756</v>
      </c>
      <c r="D487" s="6" t="s">
        <v>1247</v>
      </c>
      <c r="E487" s="4">
        <v>90</v>
      </c>
      <c r="F487" s="4" t="s">
        <v>21</v>
      </c>
      <c r="G487" s="4" t="s">
        <v>1183</v>
      </c>
      <c r="H487" s="4" t="s">
        <v>1248</v>
      </c>
      <c r="I487" s="7">
        <v>46387</v>
      </c>
      <c r="J487" s="7">
        <v>46387</v>
      </c>
      <c r="K487" s="4" t="s">
        <v>16</v>
      </c>
      <c r="L487" s="4" t="s">
        <v>16</v>
      </c>
      <c r="M487" s="4" t="s">
        <v>1172</v>
      </c>
      <c r="N487" s="4" t="s">
        <v>16</v>
      </c>
      <c r="O487" s="4">
        <v>0</v>
      </c>
      <c r="P487" s="4">
        <v>-8.3800000000000008</v>
      </c>
      <c r="Q487" s="9">
        <v>0</v>
      </c>
      <c r="R487" s="9">
        <v>410977.77911342983</v>
      </c>
      <c r="S487" s="9">
        <v>0</v>
      </c>
      <c r="T487" s="9">
        <v>597473.57845725107</v>
      </c>
      <c r="U487" s="9">
        <v>1360812.4342847448</v>
      </c>
      <c r="V487" s="9">
        <v>-98492.597014453888</v>
      </c>
      <c r="W487" s="9">
        <v>1360812.4342847448</v>
      </c>
      <c r="X487" s="9">
        <v>0</v>
      </c>
      <c r="Y487" s="9">
        <v>5066599.4617316797</v>
      </c>
      <c r="Z487" s="9">
        <v>4655621.6826182501</v>
      </c>
      <c r="AA487" s="9">
        <v>5253095.2610755013</v>
      </c>
      <c r="AB487" s="9">
        <v>6016434.1169029949</v>
      </c>
      <c r="AC487" s="9">
        <v>4557129.0856037959</v>
      </c>
      <c r="AD487" s="9">
        <v>6016434.1169029949</v>
      </c>
      <c r="AE487" s="9">
        <v>4655621.6826182501</v>
      </c>
      <c r="AF487" s="9">
        <v>29953783.171169192</v>
      </c>
      <c r="AG487" s="9">
        <f>IF(ISBLANK(Tabla3[[#This Row],[FPO]]),"",YEAR(Tabla3[[#This Row],[FPO]])-$B$1)</f>
        <v>3</v>
      </c>
      <c r="AH487" s="9"/>
    </row>
    <row r="488" spans="1:34" hidden="1" x14ac:dyDescent="0.25">
      <c r="A488" s="4" t="s">
        <v>1249</v>
      </c>
      <c r="B488" s="4" t="s">
        <v>1246</v>
      </c>
      <c r="C488" s="5">
        <v>44756</v>
      </c>
      <c r="D488" s="6" t="s">
        <v>1247</v>
      </c>
      <c r="E488" s="4">
        <v>90</v>
      </c>
      <c r="F488" s="4" t="s">
        <v>21</v>
      </c>
      <c r="G488" s="4" t="s">
        <v>1202</v>
      </c>
      <c r="H488" s="4" t="s">
        <v>1248</v>
      </c>
      <c r="I488" s="7">
        <v>46387</v>
      </c>
      <c r="J488" s="7">
        <v>46387</v>
      </c>
      <c r="K488" s="4" t="s">
        <v>16</v>
      </c>
      <c r="L488" s="4" t="s">
        <v>16</v>
      </c>
      <c r="M488" s="4" t="s">
        <v>1172</v>
      </c>
      <c r="N488" s="4" t="s">
        <v>16</v>
      </c>
      <c r="O488" s="4">
        <v>0</v>
      </c>
      <c r="P488" s="4">
        <v>-7.85</v>
      </c>
      <c r="Q488" s="9">
        <v>0</v>
      </c>
      <c r="R488" s="9">
        <v>410977.77911342983</v>
      </c>
      <c r="S488" s="9">
        <v>0</v>
      </c>
      <c r="T488" s="9">
        <v>597473.57845725107</v>
      </c>
      <c r="U488" s="9">
        <v>1360812.4342847448</v>
      </c>
      <c r="V488" s="9">
        <v>-92263.351618551664</v>
      </c>
      <c r="W488" s="9">
        <v>1360812.4342847448</v>
      </c>
      <c r="X488" s="9">
        <v>0</v>
      </c>
      <c r="Y488" s="9">
        <v>5066599.4617316797</v>
      </c>
      <c r="Z488" s="9">
        <v>4655621.6826182501</v>
      </c>
      <c r="AA488" s="9">
        <v>5253095.2610755013</v>
      </c>
      <c r="AB488" s="9">
        <v>6016434.1169029949</v>
      </c>
      <c r="AC488" s="9">
        <v>4563358.3309996985</v>
      </c>
      <c r="AD488" s="9">
        <v>6016434.1169029949</v>
      </c>
      <c r="AE488" s="9">
        <v>4655621.6826182501</v>
      </c>
      <c r="AF488" s="9">
        <v>29960012.416565094</v>
      </c>
      <c r="AG488" s="9">
        <f>IF(ISBLANK(Tabla3[[#This Row],[FPO]]),"",YEAR(Tabla3[[#This Row],[FPO]])-$B$1)</f>
        <v>3</v>
      </c>
      <c r="AH488" s="9"/>
    </row>
    <row r="489" spans="1:34" x14ac:dyDescent="0.25">
      <c r="A489" s="4" t="s">
        <v>1639</v>
      </c>
      <c r="B489" s="4" t="s">
        <v>1640</v>
      </c>
      <c r="C489" s="5">
        <v>44804</v>
      </c>
      <c r="D489" s="6" t="s">
        <v>1641</v>
      </c>
      <c r="E489" s="4">
        <v>19.899999999999999</v>
      </c>
      <c r="F489" s="4" t="s">
        <v>21</v>
      </c>
      <c r="G489" s="4" t="s">
        <v>1642</v>
      </c>
      <c r="H489" s="4" t="s">
        <v>1643</v>
      </c>
      <c r="I489" s="7">
        <v>45642</v>
      </c>
      <c r="J489" s="7">
        <v>45642</v>
      </c>
      <c r="K489" s="4" t="s">
        <v>16</v>
      </c>
      <c r="L489" s="4" t="s">
        <v>16</v>
      </c>
      <c r="M489" s="4" t="s">
        <v>1172</v>
      </c>
      <c r="N489" s="4" t="s">
        <v>16</v>
      </c>
      <c r="O489" s="4">
        <v>0</v>
      </c>
      <c r="P489" s="4">
        <v>0.835422</v>
      </c>
      <c r="Q489" s="9">
        <v>0</v>
      </c>
      <c r="R489" s="9">
        <v>513690.98958057468</v>
      </c>
      <c r="S489" s="9">
        <v>0</v>
      </c>
      <c r="T489" s="9">
        <v>746796.56507960102</v>
      </c>
      <c r="U489" s="9">
        <v>1700912.1211109255</v>
      </c>
      <c r="V489" s="9">
        <v>55505.819390346864</v>
      </c>
      <c r="W489" s="9">
        <v>1700912.1211109255</v>
      </c>
      <c r="X489" s="9">
        <v>0</v>
      </c>
      <c r="Y489" s="9">
        <v>5169312.6721988246</v>
      </c>
      <c r="Z489" s="9">
        <v>4655621.6826182501</v>
      </c>
      <c r="AA489" s="9">
        <v>5402418.2476978507</v>
      </c>
      <c r="AB489" s="9">
        <v>6356533.8037291756</v>
      </c>
      <c r="AC489" s="9">
        <v>4711127.5020085974</v>
      </c>
      <c r="AD489" s="9">
        <v>6356533.8037291756</v>
      </c>
      <c r="AE489" s="9">
        <v>4655621.6826182501</v>
      </c>
      <c r="AF489" s="9">
        <v>30869967.31490276</v>
      </c>
      <c r="AG489" s="9">
        <f>IF(ISBLANK(Tabla3[[#This Row],[FPO]]),"",YEAR(Tabla3[[#This Row],[FPO]])-$B$1)</f>
        <v>1</v>
      </c>
      <c r="AH489" s="9"/>
    </row>
    <row r="490" spans="1:34" x14ac:dyDescent="0.25">
      <c r="A490" s="4" t="s">
        <v>1644</v>
      </c>
      <c r="B490" s="4" t="s">
        <v>1640</v>
      </c>
      <c r="C490" s="5">
        <v>44804</v>
      </c>
      <c r="D490" s="6" t="s">
        <v>1641</v>
      </c>
      <c r="E490" s="4">
        <v>19.899999999999999</v>
      </c>
      <c r="F490" s="4" t="s">
        <v>21</v>
      </c>
      <c r="G490" s="4" t="s">
        <v>1645</v>
      </c>
      <c r="H490" s="4" t="s">
        <v>1643</v>
      </c>
      <c r="I490" s="7">
        <v>45642</v>
      </c>
      <c r="J490" s="7">
        <v>45642</v>
      </c>
      <c r="K490" s="4" t="s">
        <v>16</v>
      </c>
      <c r="L490" s="4" t="s">
        <v>16</v>
      </c>
      <c r="M490" s="4" t="s">
        <v>1172</v>
      </c>
      <c r="N490" s="4" t="s">
        <v>16</v>
      </c>
      <c r="O490" s="4">
        <v>0</v>
      </c>
      <c r="P490" s="4">
        <v>-1.930059</v>
      </c>
      <c r="Q490" s="9">
        <v>0</v>
      </c>
      <c r="R490" s="9">
        <v>513690.98958057468</v>
      </c>
      <c r="S490" s="9">
        <v>0</v>
      </c>
      <c r="T490" s="9">
        <v>746796.56507960102</v>
      </c>
      <c r="U490" s="9">
        <v>1700912.1211109255</v>
      </c>
      <c r="V490" s="9">
        <v>-128234.00181789976</v>
      </c>
      <c r="W490" s="9">
        <v>1700912.1211109255</v>
      </c>
      <c r="X490" s="9">
        <v>0</v>
      </c>
      <c r="Y490" s="9">
        <v>5169312.6721988246</v>
      </c>
      <c r="Z490" s="9">
        <v>4655621.6826182501</v>
      </c>
      <c r="AA490" s="9">
        <v>5402418.2476978507</v>
      </c>
      <c r="AB490" s="9">
        <v>6356533.8037291756</v>
      </c>
      <c r="AC490" s="9">
        <v>4527387.6808003504</v>
      </c>
      <c r="AD490" s="9">
        <v>6356533.8037291756</v>
      </c>
      <c r="AE490" s="9">
        <v>4655621.6826182501</v>
      </c>
      <c r="AF490" s="9">
        <v>30686227.49369451</v>
      </c>
      <c r="AG490" s="9">
        <f>IF(ISBLANK(Tabla3[[#This Row],[FPO]]),"",YEAR(Tabla3[[#This Row],[FPO]])-$B$1)</f>
        <v>1</v>
      </c>
      <c r="AH490" s="9"/>
    </row>
    <row r="491" spans="1:34" x14ac:dyDescent="0.25">
      <c r="A491" s="4" t="s">
        <v>1472</v>
      </c>
      <c r="B491" s="4" t="s">
        <v>1473</v>
      </c>
      <c r="C491" s="5">
        <v>44781</v>
      </c>
      <c r="D491" s="6" t="s">
        <v>1474</v>
      </c>
      <c r="E491" s="4">
        <v>9.9</v>
      </c>
      <c r="F491" s="4" t="s">
        <v>21</v>
      </c>
      <c r="G491" s="4" t="s">
        <v>1338</v>
      </c>
      <c r="H491" s="4" t="s">
        <v>1475</v>
      </c>
      <c r="I491" s="7">
        <v>46022</v>
      </c>
      <c r="J491" s="7">
        <v>46022</v>
      </c>
      <c r="K491" s="4" t="s">
        <v>16</v>
      </c>
      <c r="L491" s="4" t="s">
        <v>16</v>
      </c>
      <c r="M491" s="4" t="s">
        <v>1172</v>
      </c>
      <c r="N491" s="4" t="s">
        <v>16</v>
      </c>
      <c r="O491" s="4">
        <v>0</v>
      </c>
      <c r="P491" s="4">
        <v>-1.08019</v>
      </c>
      <c r="Q491" s="9">
        <v>0</v>
      </c>
      <c r="R491" s="9">
        <v>459473.15704881464</v>
      </c>
      <c r="S491" s="9">
        <v>0</v>
      </c>
      <c r="T491" s="9">
        <v>667975.46071520657</v>
      </c>
      <c r="U491" s="9">
        <v>1521388.3015303449</v>
      </c>
      <c r="V491" s="9">
        <v>-129035.39068842483</v>
      </c>
      <c r="W491" s="9">
        <v>1521388.3015303449</v>
      </c>
      <c r="X491" s="9">
        <v>0</v>
      </c>
      <c r="Y491" s="9">
        <v>5115094.8396670651</v>
      </c>
      <c r="Z491" s="9">
        <v>4655621.6826182501</v>
      </c>
      <c r="AA491" s="9">
        <v>5323597.1433334565</v>
      </c>
      <c r="AB491" s="9">
        <v>6177009.9841485955</v>
      </c>
      <c r="AC491" s="9">
        <v>4526586.2919298252</v>
      </c>
      <c r="AD491" s="9">
        <v>6177009.9841485955</v>
      </c>
      <c r="AE491" s="9">
        <v>4655621.6826182501</v>
      </c>
      <c r="AF491" s="9">
        <v>30283101.438556969</v>
      </c>
      <c r="AG491" s="9">
        <f>IF(ISBLANK(Tabla3[[#This Row],[FPO]]),"",YEAR(Tabla3[[#This Row],[FPO]])-$B$1)</f>
        <v>2</v>
      </c>
      <c r="AH491" s="9"/>
    </row>
    <row r="492" spans="1:34" x14ac:dyDescent="0.25">
      <c r="A492" s="4" t="s">
        <v>1476</v>
      </c>
      <c r="B492" s="4" t="s">
        <v>1473</v>
      </c>
      <c r="C492" s="5">
        <v>44781</v>
      </c>
      <c r="D492" s="6" t="s">
        <v>1474</v>
      </c>
      <c r="E492" s="4">
        <v>9.9</v>
      </c>
      <c r="F492" s="4" t="s">
        <v>21</v>
      </c>
      <c r="G492" s="4" t="s">
        <v>1335</v>
      </c>
      <c r="H492" s="4" t="s">
        <v>1475</v>
      </c>
      <c r="I492" s="7">
        <v>46022</v>
      </c>
      <c r="J492" s="7">
        <v>46022</v>
      </c>
      <c r="K492" s="4" t="s">
        <v>16</v>
      </c>
      <c r="L492" s="4" t="s">
        <v>16</v>
      </c>
      <c r="M492" s="4" t="s">
        <v>1172</v>
      </c>
      <c r="N492" s="4" t="s">
        <v>16</v>
      </c>
      <c r="O492" s="4">
        <v>0</v>
      </c>
      <c r="P492" s="4">
        <v>-1.524</v>
      </c>
      <c r="Q492" s="9">
        <v>0</v>
      </c>
      <c r="R492" s="9">
        <v>459473.15704881464</v>
      </c>
      <c r="S492" s="9">
        <v>0</v>
      </c>
      <c r="T492" s="9">
        <v>667975.46071520657</v>
      </c>
      <c r="U492" s="9">
        <v>1521388.3015303449</v>
      </c>
      <c r="V492" s="9">
        <v>-182051.24599298221</v>
      </c>
      <c r="W492" s="9">
        <v>1521388.3015303449</v>
      </c>
      <c r="X492" s="9">
        <v>0</v>
      </c>
      <c r="Y492" s="9">
        <v>5115094.8396670651</v>
      </c>
      <c r="Z492" s="9">
        <v>4655621.6826182501</v>
      </c>
      <c r="AA492" s="9">
        <v>5323597.1433334565</v>
      </c>
      <c r="AB492" s="9">
        <v>6177009.9841485955</v>
      </c>
      <c r="AC492" s="9">
        <v>4473570.4366252683</v>
      </c>
      <c r="AD492" s="9">
        <v>6177009.9841485955</v>
      </c>
      <c r="AE492" s="9">
        <v>4655621.6826182501</v>
      </c>
      <c r="AF492" s="9">
        <v>30230085.583252411</v>
      </c>
      <c r="AG492" s="9">
        <f>IF(ISBLANK(Tabla3[[#This Row],[FPO]]),"",YEAR(Tabla3[[#This Row],[FPO]])-$B$1)</f>
        <v>2</v>
      </c>
      <c r="AH492" s="9"/>
    </row>
    <row r="493" spans="1:34" x14ac:dyDescent="0.25">
      <c r="A493" s="4" t="s">
        <v>1477</v>
      </c>
      <c r="B493" s="4" t="s">
        <v>1473</v>
      </c>
      <c r="C493" s="5">
        <v>44781</v>
      </c>
      <c r="D493" s="6" t="s">
        <v>1478</v>
      </c>
      <c r="E493" s="4">
        <v>9.9</v>
      </c>
      <c r="F493" s="4" t="s">
        <v>21</v>
      </c>
      <c r="G493" s="4" t="s">
        <v>1338</v>
      </c>
      <c r="H493" s="4" t="s">
        <v>1479</v>
      </c>
      <c r="I493" s="7">
        <v>46022</v>
      </c>
      <c r="J493" s="7">
        <v>46022</v>
      </c>
      <c r="K493" s="4" t="s">
        <v>16</v>
      </c>
      <c r="L493" s="4" t="s">
        <v>16</v>
      </c>
      <c r="M493" s="4" t="s">
        <v>1172</v>
      </c>
      <c r="N493" s="4" t="s">
        <v>16</v>
      </c>
      <c r="O493" s="4">
        <v>0</v>
      </c>
      <c r="P493" s="4">
        <v>-1.08019</v>
      </c>
      <c r="Q493" s="9">
        <v>0</v>
      </c>
      <c r="R493" s="9">
        <v>459473.15704881464</v>
      </c>
      <c r="S493" s="9">
        <v>0</v>
      </c>
      <c r="T493" s="9">
        <v>667975.46071520657</v>
      </c>
      <c r="U493" s="9">
        <v>1521388.3015303449</v>
      </c>
      <c r="V493" s="9">
        <v>-129035.39068842483</v>
      </c>
      <c r="W493" s="9">
        <v>1521388.3015303449</v>
      </c>
      <c r="X493" s="9">
        <v>0</v>
      </c>
      <c r="Y493" s="9">
        <v>5115094.8396670651</v>
      </c>
      <c r="Z493" s="9">
        <v>4655621.6826182501</v>
      </c>
      <c r="AA493" s="9">
        <v>5323597.1433334565</v>
      </c>
      <c r="AB493" s="9">
        <v>6177009.9841485955</v>
      </c>
      <c r="AC493" s="9">
        <v>4526586.2919298252</v>
      </c>
      <c r="AD493" s="9">
        <v>6177009.9841485955</v>
      </c>
      <c r="AE493" s="9">
        <v>4655621.6826182501</v>
      </c>
      <c r="AF493" s="9">
        <v>30283101.438556969</v>
      </c>
      <c r="AG493" s="9">
        <f>IF(ISBLANK(Tabla3[[#This Row],[FPO]]),"",YEAR(Tabla3[[#This Row],[FPO]])-$B$1)</f>
        <v>2</v>
      </c>
      <c r="AH493" s="9"/>
    </row>
    <row r="494" spans="1:34" x14ac:dyDescent="0.25">
      <c r="A494" s="4" t="s">
        <v>1480</v>
      </c>
      <c r="B494" s="4" t="s">
        <v>1473</v>
      </c>
      <c r="C494" s="5">
        <v>44781</v>
      </c>
      <c r="D494" s="6" t="s">
        <v>1478</v>
      </c>
      <c r="E494" s="4">
        <v>9.9</v>
      </c>
      <c r="F494" s="4" t="s">
        <v>21</v>
      </c>
      <c r="G494" s="4" t="s">
        <v>1335</v>
      </c>
      <c r="H494" s="4" t="s">
        <v>1479</v>
      </c>
      <c r="I494" s="7">
        <v>46022</v>
      </c>
      <c r="J494" s="7">
        <v>46022</v>
      </c>
      <c r="K494" s="4" t="s">
        <v>16</v>
      </c>
      <c r="L494" s="4" t="s">
        <v>16</v>
      </c>
      <c r="M494" s="4" t="s">
        <v>1172</v>
      </c>
      <c r="N494" s="4" t="s">
        <v>16</v>
      </c>
      <c r="O494" s="4">
        <v>0</v>
      </c>
      <c r="P494" s="4">
        <v>-1.524</v>
      </c>
      <c r="Q494" s="9">
        <v>0</v>
      </c>
      <c r="R494" s="9">
        <v>459473.15704881464</v>
      </c>
      <c r="S494" s="9">
        <v>0</v>
      </c>
      <c r="T494" s="9">
        <v>667975.46071520657</v>
      </c>
      <c r="U494" s="9">
        <v>1521388.3015303449</v>
      </c>
      <c r="V494" s="9">
        <v>-182051.24599298221</v>
      </c>
      <c r="W494" s="9">
        <v>1521388.3015303449</v>
      </c>
      <c r="X494" s="9">
        <v>0</v>
      </c>
      <c r="Y494" s="9">
        <v>5115094.8396670651</v>
      </c>
      <c r="Z494" s="9">
        <v>4655621.6826182501</v>
      </c>
      <c r="AA494" s="9">
        <v>5323597.1433334565</v>
      </c>
      <c r="AB494" s="9">
        <v>6177009.9841485955</v>
      </c>
      <c r="AC494" s="9">
        <v>4473570.4366252683</v>
      </c>
      <c r="AD494" s="9">
        <v>6177009.9841485955</v>
      </c>
      <c r="AE494" s="9">
        <v>4655621.6826182501</v>
      </c>
      <c r="AF494" s="9">
        <v>30230085.583252411</v>
      </c>
      <c r="AG494" s="9">
        <f>IF(ISBLANK(Tabla3[[#This Row],[FPO]]),"",YEAR(Tabla3[[#This Row],[FPO]])-$B$1)</f>
        <v>2</v>
      </c>
      <c r="AH494" s="9"/>
    </row>
    <row r="495" spans="1:34" x14ac:dyDescent="0.25">
      <c r="A495" s="4" t="s">
        <v>1332</v>
      </c>
      <c r="B495" s="4" t="s">
        <v>1333</v>
      </c>
      <c r="C495" s="5">
        <v>44759</v>
      </c>
      <c r="D495" s="6" t="s">
        <v>1334</v>
      </c>
      <c r="E495" s="4">
        <v>9.9</v>
      </c>
      <c r="F495" s="4" t="s">
        <v>21</v>
      </c>
      <c r="G495" s="4" t="s">
        <v>1335</v>
      </c>
      <c r="H495" s="4" t="s">
        <v>1336</v>
      </c>
      <c r="I495" s="7">
        <v>46022</v>
      </c>
      <c r="J495" s="7">
        <v>46022</v>
      </c>
      <c r="K495" s="4" t="s">
        <v>16</v>
      </c>
      <c r="L495" s="4" t="s">
        <v>16</v>
      </c>
      <c r="M495" s="4" t="s">
        <v>1172</v>
      </c>
      <c r="N495" s="4" t="s">
        <v>16</v>
      </c>
      <c r="O495" s="4">
        <v>0</v>
      </c>
      <c r="P495" s="4">
        <v>-0.187</v>
      </c>
      <c r="Q495" s="9">
        <v>0</v>
      </c>
      <c r="R495" s="9">
        <v>459473.15704881464</v>
      </c>
      <c r="S495" s="9">
        <v>0</v>
      </c>
      <c r="T495" s="9">
        <v>667975.46071520657</v>
      </c>
      <c r="U495" s="9">
        <v>1521388.3015303449</v>
      </c>
      <c r="V495" s="9">
        <v>-22338.309055569342</v>
      </c>
      <c r="W495" s="9">
        <v>1521388.3015303449</v>
      </c>
      <c r="X495" s="9">
        <v>0</v>
      </c>
      <c r="Y495" s="9">
        <v>5115094.8396670651</v>
      </c>
      <c r="Z495" s="9">
        <v>4655621.6826182501</v>
      </c>
      <c r="AA495" s="9">
        <v>5323597.1433334565</v>
      </c>
      <c r="AB495" s="9">
        <v>6177009.9841485955</v>
      </c>
      <c r="AC495" s="9">
        <v>4633283.3735626806</v>
      </c>
      <c r="AD495" s="9">
        <v>6177009.9841485955</v>
      </c>
      <c r="AE495" s="9">
        <v>4655621.6826182501</v>
      </c>
      <c r="AF495" s="9">
        <v>30389798.520189822</v>
      </c>
      <c r="AG495" s="9">
        <f>IF(ISBLANK(Tabla3[[#This Row],[FPO]]),"",YEAR(Tabla3[[#This Row],[FPO]])-$B$1)</f>
        <v>2</v>
      </c>
      <c r="AH495" s="9"/>
    </row>
    <row r="496" spans="1:34" x14ac:dyDescent="0.25">
      <c r="A496" s="4" t="s">
        <v>1337</v>
      </c>
      <c r="B496" s="4" t="s">
        <v>1333</v>
      </c>
      <c r="C496" s="5">
        <v>44759</v>
      </c>
      <c r="D496" s="6" t="s">
        <v>1334</v>
      </c>
      <c r="E496" s="4">
        <v>9.9</v>
      </c>
      <c r="F496" s="4" t="s">
        <v>21</v>
      </c>
      <c r="G496" s="4" t="s">
        <v>1338</v>
      </c>
      <c r="H496" s="4" t="s">
        <v>1336</v>
      </c>
      <c r="I496" s="7">
        <v>46022</v>
      </c>
      <c r="J496" s="7">
        <v>46022</v>
      </c>
      <c r="K496" s="4" t="s">
        <v>16</v>
      </c>
      <c r="L496" s="4" t="s">
        <v>16</v>
      </c>
      <c r="M496" s="4" t="s">
        <v>1172</v>
      </c>
      <c r="N496" s="4" t="s">
        <v>16</v>
      </c>
      <c r="O496" s="4">
        <v>0</v>
      </c>
      <c r="P496" s="4">
        <v>-0.189</v>
      </c>
      <c r="Q496" s="9">
        <v>0</v>
      </c>
      <c r="R496" s="9">
        <v>459473.15704881464</v>
      </c>
      <c r="S496" s="9">
        <v>0</v>
      </c>
      <c r="T496" s="9">
        <v>667975.46071520657</v>
      </c>
      <c r="U496" s="9">
        <v>1521388.3015303449</v>
      </c>
      <c r="V496" s="9">
        <v>-22577.221451885587</v>
      </c>
      <c r="W496" s="9">
        <v>1521388.3015303449</v>
      </c>
      <c r="X496" s="9">
        <v>0</v>
      </c>
      <c r="Y496" s="9">
        <v>5115094.8396670651</v>
      </c>
      <c r="Z496" s="9">
        <v>4655621.6826182501</v>
      </c>
      <c r="AA496" s="9">
        <v>5323597.1433334565</v>
      </c>
      <c r="AB496" s="9">
        <v>6177009.9841485955</v>
      </c>
      <c r="AC496" s="9">
        <v>4633044.4611663641</v>
      </c>
      <c r="AD496" s="9">
        <v>6177009.9841485955</v>
      </c>
      <c r="AE496" s="9">
        <v>4655621.6826182501</v>
      </c>
      <c r="AF496" s="9">
        <v>30389559.607793506</v>
      </c>
      <c r="AG496" s="9">
        <f>IF(ISBLANK(Tabla3[[#This Row],[FPO]]),"",YEAR(Tabla3[[#This Row],[FPO]])-$B$1)</f>
        <v>2</v>
      </c>
      <c r="AH496" s="9"/>
    </row>
    <row r="497" spans="1:34" hidden="1" x14ac:dyDescent="0.25">
      <c r="A497" s="4" t="s">
        <v>1192</v>
      </c>
      <c r="B497" s="4" t="s">
        <v>1193</v>
      </c>
      <c r="C497" s="5">
        <v>44736</v>
      </c>
      <c r="D497" s="6" t="s">
        <v>1194</v>
      </c>
      <c r="E497" s="4">
        <v>60</v>
      </c>
      <c r="F497" s="4" t="s">
        <v>21</v>
      </c>
      <c r="G497" s="4" t="s">
        <v>1195</v>
      </c>
      <c r="H497" s="4" t="s">
        <v>1196</v>
      </c>
      <c r="I497" s="7">
        <v>46752</v>
      </c>
      <c r="J497" s="7">
        <v>46752</v>
      </c>
      <c r="K497" s="4" t="s">
        <v>16</v>
      </c>
      <c r="L497" s="4" t="s">
        <v>16</v>
      </c>
      <c r="M497" s="4" t="s">
        <v>1172</v>
      </c>
      <c r="N497" s="4" t="s">
        <v>16</v>
      </c>
      <c r="O497" s="4">
        <v>0</v>
      </c>
      <c r="P497" s="4">
        <v>-7.3028500000000003</v>
      </c>
      <c r="Q497" s="9">
        <v>0</v>
      </c>
      <c r="R497" s="9">
        <v>367600.8757722986</v>
      </c>
      <c r="S497" s="9">
        <v>0</v>
      </c>
      <c r="T497" s="9">
        <v>534412.86087410653</v>
      </c>
      <c r="U497" s="9">
        <v>1217184.6460507561</v>
      </c>
      <c r="V497" s="9">
        <v>-115159.93369088457</v>
      </c>
      <c r="W497" s="9">
        <v>1217184.6460507561</v>
      </c>
      <c r="X497" s="9">
        <v>0</v>
      </c>
      <c r="Y497" s="9">
        <v>5023222.5583905485</v>
      </c>
      <c r="Z497" s="9">
        <v>4655621.6826182501</v>
      </c>
      <c r="AA497" s="9">
        <v>5190034.5434923563</v>
      </c>
      <c r="AB497" s="9">
        <v>5872806.328669006</v>
      </c>
      <c r="AC497" s="9">
        <v>4540461.748927366</v>
      </c>
      <c r="AD497" s="9">
        <v>5872806.328669006</v>
      </c>
      <c r="AE497" s="9">
        <v>4655621.6826182501</v>
      </c>
      <c r="AF497" s="9">
        <v>29615236.531217504</v>
      </c>
      <c r="AG497" s="9">
        <f>IF(ISBLANK(Tabla3[[#This Row],[FPO]]),"",YEAR(Tabla3[[#This Row],[FPO]])-$B$1)</f>
        <v>4</v>
      </c>
      <c r="AH497" s="9"/>
    </row>
    <row r="498" spans="1:34" hidden="1" x14ac:dyDescent="0.25">
      <c r="A498" s="4" t="s">
        <v>1197</v>
      </c>
      <c r="B498" s="4" t="s">
        <v>1193</v>
      </c>
      <c r="C498" s="5">
        <v>44736</v>
      </c>
      <c r="D498" s="6" t="s">
        <v>1194</v>
      </c>
      <c r="E498" s="4">
        <v>60</v>
      </c>
      <c r="F498" s="4" t="s">
        <v>21</v>
      </c>
      <c r="G498" s="4" t="s">
        <v>1198</v>
      </c>
      <c r="H498" s="4" t="s">
        <v>1196</v>
      </c>
      <c r="I498" s="7">
        <v>46752</v>
      </c>
      <c r="J498" s="7">
        <v>46752</v>
      </c>
      <c r="K498" s="4" t="s">
        <v>16</v>
      </c>
      <c r="L498" s="4" t="s">
        <v>16</v>
      </c>
      <c r="M498" s="4" t="s">
        <v>1172</v>
      </c>
      <c r="N498" s="4" t="s">
        <v>16</v>
      </c>
      <c r="O498" s="4">
        <v>0</v>
      </c>
      <c r="P498" s="4">
        <v>-7.3616299999999999</v>
      </c>
      <c r="Q498" s="9">
        <v>0</v>
      </c>
      <c r="R498" s="9">
        <v>367600.8757722986</v>
      </c>
      <c r="S498" s="9">
        <v>0</v>
      </c>
      <c r="T498" s="9">
        <v>534412.86087410653</v>
      </c>
      <c r="U498" s="9">
        <v>1217184.6460507561</v>
      </c>
      <c r="V498" s="9">
        <v>-116086.84591040846</v>
      </c>
      <c r="W498" s="9">
        <v>1217184.6460507561</v>
      </c>
      <c r="X498" s="9">
        <v>0</v>
      </c>
      <c r="Y498" s="9">
        <v>5023222.5583905485</v>
      </c>
      <c r="Z498" s="9">
        <v>4655621.6826182501</v>
      </c>
      <c r="AA498" s="9">
        <v>5190034.5434923563</v>
      </c>
      <c r="AB498" s="9">
        <v>5872806.328669006</v>
      </c>
      <c r="AC498" s="9">
        <v>4539534.8367078416</v>
      </c>
      <c r="AD498" s="9">
        <v>5872806.328669006</v>
      </c>
      <c r="AE498" s="9">
        <v>4655621.6826182501</v>
      </c>
      <c r="AF498" s="9">
        <v>29614309.61899798</v>
      </c>
      <c r="AG498" s="9">
        <f>IF(ISBLANK(Tabla3[[#This Row],[FPO]]),"",YEAR(Tabla3[[#This Row],[FPO]])-$B$1)</f>
        <v>4</v>
      </c>
      <c r="AH498" s="9"/>
    </row>
    <row r="499" spans="1:34" hidden="1" x14ac:dyDescent="0.25">
      <c r="A499" s="4" t="s">
        <v>1376</v>
      </c>
      <c r="B499" s="4" t="s">
        <v>1377</v>
      </c>
      <c r="C499" s="5">
        <v>44764</v>
      </c>
      <c r="D499" s="6" t="s">
        <v>1378</v>
      </c>
      <c r="E499" s="4">
        <v>112</v>
      </c>
      <c r="F499" s="4" t="s">
        <v>21</v>
      </c>
      <c r="G499" s="4" t="s">
        <v>1198</v>
      </c>
      <c r="H499" s="4" t="s">
        <v>1379</v>
      </c>
      <c r="I499" s="7">
        <v>46752</v>
      </c>
      <c r="J499" s="7">
        <v>46752</v>
      </c>
      <c r="K499" s="4" t="s">
        <v>16</v>
      </c>
      <c r="L499" s="4" t="s">
        <v>16</v>
      </c>
      <c r="M499" s="4" t="s">
        <v>1172</v>
      </c>
      <c r="N499" s="4" t="s">
        <v>16</v>
      </c>
      <c r="O499" s="4">
        <v>0</v>
      </c>
      <c r="P499" s="4">
        <v>-48.089199999999998</v>
      </c>
      <c r="Q499" s="9">
        <v>0</v>
      </c>
      <c r="R499" s="9">
        <v>367600.87577229866</v>
      </c>
      <c r="S499" s="9">
        <v>0</v>
      </c>
      <c r="T499" s="9">
        <v>534412.86087410653</v>
      </c>
      <c r="U499" s="9">
        <v>1217184.6460507561</v>
      </c>
      <c r="V499" s="9">
        <v>-406246.66225571081</v>
      </c>
      <c r="W499" s="9">
        <v>1217184.6460507559</v>
      </c>
      <c r="X499" s="9">
        <v>0</v>
      </c>
      <c r="Y499" s="9">
        <v>5023222.5583905485</v>
      </c>
      <c r="Z499" s="9">
        <v>4655621.6826182501</v>
      </c>
      <c r="AA499" s="9">
        <v>5190034.5434923563</v>
      </c>
      <c r="AB499" s="9">
        <v>5872806.328669006</v>
      </c>
      <c r="AC499" s="9">
        <v>4249375.0203625392</v>
      </c>
      <c r="AD499" s="9">
        <v>5872806.328669006</v>
      </c>
      <c r="AE499" s="9">
        <v>4655621.6826182501</v>
      </c>
      <c r="AF499" s="9">
        <v>29324149.802652676</v>
      </c>
      <c r="AG499" s="9">
        <f>IF(ISBLANK(Tabla3[[#This Row],[FPO]]),"",YEAR(Tabla3[[#This Row],[FPO]])-$B$1)</f>
        <v>4</v>
      </c>
      <c r="AH499" s="9"/>
    </row>
    <row r="500" spans="1:34" hidden="1" x14ac:dyDescent="0.25">
      <c r="A500" s="4" t="s">
        <v>1380</v>
      </c>
      <c r="B500" s="4" t="s">
        <v>1377</v>
      </c>
      <c r="C500" s="5">
        <v>44764</v>
      </c>
      <c r="D500" s="6" t="s">
        <v>1378</v>
      </c>
      <c r="E500" s="4">
        <v>112</v>
      </c>
      <c r="F500" s="4" t="s">
        <v>21</v>
      </c>
      <c r="G500" s="4" t="s">
        <v>1329</v>
      </c>
      <c r="H500" s="4" t="s">
        <v>1379</v>
      </c>
      <c r="I500" s="7">
        <v>46752</v>
      </c>
      <c r="J500" s="7">
        <v>46752</v>
      </c>
      <c r="K500" s="4" t="s">
        <v>16</v>
      </c>
      <c r="L500" s="4" t="s">
        <v>16</v>
      </c>
      <c r="M500" s="4" t="s">
        <v>1172</v>
      </c>
      <c r="N500" s="4" t="s">
        <v>16</v>
      </c>
      <c r="O500" s="4">
        <v>0</v>
      </c>
      <c r="P500" s="4">
        <v>-46.311630000000001</v>
      </c>
      <c r="Q500" s="9">
        <v>0</v>
      </c>
      <c r="R500" s="9">
        <v>367600.87577229866</v>
      </c>
      <c r="S500" s="9">
        <v>0</v>
      </c>
      <c r="T500" s="9">
        <v>534412.86087410653</v>
      </c>
      <c r="U500" s="9">
        <v>1217184.6460507561</v>
      </c>
      <c r="V500" s="9">
        <v>-391230.15377925697</v>
      </c>
      <c r="W500" s="9">
        <v>1217184.6460507559</v>
      </c>
      <c r="X500" s="9">
        <v>0</v>
      </c>
      <c r="Y500" s="9">
        <v>5023222.5583905485</v>
      </c>
      <c r="Z500" s="9">
        <v>4655621.6826182501</v>
      </c>
      <c r="AA500" s="9">
        <v>5190034.5434923563</v>
      </c>
      <c r="AB500" s="9">
        <v>5872806.328669006</v>
      </c>
      <c r="AC500" s="9">
        <v>4264391.5288389931</v>
      </c>
      <c r="AD500" s="9">
        <v>5872806.328669006</v>
      </c>
      <c r="AE500" s="9">
        <v>4655621.6826182501</v>
      </c>
      <c r="AF500" s="9">
        <v>29339166.311129134</v>
      </c>
      <c r="AG500" s="9">
        <f>IF(ISBLANK(Tabla3[[#This Row],[FPO]]),"",YEAR(Tabla3[[#This Row],[FPO]])-$B$1)</f>
        <v>4</v>
      </c>
      <c r="AH500" s="9"/>
    </row>
    <row r="501" spans="1:34" hidden="1" x14ac:dyDescent="0.25">
      <c r="A501" s="4" t="s">
        <v>1507</v>
      </c>
      <c r="B501" s="4" t="s">
        <v>1508</v>
      </c>
      <c r="C501" s="5">
        <v>44784</v>
      </c>
      <c r="D501" s="6">
        <v>0.83750000000000002</v>
      </c>
      <c r="E501" s="4">
        <v>50</v>
      </c>
      <c r="F501" s="4" t="s">
        <v>21</v>
      </c>
      <c r="G501" s="4" t="s">
        <v>1509</v>
      </c>
      <c r="H501" s="4" t="s">
        <v>1510</v>
      </c>
      <c r="I501" s="7">
        <v>46387</v>
      </c>
      <c r="J501" s="7">
        <v>46387</v>
      </c>
      <c r="K501" s="4" t="s">
        <v>16</v>
      </c>
      <c r="L501" s="4" t="s">
        <v>16</v>
      </c>
      <c r="M501" s="4" t="s">
        <v>1172</v>
      </c>
      <c r="N501" s="4" t="s">
        <v>16</v>
      </c>
      <c r="O501" s="4">
        <v>0</v>
      </c>
      <c r="P501" s="4">
        <v>-1.85</v>
      </c>
      <c r="Q501" s="9">
        <v>0</v>
      </c>
      <c r="R501" s="9">
        <v>410977.77911342977</v>
      </c>
      <c r="S501" s="9">
        <v>0</v>
      </c>
      <c r="T501" s="9">
        <v>597473.57845725096</v>
      </c>
      <c r="U501" s="9">
        <v>1360812.4342847452</v>
      </c>
      <c r="V501" s="9">
        <v>-39138.466355385615</v>
      </c>
      <c r="W501" s="9">
        <v>1360812.4342847452</v>
      </c>
      <c r="X501" s="9">
        <v>0</v>
      </c>
      <c r="Y501" s="9">
        <v>5066599.4617316797</v>
      </c>
      <c r="Z501" s="9">
        <v>4655621.6826182501</v>
      </c>
      <c r="AA501" s="9">
        <v>5253095.2610755013</v>
      </c>
      <c r="AB501" s="9">
        <v>6016434.1169029959</v>
      </c>
      <c r="AC501" s="9">
        <v>4616483.2162628649</v>
      </c>
      <c r="AD501" s="9">
        <v>6016434.1169029959</v>
      </c>
      <c r="AE501" s="9">
        <v>4655621.6826182501</v>
      </c>
      <c r="AF501" s="9">
        <v>30013137.301828261</v>
      </c>
      <c r="AG501" s="9">
        <f>IF(ISBLANK(Tabla3[[#This Row],[FPO]]),"",YEAR(Tabla3[[#This Row],[FPO]])-$B$1)</f>
        <v>3</v>
      </c>
      <c r="AH501" s="9"/>
    </row>
    <row r="502" spans="1:34" hidden="1" x14ac:dyDescent="0.25">
      <c r="A502" s="4" t="s">
        <v>1511</v>
      </c>
      <c r="B502" s="4" t="s">
        <v>1508</v>
      </c>
      <c r="C502" s="5">
        <v>44784</v>
      </c>
      <c r="D502" s="6">
        <v>0.83750000000000002</v>
      </c>
      <c r="E502" s="4">
        <v>50</v>
      </c>
      <c r="F502" s="4" t="s">
        <v>21</v>
      </c>
      <c r="G502" s="4" t="s">
        <v>1512</v>
      </c>
      <c r="H502" s="4" t="s">
        <v>1510</v>
      </c>
      <c r="I502" s="7">
        <v>46387</v>
      </c>
      <c r="J502" s="7">
        <v>46387</v>
      </c>
      <c r="K502" s="4" t="s">
        <v>16</v>
      </c>
      <c r="L502" s="4" t="s">
        <v>16</v>
      </c>
      <c r="M502" s="4" t="s">
        <v>1172</v>
      </c>
      <c r="N502" s="4" t="s">
        <v>16</v>
      </c>
      <c r="O502" s="4">
        <v>0</v>
      </c>
      <c r="P502" s="4">
        <v>-2.02</v>
      </c>
      <c r="Q502" s="9">
        <v>0</v>
      </c>
      <c r="R502" s="9">
        <v>410977.77911342977</v>
      </c>
      <c r="S502" s="9">
        <v>0</v>
      </c>
      <c r="T502" s="9">
        <v>597473.57845725096</v>
      </c>
      <c r="U502" s="9">
        <v>1360812.4342847452</v>
      </c>
      <c r="V502" s="9">
        <v>-42734.974074529156</v>
      </c>
      <c r="W502" s="9">
        <v>1360812.4342847452</v>
      </c>
      <c r="X502" s="9">
        <v>0</v>
      </c>
      <c r="Y502" s="9">
        <v>5066599.4617316797</v>
      </c>
      <c r="Z502" s="9">
        <v>4655621.6826182501</v>
      </c>
      <c r="AA502" s="9">
        <v>5253095.2610755013</v>
      </c>
      <c r="AB502" s="9">
        <v>6016434.1169029959</v>
      </c>
      <c r="AC502" s="9">
        <v>4612886.7085437207</v>
      </c>
      <c r="AD502" s="9">
        <v>6016434.1169029959</v>
      </c>
      <c r="AE502" s="9">
        <v>4655621.6826182501</v>
      </c>
      <c r="AF502" s="9">
        <v>30009540.794109117</v>
      </c>
      <c r="AG502" s="9">
        <f>IF(ISBLANK(Tabla3[[#This Row],[FPO]]),"",YEAR(Tabla3[[#This Row],[FPO]])-$B$1)</f>
        <v>3</v>
      </c>
      <c r="AH502" s="9"/>
    </row>
    <row r="503" spans="1:34" x14ac:dyDescent="0.25">
      <c r="A503" s="4" t="s">
        <v>1523</v>
      </c>
      <c r="B503" s="4" t="s">
        <v>1524</v>
      </c>
      <c r="C503" s="5">
        <v>44789</v>
      </c>
      <c r="D503" s="6">
        <v>0.4861111111111111</v>
      </c>
      <c r="E503" s="4">
        <v>19.899999999999999</v>
      </c>
      <c r="F503" s="4" t="s">
        <v>21</v>
      </c>
      <c r="G503" s="4" t="s">
        <v>1525</v>
      </c>
      <c r="H503" s="4" t="s">
        <v>1526</v>
      </c>
      <c r="I503" s="7">
        <v>46019</v>
      </c>
      <c r="J503" s="7">
        <v>46019</v>
      </c>
      <c r="K503" s="4" t="s">
        <v>16</v>
      </c>
      <c r="L503" s="4" t="s">
        <v>16</v>
      </c>
      <c r="M503" s="4" t="s">
        <v>1172</v>
      </c>
      <c r="N503" s="4" t="s">
        <v>16</v>
      </c>
      <c r="O503" s="4">
        <v>0</v>
      </c>
      <c r="P503" s="4">
        <v>-9.9533000000000005</v>
      </c>
      <c r="Q503" s="9">
        <v>0</v>
      </c>
      <c r="R503" s="9">
        <v>459473.15704881458</v>
      </c>
      <c r="S503" s="9">
        <v>0</v>
      </c>
      <c r="T503" s="9">
        <v>667975.46071520681</v>
      </c>
      <c r="U503" s="9">
        <v>1521388.3015303449</v>
      </c>
      <c r="V503" s="9">
        <v>-591504.29314371408</v>
      </c>
      <c r="W503" s="9">
        <v>1521388.3015303449</v>
      </c>
      <c r="X503" s="9">
        <v>0</v>
      </c>
      <c r="Y503" s="9">
        <v>5115094.8396670651</v>
      </c>
      <c r="Z503" s="9">
        <v>4655621.6826182501</v>
      </c>
      <c r="AA503" s="9">
        <v>5323597.1433334574</v>
      </c>
      <c r="AB503" s="9">
        <v>6177009.9841485955</v>
      </c>
      <c r="AC503" s="9">
        <v>4064117.3894745363</v>
      </c>
      <c r="AD503" s="9">
        <v>6177009.9841485955</v>
      </c>
      <c r="AE503" s="9">
        <v>4655621.6826182501</v>
      </c>
      <c r="AF503" s="9">
        <v>29820632.53610168</v>
      </c>
      <c r="AG503" s="9">
        <f>IF(ISBLANK(Tabla3[[#This Row],[FPO]]),"",YEAR(Tabla3[[#This Row],[FPO]])-$B$1)</f>
        <v>2</v>
      </c>
      <c r="AH503" s="9"/>
    </row>
    <row r="504" spans="1:34" x14ac:dyDescent="0.25">
      <c r="A504" s="4" t="s">
        <v>1527</v>
      </c>
      <c r="B504" s="4" t="s">
        <v>1524</v>
      </c>
      <c r="C504" s="5">
        <v>44789</v>
      </c>
      <c r="D504" s="6">
        <v>0.4861111111111111</v>
      </c>
      <c r="E504" s="4">
        <v>19.899999999999999</v>
      </c>
      <c r="F504" s="4" t="s">
        <v>21</v>
      </c>
      <c r="G504" s="4" t="s">
        <v>1528</v>
      </c>
      <c r="H504" s="4" t="s">
        <v>1526</v>
      </c>
      <c r="I504" s="7">
        <v>46019</v>
      </c>
      <c r="J504" s="7">
        <v>46019</v>
      </c>
      <c r="K504" s="4" t="s">
        <v>16</v>
      </c>
      <c r="L504" s="4" t="s">
        <v>16</v>
      </c>
      <c r="M504" s="4" t="s">
        <v>1172</v>
      </c>
      <c r="N504" s="4" t="s">
        <v>16</v>
      </c>
      <c r="O504" s="4">
        <v>0</v>
      </c>
      <c r="P504" s="4">
        <v>-9.71326</v>
      </c>
      <c r="Q504" s="9">
        <v>0</v>
      </c>
      <c r="R504" s="9">
        <v>459473.15704881458</v>
      </c>
      <c r="S504" s="9">
        <v>0</v>
      </c>
      <c r="T504" s="9">
        <v>667975.46071520681</v>
      </c>
      <c r="U504" s="9">
        <v>1521388.3015303449</v>
      </c>
      <c r="V504" s="9">
        <v>-577239.20613476052</v>
      </c>
      <c r="W504" s="9">
        <v>1521388.3015303449</v>
      </c>
      <c r="X504" s="9">
        <v>0</v>
      </c>
      <c r="Y504" s="9">
        <v>5115094.8396670651</v>
      </c>
      <c r="Z504" s="9">
        <v>4655621.6826182501</v>
      </c>
      <c r="AA504" s="9">
        <v>5323597.1433334574</v>
      </c>
      <c r="AB504" s="9">
        <v>6177009.9841485955</v>
      </c>
      <c r="AC504" s="9">
        <v>4078382.4764834894</v>
      </c>
      <c r="AD504" s="9">
        <v>6177009.9841485955</v>
      </c>
      <c r="AE504" s="9">
        <v>4655621.6826182501</v>
      </c>
      <c r="AF504" s="9">
        <v>29834897.623110633</v>
      </c>
      <c r="AG504" s="9">
        <f>IF(ISBLANK(Tabla3[[#This Row],[FPO]]),"",YEAR(Tabla3[[#This Row],[FPO]])-$B$1)</f>
        <v>2</v>
      </c>
      <c r="AH504" s="9"/>
    </row>
    <row r="505" spans="1:34" x14ac:dyDescent="0.25">
      <c r="A505" s="4" t="s">
        <v>1549</v>
      </c>
      <c r="B505" s="4" t="s">
        <v>1550</v>
      </c>
      <c r="C505" s="5">
        <v>44792</v>
      </c>
      <c r="D505" s="6" t="s">
        <v>1551</v>
      </c>
      <c r="E505" s="4">
        <v>19.899999999999999</v>
      </c>
      <c r="F505" s="4" t="s">
        <v>21</v>
      </c>
      <c r="G505" s="4" t="s">
        <v>1208</v>
      </c>
      <c r="H505" s="4" t="s">
        <v>1552</v>
      </c>
      <c r="I505" s="7">
        <v>46015</v>
      </c>
      <c r="J505" s="7">
        <v>46015</v>
      </c>
      <c r="K505" s="4" t="s">
        <v>16</v>
      </c>
      <c r="L505" s="4" t="s">
        <v>16</v>
      </c>
      <c r="M505" s="4" t="s">
        <v>1172</v>
      </c>
      <c r="N505" s="4" t="s">
        <v>16</v>
      </c>
      <c r="O505" s="4">
        <v>0</v>
      </c>
      <c r="P505" s="4">
        <v>-1.1499999999999999</v>
      </c>
      <c r="Q505" s="9">
        <v>0</v>
      </c>
      <c r="R505" s="9">
        <v>459473.15704881458</v>
      </c>
      <c r="S505" s="9">
        <v>0</v>
      </c>
      <c r="T505" s="9">
        <v>667975.46071520681</v>
      </c>
      <c r="U505" s="9">
        <v>1521388.3015303449</v>
      </c>
      <c r="V505" s="9">
        <v>-68342.151559309073</v>
      </c>
      <c r="W505" s="9">
        <v>1521388.3015303449</v>
      </c>
      <c r="X505" s="9">
        <v>0</v>
      </c>
      <c r="Y505" s="9">
        <v>5115094.8396670651</v>
      </c>
      <c r="Z505" s="9">
        <v>4655621.6826182501</v>
      </c>
      <c r="AA505" s="9">
        <v>5323597.1433334574</v>
      </c>
      <c r="AB505" s="9">
        <v>6177009.9841485955</v>
      </c>
      <c r="AC505" s="9">
        <v>4587279.531058941</v>
      </c>
      <c r="AD505" s="9">
        <v>6177009.9841485955</v>
      </c>
      <c r="AE505" s="9">
        <v>4655621.6826182501</v>
      </c>
      <c r="AF505" s="9">
        <v>30343794.677686084</v>
      </c>
      <c r="AG505" s="9">
        <f>IF(ISBLANK(Tabla3[[#This Row],[FPO]]),"",YEAR(Tabla3[[#This Row],[FPO]])-$B$1)</f>
        <v>2</v>
      </c>
      <c r="AH505" s="9"/>
    </row>
    <row r="506" spans="1:34" x14ac:dyDescent="0.25">
      <c r="A506" s="4" t="s">
        <v>1553</v>
      </c>
      <c r="B506" s="4" t="s">
        <v>1550</v>
      </c>
      <c r="C506" s="5">
        <v>44792</v>
      </c>
      <c r="D506" s="6" t="s">
        <v>1551</v>
      </c>
      <c r="E506" s="4">
        <v>19.899999999999999</v>
      </c>
      <c r="F506" s="4" t="s">
        <v>21</v>
      </c>
      <c r="G506" s="4" t="s">
        <v>1211</v>
      </c>
      <c r="H506" s="4" t="s">
        <v>1552</v>
      </c>
      <c r="I506" s="7">
        <v>46015</v>
      </c>
      <c r="J506" s="7">
        <v>46015</v>
      </c>
      <c r="K506" s="4" t="s">
        <v>16</v>
      </c>
      <c r="L506" s="4" t="s">
        <v>16</v>
      </c>
      <c r="M506" s="4" t="s">
        <v>1172</v>
      </c>
      <c r="N506" s="4" t="s">
        <v>16</v>
      </c>
      <c r="O506" s="4">
        <v>0</v>
      </c>
      <c r="P506" s="4">
        <v>-1.37</v>
      </c>
      <c r="Q506" s="9">
        <v>0</v>
      </c>
      <c r="R506" s="9">
        <v>459473.15704881458</v>
      </c>
      <c r="S506" s="9">
        <v>0</v>
      </c>
      <c r="T506" s="9">
        <v>667975.46071520681</v>
      </c>
      <c r="U506" s="9">
        <v>1521388.3015303449</v>
      </c>
      <c r="V506" s="9">
        <v>-81416.302292394321</v>
      </c>
      <c r="W506" s="9">
        <v>1521388.3015303449</v>
      </c>
      <c r="X506" s="9">
        <v>0</v>
      </c>
      <c r="Y506" s="9">
        <v>5115094.8396670651</v>
      </c>
      <c r="Z506" s="9">
        <v>4655621.6826182501</v>
      </c>
      <c r="AA506" s="9">
        <v>5323597.1433334574</v>
      </c>
      <c r="AB506" s="9">
        <v>6177009.9841485955</v>
      </c>
      <c r="AC506" s="9">
        <v>4574205.3803258557</v>
      </c>
      <c r="AD506" s="9">
        <v>6177009.9841485955</v>
      </c>
      <c r="AE506" s="9">
        <v>4655621.6826182501</v>
      </c>
      <c r="AF506" s="9">
        <v>30330720.526952997</v>
      </c>
      <c r="AG506" s="9">
        <f>IF(ISBLANK(Tabla3[[#This Row],[FPO]]),"",YEAR(Tabla3[[#This Row],[FPO]])-$B$1)</f>
        <v>2</v>
      </c>
      <c r="AH506" s="9"/>
    </row>
    <row r="507" spans="1:34" hidden="1" x14ac:dyDescent="0.25">
      <c r="A507" s="4" t="s">
        <v>1588</v>
      </c>
      <c r="B507" s="4" t="s">
        <v>1589</v>
      </c>
      <c r="C507" s="5">
        <v>44796</v>
      </c>
      <c r="D507" s="6" t="s">
        <v>1590</v>
      </c>
      <c r="E507" s="4">
        <v>175</v>
      </c>
      <c r="F507" s="4" t="s">
        <v>21</v>
      </c>
      <c r="G507" s="4" t="s">
        <v>1183</v>
      </c>
      <c r="H507" s="4" t="s">
        <v>1591</v>
      </c>
      <c r="I507" s="7">
        <v>46374</v>
      </c>
      <c r="J507" s="7">
        <v>46374</v>
      </c>
      <c r="K507" s="4" t="s">
        <v>16</v>
      </c>
      <c r="L507" s="4" t="s">
        <v>16</v>
      </c>
      <c r="M507" s="4" t="s">
        <v>1172</v>
      </c>
      <c r="N507" s="4" t="s">
        <v>16</v>
      </c>
      <c r="O507" s="4">
        <v>0</v>
      </c>
      <c r="P507" s="4">
        <v>-21.96</v>
      </c>
      <c r="Q507" s="9">
        <v>0</v>
      </c>
      <c r="R507" s="9">
        <v>410977.77911342989</v>
      </c>
      <c r="S507" s="9">
        <v>0</v>
      </c>
      <c r="T507" s="9">
        <v>597473.57845725107</v>
      </c>
      <c r="U507" s="9">
        <v>1360812.4342847452</v>
      </c>
      <c r="V507" s="9">
        <v>-132738.33531494488</v>
      </c>
      <c r="W507" s="9">
        <v>1360812.4342847455</v>
      </c>
      <c r="X507" s="9">
        <v>0</v>
      </c>
      <c r="Y507" s="9">
        <v>5066599.4617316797</v>
      </c>
      <c r="Z507" s="9">
        <v>4655621.6826182501</v>
      </c>
      <c r="AA507" s="9">
        <v>5253095.2610755013</v>
      </c>
      <c r="AB507" s="9">
        <v>6016434.1169029959</v>
      </c>
      <c r="AC507" s="9">
        <v>4522883.3473033048</v>
      </c>
      <c r="AD507" s="9">
        <v>6016434.1169029959</v>
      </c>
      <c r="AE507" s="9">
        <v>4655621.6826182501</v>
      </c>
      <c r="AF507" s="9">
        <v>29919537.4328687</v>
      </c>
      <c r="AG507" s="9">
        <f>IF(ISBLANK(Tabla3[[#This Row],[FPO]]),"",YEAR(Tabla3[[#This Row],[FPO]])-$B$1)</f>
        <v>3</v>
      </c>
      <c r="AH507" s="9"/>
    </row>
    <row r="508" spans="1:34" hidden="1" x14ac:dyDescent="0.25">
      <c r="A508" s="4" t="s">
        <v>1592</v>
      </c>
      <c r="B508" s="4" t="s">
        <v>1589</v>
      </c>
      <c r="C508" s="5">
        <v>44796</v>
      </c>
      <c r="D508" s="6" t="s">
        <v>1590</v>
      </c>
      <c r="E508" s="4">
        <v>175</v>
      </c>
      <c r="F508" s="4" t="s">
        <v>21</v>
      </c>
      <c r="G508" s="4" t="s">
        <v>1593</v>
      </c>
      <c r="H508" s="4" t="s">
        <v>1591</v>
      </c>
      <c r="I508" s="7">
        <v>46374</v>
      </c>
      <c r="J508" s="7">
        <v>46374</v>
      </c>
      <c r="K508" s="4" t="s">
        <v>16</v>
      </c>
      <c r="L508" s="4" t="s">
        <v>16</v>
      </c>
      <c r="M508" s="4" t="s">
        <v>1172</v>
      </c>
      <c r="N508" s="4" t="s">
        <v>16</v>
      </c>
      <c r="O508" s="4">
        <v>0</v>
      </c>
      <c r="P508" s="4">
        <v>-27.536000000000001</v>
      </c>
      <c r="Q508" s="9">
        <v>0</v>
      </c>
      <c r="R508" s="9">
        <v>410977.77911342989</v>
      </c>
      <c r="S508" s="9">
        <v>0</v>
      </c>
      <c r="T508" s="9">
        <v>597473.57845725107</v>
      </c>
      <c r="U508" s="9">
        <v>1360812.4342847452</v>
      </c>
      <c r="V508" s="9">
        <v>-166442.7505114901</v>
      </c>
      <c r="W508" s="9">
        <v>1360812.4342847455</v>
      </c>
      <c r="X508" s="9">
        <v>0</v>
      </c>
      <c r="Y508" s="9">
        <v>5066599.4617316797</v>
      </c>
      <c r="Z508" s="9">
        <v>4655621.6826182501</v>
      </c>
      <c r="AA508" s="9">
        <v>5253095.2610755013</v>
      </c>
      <c r="AB508" s="9">
        <v>6016434.1169029959</v>
      </c>
      <c r="AC508" s="9">
        <v>4489178.9321067603</v>
      </c>
      <c r="AD508" s="9">
        <v>6016434.1169029959</v>
      </c>
      <c r="AE508" s="9">
        <v>4655621.6826182501</v>
      </c>
      <c r="AF508" s="9">
        <v>29885833.017672155</v>
      </c>
      <c r="AG508" s="9">
        <f>IF(ISBLANK(Tabla3[[#This Row],[FPO]]),"",YEAR(Tabla3[[#This Row],[FPO]])-$B$1)</f>
        <v>3</v>
      </c>
      <c r="AH508" s="9"/>
    </row>
    <row r="509" spans="1:34" x14ac:dyDescent="0.25">
      <c r="A509" s="4" t="s">
        <v>1513</v>
      </c>
      <c r="B509" s="4" t="s">
        <v>1514</v>
      </c>
      <c r="C509" s="5">
        <v>44785</v>
      </c>
      <c r="D509" s="6" t="s">
        <v>1515</v>
      </c>
      <c r="E509" s="4">
        <v>49.9</v>
      </c>
      <c r="F509" s="4" t="s">
        <v>21</v>
      </c>
      <c r="G509" s="4" t="s">
        <v>1190</v>
      </c>
      <c r="H509" s="4" t="s">
        <v>1516</v>
      </c>
      <c r="I509" s="7">
        <v>46022</v>
      </c>
      <c r="J509" s="7">
        <v>46022</v>
      </c>
      <c r="K509" s="4" t="s">
        <v>16</v>
      </c>
      <c r="L509" s="4" t="s">
        <v>16</v>
      </c>
      <c r="M509" s="4" t="s">
        <v>1172</v>
      </c>
      <c r="N509" s="4" t="s">
        <v>16</v>
      </c>
      <c r="O509" s="4">
        <v>0</v>
      </c>
      <c r="P509" s="4">
        <v>-19.54983</v>
      </c>
      <c r="Q509" s="9">
        <v>0</v>
      </c>
      <c r="R509" s="9">
        <v>459473.15704881458</v>
      </c>
      <c r="S509" s="9">
        <v>0</v>
      </c>
      <c r="T509" s="9">
        <v>667975.46071520681</v>
      </c>
      <c r="U509" s="9">
        <v>1521388.3015303446</v>
      </c>
      <c r="V509" s="9">
        <v>-463325.62781027576</v>
      </c>
      <c r="W509" s="9">
        <v>1521388.3015303446</v>
      </c>
      <c r="X509" s="9">
        <v>0</v>
      </c>
      <c r="Y509" s="9">
        <v>5115094.8396670651</v>
      </c>
      <c r="Z509" s="9">
        <v>4655621.6826182501</v>
      </c>
      <c r="AA509" s="9">
        <v>5323597.1433334574</v>
      </c>
      <c r="AB509" s="9">
        <v>6177009.9841485946</v>
      </c>
      <c r="AC509" s="9">
        <v>4192296.0548079745</v>
      </c>
      <c r="AD509" s="9">
        <v>6177009.9841485946</v>
      </c>
      <c r="AE509" s="9">
        <v>4655621.6826182501</v>
      </c>
      <c r="AF509" s="9">
        <v>29948811.201435115</v>
      </c>
      <c r="AG509" s="9">
        <f>IF(ISBLANK(Tabla3[[#This Row],[FPO]]),"",YEAR(Tabla3[[#This Row],[FPO]])-$B$1)</f>
        <v>2</v>
      </c>
      <c r="AH509" s="9"/>
    </row>
    <row r="510" spans="1:34" x14ac:dyDescent="0.25">
      <c r="A510" s="4" t="s">
        <v>1517</v>
      </c>
      <c r="B510" s="4" t="s">
        <v>1514</v>
      </c>
      <c r="C510" s="5">
        <v>44785</v>
      </c>
      <c r="D510" s="6" t="s">
        <v>1515</v>
      </c>
      <c r="E510" s="4">
        <v>49.9</v>
      </c>
      <c r="F510" s="4" t="s">
        <v>21</v>
      </c>
      <c r="G510" s="4" t="s">
        <v>1459</v>
      </c>
      <c r="H510" s="4" t="s">
        <v>1516</v>
      </c>
      <c r="I510" s="7">
        <v>46022</v>
      </c>
      <c r="J510" s="7">
        <v>46022</v>
      </c>
      <c r="K510" s="4" t="s">
        <v>16</v>
      </c>
      <c r="L510" s="4" t="s">
        <v>16</v>
      </c>
      <c r="M510" s="4" t="s">
        <v>1172</v>
      </c>
      <c r="N510" s="4" t="s">
        <v>16</v>
      </c>
      <c r="O510" s="4">
        <v>0</v>
      </c>
      <c r="P510" s="4">
        <v>-18.789870000000001</v>
      </c>
      <c r="Q510" s="9">
        <v>0</v>
      </c>
      <c r="R510" s="9">
        <v>459473.15704881458</v>
      </c>
      <c r="S510" s="9">
        <v>0</v>
      </c>
      <c r="T510" s="9">
        <v>667975.46071520681</v>
      </c>
      <c r="U510" s="9">
        <v>1521388.3015303446</v>
      </c>
      <c r="V510" s="9">
        <v>-445314.78351594193</v>
      </c>
      <c r="W510" s="9">
        <v>1521388.3015303446</v>
      </c>
      <c r="X510" s="9">
        <v>0</v>
      </c>
      <c r="Y510" s="9">
        <v>5115094.8396670651</v>
      </c>
      <c r="Z510" s="9">
        <v>4655621.6826182501</v>
      </c>
      <c r="AA510" s="9">
        <v>5323597.1433334574</v>
      </c>
      <c r="AB510" s="9">
        <v>6177009.9841485946</v>
      </c>
      <c r="AC510" s="9">
        <v>4210306.8991023079</v>
      </c>
      <c r="AD510" s="9">
        <v>6177009.9841485946</v>
      </c>
      <c r="AE510" s="9">
        <v>4655621.6826182501</v>
      </c>
      <c r="AF510" s="9">
        <v>29966822.045729447</v>
      </c>
      <c r="AG510" s="9">
        <f>IF(ISBLANK(Tabla3[[#This Row],[FPO]]),"",YEAR(Tabla3[[#This Row],[FPO]])-$B$1)</f>
        <v>2</v>
      </c>
      <c r="AH510" s="9"/>
    </row>
    <row r="511" spans="1:34" x14ac:dyDescent="0.25">
      <c r="A511" s="4" t="s">
        <v>1545</v>
      </c>
      <c r="B511" s="4" t="s">
        <v>1546</v>
      </c>
      <c r="C511" s="5">
        <v>44790</v>
      </c>
      <c r="D511" s="6">
        <v>0.6777777777777777</v>
      </c>
      <c r="E511" s="4">
        <v>19.899999999999999</v>
      </c>
      <c r="F511" s="4" t="s">
        <v>21</v>
      </c>
      <c r="G511" s="4" t="s">
        <v>1258</v>
      </c>
      <c r="H511" s="4" t="s">
        <v>1547</v>
      </c>
      <c r="I511" s="7">
        <v>46022</v>
      </c>
      <c r="J511" s="7">
        <v>46022</v>
      </c>
      <c r="K511" s="4" t="s">
        <v>16</v>
      </c>
      <c r="L511" s="4" t="s">
        <v>16</v>
      </c>
      <c r="M511" s="4" t="s">
        <v>1172</v>
      </c>
      <c r="N511" s="4" t="s">
        <v>16</v>
      </c>
      <c r="O511" s="4">
        <v>0</v>
      </c>
      <c r="P511" s="4">
        <v>-0.96</v>
      </c>
      <c r="Q511" s="9">
        <v>0</v>
      </c>
      <c r="R511" s="9">
        <v>459473.15704881458</v>
      </c>
      <c r="S511" s="9">
        <v>0</v>
      </c>
      <c r="T511" s="9">
        <v>667975.46071520681</v>
      </c>
      <c r="U511" s="9">
        <v>1521388.3015303449</v>
      </c>
      <c r="V511" s="9">
        <v>-57050.83956255368</v>
      </c>
      <c r="W511" s="9">
        <v>1521388.3015303449</v>
      </c>
      <c r="X511" s="9">
        <v>0</v>
      </c>
      <c r="Y511" s="9">
        <v>5115094.8396670651</v>
      </c>
      <c r="Z511" s="9">
        <v>4655621.6826182501</v>
      </c>
      <c r="AA511" s="9">
        <v>5323597.1433334574</v>
      </c>
      <c r="AB511" s="9">
        <v>6177009.9841485955</v>
      </c>
      <c r="AC511" s="9">
        <v>4598570.8430556962</v>
      </c>
      <c r="AD511" s="9">
        <v>6177009.9841485955</v>
      </c>
      <c r="AE511" s="9">
        <v>4655621.6826182501</v>
      </c>
      <c r="AF511" s="9">
        <v>30355085.989682838</v>
      </c>
      <c r="AG511" s="9">
        <f>IF(ISBLANK(Tabla3[[#This Row],[FPO]]),"",YEAR(Tabla3[[#This Row],[FPO]])-$B$1)</f>
        <v>2</v>
      </c>
      <c r="AH511" s="9"/>
    </row>
    <row r="512" spans="1:34" x14ac:dyDescent="0.25">
      <c r="A512" s="4" t="s">
        <v>1548</v>
      </c>
      <c r="B512" s="4" t="s">
        <v>1546</v>
      </c>
      <c r="C512" s="5">
        <v>44790</v>
      </c>
      <c r="D512" s="6">
        <v>0.6777777777777777</v>
      </c>
      <c r="E512" s="4">
        <v>19.899999999999999</v>
      </c>
      <c r="F512" s="4" t="s">
        <v>21</v>
      </c>
      <c r="G512" s="4" t="s">
        <v>1261</v>
      </c>
      <c r="H512" s="4" t="s">
        <v>1547</v>
      </c>
      <c r="I512" s="7">
        <v>46022</v>
      </c>
      <c r="J512" s="7">
        <v>46022</v>
      </c>
      <c r="K512" s="4" t="s">
        <v>16</v>
      </c>
      <c r="L512" s="4" t="s">
        <v>16</v>
      </c>
      <c r="M512" s="4" t="s">
        <v>1172</v>
      </c>
      <c r="N512" s="4" t="s">
        <v>16</v>
      </c>
      <c r="O512" s="4">
        <v>0</v>
      </c>
      <c r="P512" s="4">
        <v>-0.94</v>
      </c>
      <c r="Q512" s="9">
        <v>0</v>
      </c>
      <c r="R512" s="9">
        <v>459473.15704881458</v>
      </c>
      <c r="S512" s="9">
        <v>0</v>
      </c>
      <c r="T512" s="9">
        <v>667975.46071520681</v>
      </c>
      <c r="U512" s="9">
        <v>1521388.3015303449</v>
      </c>
      <c r="V512" s="9">
        <v>-55862.280405000463</v>
      </c>
      <c r="W512" s="9">
        <v>1521388.3015303449</v>
      </c>
      <c r="X512" s="9">
        <v>0</v>
      </c>
      <c r="Y512" s="9">
        <v>5115094.8396670651</v>
      </c>
      <c r="Z512" s="9">
        <v>4655621.6826182501</v>
      </c>
      <c r="AA512" s="9">
        <v>5323597.1433334574</v>
      </c>
      <c r="AB512" s="9">
        <v>6177009.9841485955</v>
      </c>
      <c r="AC512" s="9">
        <v>4599759.4022132494</v>
      </c>
      <c r="AD512" s="9">
        <v>6177009.9841485955</v>
      </c>
      <c r="AE512" s="9">
        <v>4655621.6826182501</v>
      </c>
      <c r="AF512" s="9">
        <v>30356274.548840392</v>
      </c>
      <c r="AG512" s="9">
        <f>IF(ISBLANK(Tabla3[[#This Row],[FPO]]),"",YEAR(Tabla3[[#This Row],[FPO]])-$B$1)</f>
        <v>2</v>
      </c>
      <c r="AH512" s="9"/>
    </row>
    <row r="513" spans="1:34" hidden="1" x14ac:dyDescent="0.25">
      <c r="A513" s="4" t="s">
        <v>1564</v>
      </c>
      <c r="B513" s="4" t="s">
        <v>1565</v>
      </c>
      <c r="C513" s="5">
        <v>44795</v>
      </c>
      <c r="D513" s="6" t="s">
        <v>1566</v>
      </c>
      <c r="E513" s="4">
        <v>50</v>
      </c>
      <c r="F513" s="4" t="s">
        <v>21</v>
      </c>
      <c r="G513" s="4" t="s">
        <v>1395</v>
      </c>
      <c r="H513" s="4" t="s">
        <v>1567</v>
      </c>
      <c r="I513" s="7">
        <v>46752</v>
      </c>
      <c r="J513" s="7">
        <v>46752</v>
      </c>
      <c r="K513" s="4" t="s">
        <v>16</v>
      </c>
      <c r="L513" s="4" t="s">
        <v>16</v>
      </c>
      <c r="M513" s="4" t="s">
        <v>1172</v>
      </c>
      <c r="N513" s="4" t="s">
        <v>16</v>
      </c>
      <c r="O513" s="4">
        <v>0</v>
      </c>
      <c r="P513" s="4">
        <v>-5.67</v>
      </c>
      <c r="Q513" s="9">
        <v>0</v>
      </c>
      <c r="R513" s="9">
        <v>367600.87577229866</v>
      </c>
      <c r="S513" s="9">
        <v>0</v>
      </c>
      <c r="T513" s="9">
        <v>534412.86087410641</v>
      </c>
      <c r="U513" s="9">
        <v>1217184.6460507561</v>
      </c>
      <c r="V513" s="9">
        <v>-107293.47978293114</v>
      </c>
      <c r="W513" s="9">
        <v>1217184.6460507561</v>
      </c>
      <c r="X513" s="9">
        <v>0</v>
      </c>
      <c r="Y513" s="9">
        <v>5023222.5583905485</v>
      </c>
      <c r="Z513" s="9">
        <v>4655621.6826182501</v>
      </c>
      <c r="AA513" s="9">
        <v>5190034.5434923563</v>
      </c>
      <c r="AB513" s="9">
        <v>5872806.328669006</v>
      </c>
      <c r="AC513" s="9">
        <v>4548328.2028353186</v>
      </c>
      <c r="AD513" s="9">
        <v>5872806.328669006</v>
      </c>
      <c r="AE513" s="9">
        <v>4655621.6826182501</v>
      </c>
      <c r="AF513" s="9">
        <v>29623102.985125456</v>
      </c>
      <c r="AG513" s="9">
        <f>IF(ISBLANK(Tabla3[[#This Row],[FPO]]),"",YEAR(Tabla3[[#This Row],[FPO]])-$B$1)</f>
        <v>4</v>
      </c>
      <c r="AH513" s="9"/>
    </row>
    <row r="514" spans="1:34" hidden="1" x14ac:dyDescent="0.25">
      <c r="A514" s="4" t="s">
        <v>1568</v>
      </c>
      <c r="B514" s="4" t="s">
        <v>1565</v>
      </c>
      <c r="C514" s="5">
        <v>44795</v>
      </c>
      <c r="D514" s="6" t="s">
        <v>1566</v>
      </c>
      <c r="E514" s="4">
        <v>50</v>
      </c>
      <c r="F514" s="4" t="s">
        <v>21</v>
      </c>
      <c r="G514" s="4" t="s">
        <v>1198</v>
      </c>
      <c r="H514" s="4" t="s">
        <v>1567</v>
      </c>
      <c r="I514" s="7">
        <v>46752</v>
      </c>
      <c r="J514" s="7">
        <v>46752</v>
      </c>
      <c r="K514" s="4" t="s">
        <v>16</v>
      </c>
      <c r="L514" s="4" t="s">
        <v>16</v>
      </c>
      <c r="M514" s="4" t="s">
        <v>1172</v>
      </c>
      <c r="N514" s="4" t="s">
        <v>16</v>
      </c>
      <c r="O514" s="4">
        <v>0</v>
      </c>
      <c r="P514" s="4">
        <v>-6.83</v>
      </c>
      <c r="Q514" s="9">
        <v>0</v>
      </c>
      <c r="R514" s="9">
        <v>367600.87577229866</v>
      </c>
      <c r="S514" s="9">
        <v>0</v>
      </c>
      <c r="T514" s="9">
        <v>534412.86087410641</v>
      </c>
      <c r="U514" s="9">
        <v>1217184.6460507561</v>
      </c>
      <c r="V514" s="9">
        <v>-129244.17405950961</v>
      </c>
      <c r="W514" s="9">
        <v>1217184.6460507561</v>
      </c>
      <c r="X514" s="9">
        <v>0</v>
      </c>
      <c r="Y514" s="9">
        <v>5023222.5583905485</v>
      </c>
      <c r="Z514" s="9">
        <v>4655621.6826182501</v>
      </c>
      <c r="AA514" s="9">
        <v>5190034.5434923563</v>
      </c>
      <c r="AB514" s="9">
        <v>5872806.328669006</v>
      </c>
      <c r="AC514" s="9">
        <v>4526377.5085587408</v>
      </c>
      <c r="AD514" s="9">
        <v>5872806.328669006</v>
      </c>
      <c r="AE514" s="9">
        <v>4655621.6826182501</v>
      </c>
      <c r="AF514" s="9">
        <v>29601152.290848877</v>
      </c>
      <c r="AG514" s="9">
        <f>IF(ISBLANK(Tabla3[[#This Row],[FPO]]),"",YEAR(Tabla3[[#This Row],[FPO]])-$B$1)</f>
        <v>4</v>
      </c>
      <c r="AH514" s="9"/>
    </row>
    <row r="515" spans="1:34" hidden="1" x14ac:dyDescent="0.25">
      <c r="A515" s="4" t="s">
        <v>1569</v>
      </c>
      <c r="B515" s="4" t="s">
        <v>1570</v>
      </c>
      <c r="C515" s="5">
        <v>44795</v>
      </c>
      <c r="D515" s="6" t="s">
        <v>960</v>
      </c>
      <c r="E515" s="4">
        <v>50</v>
      </c>
      <c r="F515" s="4" t="s">
        <v>21</v>
      </c>
      <c r="G515" s="4" t="s">
        <v>1395</v>
      </c>
      <c r="H515" s="4" t="s">
        <v>1571</v>
      </c>
      <c r="I515" s="7">
        <v>46752</v>
      </c>
      <c r="J515" s="7">
        <v>46752</v>
      </c>
      <c r="K515" s="4" t="s">
        <v>16</v>
      </c>
      <c r="L515" s="4" t="s">
        <v>16</v>
      </c>
      <c r="M515" s="4" t="s">
        <v>1172</v>
      </c>
      <c r="N515" s="4" t="s">
        <v>16</v>
      </c>
      <c r="O515" s="4">
        <v>0</v>
      </c>
      <c r="P515" s="4">
        <v>-5.67</v>
      </c>
      <c r="Q515" s="9">
        <v>0</v>
      </c>
      <c r="R515" s="9">
        <v>367600.87577229866</v>
      </c>
      <c r="S515" s="9">
        <v>0</v>
      </c>
      <c r="T515" s="9">
        <v>534412.86087410641</v>
      </c>
      <c r="U515" s="9">
        <v>1217184.6460507561</v>
      </c>
      <c r="V515" s="9">
        <v>-107293.47978293114</v>
      </c>
      <c r="W515" s="9">
        <v>1217184.6460507561</v>
      </c>
      <c r="X515" s="9">
        <v>0</v>
      </c>
      <c r="Y515" s="9">
        <v>5023222.5583905485</v>
      </c>
      <c r="Z515" s="9">
        <v>4655621.6826182501</v>
      </c>
      <c r="AA515" s="9">
        <v>5190034.5434923563</v>
      </c>
      <c r="AB515" s="9">
        <v>5872806.328669006</v>
      </c>
      <c r="AC515" s="9">
        <v>4548328.2028353186</v>
      </c>
      <c r="AD515" s="9">
        <v>5872806.328669006</v>
      </c>
      <c r="AE515" s="9">
        <v>4655621.6826182501</v>
      </c>
      <c r="AF515" s="9">
        <v>29623102.985125456</v>
      </c>
      <c r="AG515" s="9">
        <f>IF(ISBLANK(Tabla3[[#This Row],[FPO]]),"",YEAR(Tabla3[[#This Row],[FPO]])-$B$1)</f>
        <v>4</v>
      </c>
      <c r="AH515" s="9"/>
    </row>
    <row r="516" spans="1:34" hidden="1" x14ac:dyDescent="0.25">
      <c r="A516" s="4" t="s">
        <v>1572</v>
      </c>
      <c r="B516" s="4" t="s">
        <v>1570</v>
      </c>
      <c r="C516" s="5">
        <v>44795</v>
      </c>
      <c r="D516" s="6" t="s">
        <v>960</v>
      </c>
      <c r="E516" s="4">
        <v>50</v>
      </c>
      <c r="F516" s="4" t="s">
        <v>21</v>
      </c>
      <c r="G516" s="4" t="s">
        <v>1198</v>
      </c>
      <c r="H516" s="4" t="s">
        <v>1571</v>
      </c>
      <c r="I516" s="7">
        <v>46752</v>
      </c>
      <c r="J516" s="7">
        <v>46752</v>
      </c>
      <c r="K516" s="4" t="s">
        <v>16</v>
      </c>
      <c r="L516" s="4" t="s">
        <v>16</v>
      </c>
      <c r="M516" s="4" t="s">
        <v>1172</v>
      </c>
      <c r="N516" s="4" t="s">
        <v>16</v>
      </c>
      <c r="O516" s="4">
        <v>0</v>
      </c>
      <c r="P516" s="4">
        <v>-6.83</v>
      </c>
      <c r="Q516" s="9">
        <v>0</v>
      </c>
      <c r="R516" s="9">
        <v>367600.87577229866</v>
      </c>
      <c r="S516" s="9">
        <v>0</v>
      </c>
      <c r="T516" s="9">
        <v>534412.86087410641</v>
      </c>
      <c r="U516" s="9">
        <v>1217184.6460507561</v>
      </c>
      <c r="V516" s="9">
        <v>-129244.17405950961</v>
      </c>
      <c r="W516" s="9">
        <v>1217184.6460507561</v>
      </c>
      <c r="X516" s="9">
        <v>0</v>
      </c>
      <c r="Y516" s="9">
        <v>5023222.5583905485</v>
      </c>
      <c r="Z516" s="9">
        <v>4655621.6826182501</v>
      </c>
      <c r="AA516" s="9">
        <v>5190034.5434923563</v>
      </c>
      <c r="AB516" s="9">
        <v>5872806.328669006</v>
      </c>
      <c r="AC516" s="9">
        <v>4526377.5085587408</v>
      </c>
      <c r="AD516" s="9">
        <v>5872806.328669006</v>
      </c>
      <c r="AE516" s="9">
        <v>4655621.6826182501</v>
      </c>
      <c r="AF516" s="9">
        <v>29601152.290848877</v>
      </c>
      <c r="AG516" s="9">
        <f>IF(ISBLANK(Tabla3[[#This Row],[FPO]]),"",YEAR(Tabla3[[#This Row],[FPO]])-$B$1)</f>
        <v>4</v>
      </c>
      <c r="AH516" s="9"/>
    </row>
    <row r="517" spans="1:34" x14ac:dyDescent="0.25">
      <c r="A517" s="4" t="s">
        <v>1449</v>
      </c>
      <c r="B517" s="4" t="s">
        <v>1450</v>
      </c>
      <c r="C517" s="5">
        <v>44778</v>
      </c>
      <c r="D517" s="6" t="s">
        <v>1451</v>
      </c>
      <c r="E517" s="4">
        <v>19.899999999999999</v>
      </c>
      <c r="F517" s="4" t="s">
        <v>21</v>
      </c>
      <c r="G517" s="4" t="s">
        <v>1208</v>
      </c>
      <c r="H517" s="4" t="s">
        <v>1452</v>
      </c>
      <c r="I517" s="7">
        <v>45688</v>
      </c>
      <c r="J517" s="7">
        <v>45688</v>
      </c>
      <c r="K517" s="4" t="s">
        <v>16</v>
      </c>
      <c r="L517" s="4" t="s">
        <v>16</v>
      </c>
      <c r="M517" s="4" t="s">
        <v>1172</v>
      </c>
      <c r="N517" s="4" t="s">
        <v>16</v>
      </c>
      <c r="O517" s="4">
        <v>0</v>
      </c>
      <c r="P517" s="4">
        <v>-2.2709999999999999</v>
      </c>
      <c r="Q517" s="9">
        <v>0</v>
      </c>
      <c r="R517" s="9">
        <v>459473.15704881458</v>
      </c>
      <c r="S517" s="9">
        <v>0</v>
      </c>
      <c r="T517" s="9">
        <v>667975.46071520681</v>
      </c>
      <c r="U517" s="9">
        <v>1521388.3015303449</v>
      </c>
      <c r="V517" s="9">
        <v>-134960.89234016603</v>
      </c>
      <c r="W517" s="9">
        <v>1521388.3015303449</v>
      </c>
      <c r="X517" s="9">
        <v>0</v>
      </c>
      <c r="Y517" s="9">
        <v>5115094.8396670651</v>
      </c>
      <c r="Z517" s="9">
        <v>4655621.6826182501</v>
      </c>
      <c r="AA517" s="9">
        <v>5323597.1433334574</v>
      </c>
      <c r="AB517" s="9">
        <v>6177009.9841485955</v>
      </c>
      <c r="AC517" s="9">
        <v>4520660.7902780846</v>
      </c>
      <c r="AD517" s="9">
        <v>6177009.9841485955</v>
      </c>
      <c r="AE517" s="9">
        <v>4655621.6826182501</v>
      </c>
      <c r="AF517" s="9">
        <v>30277175.936905228</v>
      </c>
      <c r="AG517" s="9">
        <f>IF(ISBLANK(Tabla3[[#This Row],[FPO]]),"",YEAR(Tabla3[[#This Row],[FPO]])-$B$1)</f>
        <v>2</v>
      </c>
      <c r="AH517" s="9"/>
    </row>
    <row r="518" spans="1:34" x14ac:dyDescent="0.25">
      <c r="A518" s="4" t="s">
        <v>1453</v>
      </c>
      <c r="B518" s="4" t="s">
        <v>1450</v>
      </c>
      <c r="C518" s="5">
        <v>44778</v>
      </c>
      <c r="D518" s="6" t="s">
        <v>1451</v>
      </c>
      <c r="E518" s="4">
        <v>19.899999999999999</v>
      </c>
      <c r="F518" s="4" t="s">
        <v>21</v>
      </c>
      <c r="G518" s="4" t="s">
        <v>1211</v>
      </c>
      <c r="H518" s="4" t="s">
        <v>1452</v>
      </c>
      <c r="I518" s="7">
        <v>45688</v>
      </c>
      <c r="J518" s="7">
        <v>45688</v>
      </c>
      <c r="K518" s="4" t="s">
        <v>16</v>
      </c>
      <c r="L518" s="4" t="s">
        <v>16</v>
      </c>
      <c r="M518" s="4" t="s">
        <v>1172</v>
      </c>
      <c r="N518" s="4" t="s">
        <v>16</v>
      </c>
      <c r="O518" s="4">
        <v>0</v>
      </c>
      <c r="P518" s="4">
        <v>-2.2639999999999998</v>
      </c>
      <c r="Q518" s="9">
        <v>0</v>
      </c>
      <c r="R518" s="9">
        <v>459473.15704881458</v>
      </c>
      <c r="S518" s="9">
        <v>0</v>
      </c>
      <c r="T518" s="9">
        <v>667975.46071520681</v>
      </c>
      <c r="U518" s="9">
        <v>1521388.3015303449</v>
      </c>
      <c r="V518" s="9">
        <v>-134544.89663502242</v>
      </c>
      <c r="W518" s="9">
        <v>1521388.3015303449</v>
      </c>
      <c r="X518" s="9">
        <v>0</v>
      </c>
      <c r="Y518" s="9">
        <v>5115094.8396670651</v>
      </c>
      <c r="Z518" s="9">
        <v>4655621.6826182501</v>
      </c>
      <c r="AA518" s="9">
        <v>5323597.1433334574</v>
      </c>
      <c r="AB518" s="9">
        <v>6177009.9841485955</v>
      </c>
      <c r="AC518" s="9">
        <v>4521076.7859832281</v>
      </c>
      <c r="AD518" s="9">
        <v>6177009.9841485955</v>
      </c>
      <c r="AE518" s="9">
        <v>4655621.6826182501</v>
      </c>
      <c r="AF518" s="9">
        <v>30277591.93261037</v>
      </c>
      <c r="AG518" s="9">
        <f>IF(ISBLANK(Tabla3[[#This Row],[FPO]]),"",YEAR(Tabla3[[#This Row],[FPO]])-$B$1)</f>
        <v>2</v>
      </c>
      <c r="AH518" s="9"/>
    </row>
    <row r="519" spans="1:34" hidden="1" x14ac:dyDescent="0.25">
      <c r="A519" s="4" t="s">
        <v>1366</v>
      </c>
      <c r="B519" s="4" t="s">
        <v>1367</v>
      </c>
      <c r="C519" s="5">
        <v>44760</v>
      </c>
      <c r="D519" s="6" t="s">
        <v>1368</v>
      </c>
      <c r="E519" s="4">
        <v>60</v>
      </c>
      <c r="F519" s="4" t="s">
        <v>21</v>
      </c>
      <c r="G519" s="4" t="s">
        <v>1195</v>
      </c>
      <c r="H519" s="4" t="s">
        <v>1369</v>
      </c>
      <c r="I519" s="7">
        <v>46387</v>
      </c>
      <c r="J519" s="7">
        <v>46387</v>
      </c>
      <c r="K519" s="4" t="s">
        <v>16</v>
      </c>
      <c r="L519" s="4" t="s">
        <v>16</v>
      </c>
      <c r="M519" s="4" t="s">
        <v>1172</v>
      </c>
      <c r="N519" s="4" t="s">
        <v>16</v>
      </c>
      <c r="O519" s="4">
        <v>0</v>
      </c>
      <c r="P519" s="4">
        <v>-7.5504999999999995E-4</v>
      </c>
      <c r="Q519" s="9">
        <v>0</v>
      </c>
      <c r="R519" s="9">
        <v>410977.77911342977</v>
      </c>
      <c r="S519" s="9">
        <v>0</v>
      </c>
      <c r="T519" s="9">
        <v>597473.57845725119</v>
      </c>
      <c r="U519" s="9">
        <v>1360812.4342847448</v>
      </c>
      <c r="V519" s="9">
        <v>-13.31148604578104</v>
      </c>
      <c r="W519" s="9">
        <v>1360812.4342847448</v>
      </c>
      <c r="X519" s="9">
        <v>0</v>
      </c>
      <c r="Y519" s="9">
        <v>5066599.4617316797</v>
      </c>
      <c r="Z519" s="9">
        <v>4655621.6826182501</v>
      </c>
      <c r="AA519" s="9">
        <v>5253095.2610755013</v>
      </c>
      <c r="AB519" s="9">
        <v>6016434.1169029949</v>
      </c>
      <c r="AC519" s="9">
        <v>4655608.3711322043</v>
      </c>
      <c r="AD519" s="9">
        <v>6016434.1169029949</v>
      </c>
      <c r="AE519" s="9">
        <v>4655621.6826182501</v>
      </c>
      <c r="AF519" s="9">
        <v>30052262.456697598</v>
      </c>
      <c r="AG519" s="9">
        <f>IF(ISBLANK(Tabla3[[#This Row],[FPO]]),"",YEAR(Tabla3[[#This Row],[FPO]])-$B$1)</f>
        <v>3</v>
      </c>
      <c r="AH519" s="9"/>
    </row>
    <row r="520" spans="1:34" hidden="1" x14ac:dyDescent="0.25">
      <c r="A520" s="4" t="s">
        <v>1370</v>
      </c>
      <c r="B520" s="4" t="s">
        <v>1367</v>
      </c>
      <c r="C520" s="5">
        <v>44760</v>
      </c>
      <c r="D520" s="6" t="s">
        <v>1368</v>
      </c>
      <c r="E520" s="4">
        <v>60</v>
      </c>
      <c r="F520" s="4" t="s">
        <v>21</v>
      </c>
      <c r="G520" s="4" t="s">
        <v>1170</v>
      </c>
      <c r="H520" s="4" t="s">
        <v>1369</v>
      </c>
      <c r="I520" s="7">
        <v>46387</v>
      </c>
      <c r="J520" s="7">
        <v>46387</v>
      </c>
      <c r="K520" s="4" t="s">
        <v>16</v>
      </c>
      <c r="L520" s="4" t="s">
        <v>16</v>
      </c>
      <c r="M520" s="4" t="s">
        <v>1172</v>
      </c>
      <c r="N520" s="4" t="s">
        <v>16</v>
      </c>
      <c r="O520" s="4">
        <v>0</v>
      </c>
      <c r="P520" s="4">
        <v>-8.6105000000000003E-4</v>
      </c>
      <c r="Q520" s="9">
        <v>0</v>
      </c>
      <c r="R520" s="9">
        <v>410977.77911342977</v>
      </c>
      <c r="S520" s="9">
        <v>0</v>
      </c>
      <c r="T520" s="9">
        <v>597473.57845725119</v>
      </c>
      <c r="U520" s="9">
        <v>1360812.4342847448</v>
      </c>
      <c r="V520" s="9">
        <v>-15.180259664551704</v>
      </c>
      <c r="W520" s="9">
        <v>1360812.4342847448</v>
      </c>
      <c r="X520" s="9">
        <v>0</v>
      </c>
      <c r="Y520" s="9">
        <v>5066599.4617316797</v>
      </c>
      <c r="Z520" s="9">
        <v>4655621.6826182501</v>
      </c>
      <c r="AA520" s="9">
        <v>5253095.2610755013</v>
      </c>
      <c r="AB520" s="9">
        <v>6016434.1169029949</v>
      </c>
      <c r="AC520" s="9">
        <v>4655606.5023585856</v>
      </c>
      <c r="AD520" s="9">
        <v>6016434.1169029949</v>
      </c>
      <c r="AE520" s="9">
        <v>4655621.6826182501</v>
      </c>
      <c r="AF520" s="9">
        <v>30052260.587923981</v>
      </c>
      <c r="AG520" s="9">
        <f>IF(ISBLANK(Tabla3[[#This Row],[FPO]]),"",YEAR(Tabla3[[#This Row],[FPO]])-$B$1)</f>
        <v>3</v>
      </c>
      <c r="AH520" s="9"/>
    </row>
    <row r="521" spans="1:34" hidden="1" x14ac:dyDescent="0.25">
      <c r="A521" s="4" t="s">
        <v>1239</v>
      </c>
      <c r="B521" s="4" t="s">
        <v>1240</v>
      </c>
      <c r="C521" s="5">
        <v>44755</v>
      </c>
      <c r="D521" s="6" t="s">
        <v>1241</v>
      </c>
      <c r="E521" s="4">
        <v>60</v>
      </c>
      <c r="F521" s="4" t="s">
        <v>21</v>
      </c>
      <c r="G521" s="4" t="s">
        <v>1242</v>
      </c>
      <c r="H521" s="4" t="s">
        <v>1243</v>
      </c>
      <c r="I521" s="7">
        <v>46387</v>
      </c>
      <c r="J521" s="7">
        <v>46387</v>
      </c>
      <c r="K521" s="4" t="s">
        <v>16</v>
      </c>
      <c r="L521" s="4" t="s">
        <v>16</v>
      </c>
      <c r="M521" s="4" t="s">
        <v>1172</v>
      </c>
      <c r="N521" s="4" t="s">
        <v>16</v>
      </c>
      <c r="O521" s="4">
        <v>0</v>
      </c>
      <c r="P521" s="4">
        <v>-7.7999999999999999E-4</v>
      </c>
      <c r="Q521" s="9">
        <v>0</v>
      </c>
      <c r="R521" s="9">
        <v>410977.77911342977</v>
      </c>
      <c r="S521" s="9">
        <v>0</v>
      </c>
      <c r="T521" s="9">
        <v>597473.57845725119</v>
      </c>
      <c r="U521" s="9">
        <v>1360812.4342847448</v>
      </c>
      <c r="V521" s="9">
        <v>-13.751353043784137</v>
      </c>
      <c r="W521" s="9">
        <v>1360812.4342847448</v>
      </c>
      <c r="X521" s="9">
        <v>0</v>
      </c>
      <c r="Y521" s="9">
        <v>5066599.4617316797</v>
      </c>
      <c r="Z521" s="9">
        <v>4655621.6826182501</v>
      </c>
      <c r="AA521" s="9">
        <v>5253095.2610755013</v>
      </c>
      <c r="AB521" s="9">
        <v>6016434.1169029949</v>
      </c>
      <c r="AC521" s="9">
        <v>4655607.9312652061</v>
      </c>
      <c r="AD521" s="9">
        <v>6016434.1169029949</v>
      </c>
      <c r="AE521" s="9">
        <v>4655621.6826182501</v>
      </c>
      <c r="AF521" s="9">
        <v>30052262.016830601</v>
      </c>
      <c r="AG521" s="9">
        <f>IF(ISBLANK(Tabla3[[#This Row],[FPO]]),"",YEAR(Tabla3[[#This Row],[FPO]])-$B$1)</f>
        <v>3</v>
      </c>
      <c r="AH521" s="9"/>
    </row>
    <row r="522" spans="1:34" hidden="1" x14ac:dyDescent="0.25">
      <c r="A522" s="4" t="s">
        <v>1244</v>
      </c>
      <c r="B522" s="4" t="s">
        <v>1240</v>
      </c>
      <c r="C522" s="5">
        <v>44755</v>
      </c>
      <c r="D522" s="6" t="s">
        <v>1241</v>
      </c>
      <c r="E522" s="4">
        <v>60</v>
      </c>
      <c r="F522" s="4" t="s">
        <v>21</v>
      </c>
      <c r="G522" s="4" t="s">
        <v>1202</v>
      </c>
      <c r="H522" s="4" t="s">
        <v>1243</v>
      </c>
      <c r="I522" s="7">
        <v>46387</v>
      </c>
      <c r="J522" s="7">
        <v>46387</v>
      </c>
      <c r="K522" s="4" t="s">
        <v>16</v>
      </c>
      <c r="L522" s="4" t="s">
        <v>16</v>
      </c>
      <c r="M522" s="4" t="s">
        <v>1172</v>
      </c>
      <c r="N522" s="4" t="s">
        <v>16</v>
      </c>
      <c r="O522" s="4">
        <v>0</v>
      </c>
      <c r="P522" s="4">
        <v>-7.7999999999999999E-4</v>
      </c>
      <c r="Q522" s="9">
        <v>0</v>
      </c>
      <c r="R522" s="9">
        <v>410977.77911342977</v>
      </c>
      <c r="S522" s="9">
        <v>0</v>
      </c>
      <c r="T522" s="9">
        <v>597473.57845725119</v>
      </c>
      <c r="U522" s="9">
        <v>1360812.4342847448</v>
      </c>
      <c r="V522" s="9">
        <v>-13.751353043784137</v>
      </c>
      <c r="W522" s="9">
        <v>1360812.4342847448</v>
      </c>
      <c r="X522" s="9">
        <v>0</v>
      </c>
      <c r="Y522" s="9">
        <v>5066599.4617316797</v>
      </c>
      <c r="Z522" s="9">
        <v>4655621.6826182501</v>
      </c>
      <c r="AA522" s="9">
        <v>5253095.2610755013</v>
      </c>
      <c r="AB522" s="9">
        <v>6016434.1169029949</v>
      </c>
      <c r="AC522" s="9">
        <v>4655607.9312652061</v>
      </c>
      <c r="AD522" s="9">
        <v>6016434.1169029949</v>
      </c>
      <c r="AE522" s="9">
        <v>4655621.6826182501</v>
      </c>
      <c r="AF522" s="9">
        <v>30052262.016830601</v>
      </c>
      <c r="AG522" s="9">
        <f>IF(ISBLANK(Tabla3[[#This Row],[FPO]]),"",YEAR(Tabla3[[#This Row],[FPO]])-$B$1)</f>
        <v>3</v>
      </c>
      <c r="AH522" s="9"/>
    </row>
    <row r="523" spans="1:34" x14ac:dyDescent="0.25">
      <c r="A523" s="4" t="s">
        <v>1444</v>
      </c>
      <c r="B523" s="4" t="s">
        <v>1445</v>
      </c>
      <c r="C523" s="5">
        <v>44778</v>
      </c>
      <c r="D523" s="6" t="s">
        <v>1446</v>
      </c>
      <c r="E523" s="4">
        <v>19.899999999999999</v>
      </c>
      <c r="F523" s="4" t="s">
        <v>21</v>
      </c>
      <c r="G523" s="4" t="s">
        <v>1195</v>
      </c>
      <c r="H523" s="4" t="s">
        <v>1447</v>
      </c>
      <c r="I523" s="7">
        <v>45688</v>
      </c>
      <c r="J523" s="7">
        <v>45688</v>
      </c>
      <c r="K523" s="4" t="s">
        <v>16</v>
      </c>
      <c r="L523" s="4" t="s">
        <v>16</v>
      </c>
      <c r="M523" s="4" t="s">
        <v>1172</v>
      </c>
      <c r="N523" s="4" t="s">
        <v>16</v>
      </c>
      <c r="O523" s="4">
        <v>0</v>
      </c>
      <c r="P523" s="4">
        <v>-1.8129999999999999</v>
      </c>
      <c r="Q523" s="9">
        <v>0</v>
      </c>
      <c r="R523" s="9">
        <v>459473.15704881458</v>
      </c>
      <c r="S523" s="9">
        <v>0</v>
      </c>
      <c r="T523" s="9">
        <v>667975.46071520681</v>
      </c>
      <c r="U523" s="9">
        <v>1521388.3015303449</v>
      </c>
      <c r="V523" s="9">
        <v>-107742.88763219771</v>
      </c>
      <c r="W523" s="9">
        <v>1521388.3015303449</v>
      </c>
      <c r="X523" s="9">
        <v>0</v>
      </c>
      <c r="Y523" s="9">
        <v>5115094.8396670651</v>
      </c>
      <c r="Z523" s="9">
        <v>4655621.6826182501</v>
      </c>
      <c r="AA523" s="9">
        <v>5323597.1433334574</v>
      </c>
      <c r="AB523" s="9">
        <v>6177009.9841485955</v>
      </c>
      <c r="AC523" s="9">
        <v>4547878.7949860524</v>
      </c>
      <c r="AD523" s="9">
        <v>6177009.9841485955</v>
      </c>
      <c r="AE523" s="9">
        <v>4655621.6826182501</v>
      </c>
      <c r="AF523" s="9">
        <v>30304393.941613197</v>
      </c>
      <c r="AG523" s="9">
        <f>IF(ISBLANK(Tabla3[[#This Row],[FPO]]),"",YEAR(Tabla3[[#This Row],[FPO]])-$B$1)</f>
        <v>2</v>
      </c>
      <c r="AH523" s="9"/>
    </row>
    <row r="524" spans="1:34" x14ac:dyDescent="0.25">
      <c r="A524" s="4" t="s">
        <v>1448</v>
      </c>
      <c r="B524" s="4" t="s">
        <v>1445</v>
      </c>
      <c r="C524" s="5">
        <v>44778</v>
      </c>
      <c r="D524" s="6" t="s">
        <v>1446</v>
      </c>
      <c r="E524" s="4">
        <v>19.899999999999999</v>
      </c>
      <c r="F524" s="4" t="s">
        <v>21</v>
      </c>
      <c r="G524" s="4" t="s">
        <v>1319</v>
      </c>
      <c r="H524" s="4" t="s">
        <v>1447</v>
      </c>
      <c r="I524" s="7">
        <v>45688</v>
      </c>
      <c r="J524" s="7">
        <v>45688</v>
      </c>
      <c r="K524" s="4" t="s">
        <v>16</v>
      </c>
      <c r="L524" s="4" t="s">
        <v>16</v>
      </c>
      <c r="M524" s="4" t="s">
        <v>1172</v>
      </c>
      <c r="N524" s="4" t="s">
        <v>16</v>
      </c>
      <c r="O524" s="4">
        <v>0</v>
      </c>
      <c r="P524" s="4">
        <v>-1.7609999999999999</v>
      </c>
      <c r="Q524" s="9">
        <v>0</v>
      </c>
      <c r="R524" s="9">
        <v>459473.15704881458</v>
      </c>
      <c r="S524" s="9">
        <v>0</v>
      </c>
      <c r="T524" s="9">
        <v>667975.46071520681</v>
      </c>
      <c r="U524" s="9">
        <v>1521388.3015303449</v>
      </c>
      <c r="V524" s="9">
        <v>-104652.63382255939</v>
      </c>
      <c r="W524" s="9">
        <v>1521388.3015303449</v>
      </c>
      <c r="X524" s="9">
        <v>0</v>
      </c>
      <c r="Y524" s="9">
        <v>5115094.8396670651</v>
      </c>
      <c r="Z524" s="9">
        <v>4655621.6826182501</v>
      </c>
      <c r="AA524" s="9">
        <v>5323597.1433334574</v>
      </c>
      <c r="AB524" s="9">
        <v>6177009.9841485955</v>
      </c>
      <c r="AC524" s="9">
        <v>4550969.0487956908</v>
      </c>
      <c r="AD524" s="9">
        <v>6177009.9841485955</v>
      </c>
      <c r="AE524" s="9">
        <v>4655621.6826182501</v>
      </c>
      <c r="AF524" s="9">
        <v>30307484.195422836</v>
      </c>
      <c r="AG524" s="9">
        <f>IF(ISBLANK(Tabla3[[#This Row],[FPO]]),"",YEAR(Tabla3[[#This Row],[FPO]])-$B$1)</f>
        <v>2</v>
      </c>
      <c r="AH524" s="9"/>
    </row>
    <row r="525" spans="1:34" hidden="1" x14ac:dyDescent="0.25">
      <c r="A525" s="4" t="s">
        <v>1559</v>
      </c>
      <c r="B525" s="4" t="s">
        <v>1560</v>
      </c>
      <c r="C525" s="5">
        <v>44795</v>
      </c>
      <c r="D525" s="6" t="s">
        <v>1561</v>
      </c>
      <c r="E525" s="4">
        <v>50</v>
      </c>
      <c r="F525" s="4" t="s">
        <v>21</v>
      </c>
      <c r="G525" s="4" t="s">
        <v>1183</v>
      </c>
      <c r="H525" s="4" t="s">
        <v>1562</v>
      </c>
      <c r="I525" s="7">
        <v>46752</v>
      </c>
      <c r="J525" s="7">
        <v>46752</v>
      </c>
      <c r="K525" s="4" t="s">
        <v>16</v>
      </c>
      <c r="L525" s="4" t="s">
        <v>16</v>
      </c>
      <c r="M525" s="4" t="s">
        <v>1172</v>
      </c>
      <c r="N525" s="4" t="s">
        <v>16</v>
      </c>
      <c r="O525" s="4">
        <v>0</v>
      </c>
      <c r="P525" s="4">
        <v>-4.92</v>
      </c>
      <c r="Q525" s="9">
        <v>0</v>
      </c>
      <c r="R525" s="9">
        <v>367600.87577229866</v>
      </c>
      <c r="S525" s="9">
        <v>0</v>
      </c>
      <c r="T525" s="9">
        <v>534412.86087410641</v>
      </c>
      <c r="U525" s="9">
        <v>1217184.6460507561</v>
      </c>
      <c r="V525" s="9">
        <v>-93101.220552384664</v>
      </c>
      <c r="W525" s="9">
        <v>1217184.6460507561</v>
      </c>
      <c r="X525" s="9">
        <v>0</v>
      </c>
      <c r="Y525" s="9">
        <v>5023222.5583905485</v>
      </c>
      <c r="Z525" s="9">
        <v>4655621.6826182501</v>
      </c>
      <c r="AA525" s="9">
        <v>5190034.5434923563</v>
      </c>
      <c r="AB525" s="9">
        <v>5872806.328669006</v>
      </c>
      <c r="AC525" s="9">
        <v>4562520.4620658653</v>
      </c>
      <c r="AD525" s="9">
        <v>5872806.328669006</v>
      </c>
      <c r="AE525" s="9">
        <v>4655621.6826182501</v>
      </c>
      <c r="AF525" s="9">
        <v>29637295.244356003</v>
      </c>
      <c r="AG525" s="9">
        <f>IF(ISBLANK(Tabla3[[#This Row],[FPO]]),"",YEAR(Tabla3[[#This Row],[FPO]])-$B$1)</f>
        <v>4</v>
      </c>
      <c r="AH525" s="9"/>
    </row>
    <row r="526" spans="1:34" hidden="1" x14ac:dyDescent="0.25">
      <c r="A526" s="4" t="s">
        <v>1563</v>
      </c>
      <c r="B526" s="4" t="s">
        <v>1560</v>
      </c>
      <c r="C526" s="5">
        <v>44795</v>
      </c>
      <c r="D526" s="6" t="s">
        <v>1561</v>
      </c>
      <c r="E526" s="4">
        <v>50</v>
      </c>
      <c r="F526" s="4" t="s">
        <v>21</v>
      </c>
      <c r="G526" s="4" t="s">
        <v>1186</v>
      </c>
      <c r="H526" s="4" t="s">
        <v>1562</v>
      </c>
      <c r="I526" s="7">
        <v>46752</v>
      </c>
      <c r="J526" s="7">
        <v>46752</v>
      </c>
      <c r="K526" s="4" t="s">
        <v>16</v>
      </c>
      <c r="L526" s="4" t="s">
        <v>16</v>
      </c>
      <c r="M526" s="4" t="s">
        <v>1172</v>
      </c>
      <c r="N526" s="4" t="s">
        <v>16</v>
      </c>
      <c r="O526" s="4">
        <v>0</v>
      </c>
      <c r="P526" s="4">
        <v>-4.8600000000000003</v>
      </c>
      <c r="Q526" s="9">
        <v>0</v>
      </c>
      <c r="R526" s="9">
        <v>367600.87577229866</v>
      </c>
      <c r="S526" s="9">
        <v>0</v>
      </c>
      <c r="T526" s="9">
        <v>534412.86087410641</v>
      </c>
      <c r="U526" s="9">
        <v>1217184.6460507561</v>
      </c>
      <c r="V526" s="9">
        <v>-91965.839813940984</v>
      </c>
      <c r="W526" s="9">
        <v>1217184.6460507561</v>
      </c>
      <c r="X526" s="9">
        <v>0</v>
      </c>
      <c r="Y526" s="9">
        <v>5023222.5583905485</v>
      </c>
      <c r="Z526" s="9">
        <v>4655621.6826182501</v>
      </c>
      <c r="AA526" s="9">
        <v>5190034.5434923563</v>
      </c>
      <c r="AB526" s="9">
        <v>5872806.328669006</v>
      </c>
      <c r="AC526" s="9">
        <v>4563655.842804309</v>
      </c>
      <c r="AD526" s="9">
        <v>5872806.328669006</v>
      </c>
      <c r="AE526" s="9">
        <v>4655621.6826182501</v>
      </c>
      <c r="AF526" s="9">
        <v>29638430.625094447</v>
      </c>
      <c r="AG526" s="9">
        <f>IF(ISBLANK(Tabla3[[#This Row],[FPO]]),"",YEAR(Tabla3[[#This Row],[FPO]])-$B$1)</f>
        <v>4</v>
      </c>
      <c r="AH526" s="9"/>
    </row>
    <row r="527" spans="1:34" hidden="1" x14ac:dyDescent="0.25">
      <c r="A527" s="4" t="s">
        <v>1554</v>
      </c>
      <c r="B527" s="4" t="s">
        <v>1555</v>
      </c>
      <c r="C527" s="5">
        <v>44795</v>
      </c>
      <c r="D527" s="6" t="s">
        <v>1556</v>
      </c>
      <c r="E527" s="4">
        <v>50</v>
      </c>
      <c r="F527" s="4" t="s">
        <v>21</v>
      </c>
      <c r="G527" s="4" t="s">
        <v>1183</v>
      </c>
      <c r="H527" s="4" t="s">
        <v>1557</v>
      </c>
      <c r="I527" s="7">
        <v>46752</v>
      </c>
      <c r="J527" s="7">
        <v>46752</v>
      </c>
      <c r="K527" s="4" t="s">
        <v>16</v>
      </c>
      <c r="L527" s="4" t="s">
        <v>16</v>
      </c>
      <c r="M527" s="4" t="s">
        <v>1172</v>
      </c>
      <c r="N527" s="4" t="s">
        <v>16</v>
      </c>
      <c r="O527" s="4">
        <v>0</v>
      </c>
      <c r="P527" s="4">
        <v>-4.92</v>
      </c>
      <c r="Q527" s="9">
        <v>0</v>
      </c>
      <c r="R527" s="9">
        <v>367600.87577229866</v>
      </c>
      <c r="S527" s="9">
        <v>0</v>
      </c>
      <c r="T527" s="9">
        <v>534412.86087410641</v>
      </c>
      <c r="U527" s="9">
        <v>1217184.6460507561</v>
      </c>
      <c r="V527" s="9">
        <v>-93101.220552384664</v>
      </c>
      <c r="W527" s="9">
        <v>1217184.6460507561</v>
      </c>
      <c r="X527" s="9">
        <v>0</v>
      </c>
      <c r="Y527" s="9">
        <v>5023222.5583905485</v>
      </c>
      <c r="Z527" s="9">
        <v>4655621.6826182501</v>
      </c>
      <c r="AA527" s="9">
        <v>5190034.5434923563</v>
      </c>
      <c r="AB527" s="9">
        <v>5872806.328669006</v>
      </c>
      <c r="AC527" s="9">
        <v>4562520.4620658653</v>
      </c>
      <c r="AD527" s="9">
        <v>5872806.328669006</v>
      </c>
      <c r="AE527" s="9">
        <v>4655621.6826182501</v>
      </c>
      <c r="AF527" s="9">
        <v>29637295.244356003</v>
      </c>
      <c r="AG527" s="9">
        <f>IF(ISBLANK(Tabla3[[#This Row],[FPO]]),"",YEAR(Tabla3[[#This Row],[FPO]])-$B$1)</f>
        <v>4</v>
      </c>
      <c r="AH527" s="9"/>
    </row>
    <row r="528" spans="1:34" hidden="1" x14ac:dyDescent="0.25">
      <c r="A528" s="4" t="s">
        <v>1558</v>
      </c>
      <c r="B528" s="4" t="s">
        <v>1555</v>
      </c>
      <c r="C528" s="5">
        <v>44795</v>
      </c>
      <c r="D528" s="6" t="s">
        <v>1556</v>
      </c>
      <c r="E528" s="4">
        <v>50</v>
      </c>
      <c r="F528" s="4" t="s">
        <v>21</v>
      </c>
      <c r="G528" s="4" t="s">
        <v>1186</v>
      </c>
      <c r="H528" s="4" t="s">
        <v>1557</v>
      </c>
      <c r="I528" s="7">
        <v>46752</v>
      </c>
      <c r="J528" s="7">
        <v>46752</v>
      </c>
      <c r="K528" s="4" t="s">
        <v>16</v>
      </c>
      <c r="L528" s="4" t="s">
        <v>16</v>
      </c>
      <c r="M528" s="4" t="s">
        <v>1172</v>
      </c>
      <c r="N528" s="4" t="s">
        <v>16</v>
      </c>
      <c r="O528" s="4">
        <v>0</v>
      </c>
      <c r="P528" s="4">
        <v>-4.8600000000000003</v>
      </c>
      <c r="Q528" s="9">
        <v>0</v>
      </c>
      <c r="R528" s="9">
        <v>367600.87577229866</v>
      </c>
      <c r="S528" s="9">
        <v>0</v>
      </c>
      <c r="T528" s="9">
        <v>534412.86087410641</v>
      </c>
      <c r="U528" s="9">
        <v>1217184.6460507561</v>
      </c>
      <c r="V528" s="9">
        <v>-91965.839813940984</v>
      </c>
      <c r="W528" s="9">
        <v>1217184.6460507561</v>
      </c>
      <c r="X528" s="9">
        <v>0</v>
      </c>
      <c r="Y528" s="9">
        <v>5023222.5583905485</v>
      </c>
      <c r="Z528" s="9">
        <v>4655621.6826182501</v>
      </c>
      <c r="AA528" s="9">
        <v>5190034.5434923563</v>
      </c>
      <c r="AB528" s="9">
        <v>5872806.328669006</v>
      </c>
      <c r="AC528" s="9">
        <v>4563655.842804309</v>
      </c>
      <c r="AD528" s="9">
        <v>5872806.328669006</v>
      </c>
      <c r="AE528" s="9">
        <v>4655621.6826182501</v>
      </c>
      <c r="AF528" s="9">
        <v>29638430.625094447</v>
      </c>
      <c r="AG528" s="9">
        <f>IF(ISBLANK(Tabla3[[#This Row],[FPO]]),"",YEAR(Tabla3[[#This Row],[FPO]])-$B$1)</f>
        <v>4</v>
      </c>
      <c r="AH528" s="9"/>
    </row>
    <row r="529" spans="1:34" hidden="1" x14ac:dyDescent="0.25">
      <c r="A529" s="4" t="s">
        <v>1352</v>
      </c>
      <c r="B529" s="4" t="s">
        <v>1353</v>
      </c>
      <c r="C529" s="5">
        <v>44760</v>
      </c>
      <c r="D529" s="6" t="s">
        <v>1354</v>
      </c>
      <c r="E529" s="4">
        <v>150</v>
      </c>
      <c r="F529" s="4" t="s">
        <v>21</v>
      </c>
      <c r="G529" s="4" t="s">
        <v>1183</v>
      </c>
      <c r="H529" s="4" t="s">
        <v>1355</v>
      </c>
      <c r="I529" s="7">
        <v>46387</v>
      </c>
      <c r="J529" s="7">
        <v>46387</v>
      </c>
      <c r="K529" s="4" t="s">
        <v>16</v>
      </c>
      <c r="L529" s="4" t="s">
        <v>16</v>
      </c>
      <c r="M529" s="4" t="s">
        <v>1172</v>
      </c>
      <c r="N529" s="4" t="s">
        <v>16</v>
      </c>
      <c r="O529" s="4">
        <v>0</v>
      </c>
      <c r="P529" s="4">
        <v>-38.28</v>
      </c>
      <c r="Q529" s="9">
        <v>0</v>
      </c>
      <c r="R529" s="9">
        <v>410977.77911342983</v>
      </c>
      <c r="S529" s="9">
        <v>0</v>
      </c>
      <c r="T529" s="9">
        <v>597473.57845725107</v>
      </c>
      <c r="U529" s="9">
        <v>1360812.4342847455</v>
      </c>
      <c r="V529" s="9">
        <v>-269949.63821336237</v>
      </c>
      <c r="W529" s="9">
        <v>1360812.4342847455</v>
      </c>
      <c r="X529" s="9">
        <v>0</v>
      </c>
      <c r="Y529" s="9">
        <v>5066599.4617316797</v>
      </c>
      <c r="Z529" s="9">
        <v>4655621.6826182501</v>
      </c>
      <c r="AA529" s="9">
        <v>5253095.2610755013</v>
      </c>
      <c r="AB529" s="9">
        <v>6016434.1169029959</v>
      </c>
      <c r="AC529" s="9">
        <v>4385672.0444048876</v>
      </c>
      <c r="AD529" s="9">
        <v>6016434.1169029959</v>
      </c>
      <c r="AE529" s="9">
        <v>4655621.6826182501</v>
      </c>
      <c r="AF529" s="9">
        <v>29782326.129970282</v>
      </c>
      <c r="AG529" s="9">
        <f>IF(ISBLANK(Tabla3[[#This Row],[FPO]]),"",YEAR(Tabla3[[#This Row],[FPO]])-$B$1)</f>
        <v>3</v>
      </c>
      <c r="AH529" s="9"/>
    </row>
    <row r="530" spans="1:34" hidden="1" x14ac:dyDescent="0.25">
      <c r="A530" s="4" t="s">
        <v>1356</v>
      </c>
      <c r="B530" s="4" t="s">
        <v>1353</v>
      </c>
      <c r="C530" s="5">
        <v>44760</v>
      </c>
      <c r="D530" s="6" t="s">
        <v>1354</v>
      </c>
      <c r="E530" s="4">
        <v>150</v>
      </c>
      <c r="F530" s="4" t="s">
        <v>21</v>
      </c>
      <c r="G530" s="4" t="s">
        <v>1186</v>
      </c>
      <c r="H530" s="4" t="s">
        <v>1355</v>
      </c>
      <c r="I530" s="7">
        <v>46387</v>
      </c>
      <c r="J530" s="7">
        <v>46387</v>
      </c>
      <c r="K530" s="4" t="s">
        <v>16</v>
      </c>
      <c r="L530" s="4" t="s">
        <v>16</v>
      </c>
      <c r="M530" s="4" t="s">
        <v>1172</v>
      </c>
      <c r="N530" s="4" t="s">
        <v>16</v>
      </c>
      <c r="O530" s="4">
        <v>0</v>
      </c>
      <c r="P530" s="4">
        <v>-37.22</v>
      </c>
      <c r="Q530" s="9">
        <v>0</v>
      </c>
      <c r="R530" s="9">
        <v>410977.77911342983</v>
      </c>
      <c r="S530" s="9">
        <v>0</v>
      </c>
      <c r="T530" s="9">
        <v>597473.57845725107</v>
      </c>
      <c r="U530" s="9">
        <v>1360812.4342847455</v>
      </c>
      <c r="V530" s="9">
        <v>-262474.54373827972</v>
      </c>
      <c r="W530" s="9">
        <v>1360812.4342847455</v>
      </c>
      <c r="X530" s="9">
        <v>0</v>
      </c>
      <c r="Y530" s="9">
        <v>5066599.4617316797</v>
      </c>
      <c r="Z530" s="9">
        <v>4655621.6826182501</v>
      </c>
      <c r="AA530" s="9">
        <v>5253095.2610755013</v>
      </c>
      <c r="AB530" s="9">
        <v>6016434.1169029959</v>
      </c>
      <c r="AC530" s="9">
        <v>4393147.1388799706</v>
      </c>
      <c r="AD530" s="9">
        <v>6016434.1169029959</v>
      </c>
      <c r="AE530" s="9">
        <v>4655621.6826182501</v>
      </c>
      <c r="AF530" s="9">
        <v>29789801.224445365</v>
      </c>
      <c r="AG530" s="9">
        <f>IF(ISBLANK(Tabla3[[#This Row],[FPO]]),"",YEAR(Tabla3[[#This Row],[FPO]])-$B$1)</f>
        <v>3</v>
      </c>
      <c r="AH530" s="9"/>
    </row>
    <row r="531" spans="1:34" x14ac:dyDescent="0.25">
      <c r="A531" s="4" t="s">
        <v>1460</v>
      </c>
      <c r="B531" s="4" t="s">
        <v>1461</v>
      </c>
      <c r="C531" s="5">
        <v>44778</v>
      </c>
      <c r="D531" s="6" t="s">
        <v>1462</v>
      </c>
      <c r="E531" s="4">
        <v>19.899999999999999</v>
      </c>
      <c r="F531" s="4" t="s">
        <v>21</v>
      </c>
      <c r="G531" s="4" t="s">
        <v>1398</v>
      </c>
      <c r="H531" s="4" t="s">
        <v>1463</v>
      </c>
      <c r="I531" s="7">
        <v>46022</v>
      </c>
      <c r="J531" s="7">
        <v>46022</v>
      </c>
      <c r="K531" s="4" t="s">
        <v>16</v>
      </c>
      <c r="L531" s="4" t="s">
        <v>16</v>
      </c>
      <c r="M531" s="4" t="s">
        <v>1172</v>
      </c>
      <c r="N531" s="4" t="s">
        <v>16</v>
      </c>
      <c r="O531" s="4">
        <v>0</v>
      </c>
      <c r="P531" s="4">
        <v>-1.732</v>
      </c>
      <c r="Q531" s="9">
        <v>0</v>
      </c>
      <c r="R531" s="9">
        <v>459473.15704881458</v>
      </c>
      <c r="S531" s="9">
        <v>0</v>
      </c>
      <c r="T531" s="9">
        <v>667975.46071520681</v>
      </c>
      <c r="U531" s="9">
        <v>1521388.3015303449</v>
      </c>
      <c r="V531" s="9">
        <v>-102929.22304410728</v>
      </c>
      <c r="W531" s="9">
        <v>1521388.3015303449</v>
      </c>
      <c r="X531" s="9">
        <v>0</v>
      </c>
      <c r="Y531" s="9">
        <v>5115094.8396670651</v>
      </c>
      <c r="Z531" s="9">
        <v>4655621.6826182501</v>
      </c>
      <c r="AA531" s="9">
        <v>5323597.1433334574</v>
      </c>
      <c r="AB531" s="9">
        <v>6177009.9841485955</v>
      </c>
      <c r="AC531" s="9">
        <v>4552692.4595741425</v>
      </c>
      <c r="AD531" s="9">
        <v>6177009.9841485955</v>
      </c>
      <c r="AE531" s="9">
        <v>4655621.6826182501</v>
      </c>
      <c r="AF531" s="9">
        <v>30309207.606201284</v>
      </c>
      <c r="AG531" s="9">
        <f>IF(ISBLANK(Tabla3[[#This Row],[FPO]]),"",YEAR(Tabla3[[#This Row],[FPO]])-$B$1)</f>
        <v>2</v>
      </c>
      <c r="AH531" s="9"/>
    </row>
    <row r="532" spans="1:34" x14ac:dyDescent="0.25">
      <c r="A532" s="4" t="s">
        <v>1464</v>
      </c>
      <c r="B532" s="4" t="s">
        <v>1461</v>
      </c>
      <c r="C532" s="5">
        <v>44778</v>
      </c>
      <c r="D532" s="6" t="s">
        <v>1462</v>
      </c>
      <c r="E532" s="4">
        <v>19.899999999999999</v>
      </c>
      <c r="F532" s="4" t="s">
        <v>21</v>
      </c>
      <c r="G532" s="4" t="s">
        <v>1395</v>
      </c>
      <c r="H532" s="4" t="s">
        <v>1463</v>
      </c>
      <c r="I532" s="7">
        <v>46022</v>
      </c>
      <c r="J532" s="7">
        <v>46022</v>
      </c>
      <c r="K532" s="4" t="s">
        <v>16</v>
      </c>
      <c r="L532" s="4" t="s">
        <v>16</v>
      </c>
      <c r="M532" s="4" t="s">
        <v>1172</v>
      </c>
      <c r="N532" s="4" t="s">
        <v>16</v>
      </c>
      <c r="O532" s="4">
        <v>0</v>
      </c>
      <c r="P532" s="4">
        <v>-1.774</v>
      </c>
      <c r="Q532" s="9">
        <v>0</v>
      </c>
      <c r="R532" s="9">
        <v>459473.15704881458</v>
      </c>
      <c r="S532" s="9">
        <v>0</v>
      </c>
      <c r="T532" s="9">
        <v>667975.46071520681</v>
      </c>
      <c r="U532" s="9">
        <v>1521388.3015303449</v>
      </c>
      <c r="V532" s="9">
        <v>-105425.19727496899</v>
      </c>
      <c r="W532" s="9">
        <v>1521388.3015303449</v>
      </c>
      <c r="X532" s="9">
        <v>0</v>
      </c>
      <c r="Y532" s="9">
        <v>5115094.8396670651</v>
      </c>
      <c r="Z532" s="9">
        <v>4655621.6826182501</v>
      </c>
      <c r="AA532" s="9">
        <v>5323597.1433334574</v>
      </c>
      <c r="AB532" s="9">
        <v>6177009.9841485955</v>
      </c>
      <c r="AC532" s="9">
        <v>4550196.4853432812</v>
      </c>
      <c r="AD532" s="9">
        <v>6177009.9841485955</v>
      </c>
      <c r="AE532" s="9">
        <v>4655621.6826182501</v>
      </c>
      <c r="AF532" s="9">
        <v>30306711.631970424</v>
      </c>
      <c r="AG532" s="9">
        <f>IF(ISBLANK(Tabla3[[#This Row],[FPO]]),"",YEAR(Tabla3[[#This Row],[FPO]])-$B$1)</f>
        <v>2</v>
      </c>
      <c r="AH532" s="9"/>
    </row>
    <row r="533" spans="1:34" x14ac:dyDescent="0.25">
      <c r="A533" s="4" t="s">
        <v>1316</v>
      </c>
      <c r="B533" s="4" t="s">
        <v>1317</v>
      </c>
      <c r="C533" s="5">
        <v>44758</v>
      </c>
      <c r="D533" s="6" t="s">
        <v>1318</v>
      </c>
      <c r="E533" s="4">
        <v>9.9</v>
      </c>
      <c r="F533" s="4" t="s">
        <v>21</v>
      </c>
      <c r="G533" s="4" t="s">
        <v>1319</v>
      </c>
      <c r="H533" s="4" t="s">
        <v>1320</v>
      </c>
      <c r="I533" s="7">
        <v>45657</v>
      </c>
      <c r="J533" s="7">
        <v>45657</v>
      </c>
      <c r="K533" s="4" t="s">
        <v>16</v>
      </c>
      <c r="L533" s="4" t="s">
        <v>16</v>
      </c>
      <c r="M533" s="4" t="s">
        <v>1172</v>
      </c>
      <c r="N533" s="4" t="s">
        <v>16</v>
      </c>
      <c r="O533" s="4">
        <v>0</v>
      </c>
      <c r="P533" s="4">
        <v>-0.93700000000000006</v>
      </c>
      <c r="Q533" s="9">
        <v>0</v>
      </c>
      <c r="R533" s="9">
        <v>513690.98958057474</v>
      </c>
      <c r="S533" s="9">
        <v>0</v>
      </c>
      <c r="T533" s="9">
        <v>746796.56507960113</v>
      </c>
      <c r="U533" s="9">
        <v>1700912.1211109257</v>
      </c>
      <c r="V533" s="9">
        <v>-125138.25167971419</v>
      </c>
      <c r="W533" s="9">
        <v>1700912.1211109257</v>
      </c>
      <c r="X533" s="9">
        <v>0</v>
      </c>
      <c r="Y533" s="9">
        <v>5169312.6721988246</v>
      </c>
      <c r="Z533" s="9">
        <v>4655621.6826182501</v>
      </c>
      <c r="AA533" s="9">
        <v>5402418.2476978516</v>
      </c>
      <c r="AB533" s="9">
        <v>6356533.8037291756</v>
      </c>
      <c r="AC533" s="9">
        <v>4530483.4309385363</v>
      </c>
      <c r="AD533" s="9">
        <v>6356533.8037291756</v>
      </c>
      <c r="AE533" s="9">
        <v>4655621.6826182501</v>
      </c>
      <c r="AF533" s="9">
        <v>30689323.243832704</v>
      </c>
      <c r="AG533" s="9">
        <f>IF(ISBLANK(Tabla3[[#This Row],[FPO]]),"",YEAR(Tabla3[[#This Row],[FPO]])-$B$1)</f>
        <v>1</v>
      </c>
      <c r="AH533" s="9"/>
    </row>
    <row r="534" spans="1:34" x14ac:dyDescent="0.25">
      <c r="A534" s="4" t="s">
        <v>1187</v>
      </c>
      <c r="B534" s="4" t="s">
        <v>1188</v>
      </c>
      <c r="C534" s="5">
        <v>44702</v>
      </c>
      <c r="D534" s="6" t="s">
        <v>1189</v>
      </c>
      <c r="E534" s="4">
        <v>39.9</v>
      </c>
      <c r="F534" s="4" t="s">
        <v>21</v>
      </c>
      <c r="G534" s="4" t="s">
        <v>1190</v>
      </c>
      <c r="H534" s="4" t="s">
        <v>1191</v>
      </c>
      <c r="I534" s="7">
        <v>46022</v>
      </c>
      <c r="J534" s="7">
        <v>46022</v>
      </c>
      <c r="K534" s="4" t="s">
        <v>16</v>
      </c>
      <c r="L534" s="4" t="s">
        <v>16</v>
      </c>
      <c r="M534" s="4" t="s">
        <v>1172</v>
      </c>
      <c r="N534" s="4" t="s">
        <v>16</v>
      </c>
      <c r="O534" s="4">
        <v>0</v>
      </c>
      <c r="P534" s="4">
        <v>-11.079632</v>
      </c>
      <c r="Q534" s="9">
        <v>0</v>
      </c>
      <c r="R534" s="9">
        <v>459473.15704881452</v>
      </c>
      <c r="S534" s="9">
        <v>0</v>
      </c>
      <c r="T534" s="9">
        <v>667975.46071520657</v>
      </c>
      <c r="U534" s="9">
        <v>1521388.3015303451</v>
      </c>
      <c r="V534" s="9">
        <v>-328394.8392365888</v>
      </c>
      <c r="W534" s="9">
        <v>1521388.3015303451</v>
      </c>
      <c r="X534" s="9">
        <v>0</v>
      </c>
      <c r="Y534" s="9">
        <v>5115094.8396670651</v>
      </c>
      <c r="Z534" s="9">
        <v>4655621.6826182501</v>
      </c>
      <c r="AA534" s="9">
        <v>5323597.1433334565</v>
      </c>
      <c r="AB534" s="9">
        <v>6177009.9841485955</v>
      </c>
      <c r="AC534" s="9">
        <v>4327226.843381661</v>
      </c>
      <c r="AD534" s="9">
        <v>6177009.9841485955</v>
      </c>
      <c r="AE534" s="9">
        <v>4655621.6826182501</v>
      </c>
      <c r="AF534" s="9">
        <v>30083741.990008805</v>
      </c>
      <c r="AG534" s="9">
        <f>IF(ISBLANK(Tabla3[[#This Row],[FPO]]),"",YEAR(Tabla3[[#This Row],[FPO]])-$B$1)</f>
        <v>2</v>
      </c>
      <c r="AH534" s="9"/>
    </row>
    <row r="535" spans="1:34" hidden="1" x14ac:dyDescent="0.25">
      <c r="A535" s="4" t="s">
        <v>1536</v>
      </c>
      <c r="B535" s="4" t="s">
        <v>1537</v>
      </c>
      <c r="C535" s="5">
        <v>44789</v>
      </c>
      <c r="D535" s="6" t="s">
        <v>1538</v>
      </c>
      <c r="E535" s="4">
        <v>99</v>
      </c>
      <c r="F535" s="4" t="s">
        <v>21</v>
      </c>
      <c r="G535" s="4" t="s">
        <v>1459</v>
      </c>
      <c r="H535" s="4" t="s">
        <v>1539</v>
      </c>
      <c r="I535" s="7">
        <v>46387</v>
      </c>
      <c r="J535" s="7">
        <v>46387</v>
      </c>
      <c r="K535" s="4" t="s">
        <v>16</v>
      </c>
      <c r="L535" s="4" t="s">
        <v>16</v>
      </c>
      <c r="M535" s="4" t="s">
        <v>1172</v>
      </c>
      <c r="N535" s="4" t="s">
        <v>16</v>
      </c>
      <c r="O535" s="4">
        <v>0</v>
      </c>
      <c r="P535" s="4">
        <v>-5.641</v>
      </c>
      <c r="Q535" s="9">
        <v>0</v>
      </c>
      <c r="R535" s="9">
        <v>410977.77911342989</v>
      </c>
      <c r="S535" s="9">
        <v>0</v>
      </c>
      <c r="T535" s="9">
        <v>597473.57845725084</v>
      </c>
      <c r="U535" s="9">
        <v>1360812.434284745</v>
      </c>
      <c r="V535" s="9">
        <v>-60273.02449105386</v>
      </c>
      <c r="W535" s="9">
        <v>1360812.434284745</v>
      </c>
      <c r="X535" s="9">
        <v>0</v>
      </c>
      <c r="Y535" s="9">
        <v>5066599.4617316797</v>
      </c>
      <c r="Z535" s="9">
        <v>4655621.6826182501</v>
      </c>
      <c r="AA535" s="9">
        <v>5253095.2610755013</v>
      </c>
      <c r="AB535" s="9">
        <v>6016434.1169029949</v>
      </c>
      <c r="AC535" s="9">
        <v>4595348.6581271961</v>
      </c>
      <c r="AD535" s="9">
        <v>6016434.1169029949</v>
      </c>
      <c r="AE535" s="9">
        <v>4655621.6826182501</v>
      </c>
      <c r="AF535" s="9">
        <v>29992002.743692592</v>
      </c>
      <c r="AG535" s="9">
        <f>IF(ISBLANK(Tabla3[[#This Row],[FPO]]),"",YEAR(Tabla3[[#This Row],[FPO]])-$B$1)</f>
        <v>3</v>
      </c>
      <c r="AH535" s="9"/>
    </row>
    <row r="536" spans="1:34" hidden="1" x14ac:dyDescent="0.25">
      <c r="A536" s="4" t="s">
        <v>1540</v>
      </c>
      <c r="B536" s="4" t="s">
        <v>1537</v>
      </c>
      <c r="C536" s="5">
        <v>44789</v>
      </c>
      <c r="D536" s="6" t="s">
        <v>1538</v>
      </c>
      <c r="E536" s="4">
        <v>99</v>
      </c>
      <c r="F536" s="4" t="s">
        <v>21</v>
      </c>
      <c r="G536" s="4" t="s">
        <v>1190</v>
      </c>
      <c r="H536" s="4" t="s">
        <v>1539</v>
      </c>
      <c r="I536" s="7">
        <v>46387</v>
      </c>
      <c r="J536" s="7">
        <v>46387</v>
      </c>
      <c r="K536" s="4" t="s">
        <v>16</v>
      </c>
      <c r="L536" s="4" t="s">
        <v>16</v>
      </c>
      <c r="M536" s="4" t="s">
        <v>1172</v>
      </c>
      <c r="N536" s="4" t="s">
        <v>16</v>
      </c>
      <c r="O536" s="4">
        <v>0</v>
      </c>
      <c r="P536" s="4">
        <v>5.6310000000000002</v>
      </c>
      <c r="Q536" s="9">
        <v>0</v>
      </c>
      <c r="R536" s="9">
        <v>410977.77911342989</v>
      </c>
      <c r="S536" s="9">
        <v>0</v>
      </c>
      <c r="T536" s="9">
        <v>597473.57845725084</v>
      </c>
      <c r="U536" s="9">
        <v>1360812.434284745</v>
      </c>
      <c r="V536" s="9">
        <v>60166.176371055539</v>
      </c>
      <c r="W536" s="9">
        <v>1360812.434284745</v>
      </c>
      <c r="X536" s="9">
        <v>0</v>
      </c>
      <c r="Y536" s="9">
        <v>5066599.4617316797</v>
      </c>
      <c r="Z536" s="9">
        <v>4655621.6826182501</v>
      </c>
      <c r="AA536" s="9">
        <v>5253095.2610755013</v>
      </c>
      <c r="AB536" s="9">
        <v>6016434.1169029949</v>
      </c>
      <c r="AC536" s="9">
        <v>4715787.8589893058</v>
      </c>
      <c r="AD536" s="9">
        <v>6016434.1169029949</v>
      </c>
      <c r="AE536" s="9">
        <v>4655621.6826182501</v>
      </c>
      <c r="AF536" s="9">
        <v>30112441.944554701</v>
      </c>
      <c r="AG536" s="9">
        <f>IF(ISBLANK(Tabla3[[#This Row],[FPO]]),"",YEAR(Tabla3[[#This Row],[FPO]])-$B$1)</f>
        <v>3</v>
      </c>
      <c r="AH536" s="9"/>
    </row>
    <row r="537" spans="1:34" hidden="1" x14ac:dyDescent="0.25">
      <c r="A537" s="4" t="s">
        <v>1181</v>
      </c>
      <c r="B537" s="4" t="s">
        <v>1182</v>
      </c>
      <c r="C537" s="5">
        <v>44699</v>
      </c>
      <c r="D537" s="6">
        <v>0.62430555555555556</v>
      </c>
      <c r="E537" s="4">
        <v>300</v>
      </c>
      <c r="F537" s="4" t="s">
        <v>21</v>
      </c>
      <c r="G537" s="4" t="s">
        <v>1183</v>
      </c>
      <c r="H537" s="4" t="s">
        <v>1184</v>
      </c>
      <c r="I537" s="7">
        <v>46387</v>
      </c>
      <c r="J537" s="7">
        <v>46387</v>
      </c>
      <c r="K537" s="4" t="s">
        <v>16</v>
      </c>
      <c r="L537" s="4" t="s">
        <v>18</v>
      </c>
      <c r="M537" s="4" t="s">
        <v>1172</v>
      </c>
      <c r="N537" s="4" t="s">
        <v>16</v>
      </c>
      <c r="O537" s="4">
        <v>82590000000</v>
      </c>
      <c r="P537" s="4">
        <v>-16.1937</v>
      </c>
      <c r="Q537" s="9">
        <v>0</v>
      </c>
      <c r="R537" s="9">
        <v>410977.77911342983</v>
      </c>
      <c r="S537" s="9">
        <v>0</v>
      </c>
      <c r="T537" s="9">
        <v>597473.57845725107</v>
      </c>
      <c r="U537" s="9">
        <v>1360812.4342847455</v>
      </c>
      <c r="V537" s="9">
        <v>-57098.791226955676</v>
      </c>
      <c r="W537" s="9">
        <v>1360812.4342847455</v>
      </c>
      <c r="X537" s="9">
        <v>0</v>
      </c>
      <c r="Y537" s="9">
        <v>5066599.4617316797</v>
      </c>
      <c r="Z537" s="9">
        <v>4655621.6826182501</v>
      </c>
      <c r="AA537" s="9">
        <v>5253095.2610755013</v>
      </c>
      <c r="AB537" s="9">
        <v>6016434.1169029959</v>
      </c>
      <c r="AC537" s="9">
        <v>4598522.8913912941</v>
      </c>
      <c r="AD537" s="9">
        <v>6016434.1169029959</v>
      </c>
      <c r="AE537" s="9">
        <v>4655621.6826182501</v>
      </c>
      <c r="AF537" s="9">
        <v>29995176.976956688</v>
      </c>
      <c r="AG537" s="9">
        <f>IF(ISBLANK(Tabla3[[#This Row],[FPO]]),"",YEAR(Tabla3[[#This Row],[FPO]])-$B$1)</f>
        <v>3</v>
      </c>
      <c r="AH537" s="9"/>
    </row>
    <row r="538" spans="1:34" hidden="1" x14ac:dyDescent="0.25">
      <c r="A538" s="4" t="s">
        <v>1185</v>
      </c>
      <c r="B538" s="4" t="s">
        <v>1182</v>
      </c>
      <c r="C538" s="5">
        <v>44699</v>
      </c>
      <c r="D538" s="6">
        <v>0.62430555555555556</v>
      </c>
      <c r="E538" s="4">
        <v>300</v>
      </c>
      <c r="F538" s="4" t="s">
        <v>21</v>
      </c>
      <c r="G538" s="4" t="s">
        <v>1186</v>
      </c>
      <c r="H538" s="4" t="s">
        <v>1184</v>
      </c>
      <c r="I538" s="7">
        <v>46387</v>
      </c>
      <c r="J538" s="7">
        <v>46387</v>
      </c>
      <c r="K538" s="4" t="s">
        <v>16</v>
      </c>
      <c r="L538" s="4" t="s">
        <v>16</v>
      </c>
      <c r="M538" s="4" t="s">
        <v>1172</v>
      </c>
      <c r="N538" s="4" t="s">
        <v>16</v>
      </c>
      <c r="O538" s="4">
        <v>0</v>
      </c>
      <c r="P538" s="4">
        <v>-15.65443</v>
      </c>
      <c r="Q538" s="9">
        <v>0</v>
      </c>
      <c r="R538" s="9">
        <v>410977.77911342983</v>
      </c>
      <c r="S538" s="9">
        <v>0</v>
      </c>
      <c r="T538" s="9">
        <v>597473.57845725107</v>
      </c>
      <c r="U538" s="9">
        <v>1360812.4342847455</v>
      </c>
      <c r="V538" s="9">
        <v>-55197.331699796334</v>
      </c>
      <c r="W538" s="9">
        <v>1360812.4342847455</v>
      </c>
      <c r="X538" s="9">
        <v>0</v>
      </c>
      <c r="Y538" s="9">
        <v>5066599.4617316797</v>
      </c>
      <c r="Z538" s="9">
        <v>4655621.6826182501</v>
      </c>
      <c r="AA538" s="9">
        <v>5253095.2610755013</v>
      </c>
      <c r="AB538" s="9">
        <v>6016434.1169029959</v>
      </c>
      <c r="AC538" s="9">
        <v>4600424.3509184541</v>
      </c>
      <c r="AD538" s="9">
        <v>6016434.1169029959</v>
      </c>
      <c r="AE538" s="9">
        <v>4655621.6826182501</v>
      </c>
      <c r="AF538" s="9">
        <v>29997078.436483849</v>
      </c>
      <c r="AG538" s="9">
        <f>IF(ISBLANK(Tabla3[[#This Row],[FPO]]),"",YEAR(Tabla3[[#This Row],[FPO]])-$B$1)</f>
        <v>3</v>
      </c>
      <c r="AH538" s="9"/>
    </row>
    <row r="539" spans="1:34" x14ac:dyDescent="0.25">
      <c r="A539" s="4" t="s">
        <v>1454</v>
      </c>
      <c r="B539" s="4" t="s">
        <v>1455</v>
      </c>
      <c r="C539" s="5">
        <v>44778</v>
      </c>
      <c r="D539" s="6" t="s">
        <v>1456</v>
      </c>
      <c r="E539" s="4">
        <v>9.9</v>
      </c>
      <c r="F539" s="4" t="s">
        <v>21</v>
      </c>
      <c r="G539" s="4" t="s">
        <v>1268</v>
      </c>
      <c r="H539" s="4" t="s">
        <v>1457</v>
      </c>
      <c r="I539" s="7">
        <v>46022</v>
      </c>
      <c r="J539" s="7">
        <v>46022</v>
      </c>
      <c r="K539" s="4" t="s">
        <v>16</v>
      </c>
      <c r="L539" s="4" t="s">
        <v>16</v>
      </c>
      <c r="M539" s="4" t="s">
        <v>1172</v>
      </c>
      <c r="N539" s="4" t="s">
        <v>16</v>
      </c>
      <c r="O539" s="4">
        <v>0</v>
      </c>
      <c r="P539" s="4">
        <v>-0.37373000000000001</v>
      </c>
      <c r="Q539" s="9">
        <v>0</v>
      </c>
      <c r="R539" s="9">
        <v>459473.15704881464</v>
      </c>
      <c r="S539" s="9">
        <v>0</v>
      </c>
      <c r="T539" s="9">
        <v>667975.46071520657</v>
      </c>
      <c r="U539" s="9">
        <v>1521388.3015303449</v>
      </c>
      <c r="V539" s="9">
        <v>-44644.364937635983</v>
      </c>
      <c r="W539" s="9">
        <v>1521388.3015303449</v>
      </c>
      <c r="X539" s="9">
        <v>0</v>
      </c>
      <c r="Y539" s="9">
        <v>5115094.8396670651</v>
      </c>
      <c r="Z539" s="9">
        <v>4655621.6826182501</v>
      </c>
      <c r="AA539" s="9">
        <v>5323597.1433334565</v>
      </c>
      <c r="AB539" s="9">
        <v>6177009.9841485955</v>
      </c>
      <c r="AC539" s="9">
        <v>4610977.3176806141</v>
      </c>
      <c r="AD539" s="9">
        <v>6177009.9841485955</v>
      </c>
      <c r="AE539" s="9">
        <v>4655621.6826182501</v>
      </c>
      <c r="AF539" s="9">
        <v>30367492.464307755</v>
      </c>
      <c r="AG539" s="9">
        <f>IF(ISBLANK(Tabla3[[#This Row],[FPO]]),"",YEAR(Tabla3[[#This Row],[FPO]])-$B$1)</f>
        <v>2</v>
      </c>
      <c r="AH539" s="9"/>
    </row>
    <row r="540" spans="1:34" x14ac:dyDescent="0.25">
      <c r="A540" s="4" t="s">
        <v>1458</v>
      </c>
      <c r="B540" s="4" t="s">
        <v>1455</v>
      </c>
      <c r="C540" s="5">
        <v>44778</v>
      </c>
      <c r="D540" s="6" t="s">
        <v>1456</v>
      </c>
      <c r="E540" s="4">
        <v>9.9</v>
      </c>
      <c r="F540" s="4" t="s">
        <v>21</v>
      </c>
      <c r="G540" s="4" t="s">
        <v>1459</v>
      </c>
      <c r="H540" s="4" t="s">
        <v>1457</v>
      </c>
      <c r="I540" s="7">
        <v>46022</v>
      </c>
      <c r="J540" s="7">
        <v>46022</v>
      </c>
      <c r="K540" s="4" t="s">
        <v>16</v>
      </c>
      <c r="L540" s="4" t="s">
        <v>16</v>
      </c>
      <c r="M540" s="4" t="s">
        <v>1172</v>
      </c>
      <c r="N540" s="4" t="s">
        <v>16</v>
      </c>
      <c r="O540" s="4">
        <v>0</v>
      </c>
      <c r="P540" s="4">
        <v>-0.36270000000000002</v>
      </c>
      <c r="Q540" s="9">
        <v>0</v>
      </c>
      <c r="R540" s="9">
        <v>459473.15704881464</v>
      </c>
      <c r="S540" s="9">
        <v>0</v>
      </c>
      <c r="T540" s="9">
        <v>667975.46071520657</v>
      </c>
      <c r="U540" s="9">
        <v>1521388.3015303449</v>
      </c>
      <c r="V540" s="9">
        <v>-43326.763071951864</v>
      </c>
      <c r="W540" s="9">
        <v>1521388.3015303449</v>
      </c>
      <c r="X540" s="9">
        <v>0</v>
      </c>
      <c r="Y540" s="9">
        <v>5115094.8396670651</v>
      </c>
      <c r="Z540" s="9">
        <v>4655621.6826182501</v>
      </c>
      <c r="AA540" s="9">
        <v>5323597.1433334565</v>
      </c>
      <c r="AB540" s="9">
        <v>6177009.9841485955</v>
      </c>
      <c r="AC540" s="9">
        <v>4612294.9195462987</v>
      </c>
      <c r="AD540" s="9">
        <v>6177009.9841485955</v>
      </c>
      <c r="AE540" s="9">
        <v>4655621.6826182501</v>
      </c>
      <c r="AF540" s="9">
        <v>30368810.066173442</v>
      </c>
      <c r="AG540" s="9">
        <f>IF(ISBLANK(Tabla3[[#This Row],[FPO]]),"",YEAR(Tabla3[[#This Row],[FPO]])-$B$1)</f>
        <v>2</v>
      </c>
      <c r="AH540" s="9"/>
    </row>
    <row r="541" spans="1:34" x14ac:dyDescent="0.25">
      <c r="A541" s="4" t="s">
        <v>1199</v>
      </c>
      <c r="B541" s="4" t="s">
        <v>1200</v>
      </c>
      <c r="C541" s="5">
        <v>44740</v>
      </c>
      <c r="D541" s="6" t="s">
        <v>1201</v>
      </c>
      <c r="E541" s="4">
        <v>90</v>
      </c>
      <c r="F541" s="4" t="s">
        <v>21</v>
      </c>
      <c r="G541" s="4" t="s">
        <v>1202</v>
      </c>
      <c r="H541" s="4" t="s">
        <v>1203</v>
      </c>
      <c r="I541" s="7">
        <v>46022</v>
      </c>
      <c r="J541" s="7">
        <v>46022</v>
      </c>
      <c r="K541" s="4" t="s">
        <v>16</v>
      </c>
      <c r="L541" s="4" t="s">
        <v>16</v>
      </c>
      <c r="M541" s="4" t="s">
        <v>1172</v>
      </c>
      <c r="N541" s="4" t="s">
        <v>16</v>
      </c>
      <c r="O541" s="4">
        <v>0</v>
      </c>
      <c r="P541" s="4">
        <v>-11.14</v>
      </c>
      <c r="Q541" s="9">
        <v>0</v>
      </c>
      <c r="R541" s="9">
        <v>459473.15704881458</v>
      </c>
      <c r="S541" s="9">
        <v>0</v>
      </c>
      <c r="T541" s="9">
        <v>667975.46071520669</v>
      </c>
      <c r="U541" s="9">
        <v>1521388.3015303446</v>
      </c>
      <c r="V541" s="9">
        <v>-146381.62522296616</v>
      </c>
      <c r="W541" s="9">
        <v>1521388.3015303446</v>
      </c>
      <c r="X541" s="9">
        <v>0</v>
      </c>
      <c r="Y541" s="9">
        <v>5115094.8396670651</v>
      </c>
      <c r="Z541" s="9">
        <v>4655621.6826182501</v>
      </c>
      <c r="AA541" s="9">
        <v>5323597.1433334565</v>
      </c>
      <c r="AB541" s="9">
        <v>6177009.9841485946</v>
      </c>
      <c r="AC541" s="9">
        <v>4509240.0573952841</v>
      </c>
      <c r="AD541" s="9">
        <v>6177009.9841485946</v>
      </c>
      <c r="AE541" s="9">
        <v>4655621.6826182501</v>
      </c>
      <c r="AF541" s="9">
        <v>30265755.204022422</v>
      </c>
      <c r="AG541" s="9">
        <f>IF(ISBLANK(Tabla3[[#This Row],[FPO]]),"",YEAR(Tabla3[[#This Row],[FPO]])-$B$1)</f>
        <v>2</v>
      </c>
      <c r="AH541" s="9"/>
    </row>
    <row r="542" spans="1:34" x14ac:dyDescent="0.25">
      <c r="A542" s="4" t="s">
        <v>1204</v>
      </c>
      <c r="B542" s="4" t="s">
        <v>1200</v>
      </c>
      <c r="C542" s="5">
        <v>44740</v>
      </c>
      <c r="D542" s="6" t="s">
        <v>1201</v>
      </c>
      <c r="E542" s="4">
        <v>90</v>
      </c>
      <c r="F542" s="4" t="s">
        <v>21</v>
      </c>
      <c r="G542" s="4" t="s">
        <v>1183</v>
      </c>
      <c r="H542" s="4" t="s">
        <v>1203</v>
      </c>
      <c r="I542" s="7">
        <v>46022</v>
      </c>
      <c r="J542" s="7">
        <v>46022</v>
      </c>
      <c r="K542" s="4" t="s">
        <v>16</v>
      </c>
      <c r="L542" s="4" t="s">
        <v>16</v>
      </c>
      <c r="M542" s="4" t="s">
        <v>1172</v>
      </c>
      <c r="N542" s="4" t="s">
        <v>16</v>
      </c>
      <c r="O542" s="4">
        <v>0</v>
      </c>
      <c r="P542" s="4">
        <v>-11.46</v>
      </c>
      <c r="Q542" s="9">
        <v>0</v>
      </c>
      <c r="R542" s="9">
        <v>459473.15704881458</v>
      </c>
      <c r="S542" s="9">
        <v>0</v>
      </c>
      <c r="T542" s="9">
        <v>667975.46071520669</v>
      </c>
      <c r="U542" s="9">
        <v>1521388.3015303446</v>
      </c>
      <c r="V542" s="9">
        <v>-150586.48339813214</v>
      </c>
      <c r="W542" s="9">
        <v>1521388.3015303446</v>
      </c>
      <c r="X542" s="9">
        <v>0</v>
      </c>
      <c r="Y542" s="9">
        <v>5115094.8396670651</v>
      </c>
      <c r="Z542" s="9">
        <v>4655621.6826182501</v>
      </c>
      <c r="AA542" s="9">
        <v>5323597.1433334565</v>
      </c>
      <c r="AB542" s="9">
        <v>6177009.9841485946</v>
      </c>
      <c r="AC542" s="9">
        <v>4505035.1992201181</v>
      </c>
      <c r="AD542" s="9">
        <v>6177009.9841485946</v>
      </c>
      <c r="AE542" s="9">
        <v>4655621.6826182501</v>
      </c>
      <c r="AF542" s="9">
        <v>30261550.345847256</v>
      </c>
      <c r="AG542" s="9">
        <f>IF(ISBLANK(Tabla3[[#This Row],[FPO]]),"",YEAR(Tabla3[[#This Row],[FPO]])-$B$1)</f>
        <v>2</v>
      </c>
      <c r="AH542" s="9"/>
    </row>
    <row r="543" spans="1:34" hidden="1" x14ac:dyDescent="0.25">
      <c r="A543" s="4" t="s">
        <v>1229</v>
      </c>
      <c r="B543" s="4" t="s">
        <v>1230</v>
      </c>
      <c r="C543" s="5">
        <v>44754</v>
      </c>
      <c r="D543" s="6" t="s">
        <v>1194</v>
      </c>
      <c r="E543" s="4">
        <v>60</v>
      </c>
      <c r="F543" s="4" t="s">
        <v>21</v>
      </c>
      <c r="G543" s="4" t="s">
        <v>1198</v>
      </c>
      <c r="H543" s="4" t="s">
        <v>1231</v>
      </c>
      <c r="I543" s="7">
        <v>46387</v>
      </c>
      <c r="J543" s="7">
        <v>46387</v>
      </c>
      <c r="K543" s="4" t="s">
        <v>16</v>
      </c>
      <c r="L543" s="4" t="s">
        <v>16</v>
      </c>
      <c r="M543" s="4" t="s">
        <v>1172</v>
      </c>
      <c r="N543" s="4" t="s">
        <v>16</v>
      </c>
      <c r="O543" s="4">
        <v>0</v>
      </c>
      <c r="P543" s="4">
        <v>-3.0354800000000002</v>
      </c>
      <c r="Q543" s="9">
        <v>0</v>
      </c>
      <c r="R543" s="9">
        <v>410977.77911342977</v>
      </c>
      <c r="S543" s="9">
        <v>0</v>
      </c>
      <c r="T543" s="9">
        <v>597473.57845725119</v>
      </c>
      <c r="U543" s="9">
        <v>1360812.4342847448</v>
      </c>
      <c r="V543" s="9">
        <v>-53515.329663263932</v>
      </c>
      <c r="W543" s="9">
        <v>1360812.4342847448</v>
      </c>
      <c r="X543" s="9">
        <v>0</v>
      </c>
      <c r="Y543" s="9">
        <v>5066599.4617316797</v>
      </c>
      <c r="Z543" s="9">
        <v>4655621.6826182501</v>
      </c>
      <c r="AA543" s="9">
        <v>5253095.2610755013</v>
      </c>
      <c r="AB543" s="9">
        <v>6016434.1169029949</v>
      </c>
      <c r="AC543" s="9">
        <v>4602106.3529549865</v>
      </c>
      <c r="AD543" s="9">
        <v>6016434.1169029949</v>
      </c>
      <c r="AE543" s="9">
        <v>4655621.6826182501</v>
      </c>
      <c r="AF543" s="9">
        <v>29998760.438520383</v>
      </c>
      <c r="AG543" s="9">
        <f>IF(ISBLANK(Tabla3[[#This Row],[FPO]]),"",YEAR(Tabla3[[#This Row],[FPO]])-$B$1)</f>
        <v>3</v>
      </c>
      <c r="AH543" s="9"/>
    </row>
    <row r="544" spans="1:34" hidden="1" x14ac:dyDescent="0.25">
      <c r="A544" s="4" t="s">
        <v>1232</v>
      </c>
      <c r="B544" s="4" t="s">
        <v>1230</v>
      </c>
      <c r="C544" s="5">
        <v>44754</v>
      </c>
      <c r="D544" s="6" t="s">
        <v>1194</v>
      </c>
      <c r="E544" s="4">
        <v>60</v>
      </c>
      <c r="F544" s="4" t="s">
        <v>21</v>
      </c>
      <c r="G544" s="4" t="s">
        <v>1195</v>
      </c>
      <c r="H544" s="4" t="s">
        <v>1231</v>
      </c>
      <c r="I544" s="7">
        <v>46387</v>
      </c>
      <c r="J544" s="7">
        <v>46387</v>
      </c>
      <c r="K544" s="4" t="s">
        <v>16</v>
      </c>
      <c r="L544" s="4" t="s">
        <v>16</v>
      </c>
      <c r="M544" s="4" t="s">
        <v>1172</v>
      </c>
      <c r="N544" s="4" t="s">
        <v>16</v>
      </c>
      <c r="O544" s="4">
        <v>0</v>
      </c>
      <c r="P544" s="4">
        <v>-2.7037100000000001</v>
      </c>
      <c r="Q544" s="9">
        <v>0</v>
      </c>
      <c r="R544" s="9">
        <v>410977.77911342977</v>
      </c>
      <c r="S544" s="9">
        <v>0</v>
      </c>
      <c r="T544" s="9">
        <v>597473.57845725119</v>
      </c>
      <c r="U544" s="9">
        <v>1360812.4342847448</v>
      </c>
      <c r="V544" s="9">
        <v>-47666.244535909747</v>
      </c>
      <c r="W544" s="9">
        <v>1360812.4342847448</v>
      </c>
      <c r="X544" s="9">
        <v>0</v>
      </c>
      <c r="Y544" s="9">
        <v>5066599.4617316797</v>
      </c>
      <c r="Z544" s="9">
        <v>4655621.6826182501</v>
      </c>
      <c r="AA544" s="9">
        <v>5253095.2610755013</v>
      </c>
      <c r="AB544" s="9">
        <v>6016434.1169029949</v>
      </c>
      <c r="AC544" s="9">
        <v>4607955.4380823402</v>
      </c>
      <c r="AD544" s="9">
        <v>6016434.1169029949</v>
      </c>
      <c r="AE544" s="9">
        <v>4655621.6826182501</v>
      </c>
      <c r="AF544" s="9">
        <v>30004609.523647737</v>
      </c>
      <c r="AG544" s="9">
        <f>IF(ISBLANK(Tabla3[[#This Row],[FPO]]),"",YEAR(Tabla3[[#This Row],[FPO]])-$B$1)</f>
        <v>3</v>
      </c>
      <c r="AH544" s="9"/>
    </row>
    <row r="545" spans="1:34" x14ac:dyDescent="0.25">
      <c r="A545" s="4" t="s">
        <v>1256</v>
      </c>
      <c r="B545" s="4" t="s">
        <v>1257</v>
      </c>
      <c r="C545" s="5">
        <v>44757</v>
      </c>
      <c r="D545" s="6">
        <v>0.37777777777777777</v>
      </c>
      <c r="E545" s="4">
        <v>9.9</v>
      </c>
      <c r="F545" s="4" t="s">
        <v>21</v>
      </c>
      <c r="G545" s="4" t="s">
        <v>1258</v>
      </c>
      <c r="H545" s="4" t="s">
        <v>1259</v>
      </c>
      <c r="I545" s="7">
        <v>46022</v>
      </c>
      <c r="J545" s="7">
        <v>46022</v>
      </c>
      <c r="K545" s="4" t="s">
        <v>16</v>
      </c>
      <c r="L545" s="4" t="s">
        <v>16</v>
      </c>
      <c r="M545" s="4" t="s">
        <v>1172</v>
      </c>
      <c r="N545" s="4" t="s">
        <v>16</v>
      </c>
      <c r="O545" s="4">
        <v>0</v>
      </c>
      <c r="P545" s="4">
        <v>-0.96301999999999999</v>
      </c>
      <c r="Q545" s="9">
        <v>0</v>
      </c>
      <c r="R545" s="9">
        <v>459473.15704881464</v>
      </c>
      <c r="S545" s="9">
        <v>0</v>
      </c>
      <c r="T545" s="9">
        <v>667975.46071520657</v>
      </c>
      <c r="U545" s="9">
        <v>1521388.3015303449</v>
      </c>
      <c r="V545" s="9">
        <v>-115038.70795023735</v>
      </c>
      <c r="W545" s="9">
        <v>1521388.3015303449</v>
      </c>
      <c r="X545" s="9">
        <v>0</v>
      </c>
      <c r="Y545" s="9">
        <v>5115094.8396670651</v>
      </c>
      <c r="Z545" s="9">
        <v>4655621.6826182501</v>
      </c>
      <c r="AA545" s="9">
        <v>5323597.1433334565</v>
      </c>
      <c r="AB545" s="9">
        <v>6177009.9841485955</v>
      </c>
      <c r="AC545" s="9">
        <v>4540582.9746680129</v>
      </c>
      <c r="AD545" s="9">
        <v>6177009.9841485955</v>
      </c>
      <c r="AE545" s="9">
        <v>4655621.6826182501</v>
      </c>
      <c r="AF545" s="9">
        <v>30297098.121295154</v>
      </c>
      <c r="AG545" s="9">
        <f>IF(ISBLANK(Tabla3[[#This Row],[FPO]]),"",YEAR(Tabla3[[#This Row],[FPO]])-$B$1)</f>
        <v>2</v>
      </c>
      <c r="AH545" s="9"/>
    </row>
    <row r="546" spans="1:34" x14ac:dyDescent="0.25">
      <c r="A546" s="4" t="s">
        <v>1260</v>
      </c>
      <c r="B546" s="4" t="s">
        <v>1257</v>
      </c>
      <c r="C546" s="5">
        <v>44757</v>
      </c>
      <c r="D546" s="6">
        <v>0.37777777777777777</v>
      </c>
      <c r="E546" s="4">
        <v>9.9</v>
      </c>
      <c r="F546" s="4" t="s">
        <v>21</v>
      </c>
      <c r="G546" s="4" t="s">
        <v>1261</v>
      </c>
      <c r="H546" s="4" t="s">
        <v>1259</v>
      </c>
      <c r="I546" s="7">
        <v>46022</v>
      </c>
      <c r="J546" s="7">
        <v>46022</v>
      </c>
      <c r="K546" s="4" t="s">
        <v>16</v>
      </c>
      <c r="L546" s="4" t="s">
        <v>16</v>
      </c>
      <c r="M546" s="4" t="s">
        <v>1172</v>
      </c>
      <c r="N546" s="4" t="s">
        <v>16</v>
      </c>
      <c r="O546" s="4">
        <v>0</v>
      </c>
      <c r="P546" s="4">
        <v>-0.94679000000000002</v>
      </c>
      <c r="Q546" s="9">
        <v>0</v>
      </c>
      <c r="R546" s="9">
        <v>459473.15704881464</v>
      </c>
      <c r="S546" s="9">
        <v>0</v>
      </c>
      <c r="T546" s="9">
        <v>667975.46071520657</v>
      </c>
      <c r="U546" s="9">
        <v>1521388.3015303449</v>
      </c>
      <c r="V546" s="9">
        <v>-113099.93385413097</v>
      </c>
      <c r="W546" s="9">
        <v>1521388.3015303449</v>
      </c>
      <c r="X546" s="9">
        <v>0</v>
      </c>
      <c r="Y546" s="9">
        <v>5115094.8396670651</v>
      </c>
      <c r="Z546" s="9">
        <v>4655621.6826182501</v>
      </c>
      <c r="AA546" s="9">
        <v>5323597.1433334565</v>
      </c>
      <c r="AB546" s="9">
        <v>6177009.9841485955</v>
      </c>
      <c r="AC546" s="9">
        <v>4542521.7487641191</v>
      </c>
      <c r="AD546" s="9">
        <v>6177009.9841485955</v>
      </c>
      <c r="AE546" s="9">
        <v>4655621.6826182501</v>
      </c>
      <c r="AF546" s="9">
        <v>30299036.895391263</v>
      </c>
      <c r="AG546" s="9">
        <f>IF(ISBLANK(Tabla3[[#This Row],[FPO]]),"",YEAR(Tabla3[[#This Row],[FPO]])-$B$1)</f>
        <v>2</v>
      </c>
      <c r="AH546" s="9"/>
    </row>
    <row r="547" spans="1:34" hidden="1" x14ac:dyDescent="0.25">
      <c r="A547" s="4" t="s">
        <v>1381</v>
      </c>
      <c r="B547" s="4" t="s">
        <v>1382</v>
      </c>
      <c r="C547" s="5">
        <v>44764</v>
      </c>
      <c r="D547" s="6" t="s">
        <v>1383</v>
      </c>
      <c r="E547" s="4">
        <v>9.9</v>
      </c>
      <c r="F547" s="4" t="s">
        <v>21</v>
      </c>
      <c r="G547" s="4" t="s">
        <v>1384</v>
      </c>
      <c r="H547" s="4" t="s">
        <v>1385</v>
      </c>
      <c r="I547" s="7">
        <v>46053</v>
      </c>
      <c r="J547" s="7">
        <v>46053</v>
      </c>
      <c r="K547" s="4" t="s">
        <v>16</v>
      </c>
      <c r="L547" s="4" t="s">
        <v>16</v>
      </c>
      <c r="M547" s="4" t="s">
        <v>1172</v>
      </c>
      <c r="N547" s="4" t="s">
        <v>16</v>
      </c>
      <c r="O547" s="4">
        <v>0</v>
      </c>
      <c r="P547" s="4">
        <v>-0.70828999999999998</v>
      </c>
      <c r="Q547" s="9">
        <v>0</v>
      </c>
      <c r="R547" s="9">
        <v>410977.77911342995</v>
      </c>
      <c r="S547" s="9">
        <v>0</v>
      </c>
      <c r="T547" s="9">
        <v>597473.57845725107</v>
      </c>
      <c r="U547" s="9">
        <v>1360812.4342847455</v>
      </c>
      <c r="V547" s="9">
        <v>-75679.454913611975</v>
      </c>
      <c r="W547" s="9">
        <v>1360812.4342847455</v>
      </c>
      <c r="X547" s="9">
        <v>0</v>
      </c>
      <c r="Y547" s="9">
        <v>5066599.4617316797</v>
      </c>
      <c r="Z547" s="9">
        <v>4655621.6826182501</v>
      </c>
      <c r="AA547" s="9">
        <v>5253095.2610755013</v>
      </c>
      <c r="AB547" s="9">
        <v>6016434.1169029959</v>
      </c>
      <c r="AC547" s="9">
        <v>4579942.2277046386</v>
      </c>
      <c r="AD547" s="9">
        <v>6016434.1169029959</v>
      </c>
      <c r="AE547" s="9">
        <v>4655621.6826182501</v>
      </c>
      <c r="AF547" s="9">
        <v>29976596.313270032</v>
      </c>
      <c r="AG547" s="9">
        <f>IF(ISBLANK(Tabla3[[#This Row],[FPO]]),"",YEAR(Tabla3[[#This Row],[FPO]])-$B$1)</f>
        <v>3</v>
      </c>
      <c r="AH547" s="9"/>
    </row>
    <row r="548" spans="1:34" hidden="1" x14ac:dyDescent="0.25">
      <c r="A548" s="4" t="s">
        <v>1386</v>
      </c>
      <c r="B548" s="4" t="s">
        <v>1382</v>
      </c>
      <c r="C548" s="5">
        <v>44764</v>
      </c>
      <c r="D548" s="6" t="s">
        <v>1383</v>
      </c>
      <c r="E548" s="4">
        <v>9.9</v>
      </c>
      <c r="F548" s="4" t="s">
        <v>21</v>
      </c>
      <c r="G548" s="4" t="s">
        <v>1319</v>
      </c>
      <c r="H548" s="4" t="s">
        <v>1385</v>
      </c>
      <c r="I548" s="7">
        <v>46053</v>
      </c>
      <c r="J548" s="7">
        <v>46053</v>
      </c>
      <c r="K548" s="4" t="s">
        <v>16</v>
      </c>
      <c r="L548" s="4" t="s">
        <v>16</v>
      </c>
      <c r="M548" s="4" t="s">
        <v>1172</v>
      </c>
      <c r="N548" s="4" t="s">
        <v>16</v>
      </c>
      <c r="O548" s="4">
        <v>0</v>
      </c>
      <c r="P548" s="4">
        <v>-0.72755999999999998</v>
      </c>
      <c r="Q548" s="9">
        <v>0</v>
      </c>
      <c r="R548" s="9">
        <v>410977.77911342995</v>
      </c>
      <c r="S548" s="9">
        <v>0</v>
      </c>
      <c r="T548" s="9">
        <v>597473.57845725107</v>
      </c>
      <c r="U548" s="9">
        <v>1360812.4342847455</v>
      </c>
      <c r="V548" s="9">
        <v>-77738.418185979681</v>
      </c>
      <c r="W548" s="9">
        <v>1360812.4342847455</v>
      </c>
      <c r="X548" s="9">
        <v>0</v>
      </c>
      <c r="Y548" s="9">
        <v>5066599.4617316797</v>
      </c>
      <c r="Z548" s="9">
        <v>4655621.6826182501</v>
      </c>
      <c r="AA548" s="9">
        <v>5253095.2610755013</v>
      </c>
      <c r="AB548" s="9">
        <v>6016434.1169029959</v>
      </c>
      <c r="AC548" s="9">
        <v>4577883.2644322701</v>
      </c>
      <c r="AD548" s="9">
        <v>6016434.1169029959</v>
      </c>
      <c r="AE548" s="9">
        <v>4655621.6826182501</v>
      </c>
      <c r="AF548" s="9">
        <v>29974537.349997666</v>
      </c>
      <c r="AG548" s="9">
        <f>IF(ISBLANK(Tabla3[[#This Row],[FPO]]),"",YEAR(Tabla3[[#This Row],[FPO]])-$B$1)</f>
        <v>3</v>
      </c>
      <c r="AH548" s="9"/>
    </row>
    <row r="549" spans="1:34" x14ac:dyDescent="0.25">
      <c r="A549" s="4" t="s">
        <v>1541</v>
      </c>
      <c r="B549" s="4" t="s">
        <v>1542</v>
      </c>
      <c r="C549" s="5">
        <v>44789</v>
      </c>
      <c r="D549" s="6" t="s">
        <v>1543</v>
      </c>
      <c r="E549" s="4">
        <v>9.9</v>
      </c>
      <c r="F549" s="4" t="s">
        <v>21</v>
      </c>
      <c r="G549" s="4" t="s">
        <v>1398</v>
      </c>
      <c r="H549" s="4" t="s">
        <v>1544</v>
      </c>
      <c r="I549" s="7">
        <v>46022</v>
      </c>
      <c r="J549" s="7">
        <v>46022</v>
      </c>
      <c r="K549" s="4" t="s">
        <v>16</v>
      </c>
      <c r="L549" s="4" t="s">
        <v>16</v>
      </c>
      <c r="M549" s="4" t="s">
        <v>1172</v>
      </c>
      <c r="N549" s="4" t="s">
        <v>16</v>
      </c>
      <c r="O549" s="4">
        <v>0</v>
      </c>
      <c r="P549" s="4">
        <v>-2.13</v>
      </c>
      <c r="Q549" s="9">
        <v>0</v>
      </c>
      <c r="R549" s="9">
        <v>459473.15704881464</v>
      </c>
      <c r="S549" s="9">
        <v>0</v>
      </c>
      <c r="T549" s="9">
        <v>667975.46071520657</v>
      </c>
      <c r="U549" s="9">
        <v>1521388.3015303449</v>
      </c>
      <c r="V549" s="9">
        <v>-254441.70207680581</v>
      </c>
      <c r="W549" s="9">
        <v>1521388.3015303449</v>
      </c>
      <c r="X549" s="9">
        <v>0</v>
      </c>
      <c r="Y549" s="9">
        <v>5115094.8396670651</v>
      </c>
      <c r="Z549" s="9">
        <v>4655621.6826182501</v>
      </c>
      <c r="AA549" s="9">
        <v>5323597.1433334565</v>
      </c>
      <c r="AB549" s="9">
        <v>6177009.9841485955</v>
      </c>
      <c r="AC549" s="9">
        <v>4401179.9805414444</v>
      </c>
      <c r="AD549" s="9">
        <v>6177009.9841485955</v>
      </c>
      <c r="AE549" s="9">
        <v>4655621.6826182501</v>
      </c>
      <c r="AF549" s="9">
        <v>30157695.127168588</v>
      </c>
      <c r="AG549" s="9">
        <f>IF(ISBLANK(Tabla3[[#This Row],[FPO]]),"",YEAR(Tabla3[[#This Row],[FPO]])-$B$1)</f>
        <v>2</v>
      </c>
      <c r="AH549" s="9"/>
    </row>
    <row r="550" spans="1:34" hidden="1" x14ac:dyDescent="0.25">
      <c r="A550" s="4" t="s">
        <v>1646</v>
      </c>
      <c r="B550" s="4" t="s">
        <v>1647</v>
      </c>
      <c r="C550" s="5">
        <v>44805</v>
      </c>
      <c r="D550" s="6" t="s">
        <v>1648</v>
      </c>
      <c r="E550" s="4">
        <v>99.9</v>
      </c>
      <c r="F550" s="4" t="s">
        <v>21</v>
      </c>
      <c r="G550" s="4" t="s">
        <v>1179</v>
      </c>
      <c r="H550" s="4" t="s">
        <v>1649</v>
      </c>
      <c r="I550" s="7">
        <v>46387</v>
      </c>
      <c r="J550" s="7">
        <v>46387</v>
      </c>
      <c r="K550" s="4" t="s">
        <v>16</v>
      </c>
      <c r="L550" s="4" t="s">
        <v>16</v>
      </c>
      <c r="M550" s="4" t="s">
        <v>1172</v>
      </c>
      <c r="N550" s="4" t="s">
        <v>16</v>
      </c>
      <c r="O550" s="4">
        <v>0</v>
      </c>
      <c r="P550" s="4">
        <v>-3.3288000000000002</v>
      </c>
      <c r="Q550" s="9">
        <v>0</v>
      </c>
      <c r="R550" s="9">
        <v>410977.77911343001</v>
      </c>
      <c r="S550" s="9">
        <v>0</v>
      </c>
      <c r="T550" s="9">
        <v>597473.57845725131</v>
      </c>
      <c r="U550" s="9">
        <v>1360812.434284745</v>
      </c>
      <c r="V550" s="9">
        <v>-35247.173336527776</v>
      </c>
      <c r="W550" s="9">
        <v>1360812.434284745</v>
      </c>
      <c r="X550" s="9">
        <v>0</v>
      </c>
      <c r="Y550" s="9">
        <v>5066599.4617316797</v>
      </c>
      <c r="Z550" s="9">
        <v>4655621.6826182501</v>
      </c>
      <c r="AA550" s="9">
        <v>5253095.2610755013</v>
      </c>
      <c r="AB550" s="9">
        <v>6016434.1169029949</v>
      </c>
      <c r="AC550" s="9">
        <v>4620374.5092817228</v>
      </c>
      <c r="AD550" s="9">
        <v>6016434.1169029949</v>
      </c>
      <c r="AE550" s="9">
        <v>4655621.6826182501</v>
      </c>
      <c r="AF550" s="9">
        <v>30017028.59484712</v>
      </c>
      <c r="AG550" s="9">
        <f>IF(ISBLANK(Tabla3[[#This Row],[FPO]]),"",YEAR(Tabla3[[#This Row],[FPO]])-$B$1)</f>
        <v>3</v>
      </c>
      <c r="AH550" s="9"/>
    </row>
    <row r="551" spans="1:34" hidden="1" x14ac:dyDescent="0.25">
      <c r="A551" s="4" t="s">
        <v>1650</v>
      </c>
      <c r="B551" s="4" t="s">
        <v>1647</v>
      </c>
      <c r="C551" s="5">
        <v>44805</v>
      </c>
      <c r="D551" s="6" t="s">
        <v>1648</v>
      </c>
      <c r="E551" s="4">
        <v>99.9</v>
      </c>
      <c r="F551" s="4" t="s">
        <v>21</v>
      </c>
      <c r="G551" s="4" t="s">
        <v>1512</v>
      </c>
      <c r="H551" s="4" t="s">
        <v>1649</v>
      </c>
      <c r="I551" s="7">
        <v>46387</v>
      </c>
      <c r="J551" s="7">
        <v>46387</v>
      </c>
      <c r="K551" s="4" t="s">
        <v>16</v>
      </c>
      <c r="L551" s="4" t="s">
        <v>16</v>
      </c>
      <c r="M551" s="4" t="s">
        <v>1172</v>
      </c>
      <c r="N551" s="4" t="s">
        <v>16</v>
      </c>
      <c r="O551" s="4">
        <v>0</v>
      </c>
      <c r="P551" s="4">
        <v>-3.7317</v>
      </c>
      <c r="Q551" s="9">
        <v>0</v>
      </c>
      <c r="R551" s="9">
        <v>410977.77911343001</v>
      </c>
      <c r="S551" s="9">
        <v>0</v>
      </c>
      <c r="T551" s="9">
        <v>597473.57845725131</v>
      </c>
      <c r="U551" s="9">
        <v>1360812.434284745</v>
      </c>
      <c r="V551" s="9">
        <v>-39513.301111487839</v>
      </c>
      <c r="W551" s="9">
        <v>1360812.434284745</v>
      </c>
      <c r="X551" s="9">
        <v>0</v>
      </c>
      <c r="Y551" s="9">
        <v>5066599.4617316797</v>
      </c>
      <c r="Z551" s="9">
        <v>4655621.6826182501</v>
      </c>
      <c r="AA551" s="9">
        <v>5253095.2610755013</v>
      </c>
      <c r="AB551" s="9">
        <v>6016434.1169029949</v>
      </c>
      <c r="AC551" s="9">
        <v>4616108.3815067625</v>
      </c>
      <c r="AD551" s="9">
        <v>6016434.1169029949</v>
      </c>
      <c r="AE551" s="9">
        <v>4655621.6826182501</v>
      </c>
      <c r="AF551" s="9">
        <v>30012762.467072159</v>
      </c>
      <c r="AG551" s="9">
        <f>IF(ISBLANK(Tabla3[[#This Row],[FPO]]),"",YEAR(Tabla3[[#This Row],[FPO]])-$B$1)</f>
        <v>3</v>
      </c>
      <c r="AH551" s="9"/>
    </row>
    <row r="552" spans="1:34" x14ac:dyDescent="0.25">
      <c r="A552" s="4" t="s">
        <v>1465</v>
      </c>
      <c r="B552" s="4" t="s">
        <v>1466</v>
      </c>
      <c r="C552" s="5">
        <v>44780</v>
      </c>
      <c r="D552" s="6" t="s">
        <v>1467</v>
      </c>
      <c r="E552" s="4">
        <v>90</v>
      </c>
      <c r="F552" s="4" t="s">
        <v>21</v>
      </c>
      <c r="G552" s="4" t="s">
        <v>1468</v>
      </c>
      <c r="H552" s="4" t="s">
        <v>1469</v>
      </c>
      <c r="I552" s="7">
        <v>46022</v>
      </c>
      <c r="J552" s="7">
        <v>46022</v>
      </c>
      <c r="K552" s="4" t="s">
        <v>16</v>
      </c>
      <c r="L552" s="4" t="s">
        <v>18</v>
      </c>
      <c r="M552" s="4" t="s">
        <v>1172</v>
      </c>
      <c r="N552" s="4" t="s">
        <v>16</v>
      </c>
      <c r="O552" s="4">
        <v>7181670000</v>
      </c>
      <c r="P552" s="4">
        <v>-17.809000000000001</v>
      </c>
      <c r="Q552" s="9">
        <v>0</v>
      </c>
      <c r="R552" s="9">
        <v>459473.15704881458</v>
      </c>
      <c r="S552" s="9">
        <v>0</v>
      </c>
      <c r="T552" s="9">
        <v>667975.46071520669</v>
      </c>
      <c r="U552" s="9">
        <v>1521388.3015303446</v>
      </c>
      <c r="V552" s="9">
        <v>-234013.49762978489</v>
      </c>
      <c r="W552" s="9">
        <v>1521388.3015303446</v>
      </c>
      <c r="X552" s="9">
        <v>0</v>
      </c>
      <c r="Y552" s="9">
        <v>5115094.8396670651</v>
      </c>
      <c r="Z552" s="9">
        <v>4655621.6826182501</v>
      </c>
      <c r="AA552" s="9">
        <v>5323597.1433334565</v>
      </c>
      <c r="AB552" s="9">
        <v>6177009.9841485946</v>
      </c>
      <c r="AC552" s="9">
        <v>4421608.1849884652</v>
      </c>
      <c r="AD552" s="9">
        <v>6177009.9841485946</v>
      </c>
      <c r="AE552" s="9">
        <v>4655621.6826182501</v>
      </c>
      <c r="AF552" s="9">
        <v>30178123.331615604</v>
      </c>
      <c r="AG552" s="9">
        <f>IF(ISBLANK(Tabla3[[#This Row],[FPO]]),"",YEAR(Tabla3[[#This Row],[FPO]])-$B$1)</f>
        <v>2</v>
      </c>
      <c r="AH552" s="9"/>
    </row>
    <row r="553" spans="1:34" x14ac:dyDescent="0.25">
      <c r="A553" s="4" t="s">
        <v>1470</v>
      </c>
      <c r="B553" s="4" t="s">
        <v>1466</v>
      </c>
      <c r="C553" s="5">
        <v>44780</v>
      </c>
      <c r="D553" s="6" t="s">
        <v>1467</v>
      </c>
      <c r="E553" s="4">
        <v>90</v>
      </c>
      <c r="F553" s="4" t="s">
        <v>21</v>
      </c>
      <c r="G553" s="4" t="s">
        <v>1471</v>
      </c>
      <c r="H553" s="4" t="s">
        <v>1469</v>
      </c>
      <c r="I553" s="7">
        <v>46022</v>
      </c>
      <c r="J553" s="7">
        <v>46022</v>
      </c>
      <c r="K553" s="4" t="s">
        <v>16</v>
      </c>
      <c r="L553" s="4" t="s">
        <v>18</v>
      </c>
      <c r="M553" s="4" t="s">
        <v>1172</v>
      </c>
      <c r="N553" s="4" t="s">
        <v>16</v>
      </c>
      <c r="O553" s="4">
        <v>7181670000</v>
      </c>
      <c r="P553" s="4">
        <v>-17.805</v>
      </c>
      <c r="Q553" s="9">
        <v>0</v>
      </c>
      <c r="R553" s="9">
        <v>459473.15704881458</v>
      </c>
      <c r="S553" s="9">
        <v>0</v>
      </c>
      <c r="T553" s="9">
        <v>667975.46071520669</v>
      </c>
      <c r="U553" s="9">
        <v>1521388.3015303446</v>
      </c>
      <c r="V553" s="9">
        <v>-233960.93690259536</v>
      </c>
      <c r="W553" s="9">
        <v>1521388.3015303446</v>
      </c>
      <c r="X553" s="9">
        <v>0</v>
      </c>
      <c r="Y553" s="9">
        <v>5115094.8396670651</v>
      </c>
      <c r="Z553" s="9">
        <v>4655621.6826182501</v>
      </c>
      <c r="AA553" s="9">
        <v>5323597.1433334565</v>
      </c>
      <c r="AB553" s="9">
        <v>6177009.9841485946</v>
      </c>
      <c r="AC553" s="9">
        <v>4421660.7457156545</v>
      </c>
      <c r="AD553" s="9">
        <v>6177009.9841485946</v>
      </c>
      <c r="AE553" s="9">
        <v>4655621.6826182501</v>
      </c>
      <c r="AF553" s="9">
        <v>30178175.892342795</v>
      </c>
      <c r="AG553" s="9">
        <f>IF(ISBLANK(Tabla3[[#This Row],[FPO]]),"",YEAR(Tabla3[[#This Row],[FPO]])-$B$1)</f>
        <v>2</v>
      </c>
      <c r="AH553" s="9"/>
    </row>
    <row r="554" spans="1:34" x14ac:dyDescent="0.25">
      <c r="A554" s="4" t="s">
        <v>1413</v>
      </c>
      <c r="B554" s="4" t="s">
        <v>1414</v>
      </c>
      <c r="C554" s="5">
        <v>44770</v>
      </c>
      <c r="D554" s="6" t="s">
        <v>1415</v>
      </c>
      <c r="E554" s="4">
        <v>9.9</v>
      </c>
      <c r="F554" s="4" t="s">
        <v>21</v>
      </c>
      <c r="G554" s="4" t="s">
        <v>1402</v>
      </c>
      <c r="H554" s="4" t="s">
        <v>1416</v>
      </c>
      <c r="I554" s="7">
        <v>46022</v>
      </c>
      <c r="J554" s="7">
        <v>46022</v>
      </c>
      <c r="K554" s="4" t="s">
        <v>16</v>
      </c>
      <c r="L554" s="4" t="s">
        <v>16</v>
      </c>
      <c r="M554" s="4" t="s">
        <v>1172</v>
      </c>
      <c r="N554" s="4" t="s">
        <v>16</v>
      </c>
      <c r="O554" s="4">
        <v>0</v>
      </c>
      <c r="P554" s="4">
        <v>-0.9798</v>
      </c>
      <c r="Q554" s="9">
        <v>0</v>
      </c>
      <c r="R554" s="9">
        <v>459473.15704881464</v>
      </c>
      <c r="S554" s="9">
        <v>0</v>
      </c>
      <c r="T554" s="9">
        <v>667975.46071520657</v>
      </c>
      <c r="U554" s="9">
        <v>1521388.3015303449</v>
      </c>
      <c r="V554" s="9">
        <v>-117043.18295533067</v>
      </c>
      <c r="W554" s="9">
        <v>1521388.3015303449</v>
      </c>
      <c r="X554" s="9">
        <v>0</v>
      </c>
      <c r="Y554" s="9">
        <v>5115094.8396670651</v>
      </c>
      <c r="Z554" s="9">
        <v>4655621.6826182501</v>
      </c>
      <c r="AA554" s="9">
        <v>5323597.1433334565</v>
      </c>
      <c r="AB554" s="9">
        <v>6177009.9841485955</v>
      </c>
      <c r="AC554" s="9">
        <v>4538578.4996629199</v>
      </c>
      <c r="AD554" s="9">
        <v>6177009.9841485955</v>
      </c>
      <c r="AE554" s="9">
        <v>4655621.6826182501</v>
      </c>
      <c r="AF554" s="9">
        <v>30295093.646290064</v>
      </c>
      <c r="AG554" s="9">
        <f>IF(ISBLANK(Tabla3[[#This Row],[FPO]]),"",YEAR(Tabla3[[#This Row],[FPO]])-$B$1)</f>
        <v>2</v>
      </c>
      <c r="AH554" s="9"/>
    </row>
    <row r="555" spans="1:34" x14ac:dyDescent="0.25">
      <c r="A555" s="4" t="s">
        <v>1417</v>
      </c>
      <c r="B555" s="4" t="s">
        <v>1414</v>
      </c>
      <c r="C555" s="5">
        <v>44770</v>
      </c>
      <c r="D555" s="6" t="s">
        <v>1415</v>
      </c>
      <c r="E555" s="4">
        <v>9.9</v>
      </c>
      <c r="F555" s="4" t="s">
        <v>21</v>
      </c>
      <c r="G555" s="4" t="s">
        <v>1405</v>
      </c>
      <c r="H555" s="4" t="s">
        <v>1416</v>
      </c>
      <c r="I555" s="7">
        <v>46022</v>
      </c>
      <c r="J555" s="7">
        <v>46022</v>
      </c>
      <c r="K555" s="4" t="s">
        <v>16</v>
      </c>
      <c r="L555" s="4" t="s">
        <v>16</v>
      </c>
      <c r="M555" s="4" t="s">
        <v>1172</v>
      </c>
      <c r="N555" s="4" t="s">
        <v>16</v>
      </c>
      <c r="O555" s="4">
        <v>0</v>
      </c>
      <c r="P555" s="4">
        <v>-0.70226999999999995</v>
      </c>
      <c r="Q555" s="9">
        <v>0</v>
      </c>
      <c r="R555" s="9">
        <v>459473.15704881464</v>
      </c>
      <c r="S555" s="9">
        <v>0</v>
      </c>
      <c r="T555" s="9">
        <v>667975.46071520657</v>
      </c>
      <c r="U555" s="9">
        <v>1521388.3015303449</v>
      </c>
      <c r="V555" s="9">
        <v>-83890.504280506299</v>
      </c>
      <c r="W555" s="9">
        <v>1521388.3015303449</v>
      </c>
      <c r="X555" s="9">
        <v>0</v>
      </c>
      <c r="Y555" s="9">
        <v>5115094.8396670651</v>
      </c>
      <c r="Z555" s="9">
        <v>4655621.6826182501</v>
      </c>
      <c r="AA555" s="9">
        <v>5323597.1433334565</v>
      </c>
      <c r="AB555" s="9">
        <v>6177009.9841485955</v>
      </c>
      <c r="AC555" s="9">
        <v>4571731.1783377435</v>
      </c>
      <c r="AD555" s="9">
        <v>6177009.9841485955</v>
      </c>
      <c r="AE555" s="9">
        <v>4655621.6826182501</v>
      </c>
      <c r="AF555" s="9">
        <v>30328246.324964888</v>
      </c>
      <c r="AG555" s="9">
        <f>IF(ISBLANK(Tabla3[[#This Row],[FPO]]),"",YEAR(Tabla3[[#This Row],[FPO]])-$B$1)</f>
        <v>2</v>
      </c>
      <c r="AH555" s="9"/>
    </row>
    <row r="556" spans="1:34" x14ac:dyDescent="0.25">
      <c r="A556" s="4" t="s">
        <v>1418</v>
      </c>
      <c r="B556" s="4" t="s">
        <v>1419</v>
      </c>
      <c r="C556" s="5">
        <v>44771</v>
      </c>
      <c r="D556" s="6" t="s">
        <v>1420</v>
      </c>
      <c r="E556" s="4">
        <v>9.9</v>
      </c>
      <c r="F556" s="4" t="s">
        <v>21</v>
      </c>
      <c r="G556" s="4" t="s">
        <v>1421</v>
      </c>
      <c r="H556" s="4" t="s">
        <v>1422</v>
      </c>
      <c r="I556" s="7">
        <v>46022</v>
      </c>
      <c r="J556" s="7">
        <v>46022</v>
      </c>
      <c r="K556" s="4" t="s">
        <v>16</v>
      </c>
      <c r="L556" s="4" t="s">
        <v>16</v>
      </c>
      <c r="M556" s="4" t="s">
        <v>1172</v>
      </c>
      <c r="N556" s="4" t="s">
        <v>16</v>
      </c>
      <c r="O556" s="4">
        <v>0</v>
      </c>
      <c r="P556" s="4">
        <v>0.53991999999999996</v>
      </c>
      <c r="Q556" s="9">
        <v>0</v>
      </c>
      <c r="R556" s="9">
        <v>459473.15704881464</v>
      </c>
      <c r="S556" s="9">
        <v>0</v>
      </c>
      <c r="T556" s="9">
        <v>667975.46071520657</v>
      </c>
      <c r="U556" s="9">
        <v>1521388.3015303449</v>
      </c>
      <c r="V556" s="9">
        <v>64496.790509534723</v>
      </c>
      <c r="W556" s="9">
        <v>1521388.3015303449</v>
      </c>
      <c r="X556" s="9">
        <v>0</v>
      </c>
      <c r="Y556" s="9">
        <v>5115094.8396670651</v>
      </c>
      <c r="Z556" s="9">
        <v>4655621.6826182501</v>
      </c>
      <c r="AA556" s="9">
        <v>5323597.1433334565</v>
      </c>
      <c r="AB556" s="9">
        <v>6177009.9841485955</v>
      </c>
      <c r="AC556" s="9">
        <v>4720118.4731277851</v>
      </c>
      <c r="AD556" s="9">
        <v>6177009.9841485955</v>
      </c>
      <c r="AE556" s="9">
        <v>4655621.6826182501</v>
      </c>
      <c r="AF556" s="9">
        <v>30476633.619754929</v>
      </c>
      <c r="AG556" s="9">
        <f>IF(ISBLANK(Tabla3[[#This Row],[FPO]]),"",YEAR(Tabla3[[#This Row],[FPO]])-$B$1)</f>
        <v>2</v>
      </c>
      <c r="AH556" s="9"/>
    </row>
    <row r="557" spans="1:34" x14ac:dyDescent="0.25">
      <c r="A557" s="4" t="s">
        <v>1423</v>
      </c>
      <c r="B557" s="4" t="s">
        <v>1419</v>
      </c>
      <c r="C557" s="5">
        <v>44771</v>
      </c>
      <c r="D557" s="6" t="s">
        <v>1420</v>
      </c>
      <c r="E557" s="4">
        <v>9.9</v>
      </c>
      <c r="F557" s="4" t="s">
        <v>21</v>
      </c>
      <c r="G557" s="4" t="s">
        <v>1225</v>
      </c>
      <c r="H557" s="4" t="s">
        <v>1422</v>
      </c>
      <c r="I557" s="7">
        <v>46022</v>
      </c>
      <c r="J557" s="7">
        <v>46022</v>
      </c>
      <c r="K557" s="4" t="s">
        <v>16</v>
      </c>
      <c r="L557" s="4" t="s">
        <v>16</v>
      </c>
      <c r="M557" s="4" t="s">
        <v>1172</v>
      </c>
      <c r="N557" s="4" t="s">
        <v>16</v>
      </c>
      <c r="O557" s="4">
        <v>0</v>
      </c>
      <c r="P557" s="4">
        <v>-0.36765999999999999</v>
      </c>
      <c r="Q557" s="9">
        <v>0</v>
      </c>
      <c r="R557" s="9">
        <v>459473.15704881464</v>
      </c>
      <c r="S557" s="9">
        <v>0</v>
      </c>
      <c r="T557" s="9">
        <v>667975.46071520657</v>
      </c>
      <c r="U557" s="9">
        <v>1521388.3015303449</v>
      </c>
      <c r="V557" s="9">
        <v>-43919.265814816164</v>
      </c>
      <c r="W557" s="9">
        <v>1521388.3015303449</v>
      </c>
      <c r="X557" s="9">
        <v>0</v>
      </c>
      <c r="Y557" s="9">
        <v>5115094.8396670651</v>
      </c>
      <c r="Z557" s="9">
        <v>4655621.6826182501</v>
      </c>
      <c r="AA557" s="9">
        <v>5323597.1433334565</v>
      </c>
      <c r="AB557" s="9">
        <v>6177009.9841485955</v>
      </c>
      <c r="AC557" s="9">
        <v>4611702.4168034336</v>
      </c>
      <c r="AD557" s="9">
        <v>6177009.9841485955</v>
      </c>
      <c r="AE557" s="9">
        <v>4655621.6826182501</v>
      </c>
      <c r="AF557" s="9">
        <v>30368217.563430578</v>
      </c>
      <c r="AG557" s="9">
        <f>IF(ISBLANK(Tabla3[[#This Row],[FPO]]),"",YEAR(Tabla3[[#This Row],[FPO]])-$B$1)</f>
        <v>2</v>
      </c>
      <c r="AH557" s="9"/>
    </row>
    <row r="558" spans="1:34" hidden="1" x14ac:dyDescent="0.25">
      <c r="A558" s="4" t="s">
        <v>1594</v>
      </c>
      <c r="B558" s="4" t="s">
        <v>1595</v>
      </c>
      <c r="C558" s="5">
        <v>44796</v>
      </c>
      <c r="D558" s="6" t="s">
        <v>1596</v>
      </c>
      <c r="E558" s="4">
        <v>70</v>
      </c>
      <c r="F558" s="4" t="s">
        <v>21</v>
      </c>
      <c r="G558" s="4" t="s">
        <v>1395</v>
      </c>
      <c r="H558" s="4" t="s">
        <v>1597</v>
      </c>
      <c r="I558" s="7">
        <v>46387</v>
      </c>
      <c r="J558" s="7">
        <v>46387</v>
      </c>
      <c r="K558" s="4" t="s">
        <v>16</v>
      </c>
      <c r="L558" s="4" t="s">
        <v>16</v>
      </c>
      <c r="M558" s="4" t="s">
        <v>1172</v>
      </c>
      <c r="N558" s="4" t="s">
        <v>16</v>
      </c>
      <c r="O558" s="4">
        <v>0</v>
      </c>
      <c r="P558" s="4">
        <v>-8.42</v>
      </c>
      <c r="Q558" s="9">
        <v>0</v>
      </c>
      <c r="R558" s="9">
        <v>410977.77911342989</v>
      </c>
      <c r="S558" s="9">
        <v>0</v>
      </c>
      <c r="T558" s="9">
        <v>597473.57845725084</v>
      </c>
      <c r="U558" s="9">
        <v>1360812.4342847452</v>
      </c>
      <c r="V558" s="9">
        <v>-127237.79409743121</v>
      </c>
      <c r="W558" s="9">
        <v>1360812.4342847452</v>
      </c>
      <c r="X558" s="9">
        <v>0</v>
      </c>
      <c r="Y558" s="9">
        <v>5066599.4617316797</v>
      </c>
      <c r="Z558" s="9">
        <v>4655621.6826182501</v>
      </c>
      <c r="AA558" s="9">
        <v>5253095.2610755013</v>
      </c>
      <c r="AB558" s="9">
        <v>6016434.1169029959</v>
      </c>
      <c r="AC558" s="9">
        <v>4528383.8885208191</v>
      </c>
      <c r="AD558" s="9">
        <v>6016434.1169029959</v>
      </c>
      <c r="AE558" s="9">
        <v>4655621.6826182501</v>
      </c>
      <c r="AF558" s="9">
        <v>29925037.974086214</v>
      </c>
      <c r="AG558" s="9">
        <f>IF(ISBLANK(Tabla3[[#This Row],[FPO]]),"",YEAR(Tabla3[[#This Row],[FPO]])-$B$1)</f>
        <v>3</v>
      </c>
      <c r="AH558" s="9"/>
    </row>
    <row r="559" spans="1:34" hidden="1" x14ac:dyDescent="0.25">
      <c r="A559" s="4" t="s">
        <v>1497</v>
      </c>
      <c r="B559" s="4" t="s">
        <v>1498</v>
      </c>
      <c r="C559" s="5">
        <v>44783</v>
      </c>
      <c r="D559" s="6" t="s">
        <v>1499</v>
      </c>
      <c r="E559" s="4">
        <v>99</v>
      </c>
      <c r="F559" s="4" t="s">
        <v>21</v>
      </c>
      <c r="G559" s="4" t="s">
        <v>1459</v>
      </c>
      <c r="H559" s="4" t="s">
        <v>1500</v>
      </c>
      <c r="I559" s="7">
        <v>46752</v>
      </c>
      <c r="J559" s="7">
        <v>46752</v>
      </c>
      <c r="K559" s="4" t="s">
        <v>16</v>
      </c>
      <c r="L559" s="4" t="s">
        <v>16</v>
      </c>
      <c r="M559" s="4" t="s">
        <v>1172</v>
      </c>
      <c r="N559" s="4" t="s">
        <v>16</v>
      </c>
      <c r="O559" s="4">
        <v>0</v>
      </c>
      <c r="P559" s="4">
        <v>-5.8659999999999997</v>
      </c>
      <c r="Q559" s="9">
        <v>0</v>
      </c>
      <c r="R559" s="9">
        <v>367600.87577229872</v>
      </c>
      <c r="S559" s="9">
        <v>0</v>
      </c>
      <c r="T559" s="9">
        <v>534412.86087410641</v>
      </c>
      <c r="U559" s="9">
        <v>1217184.6460507559</v>
      </c>
      <c r="V559" s="9">
        <v>-56061.813229889187</v>
      </c>
      <c r="W559" s="9">
        <v>1217184.6460507559</v>
      </c>
      <c r="X559" s="9">
        <v>0</v>
      </c>
      <c r="Y559" s="9">
        <v>5023222.5583905485</v>
      </c>
      <c r="Z559" s="9">
        <v>4655621.6826182501</v>
      </c>
      <c r="AA559" s="9">
        <v>5190034.5434923563</v>
      </c>
      <c r="AB559" s="9">
        <v>5872806.328669006</v>
      </c>
      <c r="AC559" s="9">
        <v>4599559.8693883605</v>
      </c>
      <c r="AD559" s="9">
        <v>5872806.328669006</v>
      </c>
      <c r="AE559" s="9">
        <v>4655621.6826182501</v>
      </c>
      <c r="AF559" s="9">
        <v>29674334.651678499</v>
      </c>
      <c r="AG559" s="9">
        <f>IF(ISBLANK(Tabla3[[#This Row],[FPO]]),"",YEAR(Tabla3[[#This Row],[FPO]])-$B$1)</f>
        <v>4</v>
      </c>
      <c r="AH559" s="9"/>
    </row>
    <row r="560" spans="1:34" hidden="1" x14ac:dyDescent="0.25">
      <c r="A560" s="4" t="s">
        <v>1501</v>
      </c>
      <c r="B560" s="4" t="s">
        <v>1498</v>
      </c>
      <c r="C560" s="5">
        <v>44783</v>
      </c>
      <c r="D560" s="6" t="s">
        <v>1499</v>
      </c>
      <c r="E560" s="4">
        <v>99</v>
      </c>
      <c r="F560" s="4" t="s">
        <v>21</v>
      </c>
      <c r="G560" s="4" t="s">
        <v>1190</v>
      </c>
      <c r="H560" s="4" t="s">
        <v>1500</v>
      </c>
      <c r="I560" s="7">
        <v>46752</v>
      </c>
      <c r="J560" s="7">
        <v>46752</v>
      </c>
      <c r="K560" s="4" t="s">
        <v>16</v>
      </c>
      <c r="L560" s="4" t="s">
        <v>16</v>
      </c>
      <c r="M560" s="4" t="s">
        <v>1172</v>
      </c>
      <c r="N560" s="4" t="s">
        <v>16</v>
      </c>
      <c r="O560" s="4">
        <v>0</v>
      </c>
      <c r="P560" s="4">
        <v>-5.4880000000000004</v>
      </c>
      <c r="Q560" s="9">
        <v>0</v>
      </c>
      <c r="R560" s="9">
        <v>367600.87577229872</v>
      </c>
      <c r="S560" s="9">
        <v>0</v>
      </c>
      <c r="T560" s="9">
        <v>534412.86087410641</v>
      </c>
      <c r="U560" s="9">
        <v>1217184.6460507559</v>
      </c>
      <c r="V560" s="9">
        <v>-52449.23815302283</v>
      </c>
      <c r="W560" s="9">
        <v>1217184.6460507559</v>
      </c>
      <c r="X560" s="9">
        <v>0</v>
      </c>
      <c r="Y560" s="9">
        <v>5023222.5583905485</v>
      </c>
      <c r="Z560" s="9">
        <v>4655621.6826182501</v>
      </c>
      <c r="AA560" s="9">
        <v>5190034.5434923563</v>
      </c>
      <c r="AB560" s="9">
        <v>5872806.328669006</v>
      </c>
      <c r="AC560" s="9">
        <v>4603172.4444652274</v>
      </c>
      <c r="AD560" s="9">
        <v>5872806.328669006</v>
      </c>
      <c r="AE560" s="9">
        <v>4655621.6826182501</v>
      </c>
      <c r="AF560" s="9">
        <v>29677947.226755369</v>
      </c>
      <c r="AG560" s="9">
        <f>IF(ISBLANK(Tabla3[[#This Row],[FPO]]),"",YEAR(Tabla3[[#This Row],[FPO]])-$B$1)</f>
        <v>4</v>
      </c>
      <c r="AH560" s="9"/>
    </row>
    <row r="561" spans="1:34" x14ac:dyDescent="0.25">
      <c r="A561" s="4" t="s">
        <v>1262</v>
      </c>
      <c r="B561" s="4" t="s">
        <v>1263</v>
      </c>
      <c r="C561" s="5">
        <v>44757</v>
      </c>
      <c r="D561" s="6" t="s">
        <v>1264</v>
      </c>
      <c r="E561" s="4">
        <v>9.9</v>
      </c>
      <c r="F561" s="4" t="s">
        <v>21</v>
      </c>
      <c r="G561" s="4" t="s">
        <v>1265</v>
      </c>
      <c r="H561" s="4" t="s">
        <v>1266</v>
      </c>
      <c r="I561" s="7">
        <v>46022</v>
      </c>
      <c r="J561" s="7">
        <v>46022</v>
      </c>
      <c r="K561" s="4" t="s">
        <v>16</v>
      </c>
      <c r="L561" s="4" t="s">
        <v>16</v>
      </c>
      <c r="M561" s="4" t="s">
        <v>1172</v>
      </c>
      <c r="N561" s="4" t="s">
        <v>16</v>
      </c>
      <c r="O561" s="4">
        <v>0</v>
      </c>
      <c r="P561" s="4">
        <v>-0.64</v>
      </c>
      <c r="Q561" s="9">
        <v>0</v>
      </c>
      <c r="R561" s="9">
        <v>459473.15704881464</v>
      </c>
      <c r="S561" s="9">
        <v>0</v>
      </c>
      <c r="T561" s="9">
        <v>667975.46071520657</v>
      </c>
      <c r="U561" s="9">
        <v>1521388.3015303449</v>
      </c>
      <c r="V561" s="9">
        <v>-76451.96682119988</v>
      </c>
      <c r="W561" s="9">
        <v>1521388.3015303449</v>
      </c>
      <c r="X561" s="9">
        <v>0</v>
      </c>
      <c r="Y561" s="9">
        <v>5115094.8396670651</v>
      </c>
      <c r="Z561" s="9">
        <v>4655621.6826182501</v>
      </c>
      <c r="AA561" s="9">
        <v>5323597.1433334565</v>
      </c>
      <c r="AB561" s="9">
        <v>6177009.9841485955</v>
      </c>
      <c r="AC561" s="9">
        <v>4579169.7157970499</v>
      </c>
      <c r="AD561" s="9">
        <v>6177009.9841485955</v>
      </c>
      <c r="AE561" s="9">
        <v>4655621.6826182501</v>
      </c>
      <c r="AF561" s="9">
        <v>30335684.862424195</v>
      </c>
      <c r="AG561" s="9">
        <f>IF(ISBLANK(Tabla3[[#This Row],[FPO]]),"",YEAR(Tabla3[[#This Row],[FPO]])-$B$1)</f>
        <v>2</v>
      </c>
      <c r="AH561" s="9"/>
    </row>
    <row r="562" spans="1:34" x14ac:dyDescent="0.25">
      <c r="A562" s="4" t="s">
        <v>1267</v>
      </c>
      <c r="B562" s="4" t="s">
        <v>1263</v>
      </c>
      <c r="C562" s="5">
        <v>44757</v>
      </c>
      <c r="D562" s="6" t="s">
        <v>1264</v>
      </c>
      <c r="E562" s="4">
        <v>9.9</v>
      </c>
      <c r="F562" s="4" t="s">
        <v>21</v>
      </c>
      <c r="G562" s="4" t="s">
        <v>1268</v>
      </c>
      <c r="H562" s="4" t="s">
        <v>1266</v>
      </c>
      <c r="I562" s="7">
        <v>46022</v>
      </c>
      <c r="J562" s="7">
        <v>46022</v>
      </c>
      <c r="K562" s="4" t="s">
        <v>16</v>
      </c>
      <c r="L562" s="4" t="s">
        <v>16</v>
      </c>
      <c r="M562" s="4" t="s">
        <v>1172</v>
      </c>
      <c r="N562" s="4" t="s">
        <v>16</v>
      </c>
      <c r="O562" s="4">
        <v>0</v>
      </c>
      <c r="P562" s="4">
        <v>-0.69</v>
      </c>
      <c r="Q562" s="9">
        <v>0</v>
      </c>
      <c r="R562" s="9">
        <v>459473.15704881464</v>
      </c>
      <c r="S562" s="9">
        <v>0</v>
      </c>
      <c r="T562" s="9">
        <v>667975.46071520657</v>
      </c>
      <c r="U562" s="9">
        <v>1521388.3015303449</v>
      </c>
      <c r="V562" s="9">
        <v>-82424.776729106103</v>
      </c>
      <c r="W562" s="9">
        <v>1521388.3015303449</v>
      </c>
      <c r="X562" s="9">
        <v>0</v>
      </c>
      <c r="Y562" s="9">
        <v>5115094.8396670651</v>
      </c>
      <c r="Z562" s="9">
        <v>4655621.6826182501</v>
      </c>
      <c r="AA562" s="9">
        <v>5323597.1433334565</v>
      </c>
      <c r="AB562" s="9">
        <v>6177009.9841485955</v>
      </c>
      <c r="AC562" s="9">
        <v>4573196.9058891442</v>
      </c>
      <c r="AD562" s="9">
        <v>6177009.9841485955</v>
      </c>
      <c r="AE562" s="9">
        <v>4655621.6826182501</v>
      </c>
      <c r="AF562" s="9">
        <v>30329712.052516289</v>
      </c>
      <c r="AG562" s="9">
        <f>IF(ISBLANK(Tabla3[[#This Row],[FPO]]),"",YEAR(Tabla3[[#This Row],[FPO]])-$B$1)</f>
        <v>2</v>
      </c>
      <c r="AH562" s="9"/>
    </row>
    <row r="563" spans="1:34" x14ac:dyDescent="0.25">
      <c r="A563" s="4" t="s">
        <v>1269</v>
      </c>
      <c r="B563" s="4" t="s">
        <v>1270</v>
      </c>
      <c r="C563" s="5">
        <v>44757</v>
      </c>
      <c r="D563" s="6" t="s">
        <v>1264</v>
      </c>
      <c r="E563" s="4">
        <v>9.9</v>
      </c>
      <c r="F563" s="4" t="s">
        <v>21</v>
      </c>
      <c r="G563" s="4" t="s">
        <v>1265</v>
      </c>
      <c r="H563" s="4" t="s">
        <v>1271</v>
      </c>
      <c r="I563" s="7">
        <v>46022</v>
      </c>
      <c r="J563" s="7">
        <v>46022</v>
      </c>
      <c r="K563" s="4" t="s">
        <v>16</v>
      </c>
      <c r="L563" s="4" t="s">
        <v>16</v>
      </c>
      <c r="M563" s="4" t="s">
        <v>1172</v>
      </c>
      <c r="N563" s="4" t="s">
        <v>16</v>
      </c>
      <c r="O563" s="4">
        <v>0</v>
      </c>
      <c r="P563" s="4">
        <v>-0.64</v>
      </c>
      <c r="Q563" s="9">
        <v>0</v>
      </c>
      <c r="R563" s="9">
        <v>459473.15704881464</v>
      </c>
      <c r="S563" s="9">
        <v>0</v>
      </c>
      <c r="T563" s="9">
        <v>667975.46071520657</v>
      </c>
      <c r="U563" s="9">
        <v>1521388.3015303449</v>
      </c>
      <c r="V563" s="9">
        <v>-76451.96682119988</v>
      </c>
      <c r="W563" s="9">
        <v>1521388.3015303449</v>
      </c>
      <c r="X563" s="9">
        <v>0</v>
      </c>
      <c r="Y563" s="9">
        <v>5115094.8396670651</v>
      </c>
      <c r="Z563" s="9">
        <v>4655621.6826182501</v>
      </c>
      <c r="AA563" s="9">
        <v>5323597.1433334565</v>
      </c>
      <c r="AB563" s="9">
        <v>6177009.9841485955</v>
      </c>
      <c r="AC563" s="9">
        <v>4579169.7157970499</v>
      </c>
      <c r="AD563" s="9">
        <v>6177009.9841485955</v>
      </c>
      <c r="AE563" s="9">
        <v>4655621.6826182501</v>
      </c>
      <c r="AF563" s="9">
        <v>30335684.862424195</v>
      </c>
      <c r="AG563" s="9">
        <f>IF(ISBLANK(Tabla3[[#This Row],[FPO]]),"",YEAR(Tabla3[[#This Row],[FPO]])-$B$1)</f>
        <v>2</v>
      </c>
      <c r="AH563" s="9"/>
    </row>
    <row r="564" spans="1:34" x14ac:dyDescent="0.25">
      <c r="A564" s="4" t="s">
        <v>1272</v>
      </c>
      <c r="B564" s="4" t="s">
        <v>1270</v>
      </c>
      <c r="C564" s="5">
        <v>44757</v>
      </c>
      <c r="D564" s="6" t="s">
        <v>1264</v>
      </c>
      <c r="E564" s="4">
        <v>9.9</v>
      </c>
      <c r="F564" s="4" t="s">
        <v>21</v>
      </c>
      <c r="G564" s="4" t="s">
        <v>1268</v>
      </c>
      <c r="H564" s="4" t="s">
        <v>1271</v>
      </c>
      <c r="I564" s="7">
        <v>46022</v>
      </c>
      <c r="J564" s="7">
        <v>46022</v>
      </c>
      <c r="K564" s="4" t="s">
        <v>16</v>
      </c>
      <c r="L564" s="4" t="s">
        <v>16</v>
      </c>
      <c r="M564" s="4" t="s">
        <v>1172</v>
      </c>
      <c r="N564" s="4" t="s">
        <v>16</v>
      </c>
      <c r="O564" s="4">
        <v>0</v>
      </c>
      <c r="P564" s="4">
        <v>-0.69</v>
      </c>
      <c r="Q564" s="9">
        <v>0</v>
      </c>
      <c r="R564" s="9">
        <v>459473.15704881464</v>
      </c>
      <c r="S564" s="9">
        <v>0</v>
      </c>
      <c r="T564" s="9">
        <v>667975.46071520657</v>
      </c>
      <c r="U564" s="9">
        <v>1521388.3015303449</v>
      </c>
      <c r="V564" s="9">
        <v>-82424.776729106103</v>
      </c>
      <c r="W564" s="9">
        <v>1521388.3015303449</v>
      </c>
      <c r="X564" s="9">
        <v>0</v>
      </c>
      <c r="Y564" s="9">
        <v>5115094.8396670651</v>
      </c>
      <c r="Z564" s="9">
        <v>4655621.6826182501</v>
      </c>
      <c r="AA564" s="9">
        <v>5323597.1433334565</v>
      </c>
      <c r="AB564" s="9">
        <v>6177009.9841485955</v>
      </c>
      <c r="AC564" s="9">
        <v>4573196.9058891442</v>
      </c>
      <c r="AD564" s="9">
        <v>6177009.9841485955</v>
      </c>
      <c r="AE564" s="9">
        <v>4655621.6826182501</v>
      </c>
      <c r="AF564" s="9">
        <v>30329712.052516289</v>
      </c>
      <c r="AG564" s="9">
        <f>IF(ISBLANK(Tabla3[[#This Row],[FPO]]),"",YEAR(Tabla3[[#This Row],[FPO]])-$B$1)</f>
        <v>2</v>
      </c>
      <c r="AH564" s="9"/>
    </row>
    <row r="565" spans="1:34" x14ac:dyDescent="0.25">
      <c r="A565" s="4" t="s">
        <v>1424</v>
      </c>
      <c r="B565" s="4" t="s">
        <v>1425</v>
      </c>
      <c r="C565" s="5">
        <v>44773</v>
      </c>
      <c r="D565" s="6" t="s">
        <v>1426</v>
      </c>
      <c r="E565" s="4">
        <v>90</v>
      </c>
      <c r="F565" s="4" t="s">
        <v>21</v>
      </c>
      <c r="G565" s="4" t="s">
        <v>1202</v>
      </c>
      <c r="H565" s="4" t="s">
        <v>1427</v>
      </c>
      <c r="I565" s="7">
        <v>46022</v>
      </c>
      <c r="J565" s="7">
        <v>46022</v>
      </c>
      <c r="K565" s="4" t="s">
        <v>16</v>
      </c>
      <c r="L565" s="4" t="s">
        <v>16</v>
      </c>
      <c r="M565" s="4" t="s">
        <v>1172</v>
      </c>
      <c r="N565" s="4" t="s">
        <v>16</v>
      </c>
      <c r="O565" s="4">
        <v>0</v>
      </c>
      <c r="P565" s="4">
        <v>-11.2</v>
      </c>
      <c r="Q565" s="9">
        <v>0</v>
      </c>
      <c r="R565" s="9">
        <v>459473.15704881458</v>
      </c>
      <c r="S565" s="9">
        <v>0</v>
      </c>
      <c r="T565" s="9">
        <v>667975.46071520669</v>
      </c>
      <c r="U565" s="9">
        <v>1521388.3015303446</v>
      </c>
      <c r="V565" s="9">
        <v>-147170.03613080975</v>
      </c>
      <c r="W565" s="9">
        <v>1521388.3015303446</v>
      </c>
      <c r="X565" s="9">
        <v>0</v>
      </c>
      <c r="Y565" s="9">
        <v>5115094.8396670651</v>
      </c>
      <c r="Z565" s="9">
        <v>4655621.6826182501</v>
      </c>
      <c r="AA565" s="9">
        <v>5323597.1433334565</v>
      </c>
      <c r="AB565" s="9">
        <v>6177009.9841485946</v>
      </c>
      <c r="AC565" s="9">
        <v>4508451.64648744</v>
      </c>
      <c r="AD565" s="9">
        <v>6177009.9841485946</v>
      </c>
      <c r="AE565" s="9">
        <v>4655621.6826182501</v>
      </c>
      <c r="AF565" s="9">
        <v>30264966.79311458</v>
      </c>
      <c r="AG565" s="9">
        <f>IF(ISBLANK(Tabla3[[#This Row],[FPO]]),"",YEAR(Tabla3[[#This Row],[FPO]])-$B$1)</f>
        <v>2</v>
      </c>
      <c r="AH565" s="9"/>
    </row>
    <row r="566" spans="1:34" x14ac:dyDescent="0.25">
      <c r="A566" s="4" t="s">
        <v>1428</v>
      </c>
      <c r="B566" s="4" t="s">
        <v>1425</v>
      </c>
      <c r="C566" s="5">
        <v>44773</v>
      </c>
      <c r="D566" s="6" t="s">
        <v>1426</v>
      </c>
      <c r="E566" s="4">
        <v>90</v>
      </c>
      <c r="F566" s="4" t="s">
        <v>21</v>
      </c>
      <c r="G566" s="4" t="s">
        <v>1183</v>
      </c>
      <c r="H566" s="4" t="s">
        <v>1427</v>
      </c>
      <c r="I566" s="7">
        <v>46022</v>
      </c>
      <c r="J566" s="7">
        <v>46022</v>
      </c>
      <c r="K566" s="4" t="s">
        <v>16</v>
      </c>
      <c r="L566" s="4" t="s">
        <v>16</v>
      </c>
      <c r="M566" s="4" t="s">
        <v>1172</v>
      </c>
      <c r="N566" s="4" t="s">
        <v>16</v>
      </c>
      <c r="O566" s="4">
        <v>0</v>
      </c>
      <c r="P566" s="4">
        <v>-11.5</v>
      </c>
      <c r="Q566" s="9">
        <v>0</v>
      </c>
      <c r="R566" s="9">
        <v>459473.15704881458</v>
      </c>
      <c r="S566" s="9">
        <v>0</v>
      </c>
      <c r="T566" s="9">
        <v>667975.46071520669</v>
      </c>
      <c r="U566" s="9">
        <v>1521388.3015303446</v>
      </c>
      <c r="V566" s="9">
        <v>-151112.09067002786</v>
      </c>
      <c r="W566" s="9">
        <v>1521388.3015303446</v>
      </c>
      <c r="X566" s="9">
        <v>0</v>
      </c>
      <c r="Y566" s="9">
        <v>5115094.8396670651</v>
      </c>
      <c r="Z566" s="9">
        <v>4655621.6826182501</v>
      </c>
      <c r="AA566" s="9">
        <v>5323597.1433334565</v>
      </c>
      <c r="AB566" s="9">
        <v>6177009.9841485946</v>
      </c>
      <c r="AC566" s="9">
        <v>4504509.5919482224</v>
      </c>
      <c r="AD566" s="9">
        <v>6177009.9841485946</v>
      </c>
      <c r="AE566" s="9">
        <v>4655621.6826182501</v>
      </c>
      <c r="AF566" s="9">
        <v>30261024.738575362</v>
      </c>
      <c r="AG566" s="9">
        <f>IF(ISBLANK(Tabla3[[#This Row],[FPO]]),"",YEAR(Tabla3[[#This Row],[FPO]])-$B$1)</f>
        <v>2</v>
      </c>
      <c r="AH566" s="9"/>
    </row>
    <row r="567" spans="1:34" x14ac:dyDescent="0.25">
      <c r="A567" s="4" t="s">
        <v>1583</v>
      </c>
      <c r="B567" s="4" t="s">
        <v>1584</v>
      </c>
      <c r="C567" s="5">
        <v>44796</v>
      </c>
      <c r="D567" s="6" t="s">
        <v>1585</v>
      </c>
      <c r="E567" s="4">
        <v>135</v>
      </c>
      <c r="F567" s="4" t="s">
        <v>21</v>
      </c>
      <c r="G567" s="4" t="s">
        <v>1535</v>
      </c>
      <c r="H567" s="4" t="s">
        <v>1586</v>
      </c>
      <c r="I567" s="7">
        <v>46022</v>
      </c>
      <c r="J567" s="7">
        <v>46022</v>
      </c>
      <c r="K567" s="4" t="s">
        <v>16</v>
      </c>
      <c r="L567" s="4" t="s">
        <v>16</v>
      </c>
      <c r="M567" s="4" t="s">
        <v>1172</v>
      </c>
      <c r="N567" s="4" t="s">
        <v>16</v>
      </c>
      <c r="O567" s="4">
        <v>0</v>
      </c>
      <c r="P567" s="4">
        <v>-18.213000000000001</v>
      </c>
      <c r="Q567" s="9">
        <v>0</v>
      </c>
      <c r="R567" s="9">
        <v>459473.15704881458</v>
      </c>
      <c r="S567" s="9">
        <v>0</v>
      </c>
      <c r="T567" s="9">
        <v>667975.46071520692</v>
      </c>
      <c r="U567" s="9">
        <v>1521388.3015303451</v>
      </c>
      <c r="V567" s="9">
        <v>-159548.08738395467</v>
      </c>
      <c r="W567" s="9">
        <v>1521388.3015303451</v>
      </c>
      <c r="X567" s="9">
        <v>0</v>
      </c>
      <c r="Y567" s="9">
        <v>5115094.8396670651</v>
      </c>
      <c r="Z567" s="9">
        <v>4655621.6826182501</v>
      </c>
      <c r="AA567" s="9">
        <v>5323597.1433334574</v>
      </c>
      <c r="AB567" s="9">
        <v>6177009.9841485955</v>
      </c>
      <c r="AC567" s="9">
        <v>4496073.5952342954</v>
      </c>
      <c r="AD567" s="9">
        <v>6177009.9841485955</v>
      </c>
      <c r="AE567" s="9">
        <v>4655621.6826182501</v>
      </c>
      <c r="AF567" s="9">
        <v>30252588.74186144</v>
      </c>
      <c r="AG567" s="9">
        <f>IF(ISBLANK(Tabla3[[#This Row],[FPO]]),"",YEAR(Tabla3[[#This Row],[FPO]])-$B$1)</f>
        <v>2</v>
      </c>
      <c r="AH567" s="9"/>
    </row>
    <row r="568" spans="1:34" x14ac:dyDescent="0.25">
      <c r="A568" s="4" t="s">
        <v>1587</v>
      </c>
      <c r="B568" s="4" t="s">
        <v>1584</v>
      </c>
      <c r="C568" s="5">
        <v>44796</v>
      </c>
      <c r="D568" s="6" t="s">
        <v>1585</v>
      </c>
      <c r="E568" s="4">
        <v>135</v>
      </c>
      <c r="F568" s="4" t="s">
        <v>21</v>
      </c>
      <c r="G568" s="4" t="s">
        <v>1253</v>
      </c>
      <c r="H568" s="4" t="s">
        <v>1586</v>
      </c>
      <c r="I568" s="7">
        <v>46022</v>
      </c>
      <c r="J568" s="7">
        <v>46022</v>
      </c>
      <c r="K568" s="4" t="s">
        <v>16</v>
      </c>
      <c r="L568" s="4" t="s">
        <v>16</v>
      </c>
      <c r="M568" s="4" t="s">
        <v>1172</v>
      </c>
      <c r="N568" s="4" t="s">
        <v>16</v>
      </c>
      <c r="O568" s="4">
        <v>0</v>
      </c>
      <c r="P568" s="4">
        <v>-38.468000000000004</v>
      </c>
      <c r="Q568" s="9">
        <v>0</v>
      </c>
      <c r="R568" s="9">
        <v>459473.15704881458</v>
      </c>
      <c r="S568" s="9">
        <v>0</v>
      </c>
      <c r="T568" s="9">
        <v>667975.46071520692</v>
      </c>
      <c r="U568" s="9">
        <v>1521388.3015303451</v>
      </c>
      <c r="V568" s="9">
        <v>-336984.34225476132</v>
      </c>
      <c r="W568" s="9">
        <v>1521388.3015303451</v>
      </c>
      <c r="X568" s="9">
        <v>0</v>
      </c>
      <c r="Y568" s="9">
        <v>5115094.8396670651</v>
      </c>
      <c r="Z568" s="9">
        <v>4655621.6826182501</v>
      </c>
      <c r="AA568" s="9">
        <v>5323597.1433334574</v>
      </c>
      <c r="AB568" s="9">
        <v>6177009.9841485955</v>
      </c>
      <c r="AC568" s="9">
        <v>4318637.3403634885</v>
      </c>
      <c r="AD568" s="9">
        <v>6177009.9841485955</v>
      </c>
      <c r="AE568" s="9">
        <v>4655621.6826182501</v>
      </c>
      <c r="AF568" s="9">
        <v>30075152.486990631</v>
      </c>
      <c r="AG568" s="9">
        <f>IF(ISBLANK(Tabla3[[#This Row],[FPO]]),"",YEAR(Tabla3[[#This Row],[FPO]])-$B$1)</f>
        <v>2</v>
      </c>
      <c r="AH568" s="9"/>
    </row>
    <row r="569" spans="1:34" hidden="1" x14ac:dyDescent="0.25">
      <c r="A569" s="4" t="s">
        <v>1339</v>
      </c>
      <c r="B569" s="4" t="s">
        <v>1340</v>
      </c>
      <c r="C569" s="5">
        <v>44759</v>
      </c>
      <c r="D569" s="6" t="s">
        <v>1341</v>
      </c>
      <c r="E569" s="4">
        <v>19.899999999999999</v>
      </c>
      <c r="F569" s="4" t="s">
        <v>21</v>
      </c>
      <c r="G569" s="4" t="s">
        <v>1179</v>
      </c>
      <c r="H569" s="4" t="s">
        <v>1342</v>
      </c>
      <c r="I569" s="7">
        <v>46357</v>
      </c>
      <c r="J569" s="7">
        <v>46357</v>
      </c>
      <c r="K569" s="4" t="s">
        <v>16</v>
      </c>
      <c r="L569" s="4" t="s">
        <v>16</v>
      </c>
      <c r="M569" s="4" t="s">
        <v>1172</v>
      </c>
      <c r="N569" s="4" t="s">
        <v>16</v>
      </c>
      <c r="O569" s="4">
        <v>0</v>
      </c>
      <c r="P569" s="4">
        <v>0.30099999999999999</v>
      </c>
      <c r="Q569" s="9">
        <v>0</v>
      </c>
      <c r="R569" s="9">
        <v>410977.77911342995</v>
      </c>
      <c r="S569" s="9">
        <v>0</v>
      </c>
      <c r="T569" s="9">
        <v>597473.57845725107</v>
      </c>
      <c r="U569" s="9">
        <v>1360812.4342847448</v>
      </c>
      <c r="V569" s="9">
        <v>15999.834813216179</v>
      </c>
      <c r="W569" s="9">
        <v>1360812.4342847448</v>
      </c>
      <c r="X569" s="9">
        <v>0</v>
      </c>
      <c r="Y569" s="9">
        <v>5066599.4617316797</v>
      </c>
      <c r="Z569" s="9">
        <v>4655621.6826182501</v>
      </c>
      <c r="AA569" s="9">
        <v>5253095.2610755013</v>
      </c>
      <c r="AB569" s="9">
        <v>6016434.1169029949</v>
      </c>
      <c r="AC569" s="9">
        <v>4671621.5174314659</v>
      </c>
      <c r="AD569" s="9">
        <v>6016434.1169029949</v>
      </c>
      <c r="AE569" s="9">
        <v>4655621.6826182501</v>
      </c>
      <c r="AF569" s="9">
        <v>30068275.602996863</v>
      </c>
      <c r="AG569" s="9">
        <f>IF(ISBLANK(Tabla3[[#This Row],[FPO]]),"",YEAR(Tabla3[[#This Row],[FPO]])-$B$1)</f>
        <v>3</v>
      </c>
      <c r="AH569" s="9"/>
    </row>
    <row r="570" spans="1:34" hidden="1" x14ac:dyDescent="0.25">
      <c r="A570" s="4" t="s">
        <v>1343</v>
      </c>
      <c r="B570" s="4" t="s">
        <v>1344</v>
      </c>
      <c r="C570" s="5">
        <v>44760</v>
      </c>
      <c r="D570" s="6" t="s">
        <v>1345</v>
      </c>
      <c r="E570" s="4">
        <v>19.899999999999999</v>
      </c>
      <c r="F570" s="4" t="s">
        <v>21</v>
      </c>
      <c r="G570" s="4" t="s">
        <v>1179</v>
      </c>
      <c r="H570" s="4" t="s">
        <v>1346</v>
      </c>
      <c r="I570" s="7">
        <v>46357</v>
      </c>
      <c r="J570" s="7">
        <v>46357</v>
      </c>
      <c r="K570" s="4" t="s">
        <v>16</v>
      </c>
      <c r="L570" s="4" t="s">
        <v>16</v>
      </c>
      <c r="M570" s="4" t="s">
        <v>1172</v>
      </c>
      <c r="N570" s="4" t="s">
        <v>16</v>
      </c>
      <c r="O570" s="4">
        <v>0</v>
      </c>
      <c r="P570" s="4">
        <v>0.30099999999999999</v>
      </c>
      <c r="Q570" s="9">
        <v>0</v>
      </c>
      <c r="R570" s="9">
        <v>410977.77911342995</v>
      </c>
      <c r="S570" s="9">
        <v>0</v>
      </c>
      <c r="T570" s="9">
        <v>597473.57845725107</v>
      </c>
      <c r="U570" s="9">
        <v>1360812.4342847448</v>
      </c>
      <c r="V570" s="9">
        <v>15999.834813216179</v>
      </c>
      <c r="W570" s="9">
        <v>1360812.4342847448</v>
      </c>
      <c r="X570" s="9">
        <v>0</v>
      </c>
      <c r="Y570" s="9">
        <v>5066599.4617316797</v>
      </c>
      <c r="Z570" s="9">
        <v>4655621.6826182501</v>
      </c>
      <c r="AA570" s="9">
        <v>5253095.2610755013</v>
      </c>
      <c r="AB570" s="9">
        <v>6016434.1169029949</v>
      </c>
      <c r="AC570" s="9">
        <v>4671621.5174314659</v>
      </c>
      <c r="AD570" s="9">
        <v>6016434.1169029949</v>
      </c>
      <c r="AE570" s="9">
        <v>4655621.6826182501</v>
      </c>
      <c r="AF570" s="9">
        <v>30068275.602996863</v>
      </c>
      <c r="AG570" s="9">
        <f>IF(ISBLANK(Tabla3[[#This Row],[FPO]]),"",YEAR(Tabla3[[#This Row],[FPO]])-$B$1)</f>
        <v>3</v>
      </c>
      <c r="AH570" s="9"/>
    </row>
    <row r="571" spans="1:34" x14ac:dyDescent="0.25">
      <c r="A571" s="4" t="s">
        <v>1399</v>
      </c>
      <c r="B571" s="4" t="s">
        <v>1400</v>
      </c>
      <c r="C571" s="5">
        <v>44770</v>
      </c>
      <c r="D571" s="6" t="s">
        <v>1401</v>
      </c>
      <c r="E571" s="4">
        <v>9.9</v>
      </c>
      <c r="F571" s="4" t="s">
        <v>21</v>
      </c>
      <c r="G571" s="4" t="s">
        <v>1402</v>
      </c>
      <c r="H571" s="4" t="s">
        <v>1403</v>
      </c>
      <c r="I571" s="7">
        <v>46022</v>
      </c>
      <c r="J571" s="7">
        <v>46022</v>
      </c>
      <c r="K571" s="4" t="s">
        <v>16</v>
      </c>
      <c r="L571" s="4" t="s">
        <v>16</v>
      </c>
      <c r="M571" s="4" t="s">
        <v>1172</v>
      </c>
      <c r="N571" s="4" t="s">
        <v>16</v>
      </c>
      <c r="O571" s="4">
        <v>0</v>
      </c>
      <c r="P571" s="4">
        <v>-0.9798</v>
      </c>
      <c r="Q571" s="9">
        <v>0</v>
      </c>
      <c r="R571" s="9">
        <v>459473.15704881464</v>
      </c>
      <c r="S571" s="9">
        <v>0</v>
      </c>
      <c r="T571" s="9">
        <v>667975.46071520657</v>
      </c>
      <c r="U571" s="9">
        <v>1521388.3015303449</v>
      </c>
      <c r="V571" s="9">
        <v>-117043.18295533067</v>
      </c>
      <c r="W571" s="9">
        <v>1521388.3015303449</v>
      </c>
      <c r="X571" s="9">
        <v>0</v>
      </c>
      <c r="Y571" s="9">
        <v>5115094.8396670651</v>
      </c>
      <c r="Z571" s="9">
        <v>4655621.6826182501</v>
      </c>
      <c r="AA571" s="9">
        <v>5323597.1433334565</v>
      </c>
      <c r="AB571" s="9">
        <v>6177009.9841485955</v>
      </c>
      <c r="AC571" s="9">
        <v>4538578.4996629199</v>
      </c>
      <c r="AD571" s="9">
        <v>6177009.9841485955</v>
      </c>
      <c r="AE571" s="9">
        <v>4655621.6826182501</v>
      </c>
      <c r="AF571" s="9">
        <v>30295093.646290064</v>
      </c>
      <c r="AG571" s="9">
        <f>IF(ISBLANK(Tabla3[[#This Row],[FPO]]),"",YEAR(Tabla3[[#This Row],[FPO]])-$B$1)</f>
        <v>2</v>
      </c>
      <c r="AH571" s="9"/>
    </row>
    <row r="572" spans="1:34" x14ac:dyDescent="0.25">
      <c r="A572" s="4" t="s">
        <v>1404</v>
      </c>
      <c r="B572" s="4" t="s">
        <v>1400</v>
      </c>
      <c r="C572" s="5">
        <v>44770</v>
      </c>
      <c r="D572" s="6" t="s">
        <v>1401</v>
      </c>
      <c r="E572" s="4">
        <v>9.9</v>
      </c>
      <c r="F572" s="4" t="s">
        <v>21</v>
      </c>
      <c r="G572" s="4" t="s">
        <v>1405</v>
      </c>
      <c r="H572" s="4" t="s">
        <v>1403</v>
      </c>
      <c r="I572" s="7">
        <v>46022</v>
      </c>
      <c r="J572" s="7">
        <v>46022</v>
      </c>
      <c r="K572" s="4" t="s">
        <v>16</v>
      </c>
      <c r="L572" s="4" t="s">
        <v>16</v>
      </c>
      <c r="M572" s="4" t="s">
        <v>1172</v>
      </c>
      <c r="N572" s="4" t="s">
        <v>16</v>
      </c>
      <c r="O572" s="4">
        <v>0</v>
      </c>
      <c r="P572" s="4">
        <v>-0.70226999999999995</v>
      </c>
      <c r="Q572" s="9">
        <v>0</v>
      </c>
      <c r="R572" s="9">
        <v>459473.15704881464</v>
      </c>
      <c r="S572" s="9">
        <v>0</v>
      </c>
      <c r="T572" s="9">
        <v>667975.46071520657</v>
      </c>
      <c r="U572" s="9">
        <v>1521388.3015303449</v>
      </c>
      <c r="V572" s="9">
        <v>-83890.504280506299</v>
      </c>
      <c r="W572" s="9">
        <v>1521388.3015303449</v>
      </c>
      <c r="X572" s="9">
        <v>0</v>
      </c>
      <c r="Y572" s="9">
        <v>5115094.8396670651</v>
      </c>
      <c r="Z572" s="9">
        <v>4655621.6826182501</v>
      </c>
      <c r="AA572" s="9">
        <v>5323597.1433334565</v>
      </c>
      <c r="AB572" s="9">
        <v>6177009.9841485955</v>
      </c>
      <c r="AC572" s="9">
        <v>4571731.1783377435</v>
      </c>
      <c r="AD572" s="9">
        <v>6177009.9841485955</v>
      </c>
      <c r="AE572" s="9">
        <v>4655621.6826182501</v>
      </c>
      <c r="AF572" s="9">
        <v>30328246.324964888</v>
      </c>
      <c r="AG572" s="9">
        <f>IF(ISBLANK(Tabla3[[#This Row],[FPO]]),"",YEAR(Tabla3[[#This Row],[FPO]])-$B$1)</f>
        <v>2</v>
      </c>
      <c r="AH572" s="9"/>
    </row>
    <row r="573" spans="1:34" x14ac:dyDescent="0.25">
      <c r="A573" s="4" t="s">
        <v>1287</v>
      </c>
      <c r="B573" s="4" t="s">
        <v>1288</v>
      </c>
      <c r="C573" s="5">
        <v>44757</v>
      </c>
      <c r="D573" s="6" t="s">
        <v>1289</v>
      </c>
      <c r="E573" s="4">
        <v>7</v>
      </c>
      <c r="F573" s="4" t="s">
        <v>21</v>
      </c>
      <c r="G573" s="4" t="s">
        <v>1290</v>
      </c>
      <c r="H573" s="4" t="s">
        <v>1291</v>
      </c>
      <c r="I573" s="7">
        <v>45657</v>
      </c>
      <c r="J573" s="7">
        <v>45657</v>
      </c>
      <c r="K573" s="4" t="s">
        <v>16</v>
      </c>
      <c r="L573" s="4" t="s">
        <v>16</v>
      </c>
      <c r="M573" s="4" t="s">
        <v>1172</v>
      </c>
      <c r="N573" s="4" t="s">
        <v>16</v>
      </c>
      <c r="O573" s="4">
        <v>0</v>
      </c>
      <c r="P573" s="4">
        <v>-6.835</v>
      </c>
      <c r="Q573" s="9">
        <v>0</v>
      </c>
      <c r="R573" s="9">
        <v>513690.98958057456</v>
      </c>
      <c r="S573" s="9">
        <v>0</v>
      </c>
      <c r="T573" s="9">
        <v>746796.5650796009</v>
      </c>
      <c r="U573" s="9">
        <v>1700912.1211109255</v>
      </c>
      <c r="V573" s="9">
        <v>-1290999.7724173469</v>
      </c>
      <c r="W573" s="9">
        <v>1700912.1211109255</v>
      </c>
      <c r="X573" s="9">
        <v>0</v>
      </c>
      <c r="Y573" s="9">
        <v>5169312.6721988246</v>
      </c>
      <c r="Z573" s="9">
        <v>4655621.6826182501</v>
      </c>
      <c r="AA573" s="9">
        <v>5402418.2476978507</v>
      </c>
      <c r="AB573" s="9">
        <v>6356533.8037291756</v>
      </c>
      <c r="AC573" s="9">
        <v>3364621.9102009032</v>
      </c>
      <c r="AD573" s="9">
        <v>6356533.8037291756</v>
      </c>
      <c r="AE573" s="9">
        <v>4655621.6826182501</v>
      </c>
      <c r="AF573" s="9">
        <v>29523461.723095063</v>
      </c>
      <c r="AG573" s="9">
        <f>IF(ISBLANK(Tabla3[[#This Row],[FPO]]),"",YEAR(Tabla3[[#This Row],[FPO]])-$B$1)</f>
        <v>1</v>
      </c>
      <c r="AH573" s="9"/>
    </row>
    <row r="574" spans="1:34" x14ac:dyDescent="0.25">
      <c r="A574" s="4" t="s">
        <v>1292</v>
      </c>
      <c r="B574" s="4" t="s">
        <v>1288</v>
      </c>
      <c r="C574" s="5">
        <v>44757</v>
      </c>
      <c r="D574" s="6" t="s">
        <v>1289</v>
      </c>
      <c r="E574" s="4">
        <v>7</v>
      </c>
      <c r="F574" s="4" t="s">
        <v>21</v>
      </c>
      <c r="G574" s="4" t="s">
        <v>1293</v>
      </c>
      <c r="H574" s="4" t="s">
        <v>1291</v>
      </c>
      <c r="I574" s="7">
        <v>45657</v>
      </c>
      <c r="J574" s="7">
        <v>45657</v>
      </c>
      <c r="K574" s="4" t="s">
        <v>16</v>
      </c>
      <c r="L574" s="4" t="s">
        <v>16</v>
      </c>
      <c r="M574" s="4" t="s">
        <v>1172</v>
      </c>
      <c r="N574" s="4" t="s">
        <v>16</v>
      </c>
      <c r="O574" s="4">
        <v>0</v>
      </c>
      <c r="P574" s="4">
        <v>-6.8330000000000002</v>
      </c>
      <c r="Q574" s="9">
        <v>0</v>
      </c>
      <c r="R574" s="9">
        <v>513690.98958057456</v>
      </c>
      <c r="S574" s="9">
        <v>0</v>
      </c>
      <c r="T574" s="9">
        <v>746796.5650796009</v>
      </c>
      <c r="U574" s="9">
        <v>1700912.1211109255</v>
      </c>
      <c r="V574" s="9">
        <v>-1290622.0109623603</v>
      </c>
      <c r="W574" s="9">
        <v>1700912.1211109255</v>
      </c>
      <c r="X574" s="9">
        <v>0</v>
      </c>
      <c r="Y574" s="9">
        <v>5169312.6721988246</v>
      </c>
      <c r="Z574" s="9">
        <v>4655621.6826182501</v>
      </c>
      <c r="AA574" s="9">
        <v>5402418.2476978507</v>
      </c>
      <c r="AB574" s="9">
        <v>6356533.8037291756</v>
      </c>
      <c r="AC574" s="9">
        <v>3364999.6716558896</v>
      </c>
      <c r="AD574" s="9">
        <v>6356533.8037291756</v>
      </c>
      <c r="AE574" s="9">
        <v>4655621.6826182501</v>
      </c>
      <c r="AF574" s="9">
        <v>29523839.484550051</v>
      </c>
      <c r="AG574" s="9">
        <f>IF(ISBLANK(Tabla3[[#This Row],[FPO]]),"",YEAR(Tabla3[[#This Row],[FPO]])-$B$1)</f>
        <v>1</v>
      </c>
      <c r="AH574" s="9"/>
    </row>
    <row r="575" spans="1:34" hidden="1" x14ac:dyDescent="0.25">
      <c r="A575" s="4" t="s">
        <v>1529</v>
      </c>
      <c r="B575" s="4" t="s">
        <v>1530</v>
      </c>
      <c r="C575" s="5">
        <v>44789</v>
      </c>
      <c r="D575" s="6" t="s">
        <v>1531</v>
      </c>
      <c r="E575" s="4">
        <v>19.899999999999999</v>
      </c>
      <c r="F575" s="4" t="s">
        <v>21</v>
      </c>
      <c r="G575" s="4" t="s">
        <v>1532</v>
      </c>
      <c r="H575" s="4" t="s">
        <v>1533</v>
      </c>
      <c r="I575" s="7">
        <v>46387</v>
      </c>
      <c r="J575" s="7">
        <v>46387</v>
      </c>
      <c r="K575" s="4" t="s">
        <v>16</v>
      </c>
      <c r="L575" s="4" t="s">
        <v>16</v>
      </c>
      <c r="M575" s="4" t="s">
        <v>1172</v>
      </c>
      <c r="N575" s="4" t="s">
        <v>16</v>
      </c>
      <c r="O575" s="4">
        <v>0</v>
      </c>
      <c r="P575" s="4">
        <v>-2.71</v>
      </c>
      <c r="Q575" s="9">
        <v>0</v>
      </c>
      <c r="R575" s="9">
        <v>410977.77911342995</v>
      </c>
      <c r="S575" s="9">
        <v>0</v>
      </c>
      <c r="T575" s="9">
        <v>597473.57845725107</v>
      </c>
      <c r="U575" s="9">
        <v>1360812.4342847448</v>
      </c>
      <c r="V575" s="9">
        <v>-144051.66891633172</v>
      </c>
      <c r="W575" s="9">
        <v>1360812.4342847448</v>
      </c>
      <c r="X575" s="9">
        <v>0</v>
      </c>
      <c r="Y575" s="9">
        <v>5066599.4617316797</v>
      </c>
      <c r="Z575" s="9">
        <v>4655621.6826182501</v>
      </c>
      <c r="AA575" s="9">
        <v>5253095.2610755013</v>
      </c>
      <c r="AB575" s="9">
        <v>6016434.1169029949</v>
      </c>
      <c r="AC575" s="9">
        <v>4511570.0137019185</v>
      </c>
      <c r="AD575" s="9">
        <v>6016434.1169029949</v>
      </c>
      <c r="AE575" s="9">
        <v>4655621.6826182501</v>
      </c>
      <c r="AF575" s="9">
        <v>29908224.099267315</v>
      </c>
      <c r="AG575" s="9">
        <f>IF(ISBLANK(Tabla3[[#This Row],[FPO]]),"",YEAR(Tabla3[[#This Row],[FPO]])-$B$1)</f>
        <v>3</v>
      </c>
      <c r="AH575" s="9"/>
    </row>
    <row r="576" spans="1:34" hidden="1" x14ac:dyDescent="0.25">
      <c r="A576" s="4" t="s">
        <v>1534</v>
      </c>
      <c r="B576" s="4" t="s">
        <v>1530</v>
      </c>
      <c r="C576" s="5">
        <v>44789</v>
      </c>
      <c r="D576" s="6" t="s">
        <v>1531</v>
      </c>
      <c r="E576" s="4">
        <v>19.899999999999999</v>
      </c>
      <c r="F576" s="4" t="s">
        <v>21</v>
      </c>
      <c r="G576" s="4" t="s">
        <v>1535</v>
      </c>
      <c r="H576" s="4" t="s">
        <v>1533</v>
      </c>
      <c r="I576" s="7">
        <v>46387</v>
      </c>
      <c r="J576" s="7">
        <v>46387</v>
      </c>
      <c r="K576" s="4" t="s">
        <v>16</v>
      </c>
      <c r="L576" s="4" t="s">
        <v>16</v>
      </c>
      <c r="M576" s="4" t="s">
        <v>1172</v>
      </c>
      <c r="N576" s="4" t="s">
        <v>16</v>
      </c>
      <c r="O576" s="4">
        <v>0</v>
      </c>
      <c r="P576" s="4">
        <v>-1.04</v>
      </c>
      <c r="Q576" s="9">
        <v>0</v>
      </c>
      <c r="R576" s="9">
        <v>410977.77911342995</v>
      </c>
      <c r="S576" s="9">
        <v>0</v>
      </c>
      <c r="T576" s="9">
        <v>597473.57845725107</v>
      </c>
      <c r="U576" s="9">
        <v>1360812.4342847448</v>
      </c>
      <c r="V576" s="9">
        <v>-55281.82128154426</v>
      </c>
      <c r="W576" s="9">
        <v>1360812.4342847448</v>
      </c>
      <c r="X576" s="9">
        <v>0</v>
      </c>
      <c r="Y576" s="9">
        <v>5066599.4617316797</v>
      </c>
      <c r="Z576" s="9">
        <v>4655621.6826182501</v>
      </c>
      <c r="AA576" s="9">
        <v>5253095.2610755013</v>
      </c>
      <c r="AB576" s="9">
        <v>6016434.1169029949</v>
      </c>
      <c r="AC576" s="9">
        <v>4600339.8613367062</v>
      </c>
      <c r="AD576" s="9">
        <v>6016434.1169029949</v>
      </c>
      <c r="AE576" s="9">
        <v>4655621.6826182501</v>
      </c>
      <c r="AF576" s="9">
        <v>29996993.946902104</v>
      </c>
      <c r="AG576" s="9">
        <f>IF(ISBLANK(Tabla3[[#This Row],[FPO]]),"",YEAR(Tabla3[[#This Row],[FPO]])-$B$1)</f>
        <v>3</v>
      </c>
      <c r="AH576" s="9"/>
    </row>
    <row r="577" spans="1:34" hidden="1" x14ac:dyDescent="0.25">
      <c r="A577" s="4" t="s">
        <v>1371</v>
      </c>
      <c r="B577" s="4" t="s">
        <v>1372</v>
      </c>
      <c r="C577" s="5">
        <v>44761</v>
      </c>
      <c r="D577" s="6" t="s">
        <v>1373</v>
      </c>
      <c r="E577" s="4">
        <v>19.899999999999999</v>
      </c>
      <c r="F577" s="4" t="s">
        <v>21</v>
      </c>
      <c r="G577" s="4" t="s">
        <v>1225</v>
      </c>
      <c r="H577" s="4" t="s">
        <v>1374</v>
      </c>
      <c r="I577" s="7">
        <v>46387</v>
      </c>
      <c r="J577" s="7">
        <v>46387</v>
      </c>
      <c r="K577" s="4" t="s">
        <v>16</v>
      </c>
      <c r="L577" s="4" t="s">
        <v>16</v>
      </c>
      <c r="M577" s="4" t="s">
        <v>1172</v>
      </c>
      <c r="N577" s="4" t="s">
        <v>16</v>
      </c>
      <c r="O577" s="4">
        <v>0</v>
      </c>
      <c r="P577" s="4">
        <v>-0.82684000000000002</v>
      </c>
      <c r="Q577" s="9">
        <v>0</v>
      </c>
      <c r="R577" s="9">
        <v>410977.77911342995</v>
      </c>
      <c r="S577" s="9">
        <v>0</v>
      </c>
      <c r="T577" s="9">
        <v>597473.57845725107</v>
      </c>
      <c r="U577" s="9">
        <v>1360812.4342847448</v>
      </c>
      <c r="V577" s="9">
        <v>-43951.174142723139</v>
      </c>
      <c r="W577" s="9">
        <v>1360812.4342847448</v>
      </c>
      <c r="X577" s="9">
        <v>0</v>
      </c>
      <c r="Y577" s="9">
        <v>5066599.4617316797</v>
      </c>
      <c r="Z577" s="9">
        <v>4655621.6826182501</v>
      </c>
      <c r="AA577" s="9">
        <v>5253095.2610755013</v>
      </c>
      <c r="AB577" s="9">
        <v>6016434.1169029949</v>
      </c>
      <c r="AC577" s="9">
        <v>4611670.5084755272</v>
      </c>
      <c r="AD577" s="9">
        <v>6016434.1169029949</v>
      </c>
      <c r="AE577" s="9">
        <v>4655621.6826182501</v>
      </c>
      <c r="AF577" s="9">
        <v>30008324.594040923</v>
      </c>
      <c r="AG577" s="9">
        <f>IF(ISBLANK(Tabla3[[#This Row],[FPO]]),"",YEAR(Tabla3[[#This Row],[FPO]])-$B$1)</f>
        <v>3</v>
      </c>
      <c r="AH577" s="9"/>
    </row>
    <row r="578" spans="1:34" hidden="1" x14ac:dyDescent="0.25">
      <c r="A578" s="4" t="s">
        <v>1375</v>
      </c>
      <c r="B578" s="4" t="s">
        <v>1372</v>
      </c>
      <c r="C578" s="5">
        <v>44761</v>
      </c>
      <c r="D578" s="6" t="s">
        <v>1373</v>
      </c>
      <c r="E578" s="4">
        <v>19.899999999999999</v>
      </c>
      <c r="F578" s="4" t="s">
        <v>21</v>
      </c>
      <c r="G578" s="4" t="s">
        <v>1277</v>
      </c>
      <c r="H578" s="4" t="s">
        <v>1374</v>
      </c>
      <c r="I578" s="7">
        <v>46387</v>
      </c>
      <c r="J578" s="7">
        <v>46387</v>
      </c>
      <c r="K578" s="4" t="s">
        <v>16</v>
      </c>
      <c r="L578" s="4" t="s">
        <v>16</v>
      </c>
      <c r="M578" s="4" t="s">
        <v>1172</v>
      </c>
      <c r="N578" s="4" t="s">
        <v>16</v>
      </c>
      <c r="O578" s="4">
        <v>0</v>
      </c>
      <c r="P578" s="4">
        <v>-0.83831</v>
      </c>
      <c r="Q578" s="9">
        <v>0</v>
      </c>
      <c r="R578" s="9">
        <v>410977.77911342995</v>
      </c>
      <c r="S578" s="9">
        <v>0</v>
      </c>
      <c r="T578" s="9">
        <v>597473.57845725107</v>
      </c>
      <c r="U578" s="9">
        <v>1360812.4342847448</v>
      </c>
      <c r="V578" s="9">
        <v>-44560.868844741708</v>
      </c>
      <c r="W578" s="9">
        <v>1360812.4342847448</v>
      </c>
      <c r="X578" s="9">
        <v>0</v>
      </c>
      <c r="Y578" s="9">
        <v>5066599.4617316797</v>
      </c>
      <c r="Z578" s="9">
        <v>4655621.6826182501</v>
      </c>
      <c r="AA578" s="9">
        <v>5253095.2610755013</v>
      </c>
      <c r="AB578" s="9">
        <v>6016434.1169029949</v>
      </c>
      <c r="AC578" s="9">
        <v>4611060.8137735082</v>
      </c>
      <c r="AD578" s="9">
        <v>6016434.1169029949</v>
      </c>
      <c r="AE578" s="9">
        <v>4655621.6826182501</v>
      </c>
      <c r="AF578" s="9">
        <v>30007714.899338905</v>
      </c>
      <c r="AG578" s="9">
        <f>IF(ISBLANK(Tabla3[[#This Row],[FPO]]),"",YEAR(Tabla3[[#This Row],[FPO]])-$B$1)</f>
        <v>3</v>
      </c>
      <c r="AH578" s="9"/>
    </row>
    <row r="579" spans="1:34" x14ac:dyDescent="0.25">
      <c r="A579" s="4" t="s">
        <v>1233</v>
      </c>
      <c r="B579" s="4" t="s">
        <v>1234</v>
      </c>
      <c r="C579" s="5">
        <v>44754</v>
      </c>
      <c r="D579" s="6" t="s">
        <v>1235</v>
      </c>
      <c r="E579" s="4">
        <v>19.5</v>
      </c>
      <c r="F579" s="4" t="s">
        <v>21</v>
      </c>
      <c r="G579" s="4" t="s">
        <v>1236</v>
      </c>
      <c r="H579" s="4" t="s">
        <v>1237</v>
      </c>
      <c r="I579" s="7">
        <v>46022</v>
      </c>
      <c r="J579" s="7">
        <v>46022</v>
      </c>
      <c r="K579" s="4" t="s">
        <v>16</v>
      </c>
      <c r="L579" s="4" t="s">
        <v>16</v>
      </c>
      <c r="M579" s="4" t="s">
        <v>1172</v>
      </c>
      <c r="N579" s="4" t="s">
        <v>16</v>
      </c>
      <c r="O579" s="4">
        <v>0</v>
      </c>
      <c r="P579" s="4">
        <v>-1.1202288</v>
      </c>
      <c r="Q579" s="9">
        <v>0</v>
      </c>
      <c r="R579" s="9">
        <v>459473.15704881452</v>
      </c>
      <c r="S579" s="9">
        <v>0</v>
      </c>
      <c r="T579" s="9">
        <v>667975.46071520657</v>
      </c>
      <c r="U579" s="9">
        <v>1521388.3015303451</v>
      </c>
      <c r="V579" s="9">
        <v>-67938.508092351796</v>
      </c>
      <c r="W579" s="9">
        <v>1521388.3015303451</v>
      </c>
      <c r="X579" s="9">
        <v>0</v>
      </c>
      <c r="Y579" s="9">
        <v>5115094.8396670651</v>
      </c>
      <c r="Z579" s="9">
        <v>4655621.6826182501</v>
      </c>
      <c r="AA579" s="9">
        <v>5323597.1433334565</v>
      </c>
      <c r="AB579" s="9">
        <v>6177009.9841485955</v>
      </c>
      <c r="AC579" s="9">
        <v>4587683.1745258979</v>
      </c>
      <c r="AD579" s="9">
        <v>6177009.9841485955</v>
      </c>
      <c r="AE579" s="9">
        <v>4655621.6826182501</v>
      </c>
      <c r="AF579" s="9">
        <v>30344198.321153041</v>
      </c>
      <c r="AG579" s="9">
        <f>IF(ISBLANK(Tabla3[[#This Row],[FPO]]),"",YEAR(Tabla3[[#This Row],[FPO]])-$B$1)</f>
        <v>2</v>
      </c>
      <c r="AH579" s="9"/>
    </row>
    <row r="580" spans="1:34" x14ac:dyDescent="0.25">
      <c r="A580" s="4" t="s">
        <v>1238</v>
      </c>
      <c r="B580" s="4" t="s">
        <v>1234</v>
      </c>
      <c r="C580" s="5">
        <v>44754</v>
      </c>
      <c r="D580" s="6" t="s">
        <v>1235</v>
      </c>
      <c r="E580" s="4">
        <v>19.5</v>
      </c>
      <c r="F580" s="4" t="s">
        <v>21</v>
      </c>
      <c r="G580" s="4" t="s">
        <v>1179</v>
      </c>
      <c r="H580" s="4" t="s">
        <v>1237</v>
      </c>
      <c r="I580" s="7">
        <v>46022</v>
      </c>
      <c r="J580" s="7">
        <v>46022</v>
      </c>
      <c r="K580" s="4" t="s">
        <v>16</v>
      </c>
      <c r="L580" s="4" t="s">
        <v>16</v>
      </c>
      <c r="M580" s="4" t="s">
        <v>1172</v>
      </c>
      <c r="N580" s="4" t="s">
        <v>16</v>
      </c>
      <c r="O580" s="4">
        <v>0</v>
      </c>
      <c r="P580" s="4">
        <v>-0.63962600000000003</v>
      </c>
      <c r="Q580" s="9">
        <v>0</v>
      </c>
      <c r="R580" s="9">
        <v>459473.15704881452</v>
      </c>
      <c r="S580" s="9">
        <v>0</v>
      </c>
      <c r="T580" s="9">
        <v>667975.46071520657</v>
      </c>
      <c r="U580" s="9">
        <v>1521388.3015303451</v>
      </c>
      <c r="V580" s="9">
        <v>-38791.393487721973</v>
      </c>
      <c r="W580" s="9">
        <v>1521388.3015303451</v>
      </c>
      <c r="X580" s="9">
        <v>0</v>
      </c>
      <c r="Y580" s="9">
        <v>5115094.8396670651</v>
      </c>
      <c r="Z580" s="9">
        <v>4655621.6826182501</v>
      </c>
      <c r="AA580" s="9">
        <v>5323597.1433334565</v>
      </c>
      <c r="AB580" s="9">
        <v>6177009.9841485955</v>
      </c>
      <c r="AC580" s="9">
        <v>4616830.2891305285</v>
      </c>
      <c r="AD580" s="9">
        <v>6177009.9841485955</v>
      </c>
      <c r="AE580" s="9">
        <v>4655621.6826182501</v>
      </c>
      <c r="AF580" s="9">
        <v>30373345.435757671</v>
      </c>
      <c r="AG580" s="9">
        <f>IF(ISBLANK(Tabla3[[#This Row],[FPO]]),"",YEAR(Tabla3[[#This Row],[FPO]])-$B$1)</f>
        <v>2</v>
      </c>
      <c r="AH580" s="9"/>
    </row>
    <row r="581" spans="1:34" hidden="1" x14ac:dyDescent="0.25">
      <c r="A581" s="4" t="s">
        <v>1578</v>
      </c>
      <c r="B581" s="4" t="s">
        <v>1579</v>
      </c>
      <c r="C581" s="5">
        <v>44795</v>
      </c>
      <c r="D581" s="6" t="s">
        <v>1580</v>
      </c>
      <c r="E581" s="4">
        <v>70</v>
      </c>
      <c r="F581" s="4" t="s">
        <v>21</v>
      </c>
      <c r="G581" s="4" t="s">
        <v>1208</v>
      </c>
      <c r="H581" s="4" t="s">
        <v>1581</v>
      </c>
      <c r="I581" s="7">
        <v>46752</v>
      </c>
      <c r="J581" s="7">
        <v>46752</v>
      </c>
      <c r="K581" s="4" t="s">
        <v>16</v>
      </c>
      <c r="L581" s="4" t="s">
        <v>16</v>
      </c>
      <c r="M581" s="4" t="s">
        <v>1172</v>
      </c>
      <c r="N581" s="4" t="s">
        <v>16</v>
      </c>
      <c r="O581" s="4">
        <v>0</v>
      </c>
      <c r="P581" s="4">
        <v>-5.14473</v>
      </c>
      <c r="Q581" s="9">
        <v>0</v>
      </c>
      <c r="R581" s="9">
        <v>367600.87577229866</v>
      </c>
      <c r="S581" s="9">
        <v>0</v>
      </c>
      <c r="T581" s="9">
        <v>534412.86087410641</v>
      </c>
      <c r="U581" s="9">
        <v>1217184.6460507556</v>
      </c>
      <c r="V581" s="9">
        <v>-69538.420791589742</v>
      </c>
      <c r="W581" s="9">
        <v>1217184.6460507556</v>
      </c>
      <c r="X581" s="9">
        <v>0</v>
      </c>
      <c r="Y581" s="9">
        <v>5023222.5583905485</v>
      </c>
      <c r="Z581" s="9">
        <v>4655621.6826182501</v>
      </c>
      <c r="AA581" s="9">
        <v>5190034.5434923563</v>
      </c>
      <c r="AB581" s="9">
        <v>5872806.328669006</v>
      </c>
      <c r="AC581" s="9">
        <v>4586083.2618266605</v>
      </c>
      <c r="AD581" s="9">
        <v>5872806.328669006</v>
      </c>
      <c r="AE581" s="9">
        <v>4655621.6826182501</v>
      </c>
      <c r="AF581" s="9">
        <v>29660858.044116799</v>
      </c>
      <c r="AG581" s="9">
        <f>IF(ISBLANK(Tabla3[[#This Row],[FPO]]),"",YEAR(Tabla3[[#This Row],[FPO]])-$B$1)</f>
        <v>4</v>
      </c>
      <c r="AH581" s="9"/>
    </row>
    <row r="582" spans="1:34" hidden="1" x14ac:dyDescent="0.25">
      <c r="A582" s="4" t="s">
        <v>1582</v>
      </c>
      <c r="B582" s="4" t="s">
        <v>1579</v>
      </c>
      <c r="C582" s="5">
        <v>44795</v>
      </c>
      <c r="D582" s="6" t="s">
        <v>1580</v>
      </c>
      <c r="E582" s="4">
        <v>70</v>
      </c>
      <c r="F582" s="4" t="s">
        <v>21</v>
      </c>
      <c r="G582" s="4" t="s">
        <v>1190</v>
      </c>
      <c r="H582" s="4" t="s">
        <v>1581</v>
      </c>
      <c r="I582" s="7">
        <v>46752</v>
      </c>
      <c r="J582" s="7">
        <v>46752</v>
      </c>
      <c r="K582" s="4" t="s">
        <v>16</v>
      </c>
      <c r="L582" s="4" t="s">
        <v>16</v>
      </c>
      <c r="M582" s="4" t="s">
        <v>1172</v>
      </c>
      <c r="N582" s="4" t="s">
        <v>16</v>
      </c>
      <c r="O582" s="4">
        <v>0</v>
      </c>
      <c r="P582" s="4">
        <v>-4.61625</v>
      </c>
      <c r="Q582" s="9">
        <v>0</v>
      </c>
      <c r="R582" s="9">
        <v>367600.87577229866</v>
      </c>
      <c r="S582" s="9">
        <v>0</v>
      </c>
      <c r="T582" s="9">
        <v>534412.86087410641</v>
      </c>
      <c r="U582" s="9">
        <v>1217184.6460507556</v>
      </c>
      <c r="V582" s="9">
        <v>-62395.253974295265</v>
      </c>
      <c r="W582" s="9">
        <v>1217184.6460507556</v>
      </c>
      <c r="X582" s="9">
        <v>0</v>
      </c>
      <c r="Y582" s="9">
        <v>5023222.5583905485</v>
      </c>
      <c r="Z582" s="9">
        <v>4655621.6826182501</v>
      </c>
      <c r="AA582" s="9">
        <v>5190034.5434923563</v>
      </c>
      <c r="AB582" s="9">
        <v>5872806.328669006</v>
      </c>
      <c r="AC582" s="9">
        <v>4593226.4286439549</v>
      </c>
      <c r="AD582" s="9">
        <v>5872806.328669006</v>
      </c>
      <c r="AE582" s="9">
        <v>4655621.6826182501</v>
      </c>
      <c r="AF582" s="9">
        <v>29668001.210934091</v>
      </c>
      <c r="AG582" s="9">
        <f>IF(ISBLANK(Tabla3[[#This Row],[FPO]]),"",YEAR(Tabla3[[#This Row],[FPO]])-$B$1)</f>
        <v>4</v>
      </c>
      <c r="AH582" s="9"/>
    </row>
    <row r="583" spans="1:34" x14ac:dyDescent="0.25">
      <c r="A583" s="4" t="s">
        <v>1406</v>
      </c>
      <c r="B583" s="4" t="s">
        <v>1407</v>
      </c>
      <c r="C583" s="5">
        <v>44770</v>
      </c>
      <c r="D583" s="6" t="s">
        <v>1408</v>
      </c>
      <c r="E583" s="4">
        <v>9.9</v>
      </c>
      <c r="F583" s="4" t="s">
        <v>21</v>
      </c>
      <c r="G583" s="4" t="s">
        <v>1409</v>
      </c>
      <c r="H583" s="4" t="s">
        <v>1410</v>
      </c>
      <c r="I583" s="7">
        <v>46022</v>
      </c>
      <c r="J583" s="7">
        <v>46022</v>
      </c>
      <c r="K583" s="4" t="s">
        <v>16</v>
      </c>
      <c r="L583" s="4" t="s">
        <v>16</v>
      </c>
      <c r="M583" s="4" t="s">
        <v>1172</v>
      </c>
      <c r="N583" s="4" t="s">
        <v>16</v>
      </c>
      <c r="O583" s="4">
        <v>0</v>
      </c>
      <c r="P583" s="4">
        <v>-0.65049000000000001</v>
      </c>
      <c r="Q583" s="9">
        <v>0</v>
      </c>
      <c r="R583" s="9">
        <v>459473.15704881464</v>
      </c>
      <c r="S583" s="9">
        <v>0</v>
      </c>
      <c r="T583" s="9">
        <v>667975.46071520657</v>
      </c>
      <c r="U583" s="9">
        <v>1521388.3015303449</v>
      </c>
      <c r="V583" s="9">
        <v>-77705.062339878597</v>
      </c>
      <c r="W583" s="9">
        <v>1521388.3015303449</v>
      </c>
      <c r="X583" s="9">
        <v>0</v>
      </c>
      <c r="Y583" s="9">
        <v>5115094.8396670651</v>
      </c>
      <c r="Z583" s="9">
        <v>4655621.6826182501</v>
      </c>
      <c r="AA583" s="9">
        <v>5323597.1433334565</v>
      </c>
      <c r="AB583" s="9">
        <v>6177009.9841485955</v>
      </c>
      <c r="AC583" s="9">
        <v>4577916.6202783715</v>
      </c>
      <c r="AD583" s="9">
        <v>6177009.9841485955</v>
      </c>
      <c r="AE583" s="9">
        <v>4655621.6826182501</v>
      </c>
      <c r="AF583" s="9">
        <v>30334431.766905516</v>
      </c>
      <c r="AG583" s="9">
        <f>IF(ISBLANK(Tabla3[[#This Row],[FPO]]),"",YEAR(Tabla3[[#This Row],[FPO]])-$B$1)</f>
        <v>2</v>
      </c>
      <c r="AH583" s="9"/>
    </row>
    <row r="584" spans="1:34" x14ac:dyDescent="0.25">
      <c r="A584" s="4" t="s">
        <v>1411</v>
      </c>
      <c r="B584" s="4" t="s">
        <v>1407</v>
      </c>
      <c r="C584" s="5">
        <v>44770</v>
      </c>
      <c r="D584" s="6" t="s">
        <v>1408</v>
      </c>
      <c r="E584" s="4">
        <v>9.9</v>
      </c>
      <c r="F584" s="4" t="s">
        <v>21</v>
      </c>
      <c r="G584" s="4" t="s">
        <v>1412</v>
      </c>
      <c r="H584" s="4" t="s">
        <v>1410</v>
      </c>
      <c r="I584" s="7">
        <v>46022</v>
      </c>
      <c r="J584" s="7">
        <v>46022</v>
      </c>
      <c r="K584" s="4" t="s">
        <v>16</v>
      </c>
      <c r="L584" s="4" t="s">
        <v>16</v>
      </c>
      <c r="M584" s="4" t="s">
        <v>1172</v>
      </c>
      <c r="N584" s="4" t="s">
        <v>16</v>
      </c>
      <c r="O584" s="4">
        <v>0</v>
      </c>
      <c r="P584" s="4">
        <v>-0.66493999999999998</v>
      </c>
      <c r="Q584" s="9">
        <v>0</v>
      </c>
      <c r="R584" s="9">
        <v>459473.15704881464</v>
      </c>
      <c r="S584" s="9">
        <v>0</v>
      </c>
      <c r="T584" s="9">
        <v>667975.46071520657</v>
      </c>
      <c r="U584" s="9">
        <v>1521388.3015303449</v>
      </c>
      <c r="V584" s="9">
        <v>-79431.204403263488</v>
      </c>
      <c r="W584" s="9">
        <v>1521388.3015303449</v>
      </c>
      <c r="X584" s="9">
        <v>0</v>
      </c>
      <c r="Y584" s="9">
        <v>5115094.8396670651</v>
      </c>
      <c r="Z584" s="9">
        <v>4655621.6826182501</v>
      </c>
      <c r="AA584" s="9">
        <v>5323597.1433334565</v>
      </c>
      <c r="AB584" s="9">
        <v>6177009.9841485955</v>
      </c>
      <c r="AC584" s="9">
        <v>4576190.4782149866</v>
      </c>
      <c r="AD584" s="9">
        <v>6177009.9841485955</v>
      </c>
      <c r="AE584" s="9">
        <v>4655621.6826182501</v>
      </c>
      <c r="AF584" s="9">
        <v>30332705.62484213</v>
      </c>
      <c r="AG584" s="9">
        <f>IF(ISBLANK(Tabla3[[#This Row],[FPO]]),"",YEAR(Tabla3[[#This Row],[FPO]])-$B$1)</f>
        <v>2</v>
      </c>
      <c r="AH584" s="9"/>
    </row>
    <row r="585" spans="1:34" hidden="1" x14ac:dyDescent="0.25">
      <c r="A585" s="4" t="s">
        <v>1278</v>
      </c>
      <c r="B585" s="4" t="s">
        <v>1279</v>
      </c>
      <c r="C585" s="5">
        <v>44757</v>
      </c>
      <c r="D585" s="6" t="s">
        <v>1280</v>
      </c>
      <c r="E585" s="4">
        <v>99.9</v>
      </c>
      <c r="F585" s="4" t="s">
        <v>21</v>
      </c>
      <c r="G585" s="4" t="s">
        <v>1195</v>
      </c>
      <c r="H585" s="4" t="s">
        <v>1281</v>
      </c>
      <c r="I585" s="7">
        <v>46265</v>
      </c>
      <c r="J585" s="7">
        <v>46265</v>
      </c>
      <c r="K585" s="4" t="s">
        <v>16</v>
      </c>
      <c r="L585" s="4" t="s">
        <v>16</v>
      </c>
      <c r="M585" s="4" t="s">
        <v>1172</v>
      </c>
      <c r="N585" s="4" t="s">
        <v>16</v>
      </c>
      <c r="O585" s="4">
        <v>0</v>
      </c>
      <c r="P585" s="4">
        <v>-78.22</v>
      </c>
      <c r="Q585" s="9">
        <v>0</v>
      </c>
      <c r="R585" s="9">
        <v>410977.77911343001</v>
      </c>
      <c r="S585" s="9">
        <v>0</v>
      </c>
      <c r="T585" s="9">
        <v>597473.57845725131</v>
      </c>
      <c r="U585" s="9">
        <v>1360812.434284745</v>
      </c>
      <c r="V585" s="9">
        <v>-828236.57125186326</v>
      </c>
      <c r="W585" s="9">
        <v>1360812.434284745</v>
      </c>
      <c r="X585" s="9">
        <v>0</v>
      </c>
      <c r="Y585" s="9">
        <v>5066599.4617316797</v>
      </c>
      <c r="Z585" s="9">
        <v>4655621.6826182501</v>
      </c>
      <c r="AA585" s="9">
        <v>5253095.2610755013</v>
      </c>
      <c r="AB585" s="9">
        <v>6016434.1169029949</v>
      </c>
      <c r="AC585" s="9">
        <v>3827385.111366387</v>
      </c>
      <c r="AD585" s="9">
        <v>6016434.1169029949</v>
      </c>
      <c r="AE585" s="9">
        <v>4655621.6826182501</v>
      </c>
      <c r="AF585" s="9">
        <v>29224039.196931783</v>
      </c>
      <c r="AG585" s="9">
        <f>IF(ISBLANK(Tabla3[[#This Row],[FPO]]),"",YEAR(Tabla3[[#This Row],[FPO]])-$B$1)</f>
        <v>3</v>
      </c>
      <c r="AH585" s="9"/>
    </row>
    <row r="586" spans="1:34" hidden="1" x14ac:dyDescent="0.25">
      <c r="A586" s="4" t="s">
        <v>1301</v>
      </c>
      <c r="B586" s="4" t="s">
        <v>1302</v>
      </c>
      <c r="C586" s="5">
        <v>44757</v>
      </c>
      <c r="D586" s="6" t="s">
        <v>1303</v>
      </c>
      <c r="E586" s="4">
        <v>19.899999999999999</v>
      </c>
      <c r="F586" s="4" t="s">
        <v>21</v>
      </c>
      <c r="G586" s="4" t="s">
        <v>1170</v>
      </c>
      <c r="H586" s="4" t="s">
        <v>1304</v>
      </c>
      <c r="I586" s="7">
        <v>46387</v>
      </c>
      <c r="J586" s="7">
        <v>46387</v>
      </c>
      <c r="K586" s="4" t="s">
        <v>16</v>
      </c>
      <c r="L586" s="4" t="s">
        <v>16</v>
      </c>
      <c r="M586" s="4" t="s">
        <v>1172</v>
      </c>
      <c r="N586" s="4" t="s">
        <v>16</v>
      </c>
      <c r="O586" s="4">
        <v>0</v>
      </c>
      <c r="P586" s="4">
        <v>-4.6908124649999996</v>
      </c>
      <c r="Q586" s="9">
        <v>0</v>
      </c>
      <c r="R586" s="9">
        <v>410977.77911342995</v>
      </c>
      <c r="S586" s="9">
        <v>0</v>
      </c>
      <c r="T586" s="9">
        <v>597473.57845725107</v>
      </c>
      <c r="U586" s="9">
        <v>1360812.4342847448</v>
      </c>
      <c r="V586" s="9">
        <v>-249342.93880324042</v>
      </c>
      <c r="W586" s="9">
        <v>1360812.4342847448</v>
      </c>
      <c r="X586" s="9">
        <v>0</v>
      </c>
      <c r="Y586" s="9">
        <v>5066599.4617316797</v>
      </c>
      <c r="Z586" s="9">
        <v>4655621.6826182501</v>
      </c>
      <c r="AA586" s="9">
        <v>5253095.2610755013</v>
      </c>
      <c r="AB586" s="9">
        <v>6016434.1169029949</v>
      </c>
      <c r="AC586" s="9">
        <v>4406278.7438150095</v>
      </c>
      <c r="AD586" s="9">
        <v>6016434.1169029949</v>
      </c>
      <c r="AE586" s="9">
        <v>4655621.6826182501</v>
      </c>
      <c r="AF586" s="9">
        <v>29802932.829380404</v>
      </c>
      <c r="AG586" s="9">
        <f>IF(ISBLANK(Tabla3[[#This Row],[FPO]]),"",YEAR(Tabla3[[#This Row],[FPO]])-$B$1)</f>
        <v>3</v>
      </c>
      <c r="AH586" s="9"/>
    </row>
    <row r="587" spans="1:34" hidden="1" x14ac:dyDescent="0.25">
      <c r="A587" s="4" t="s">
        <v>1305</v>
      </c>
      <c r="B587" s="4" t="s">
        <v>1302</v>
      </c>
      <c r="C587" s="5">
        <v>44757</v>
      </c>
      <c r="D587" s="6" t="s">
        <v>1303</v>
      </c>
      <c r="E587" s="4">
        <v>19.899999999999999</v>
      </c>
      <c r="F587" s="4" t="s">
        <v>21</v>
      </c>
      <c r="G587" s="4" t="s">
        <v>1195</v>
      </c>
      <c r="H587" s="4" t="s">
        <v>1304</v>
      </c>
      <c r="I587" s="7">
        <v>46387</v>
      </c>
      <c r="J587" s="7">
        <v>46387</v>
      </c>
      <c r="K587" s="4" t="s">
        <v>16</v>
      </c>
      <c r="L587" s="4" t="s">
        <v>16</v>
      </c>
      <c r="M587" s="4" t="s">
        <v>1172</v>
      </c>
      <c r="N587" s="4" t="s">
        <v>16</v>
      </c>
      <c r="O587" s="4">
        <v>0</v>
      </c>
      <c r="P587" s="4">
        <v>-4.273762735</v>
      </c>
      <c r="Q587" s="9">
        <v>0</v>
      </c>
      <c r="R587" s="9">
        <v>410977.77911342995</v>
      </c>
      <c r="S587" s="9">
        <v>0</v>
      </c>
      <c r="T587" s="9">
        <v>597473.57845725107</v>
      </c>
      <c r="U587" s="9">
        <v>1360812.4342847448</v>
      </c>
      <c r="V587" s="9">
        <v>-227174.41126537864</v>
      </c>
      <c r="W587" s="9">
        <v>1360812.4342847448</v>
      </c>
      <c r="X587" s="9">
        <v>0</v>
      </c>
      <c r="Y587" s="9">
        <v>5066599.4617316797</v>
      </c>
      <c r="Z587" s="9">
        <v>4655621.6826182501</v>
      </c>
      <c r="AA587" s="9">
        <v>5253095.2610755013</v>
      </c>
      <c r="AB587" s="9">
        <v>6016434.1169029949</v>
      </c>
      <c r="AC587" s="9">
        <v>4428447.2713528713</v>
      </c>
      <c r="AD587" s="9">
        <v>6016434.1169029949</v>
      </c>
      <c r="AE587" s="9">
        <v>4655621.6826182501</v>
      </c>
      <c r="AF587" s="9">
        <v>29825101.356918268</v>
      </c>
      <c r="AG587" s="9">
        <f>IF(ISBLANK(Tabla3[[#This Row],[FPO]]),"",YEAR(Tabla3[[#This Row],[FPO]])-$B$1)</f>
        <v>3</v>
      </c>
      <c r="AH587" s="9"/>
    </row>
    <row r="588" spans="1:34" hidden="1" x14ac:dyDescent="0.25">
      <c r="A588" s="4" t="s">
        <v>1357</v>
      </c>
      <c r="B588" s="4" t="s">
        <v>1358</v>
      </c>
      <c r="C588" s="5">
        <v>44760</v>
      </c>
      <c r="D588" s="6" t="s">
        <v>1359</v>
      </c>
      <c r="E588" s="4">
        <v>40</v>
      </c>
      <c r="F588" s="4" t="s">
        <v>21</v>
      </c>
      <c r="G588" s="4" t="s">
        <v>1179</v>
      </c>
      <c r="H588" s="4" t="s">
        <v>1360</v>
      </c>
      <c r="I588" s="7">
        <v>46387</v>
      </c>
      <c r="J588" s="7">
        <v>46387</v>
      </c>
      <c r="K588" s="4" t="s">
        <v>16</v>
      </c>
      <c r="L588" s="4" t="s">
        <v>16</v>
      </c>
      <c r="M588" s="4" t="s">
        <v>1172</v>
      </c>
      <c r="N588" s="4" t="s">
        <v>16</v>
      </c>
      <c r="O588" s="4">
        <v>0</v>
      </c>
      <c r="P588" s="4">
        <v>-6.7523999999999997</v>
      </c>
      <c r="Q588" s="9">
        <v>0</v>
      </c>
      <c r="R588" s="9">
        <v>410977.77911342995</v>
      </c>
      <c r="S588" s="9">
        <v>0</v>
      </c>
      <c r="T588" s="9">
        <v>597473.57845725131</v>
      </c>
      <c r="U588" s="9">
        <v>1360812.4342847455</v>
      </c>
      <c r="V588" s="9">
        <v>-178566.60825547689</v>
      </c>
      <c r="W588" s="9">
        <v>1360812.4342847455</v>
      </c>
      <c r="X588" s="9">
        <v>0</v>
      </c>
      <c r="Y588" s="9">
        <v>5066599.4617316797</v>
      </c>
      <c r="Z588" s="9">
        <v>4655621.6826182501</v>
      </c>
      <c r="AA588" s="9">
        <v>5253095.2610755013</v>
      </c>
      <c r="AB588" s="9">
        <v>6016434.1169029959</v>
      </c>
      <c r="AC588" s="9">
        <v>4477055.0743627734</v>
      </c>
      <c r="AD588" s="9">
        <v>6016434.1169029959</v>
      </c>
      <c r="AE588" s="9">
        <v>4655621.6826182501</v>
      </c>
      <c r="AF588" s="9">
        <v>29873709.159928169</v>
      </c>
      <c r="AG588" s="9">
        <f>IF(ISBLANK(Tabla3[[#This Row],[FPO]]),"",YEAR(Tabla3[[#This Row],[FPO]])-$B$1)</f>
        <v>3</v>
      </c>
      <c r="AH588" s="9"/>
    </row>
    <row r="589" spans="1:34" hidden="1" x14ac:dyDescent="0.25">
      <c r="A589" s="4" t="s">
        <v>1361</v>
      </c>
      <c r="B589" s="4" t="s">
        <v>1358</v>
      </c>
      <c r="C589" s="5">
        <v>44760</v>
      </c>
      <c r="D589" s="6" t="s">
        <v>1359</v>
      </c>
      <c r="E589" s="4">
        <v>40</v>
      </c>
      <c r="F589" s="4" t="s">
        <v>21</v>
      </c>
      <c r="G589" s="4" t="s">
        <v>1170</v>
      </c>
      <c r="H589" s="4" t="s">
        <v>1360</v>
      </c>
      <c r="I589" s="7">
        <v>46387</v>
      </c>
      <c r="J589" s="7">
        <v>46387</v>
      </c>
      <c r="K589" s="4" t="s">
        <v>16</v>
      </c>
      <c r="L589" s="4" t="s">
        <v>16</v>
      </c>
      <c r="M589" s="4" t="s">
        <v>1172</v>
      </c>
      <c r="N589" s="4" t="s">
        <v>16</v>
      </c>
      <c r="O589" s="4">
        <v>0</v>
      </c>
      <c r="P589" s="4">
        <v>-7.3872999999999998</v>
      </c>
      <c r="Q589" s="9">
        <v>0</v>
      </c>
      <c r="R589" s="9">
        <v>410977.77911342995</v>
      </c>
      <c r="S589" s="9">
        <v>0</v>
      </c>
      <c r="T589" s="9">
        <v>597473.57845725131</v>
      </c>
      <c r="U589" s="9">
        <v>1360812.4342847455</v>
      </c>
      <c r="V589" s="9">
        <v>-195356.48142374333</v>
      </c>
      <c r="W589" s="9">
        <v>1360812.4342847455</v>
      </c>
      <c r="X589" s="9">
        <v>0</v>
      </c>
      <c r="Y589" s="9">
        <v>5066599.4617316797</v>
      </c>
      <c r="Z589" s="9">
        <v>4655621.6826182501</v>
      </c>
      <c r="AA589" s="9">
        <v>5253095.2610755013</v>
      </c>
      <c r="AB589" s="9">
        <v>6016434.1169029959</v>
      </c>
      <c r="AC589" s="9">
        <v>4460265.2011945071</v>
      </c>
      <c r="AD589" s="9">
        <v>6016434.1169029959</v>
      </c>
      <c r="AE589" s="9">
        <v>4655621.6826182501</v>
      </c>
      <c r="AF589" s="9">
        <v>29856919.286759902</v>
      </c>
      <c r="AG589" s="9">
        <f>IF(ISBLANK(Tabla3[[#This Row],[FPO]]),"",YEAR(Tabla3[[#This Row],[FPO]])-$B$1)</f>
        <v>3</v>
      </c>
      <c r="AH589" s="9"/>
    </row>
    <row r="590" spans="1:34" hidden="1" x14ac:dyDescent="0.25">
      <c r="A590" s="4" t="s">
        <v>1598</v>
      </c>
      <c r="B590" s="4" t="s">
        <v>1599</v>
      </c>
      <c r="C590" s="5">
        <v>44797</v>
      </c>
      <c r="D590" s="6" t="s">
        <v>1600</v>
      </c>
      <c r="E590" s="4">
        <v>40</v>
      </c>
      <c r="F590" s="4" t="s">
        <v>21</v>
      </c>
      <c r="G590" s="4" t="s">
        <v>1179</v>
      </c>
      <c r="H590" s="4" t="s">
        <v>1601</v>
      </c>
      <c r="I590" s="7">
        <v>46387</v>
      </c>
      <c r="J590" s="7">
        <v>46387</v>
      </c>
      <c r="K590" s="4" t="s">
        <v>16</v>
      </c>
      <c r="L590" s="4" t="s">
        <v>16</v>
      </c>
      <c r="M590" s="4" t="s">
        <v>1172</v>
      </c>
      <c r="N590" s="4" t="s">
        <v>16</v>
      </c>
      <c r="O590" s="4">
        <v>0</v>
      </c>
      <c r="P590" s="4">
        <v>-6.7523999999999997</v>
      </c>
      <c r="Q590" s="9">
        <v>0</v>
      </c>
      <c r="R590" s="9">
        <v>410977.77911342995</v>
      </c>
      <c r="S590" s="9">
        <v>0</v>
      </c>
      <c r="T590" s="9">
        <v>597473.57845725131</v>
      </c>
      <c r="U590" s="9">
        <v>1360812.4342847455</v>
      </c>
      <c r="V590" s="9">
        <v>-178566.60825547689</v>
      </c>
      <c r="W590" s="9">
        <v>1360812.4342847455</v>
      </c>
      <c r="X590" s="9">
        <v>0</v>
      </c>
      <c r="Y590" s="9">
        <v>5066599.4617316797</v>
      </c>
      <c r="Z590" s="9">
        <v>4655621.6826182501</v>
      </c>
      <c r="AA590" s="9">
        <v>5253095.2610755013</v>
      </c>
      <c r="AB590" s="9">
        <v>6016434.1169029959</v>
      </c>
      <c r="AC590" s="9">
        <v>4477055.0743627734</v>
      </c>
      <c r="AD590" s="9">
        <v>6016434.1169029959</v>
      </c>
      <c r="AE590" s="9">
        <v>4655621.6826182501</v>
      </c>
      <c r="AF590" s="9">
        <v>29873709.159928169</v>
      </c>
      <c r="AG590" s="9">
        <f>IF(ISBLANK(Tabla3[[#This Row],[FPO]]),"",YEAR(Tabla3[[#This Row],[FPO]])-$B$1)</f>
        <v>3</v>
      </c>
      <c r="AH590" s="9"/>
    </row>
    <row r="591" spans="1:34" hidden="1" x14ac:dyDescent="0.25">
      <c r="A591" s="4" t="s">
        <v>1602</v>
      </c>
      <c r="B591" s="4" t="s">
        <v>1599</v>
      </c>
      <c r="C591" s="5">
        <v>44797</v>
      </c>
      <c r="D591" s="6" t="s">
        <v>1600</v>
      </c>
      <c r="E591" s="4">
        <v>40</v>
      </c>
      <c r="F591" s="4" t="s">
        <v>21</v>
      </c>
      <c r="G591" s="4" t="s">
        <v>1170</v>
      </c>
      <c r="H591" s="4" t="s">
        <v>1601</v>
      </c>
      <c r="I591" s="7">
        <v>46387</v>
      </c>
      <c r="J591" s="7">
        <v>46387</v>
      </c>
      <c r="K591" s="4" t="s">
        <v>16</v>
      </c>
      <c r="L591" s="4" t="s">
        <v>16</v>
      </c>
      <c r="M591" s="4" t="s">
        <v>1172</v>
      </c>
      <c r="N591" s="4" t="s">
        <v>16</v>
      </c>
      <c r="O591" s="4">
        <v>0</v>
      </c>
      <c r="P591" s="4">
        <v>-4.8771000000000004</v>
      </c>
      <c r="Q591" s="9">
        <v>0</v>
      </c>
      <c r="R591" s="9">
        <v>410977.77911342995</v>
      </c>
      <c r="S591" s="9">
        <v>0</v>
      </c>
      <c r="T591" s="9">
        <v>597473.57845725131</v>
      </c>
      <c r="U591" s="9">
        <v>1360812.4342847455</v>
      </c>
      <c r="V591" s="9">
        <v>-128974.46909584542</v>
      </c>
      <c r="W591" s="9">
        <v>1360812.4342847455</v>
      </c>
      <c r="X591" s="9">
        <v>0</v>
      </c>
      <c r="Y591" s="9">
        <v>5066599.4617316797</v>
      </c>
      <c r="Z591" s="9">
        <v>4655621.6826182501</v>
      </c>
      <c r="AA591" s="9">
        <v>5253095.2610755013</v>
      </c>
      <c r="AB591" s="9">
        <v>6016434.1169029959</v>
      </c>
      <c r="AC591" s="9">
        <v>4526647.2135224044</v>
      </c>
      <c r="AD591" s="9">
        <v>6016434.1169029959</v>
      </c>
      <c r="AE591" s="9">
        <v>4655621.6826182501</v>
      </c>
      <c r="AF591" s="9">
        <v>29923301.2990878</v>
      </c>
      <c r="AG591" s="9">
        <f>IF(ISBLANK(Tabla3[[#This Row],[FPO]]),"",YEAR(Tabla3[[#This Row],[FPO]])-$B$1)</f>
        <v>3</v>
      </c>
      <c r="AH591" s="9"/>
    </row>
    <row r="592" spans="1:34" hidden="1" x14ac:dyDescent="0.25">
      <c r="A592" s="4" t="s">
        <v>1603</v>
      </c>
      <c r="B592" s="4" t="s">
        <v>1604</v>
      </c>
      <c r="C592" s="5">
        <v>44797</v>
      </c>
      <c r="D592" s="6" t="s">
        <v>975</v>
      </c>
      <c r="E592" s="4">
        <v>40</v>
      </c>
      <c r="F592" s="4" t="s">
        <v>21</v>
      </c>
      <c r="G592" s="4" t="s">
        <v>1179</v>
      </c>
      <c r="H592" s="4" t="s">
        <v>1605</v>
      </c>
      <c r="I592" s="7">
        <v>46387</v>
      </c>
      <c r="J592" s="7">
        <v>46387</v>
      </c>
      <c r="K592" s="4" t="s">
        <v>16</v>
      </c>
      <c r="L592" s="4" t="s">
        <v>16</v>
      </c>
      <c r="M592" s="4" t="s">
        <v>1172</v>
      </c>
      <c r="N592" s="4" t="s">
        <v>16</v>
      </c>
      <c r="O592" s="4">
        <v>0</v>
      </c>
      <c r="P592" s="4">
        <v>-6.7523999999999997</v>
      </c>
      <c r="Q592" s="9">
        <v>0</v>
      </c>
      <c r="R592" s="9">
        <v>410977.77911342995</v>
      </c>
      <c r="S592" s="9">
        <v>0</v>
      </c>
      <c r="T592" s="9">
        <v>597473.57845725131</v>
      </c>
      <c r="U592" s="9">
        <v>1360812.4342847455</v>
      </c>
      <c r="V592" s="9">
        <v>-178566.60825547689</v>
      </c>
      <c r="W592" s="9">
        <v>1360812.4342847455</v>
      </c>
      <c r="X592" s="9">
        <v>0</v>
      </c>
      <c r="Y592" s="9">
        <v>5066599.4617316797</v>
      </c>
      <c r="Z592" s="9">
        <v>4655621.6826182501</v>
      </c>
      <c r="AA592" s="9">
        <v>5253095.2610755013</v>
      </c>
      <c r="AB592" s="9">
        <v>6016434.1169029959</v>
      </c>
      <c r="AC592" s="9">
        <v>4477055.0743627734</v>
      </c>
      <c r="AD592" s="9">
        <v>6016434.1169029959</v>
      </c>
      <c r="AE592" s="9">
        <v>4655621.6826182501</v>
      </c>
      <c r="AF592" s="9">
        <v>29873709.159928169</v>
      </c>
      <c r="AG592" s="9">
        <f>IF(ISBLANK(Tabla3[[#This Row],[FPO]]),"",YEAR(Tabla3[[#This Row],[FPO]])-$B$1)</f>
        <v>3</v>
      </c>
      <c r="AH592" s="9"/>
    </row>
    <row r="593" spans="1:34" hidden="1" x14ac:dyDescent="0.25">
      <c r="A593" s="4" t="s">
        <v>1606</v>
      </c>
      <c r="B593" s="4" t="s">
        <v>1604</v>
      </c>
      <c r="C593" s="5">
        <v>44797</v>
      </c>
      <c r="D593" s="6" t="s">
        <v>975</v>
      </c>
      <c r="E593" s="4">
        <v>40</v>
      </c>
      <c r="F593" s="4" t="s">
        <v>21</v>
      </c>
      <c r="G593" s="4" t="s">
        <v>1170</v>
      </c>
      <c r="H593" s="4" t="s">
        <v>1605</v>
      </c>
      <c r="I593" s="7">
        <v>46387</v>
      </c>
      <c r="J593" s="7">
        <v>46387</v>
      </c>
      <c r="K593" s="4" t="s">
        <v>16</v>
      </c>
      <c r="L593" s="4" t="s">
        <v>16</v>
      </c>
      <c r="M593" s="4" t="s">
        <v>1172</v>
      </c>
      <c r="N593" s="4" t="s">
        <v>16</v>
      </c>
      <c r="O593" s="4">
        <v>0</v>
      </c>
      <c r="P593" s="4">
        <v>-4.8771000000000004</v>
      </c>
      <c r="Q593" s="9">
        <v>0</v>
      </c>
      <c r="R593" s="9">
        <v>410977.77911342995</v>
      </c>
      <c r="S593" s="9">
        <v>0</v>
      </c>
      <c r="T593" s="9">
        <v>597473.57845725131</v>
      </c>
      <c r="U593" s="9">
        <v>1360812.4342847455</v>
      </c>
      <c r="V593" s="9">
        <v>-128974.46909584542</v>
      </c>
      <c r="W593" s="9">
        <v>1360812.4342847455</v>
      </c>
      <c r="X593" s="9">
        <v>0</v>
      </c>
      <c r="Y593" s="9">
        <v>5066599.4617316797</v>
      </c>
      <c r="Z593" s="9">
        <v>4655621.6826182501</v>
      </c>
      <c r="AA593" s="9">
        <v>5253095.2610755013</v>
      </c>
      <c r="AB593" s="9">
        <v>6016434.1169029959</v>
      </c>
      <c r="AC593" s="9">
        <v>4526647.2135224044</v>
      </c>
      <c r="AD593" s="9">
        <v>6016434.1169029959</v>
      </c>
      <c r="AE593" s="9">
        <v>4655621.6826182501</v>
      </c>
      <c r="AF593" s="9">
        <v>29923301.2990878</v>
      </c>
      <c r="AG593" s="9">
        <f>IF(ISBLANK(Tabla3[[#This Row],[FPO]]),"",YEAR(Tabla3[[#This Row],[FPO]])-$B$1)</f>
        <v>3</v>
      </c>
      <c r="AH593" s="9"/>
    </row>
    <row r="594" spans="1:34" hidden="1" x14ac:dyDescent="0.25">
      <c r="A594" s="4" t="s">
        <v>1607</v>
      </c>
      <c r="B594" s="4" t="s">
        <v>1608</v>
      </c>
      <c r="C594" s="5">
        <v>44797</v>
      </c>
      <c r="D594" s="6" t="s">
        <v>1609</v>
      </c>
      <c r="E594" s="4">
        <v>40</v>
      </c>
      <c r="F594" s="4" t="s">
        <v>21</v>
      </c>
      <c r="G594" s="4" t="s">
        <v>1179</v>
      </c>
      <c r="H594" s="4" t="s">
        <v>1610</v>
      </c>
      <c r="I594" s="7">
        <v>46387</v>
      </c>
      <c r="J594" s="7">
        <v>46387</v>
      </c>
      <c r="K594" s="4" t="s">
        <v>16</v>
      </c>
      <c r="L594" s="4" t="s">
        <v>16</v>
      </c>
      <c r="M594" s="4" t="s">
        <v>1172</v>
      </c>
      <c r="N594" s="4" t="s">
        <v>16</v>
      </c>
      <c r="O594" s="4">
        <v>0</v>
      </c>
      <c r="P594" s="4">
        <v>-6.7523999999999997</v>
      </c>
      <c r="Q594" s="9">
        <v>0</v>
      </c>
      <c r="R594" s="9">
        <v>410977.77911342995</v>
      </c>
      <c r="S594" s="9">
        <v>0</v>
      </c>
      <c r="T594" s="9">
        <v>597473.57845725131</v>
      </c>
      <c r="U594" s="9">
        <v>1360812.4342847455</v>
      </c>
      <c r="V594" s="9">
        <v>-178566.60825547689</v>
      </c>
      <c r="W594" s="9">
        <v>1360812.4342847455</v>
      </c>
      <c r="X594" s="9">
        <v>0</v>
      </c>
      <c r="Y594" s="9">
        <v>5066599.4617316797</v>
      </c>
      <c r="Z594" s="9">
        <v>4655621.6826182501</v>
      </c>
      <c r="AA594" s="9">
        <v>5253095.2610755013</v>
      </c>
      <c r="AB594" s="9">
        <v>6016434.1169029959</v>
      </c>
      <c r="AC594" s="9">
        <v>4477055.0743627734</v>
      </c>
      <c r="AD594" s="9">
        <v>6016434.1169029959</v>
      </c>
      <c r="AE594" s="9">
        <v>4655621.6826182501</v>
      </c>
      <c r="AF594" s="9">
        <v>29873709.159928169</v>
      </c>
      <c r="AG594" s="9">
        <f>IF(ISBLANK(Tabla3[[#This Row],[FPO]]),"",YEAR(Tabla3[[#This Row],[FPO]])-$B$1)</f>
        <v>3</v>
      </c>
      <c r="AH594" s="9"/>
    </row>
    <row r="595" spans="1:34" hidden="1" x14ac:dyDescent="0.25">
      <c r="A595" s="10" t="s">
        <v>1611</v>
      </c>
      <c r="B595" s="10" t="s">
        <v>1608</v>
      </c>
      <c r="C595" s="11">
        <v>44797</v>
      </c>
      <c r="D595" s="12" t="s">
        <v>1609</v>
      </c>
      <c r="E595" s="10">
        <v>40</v>
      </c>
      <c r="F595" s="10" t="s">
        <v>21</v>
      </c>
      <c r="G595" s="10" t="s">
        <v>1170</v>
      </c>
      <c r="H595" s="10" t="s">
        <v>1610</v>
      </c>
      <c r="I595" s="13">
        <v>46387</v>
      </c>
      <c r="J595" s="13">
        <v>46387</v>
      </c>
      <c r="K595" s="10" t="s">
        <v>16</v>
      </c>
      <c r="L595" s="10" t="s">
        <v>16</v>
      </c>
      <c r="M595" s="10" t="s">
        <v>1172</v>
      </c>
      <c r="N595" s="10" t="s">
        <v>16</v>
      </c>
      <c r="O595" s="10">
        <v>0</v>
      </c>
      <c r="P595" s="10">
        <v>-4.8771000000000004</v>
      </c>
      <c r="Q595" s="14">
        <v>0</v>
      </c>
      <c r="R595" s="14">
        <v>410977.77911342995</v>
      </c>
      <c r="S595" s="14">
        <v>0</v>
      </c>
      <c r="T595" s="14">
        <v>597473.57845725131</v>
      </c>
      <c r="U595" s="14">
        <v>1360812.4342847455</v>
      </c>
      <c r="V595" s="14">
        <v>-128974.46909584542</v>
      </c>
      <c r="W595" s="14">
        <v>1360812.4342847455</v>
      </c>
      <c r="X595" s="14">
        <v>0</v>
      </c>
      <c r="Y595" s="14">
        <v>5066599.4617316797</v>
      </c>
      <c r="Z595" s="14">
        <v>4655621.6826182501</v>
      </c>
      <c r="AA595" s="14">
        <v>5253095.2610755013</v>
      </c>
      <c r="AB595" s="14">
        <v>6016434.1169029959</v>
      </c>
      <c r="AC595" s="14">
        <v>4526647.2135224044</v>
      </c>
      <c r="AD595" s="14">
        <v>6016434.1169029959</v>
      </c>
      <c r="AE595" s="14">
        <v>4655621.6826182501</v>
      </c>
      <c r="AF595" s="14">
        <v>29923301.2990878</v>
      </c>
      <c r="AG595" s="9">
        <f>IF(ISBLANK(Tabla3[[#This Row],[FPO]]),"",YEAR(Tabla3[[#This Row],[FPO]])-$B$1)</f>
        <v>3</v>
      </c>
      <c r="AH595" s="9"/>
    </row>
    <row r="596" spans="1:34" hidden="1" x14ac:dyDescent="0.25">
      <c r="A596" s="4" t="s">
        <v>1709</v>
      </c>
      <c r="B596" s="4" t="s">
        <v>1710</v>
      </c>
      <c r="C596" s="5">
        <v>44757</v>
      </c>
      <c r="D596" s="6">
        <v>44757</v>
      </c>
      <c r="E596" s="4">
        <v>300</v>
      </c>
      <c r="F596" s="4" t="s">
        <v>21</v>
      </c>
      <c r="G596" s="4" t="s">
        <v>1681</v>
      </c>
      <c r="H596" s="4" t="s">
        <v>1711</v>
      </c>
      <c r="I596" s="7">
        <v>46357</v>
      </c>
      <c r="J596" s="7">
        <v>46357</v>
      </c>
      <c r="K596" s="4" t="s">
        <v>16</v>
      </c>
      <c r="L596" s="4" t="s">
        <v>16</v>
      </c>
      <c r="M596" s="4" t="s">
        <v>221</v>
      </c>
      <c r="N596" s="4" t="s">
        <v>16</v>
      </c>
      <c r="O596" s="15">
        <v>0</v>
      </c>
      <c r="P596" s="4">
        <v>-24.83</v>
      </c>
      <c r="Q596" s="9">
        <v>0</v>
      </c>
      <c r="R596" s="9">
        <v>410977.77911342995</v>
      </c>
      <c r="S596" s="9">
        <v>0</v>
      </c>
      <c r="T596" s="9">
        <v>597473.57845725107</v>
      </c>
      <c r="U596" s="9">
        <v>1360812.4342847455</v>
      </c>
      <c r="V596" s="9">
        <v>62828.831521413726</v>
      </c>
      <c r="W596" s="9">
        <v>1360812.4342847455</v>
      </c>
      <c r="X596" s="9">
        <v>0</v>
      </c>
      <c r="Y596" s="9">
        <v>729062215.97701883</v>
      </c>
      <c r="Z596" s="9">
        <v>728651238.19790542</v>
      </c>
      <c r="AA596" s="9">
        <v>729248711.77636266</v>
      </c>
      <c r="AB596" s="9">
        <v>730012050.63219011</v>
      </c>
      <c r="AC596" s="9">
        <v>728714067.02942681</v>
      </c>
      <c r="AD596" s="9">
        <v>730012050.63219011</v>
      </c>
      <c r="AE596" s="9">
        <v>728651238.19790542</v>
      </c>
      <c r="AF596" s="9">
        <v>4229289680.388371</v>
      </c>
      <c r="AG596" s="9">
        <f>IF(ISBLANK(Tabla3[[#This Row],[FPO]]),"",YEAR(Tabla3[[#This Row],[FPO]])-$B$1)</f>
        <v>3</v>
      </c>
      <c r="AH596" s="9"/>
    </row>
    <row r="597" spans="1:34" hidden="1" x14ac:dyDescent="0.25">
      <c r="A597" s="4" t="s">
        <v>1712</v>
      </c>
      <c r="B597" s="4" t="s">
        <v>1710</v>
      </c>
      <c r="C597" s="5">
        <v>44757</v>
      </c>
      <c r="D597" s="6">
        <v>44757</v>
      </c>
      <c r="E597" s="4">
        <v>300</v>
      </c>
      <c r="F597" s="4" t="s">
        <v>21</v>
      </c>
      <c r="G597" s="4" t="s">
        <v>1713</v>
      </c>
      <c r="H597" s="4" t="s">
        <v>1711</v>
      </c>
      <c r="I597" s="7">
        <v>46357</v>
      </c>
      <c r="J597" s="7">
        <v>46357</v>
      </c>
      <c r="K597" s="4" t="s">
        <v>16</v>
      </c>
      <c r="L597" s="4" t="s">
        <v>16</v>
      </c>
      <c r="M597" s="4" t="s">
        <v>221</v>
      </c>
      <c r="N597" s="4" t="s">
        <v>16</v>
      </c>
      <c r="O597" s="15">
        <v>0</v>
      </c>
      <c r="P597" s="4">
        <v>-25.51</v>
      </c>
      <c r="Q597" s="9">
        <v>0</v>
      </c>
      <c r="R597" s="9">
        <v>410977.77911342995</v>
      </c>
      <c r="S597" s="9">
        <v>0</v>
      </c>
      <c r="T597" s="9">
        <v>597473.57845725107</v>
      </c>
      <c r="U597" s="9">
        <v>1360812.4342847455</v>
      </c>
      <c r="V597" s="9">
        <v>65607.951122570099</v>
      </c>
      <c r="W597" s="9">
        <v>1360812.4342847455</v>
      </c>
      <c r="X597" s="9">
        <v>0</v>
      </c>
      <c r="Y597" s="9">
        <v>729062215.97701883</v>
      </c>
      <c r="Z597" s="9">
        <v>728651238.19790542</v>
      </c>
      <c r="AA597" s="9">
        <v>729248711.77636266</v>
      </c>
      <c r="AB597" s="9">
        <v>730012050.63219011</v>
      </c>
      <c r="AC597" s="9">
        <v>728716846.14902794</v>
      </c>
      <c r="AD597" s="9">
        <v>730012050.63219011</v>
      </c>
      <c r="AE597" s="9">
        <v>728651238.19790542</v>
      </c>
      <c r="AF597" s="9">
        <v>4229292459.5079718</v>
      </c>
      <c r="AG597" s="9">
        <f>IF(ISBLANK(Tabla3[[#This Row],[FPO]]),"",YEAR(Tabla3[[#This Row],[FPO]])-$B$1)</f>
        <v>3</v>
      </c>
      <c r="AH597" s="9"/>
    </row>
    <row r="598" spans="1:34" hidden="1" x14ac:dyDescent="0.25">
      <c r="A598" s="4" t="s">
        <v>1714</v>
      </c>
      <c r="B598" s="4" t="s">
        <v>1715</v>
      </c>
      <c r="C598" s="5">
        <v>44757</v>
      </c>
      <c r="D598" s="6">
        <v>44757</v>
      </c>
      <c r="E598" s="4">
        <v>100</v>
      </c>
      <c r="F598" s="4" t="s">
        <v>21</v>
      </c>
      <c r="G598" s="4" t="s">
        <v>1716</v>
      </c>
      <c r="H598" s="4" t="s">
        <v>1717</v>
      </c>
      <c r="I598" s="7">
        <v>46357</v>
      </c>
      <c r="J598" s="7">
        <v>46357</v>
      </c>
      <c r="K598" s="4" t="s">
        <v>16</v>
      </c>
      <c r="L598" s="4" t="s">
        <v>16</v>
      </c>
      <c r="M598" s="4" t="s">
        <v>221</v>
      </c>
      <c r="N598" s="4" t="s">
        <v>16</v>
      </c>
      <c r="O598" s="15">
        <v>0</v>
      </c>
      <c r="P598" s="4">
        <v>-13.14</v>
      </c>
      <c r="Q598" s="9">
        <v>0</v>
      </c>
      <c r="R598" s="9">
        <v>410977.77911342983</v>
      </c>
      <c r="S598" s="9">
        <v>0</v>
      </c>
      <c r="T598" s="9">
        <v>597473.57845725107</v>
      </c>
      <c r="U598" s="9">
        <v>1360812.4342847455</v>
      </c>
      <c r="V598" s="9">
        <v>-87550.28104542564</v>
      </c>
      <c r="W598" s="9">
        <v>1360812.4342847455</v>
      </c>
      <c r="X598" s="9">
        <v>0</v>
      </c>
      <c r="Y598" s="9">
        <v>729062215.97701883</v>
      </c>
      <c r="Z598" s="9">
        <v>728651238.19790542</v>
      </c>
      <c r="AA598" s="9">
        <v>729248711.77636266</v>
      </c>
      <c r="AB598" s="9">
        <v>730012050.63219011</v>
      </c>
      <c r="AC598" s="9">
        <v>728563687.91685998</v>
      </c>
      <c r="AD598" s="9">
        <v>730012050.63219011</v>
      </c>
      <c r="AE598" s="9">
        <v>728651238.19790542</v>
      </c>
      <c r="AF598" s="9">
        <v>4229139301.275804</v>
      </c>
      <c r="AG598" s="9">
        <f>IF(ISBLANK(Tabla3[[#This Row],[FPO]]),"",YEAR(Tabla3[[#This Row],[FPO]])-$B$1)</f>
        <v>3</v>
      </c>
      <c r="AH598" s="9"/>
    </row>
    <row r="599" spans="1:34" hidden="1" x14ac:dyDescent="0.25">
      <c r="A599" s="4" t="s">
        <v>1718</v>
      </c>
      <c r="B599" s="4" t="s">
        <v>1715</v>
      </c>
      <c r="C599" s="5">
        <v>44757</v>
      </c>
      <c r="D599" s="6">
        <v>44757</v>
      </c>
      <c r="E599" s="4">
        <v>100</v>
      </c>
      <c r="F599" s="4" t="s">
        <v>21</v>
      </c>
      <c r="G599" s="4" t="s">
        <v>1719</v>
      </c>
      <c r="H599" s="4" t="s">
        <v>1717</v>
      </c>
      <c r="I599" s="7">
        <v>46357</v>
      </c>
      <c r="J599" s="7">
        <v>46357</v>
      </c>
      <c r="K599" s="4" t="s">
        <v>16</v>
      </c>
      <c r="L599" s="4" t="s">
        <v>16</v>
      </c>
      <c r="M599" s="4" t="s">
        <v>221</v>
      </c>
      <c r="N599" s="4" t="s">
        <v>16</v>
      </c>
      <c r="O599" s="15">
        <v>0</v>
      </c>
      <c r="P599" s="4">
        <v>-13.09</v>
      </c>
      <c r="Q599" s="9">
        <v>0</v>
      </c>
      <c r="R599" s="9">
        <v>410977.77911342983</v>
      </c>
      <c r="S599" s="9">
        <v>0</v>
      </c>
      <c r="T599" s="9">
        <v>597473.57845725107</v>
      </c>
      <c r="U599" s="9">
        <v>1360812.4342847455</v>
      </c>
      <c r="V599" s="9">
        <v>-89947.952858188015</v>
      </c>
      <c r="W599" s="9">
        <v>1360812.4342847455</v>
      </c>
      <c r="X599" s="9">
        <v>0</v>
      </c>
      <c r="Y599" s="9">
        <v>729062215.97701883</v>
      </c>
      <c r="Z599" s="9">
        <v>728651238.19790542</v>
      </c>
      <c r="AA599" s="9">
        <v>729248711.77636266</v>
      </c>
      <c r="AB599" s="9">
        <v>730012050.63219011</v>
      </c>
      <c r="AC599" s="9">
        <v>728561290.24504721</v>
      </c>
      <c r="AD599" s="9">
        <v>730012050.63219011</v>
      </c>
      <c r="AE599" s="9">
        <v>728651238.19790542</v>
      </c>
      <c r="AF599" s="9">
        <v>4229136903.603991</v>
      </c>
      <c r="AG599" s="9">
        <f>IF(ISBLANK(Tabla3[[#This Row],[FPO]]),"",YEAR(Tabla3[[#This Row],[FPO]])-$B$1)</f>
        <v>3</v>
      </c>
      <c r="AH599" s="9"/>
    </row>
    <row r="600" spans="1:34" hidden="1" x14ac:dyDescent="0.25">
      <c r="A600" s="4" t="s">
        <v>2032</v>
      </c>
      <c r="B600" s="4" t="s">
        <v>2033</v>
      </c>
      <c r="C600" s="5">
        <v>44798.378472222219</v>
      </c>
      <c r="D600" s="6">
        <v>44798.378472222219</v>
      </c>
      <c r="E600" s="4">
        <v>200</v>
      </c>
      <c r="F600" s="4" t="s">
        <v>21</v>
      </c>
      <c r="G600" s="4" t="s">
        <v>1681</v>
      </c>
      <c r="H600" s="4" t="s">
        <v>2034</v>
      </c>
      <c r="I600" s="7">
        <v>46568</v>
      </c>
      <c r="J600" s="7">
        <v>46568</v>
      </c>
      <c r="K600" s="4" t="s">
        <v>16</v>
      </c>
      <c r="L600" s="4" t="s">
        <v>16</v>
      </c>
      <c r="M600" s="4" t="s">
        <v>221</v>
      </c>
      <c r="N600" s="4" t="s">
        <v>16</v>
      </c>
      <c r="O600" s="15">
        <v>0</v>
      </c>
      <c r="P600" s="4">
        <v>-89.18</v>
      </c>
      <c r="Q600" s="9">
        <v>0</v>
      </c>
      <c r="R600" s="9">
        <v>410977.77911342977</v>
      </c>
      <c r="S600" s="9">
        <v>0</v>
      </c>
      <c r="T600" s="9">
        <v>597473.57845725096</v>
      </c>
      <c r="U600" s="9">
        <v>1360812.4342847452</v>
      </c>
      <c r="V600" s="9">
        <v>-138994.44538101813</v>
      </c>
      <c r="W600" s="9">
        <v>1360812.4342847452</v>
      </c>
      <c r="X600" s="9">
        <v>0</v>
      </c>
      <c r="Y600" s="9">
        <v>729062215.97701883</v>
      </c>
      <c r="Z600" s="9">
        <v>728651238.19790542</v>
      </c>
      <c r="AA600" s="9">
        <v>729248711.77636266</v>
      </c>
      <c r="AB600" s="9">
        <v>730012050.63219011</v>
      </c>
      <c r="AC600" s="9">
        <v>728512243.75252438</v>
      </c>
      <c r="AD600" s="9">
        <v>730012050.63219011</v>
      </c>
      <c r="AE600" s="9">
        <v>728651238.19790542</v>
      </c>
      <c r="AF600" s="9">
        <v>4229087857.1114683</v>
      </c>
      <c r="AG600" s="9">
        <f>IF(ISBLANK(Tabla3[[#This Row],[FPO]]),"",YEAR(Tabla3[[#This Row],[FPO]])-$B$1)</f>
        <v>4</v>
      </c>
      <c r="AH600" s="9"/>
    </row>
    <row r="601" spans="1:34" hidden="1" x14ac:dyDescent="0.25">
      <c r="A601" s="4" t="s">
        <v>2035</v>
      </c>
      <c r="B601" s="4" t="s">
        <v>2033</v>
      </c>
      <c r="C601" s="5">
        <v>44798.378472222219</v>
      </c>
      <c r="D601" s="6">
        <v>44798.378472222219</v>
      </c>
      <c r="E601" s="4">
        <v>200</v>
      </c>
      <c r="F601" s="4" t="s">
        <v>21</v>
      </c>
      <c r="G601" s="4" t="s">
        <v>1749</v>
      </c>
      <c r="H601" s="4" t="s">
        <v>2034</v>
      </c>
      <c r="I601" s="7">
        <v>46568</v>
      </c>
      <c r="J601" s="7">
        <v>46568</v>
      </c>
      <c r="K601" s="4" t="s">
        <v>16</v>
      </c>
      <c r="L601" s="4" t="s">
        <v>16</v>
      </c>
      <c r="M601" s="4" t="s">
        <v>221</v>
      </c>
      <c r="N601" s="4" t="s">
        <v>16</v>
      </c>
      <c r="O601" s="15">
        <v>0</v>
      </c>
      <c r="P601" s="4">
        <v>-90.64</v>
      </c>
      <c r="Q601" s="9">
        <v>0</v>
      </c>
      <c r="R601" s="9">
        <v>410977.77911342977</v>
      </c>
      <c r="S601" s="9">
        <v>0</v>
      </c>
      <c r="T601" s="9">
        <v>597473.57845725096</v>
      </c>
      <c r="U601" s="9">
        <v>1360812.4342847452</v>
      </c>
      <c r="V601" s="9">
        <v>-138465.54718702642</v>
      </c>
      <c r="W601" s="9">
        <v>1360812.4342847452</v>
      </c>
      <c r="X601" s="9">
        <v>0</v>
      </c>
      <c r="Y601" s="9">
        <v>729062215.97701883</v>
      </c>
      <c r="Z601" s="9">
        <v>728651238.19790542</v>
      </c>
      <c r="AA601" s="9">
        <v>729248711.77636266</v>
      </c>
      <c r="AB601" s="9">
        <v>730012050.63219011</v>
      </c>
      <c r="AC601" s="9">
        <v>728512772.65071845</v>
      </c>
      <c r="AD601" s="9">
        <v>730012050.63219011</v>
      </c>
      <c r="AE601" s="9">
        <v>728651238.19790542</v>
      </c>
      <c r="AF601" s="9">
        <v>4229088386.0096622</v>
      </c>
      <c r="AG601" s="9">
        <f>IF(ISBLANK(Tabla3[[#This Row],[FPO]]),"",YEAR(Tabla3[[#This Row],[FPO]])-$B$1)</f>
        <v>4</v>
      </c>
      <c r="AH601" s="9"/>
    </row>
    <row r="602" spans="1:34" x14ac:dyDescent="0.25">
      <c r="A602" s="4" t="s">
        <v>1803</v>
      </c>
      <c r="B602" s="4" t="s">
        <v>1804</v>
      </c>
      <c r="C602" s="5">
        <v>44807</v>
      </c>
      <c r="D602" s="6">
        <v>44760</v>
      </c>
      <c r="E602" s="4">
        <v>50</v>
      </c>
      <c r="F602" s="4" t="s">
        <v>21</v>
      </c>
      <c r="G602" s="4" t="s">
        <v>1681</v>
      </c>
      <c r="H602" s="4" t="s">
        <v>1805</v>
      </c>
      <c r="I602" s="7">
        <v>45291</v>
      </c>
      <c r="J602" s="7">
        <v>45291</v>
      </c>
      <c r="K602" s="4" t="s">
        <v>16</v>
      </c>
      <c r="L602" s="4" t="s">
        <v>16</v>
      </c>
      <c r="M602" s="4" t="s">
        <v>221</v>
      </c>
      <c r="N602" s="4" t="s">
        <v>16</v>
      </c>
      <c r="O602" s="15">
        <v>0</v>
      </c>
      <c r="P602" s="4">
        <v>-2.5179999999999998</v>
      </c>
      <c r="Q602" s="9">
        <v>0</v>
      </c>
      <c r="R602" s="9">
        <v>459473.15704881458</v>
      </c>
      <c r="S602" s="9">
        <v>0</v>
      </c>
      <c r="T602" s="9">
        <v>667975.46071520646</v>
      </c>
      <c r="U602" s="9">
        <v>1521388.3015303449</v>
      </c>
      <c r="V602" s="9">
        <v>-155693.25737150761</v>
      </c>
      <c r="W602" s="9">
        <v>1521388.3015303449</v>
      </c>
      <c r="X602" s="9">
        <v>0</v>
      </c>
      <c r="Y602" s="9">
        <v>729110711.35495424</v>
      </c>
      <c r="Z602" s="9">
        <v>728651238.19790542</v>
      </c>
      <c r="AA602" s="9">
        <v>729319213.6586206</v>
      </c>
      <c r="AB602" s="9">
        <v>730172626.49943578</v>
      </c>
      <c r="AC602" s="9">
        <v>728495544.94053388</v>
      </c>
      <c r="AD602" s="9">
        <v>730172626.49943578</v>
      </c>
      <c r="AE602" s="9">
        <v>728651238.19790542</v>
      </c>
      <c r="AF602" s="9">
        <v>4229431019.360539</v>
      </c>
      <c r="AG602" s="9">
        <f>IF(ISBLANK(Tabla3[[#This Row],[FPO]]),"",YEAR(Tabla3[[#This Row],[FPO]])-$B$1)</f>
        <v>0</v>
      </c>
      <c r="AH602" s="9"/>
    </row>
    <row r="603" spans="1:34" x14ac:dyDescent="0.25">
      <c r="A603" s="4" t="s">
        <v>1880</v>
      </c>
      <c r="B603" s="4" t="s">
        <v>1881</v>
      </c>
      <c r="C603" s="5">
        <v>44771.805555555555</v>
      </c>
      <c r="D603" s="6">
        <v>44771.805555555555</v>
      </c>
      <c r="E603" s="4">
        <v>6.6</v>
      </c>
      <c r="F603" s="4" t="s">
        <v>21</v>
      </c>
      <c r="G603" s="4" t="s">
        <v>1797</v>
      </c>
      <c r="H603" s="4" t="s">
        <v>1882</v>
      </c>
      <c r="I603" s="7">
        <v>45291</v>
      </c>
      <c r="J603" s="7">
        <v>45291</v>
      </c>
      <c r="K603" s="4" t="s">
        <v>16</v>
      </c>
      <c r="L603" s="4" t="s">
        <v>16</v>
      </c>
      <c r="M603" s="4" t="s">
        <v>221</v>
      </c>
      <c r="N603" s="4" t="s">
        <v>16</v>
      </c>
      <c r="O603" s="15">
        <v>0</v>
      </c>
      <c r="P603" s="4">
        <v>0.2</v>
      </c>
      <c r="Q603" s="9">
        <v>0</v>
      </c>
      <c r="R603" s="9">
        <v>574306.52635108237</v>
      </c>
      <c r="S603" s="9">
        <v>0</v>
      </c>
      <c r="T603" s="9">
        <v>834918.55975899391</v>
      </c>
      <c r="U603" s="9">
        <v>1901619.7514020142</v>
      </c>
      <c r="V603" s="9">
        <v>44793.350707978789</v>
      </c>
      <c r="W603" s="9">
        <v>1901619.7514020142</v>
      </c>
      <c r="X603" s="9">
        <v>0</v>
      </c>
      <c r="Y603" s="9">
        <v>729225544.72425652</v>
      </c>
      <c r="Z603" s="9">
        <v>728651238.19790542</v>
      </c>
      <c r="AA603" s="9">
        <v>729486156.75766444</v>
      </c>
      <c r="AB603" s="9">
        <v>730552857.94930744</v>
      </c>
      <c r="AC603" s="9">
        <v>728696031.54861343</v>
      </c>
      <c r="AD603" s="9">
        <v>730552857.94930744</v>
      </c>
      <c r="AE603" s="9">
        <v>728651238.19790542</v>
      </c>
      <c r="AF603" s="9">
        <v>4230483629.611773</v>
      </c>
      <c r="AG603" s="9">
        <f>IF(ISBLANK(Tabla3[[#This Row],[FPO]]),"",YEAR(Tabla3[[#This Row],[FPO]])-$B$1)</f>
        <v>0</v>
      </c>
      <c r="AH603" s="9"/>
    </row>
    <row r="604" spans="1:34" hidden="1" x14ac:dyDescent="0.25">
      <c r="A604" s="4" t="s">
        <v>2098</v>
      </c>
      <c r="B604" s="4" t="s">
        <v>2099</v>
      </c>
      <c r="C604" s="5">
        <v>44755</v>
      </c>
      <c r="D604" s="6">
        <v>44755</v>
      </c>
      <c r="E604" s="4">
        <v>19.899999999999999</v>
      </c>
      <c r="F604" s="4" t="s">
        <v>21</v>
      </c>
      <c r="G604" s="4" t="s">
        <v>1829</v>
      </c>
      <c r="H604" s="4" t="s">
        <v>2100</v>
      </c>
      <c r="I604" s="7">
        <v>47149</v>
      </c>
      <c r="J604" s="7">
        <v>47149</v>
      </c>
      <c r="K604" s="4" t="s">
        <v>16</v>
      </c>
      <c r="L604" s="4" t="s">
        <v>16</v>
      </c>
      <c r="M604" s="4" t="s">
        <v>221</v>
      </c>
      <c r="N604" s="4" t="s">
        <v>16</v>
      </c>
      <c r="O604" s="15">
        <v>0</v>
      </c>
      <c r="P604" s="4">
        <v>-0.19900000000000001</v>
      </c>
      <c r="Q604" s="9">
        <v>0</v>
      </c>
      <c r="R604" s="9">
        <v>410977.77911342977</v>
      </c>
      <c r="S604" s="9">
        <v>0</v>
      </c>
      <c r="T604" s="9">
        <v>597473.57845725119</v>
      </c>
      <c r="U604" s="9">
        <v>1360812.4342847448</v>
      </c>
      <c r="V604" s="9">
        <v>-518320.23011186352</v>
      </c>
      <c r="W604" s="9">
        <v>1360812.4342847448</v>
      </c>
      <c r="X604" s="9">
        <v>0</v>
      </c>
      <c r="Y604" s="9">
        <v>729062215.97701883</v>
      </c>
      <c r="Z604" s="9">
        <v>728651238.19790542</v>
      </c>
      <c r="AA604" s="9">
        <v>729248711.77636266</v>
      </c>
      <c r="AB604" s="9">
        <v>730012050.63219011</v>
      </c>
      <c r="AC604" s="9">
        <v>728132917.96779358</v>
      </c>
      <c r="AD604" s="9">
        <v>730012050.63219011</v>
      </c>
      <c r="AE604" s="9">
        <v>728651238.19790542</v>
      </c>
      <c r="AF604" s="9">
        <v>4228708531.3267374</v>
      </c>
      <c r="AG604" s="9">
        <f>IF(ISBLANK(Tabla3[[#This Row],[FPO]]),"",YEAR(Tabla3[[#This Row],[FPO]])-$B$1)</f>
        <v>6</v>
      </c>
      <c r="AH604" s="9"/>
    </row>
    <row r="605" spans="1:34" hidden="1" x14ac:dyDescent="0.25">
      <c r="A605" s="4" t="s">
        <v>2101</v>
      </c>
      <c r="B605" s="4" t="s">
        <v>2099</v>
      </c>
      <c r="C605" s="5">
        <v>44755</v>
      </c>
      <c r="D605" s="6">
        <v>44755</v>
      </c>
      <c r="E605" s="4">
        <v>19.899999999999999</v>
      </c>
      <c r="F605" s="4" t="s">
        <v>21</v>
      </c>
      <c r="G605" s="4" t="s">
        <v>1817</v>
      </c>
      <c r="H605" s="4" t="s">
        <v>2100</v>
      </c>
      <c r="I605" s="7">
        <v>47149</v>
      </c>
      <c r="J605" s="7">
        <v>47149</v>
      </c>
      <c r="K605" s="4" t="s">
        <v>16</v>
      </c>
      <c r="L605" s="4" t="s">
        <v>16</v>
      </c>
      <c r="M605" s="4" t="s">
        <v>221</v>
      </c>
      <c r="N605" s="4" t="s">
        <v>16</v>
      </c>
      <c r="O605" s="15">
        <v>0</v>
      </c>
      <c r="P605" s="4">
        <v>-0.22700000000000001</v>
      </c>
      <c r="Q605" s="9">
        <v>0</v>
      </c>
      <c r="R605" s="9">
        <v>410977.77911342977</v>
      </c>
      <c r="S605" s="9">
        <v>0</v>
      </c>
      <c r="T605" s="9">
        <v>597473.57845725096</v>
      </c>
      <c r="U605" s="9">
        <v>1360812.4342847452</v>
      </c>
      <c r="V605" s="9">
        <v>-79969.406931544669</v>
      </c>
      <c r="W605" s="9">
        <v>1360812.4342847452</v>
      </c>
      <c r="X605" s="9">
        <v>0</v>
      </c>
      <c r="Y605" s="9">
        <v>729062215.97701883</v>
      </c>
      <c r="Z605" s="9">
        <v>728651238.19790542</v>
      </c>
      <c r="AA605" s="9">
        <v>729248711.77636266</v>
      </c>
      <c r="AB605" s="9">
        <v>730012050.63219011</v>
      </c>
      <c r="AC605" s="9">
        <v>728571268.7909739</v>
      </c>
      <c r="AD605" s="9">
        <v>730012050.63219011</v>
      </c>
      <c r="AE605" s="9">
        <v>728651238.19790542</v>
      </c>
      <c r="AF605" s="9">
        <v>4229146882.1499181</v>
      </c>
      <c r="AG605" s="9">
        <f>IF(ISBLANK(Tabla3[[#This Row],[FPO]]),"",YEAR(Tabla3[[#This Row],[FPO]])-$B$1)</f>
        <v>6</v>
      </c>
      <c r="AH605" s="9"/>
    </row>
    <row r="606" spans="1:34" hidden="1" x14ac:dyDescent="0.25">
      <c r="A606" s="4" t="s">
        <v>1985</v>
      </c>
      <c r="B606" s="4" t="s">
        <v>1986</v>
      </c>
      <c r="C606" s="5">
        <v>44799.590277777781</v>
      </c>
      <c r="D606" s="6">
        <v>44799.590277777781</v>
      </c>
      <c r="E606" s="4">
        <v>19.899999999999999</v>
      </c>
      <c r="F606" s="4" t="s">
        <v>21</v>
      </c>
      <c r="G606" s="4" t="s">
        <v>1832</v>
      </c>
      <c r="H606" s="4" t="s">
        <v>1987</v>
      </c>
      <c r="I606" s="7">
        <v>46934</v>
      </c>
      <c r="J606" s="7">
        <v>46934</v>
      </c>
      <c r="K606" s="4" t="s">
        <v>16</v>
      </c>
      <c r="L606" s="4" t="s">
        <v>16</v>
      </c>
      <c r="M606" s="4" t="s">
        <v>221</v>
      </c>
      <c r="N606" s="4" t="s">
        <v>16</v>
      </c>
      <c r="O606" s="15">
        <v>0</v>
      </c>
      <c r="P606" s="4">
        <v>-4.2229999999999999</v>
      </c>
      <c r="Q606" s="9">
        <v>0</v>
      </c>
      <c r="R606" s="9">
        <v>410977.77911342977</v>
      </c>
      <c r="S606" s="9">
        <v>0</v>
      </c>
      <c r="T606" s="9">
        <v>597473.57845725096</v>
      </c>
      <c r="U606" s="9">
        <v>1360812.4342847452</v>
      </c>
      <c r="V606" s="9">
        <v>-76690.238128796133</v>
      </c>
      <c r="W606" s="9">
        <v>1360812.4342847452</v>
      </c>
      <c r="X606" s="9">
        <v>0</v>
      </c>
      <c r="Y606" s="9">
        <v>729062215.97701883</v>
      </c>
      <c r="Z606" s="9">
        <v>728651238.19790542</v>
      </c>
      <c r="AA606" s="9">
        <v>729248711.77636266</v>
      </c>
      <c r="AB606" s="9">
        <v>730012050.63219011</v>
      </c>
      <c r="AC606" s="9">
        <v>728574547.95977664</v>
      </c>
      <c r="AD606" s="9">
        <v>730012050.63219011</v>
      </c>
      <c r="AE606" s="9">
        <v>728651238.19790542</v>
      </c>
      <c r="AF606" s="9">
        <v>4229150161.3187203</v>
      </c>
      <c r="AG606" s="9">
        <f>IF(ISBLANK(Tabla3[[#This Row],[FPO]]),"",YEAR(Tabla3[[#This Row],[FPO]])-$B$1)</f>
        <v>5</v>
      </c>
      <c r="AH606" s="9"/>
    </row>
    <row r="607" spans="1:34" hidden="1" x14ac:dyDescent="0.25">
      <c r="A607" s="4" t="s">
        <v>1988</v>
      </c>
      <c r="B607" s="4" t="s">
        <v>1986</v>
      </c>
      <c r="C607" s="5">
        <v>44799.590277777781</v>
      </c>
      <c r="D607" s="6">
        <v>44799.590277777781</v>
      </c>
      <c r="E607" s="4">
        <v>19.899999999999999</v>
      </c>
      <c r="F607" s="4" t="s">
        <v>21</v>
      </c>
      <c r="G607" s="4" t="s">
        <v>1835</v>
      </c>
      <c r="H607" s="4" t="s">
        <v>1987</v>
      </c>
      <c r="I607" s="7">
        <v>46934</v>
      </c>
      <c r="J607" s="7">
        <v>46934</v>
      </c>
      <c r="K607" s="4" t="s">
        <v>16</v>
      </c>
      <c r="L607" s="4" t="s">
        <v>16</v>
      </c>
      <c r="M607" s="4" t="s">
        <v>221</v>
      </c>
      <c r="N607" s="4" t="s">
        <v>16</v>
      </c>
      <c r="O607" s="15">
        <v>0</v>
      </c>
      <c r="P607" s="4">
        <v>-4.0810000000000004</v>
      </c>
      <c r="Q607" s="9">
        <v>0</v>
      </c>
      <c r="R607" s="9">
        <v>367600.87577229866</v>
      </c>
      <c r="S607" s="9">
        <v>0</v>
      </c>
      <c r="T607" s="9">
        <v>534412.86087410641</v>
      </c>
      <c r="U607" s="9">
        <v>1217184.6460507561</v>
      </c>
      <c r="V607" s="9">
        <v>-75029.743798822208</v>
      </c>
      <c r="W607" s="9">
        <v>1217184.6460507561</v>
      </c>
      <c r="X607" s="9">
        <v>0</v>
      </c>
      <c r="Y607" s="9">
        <v>729018839.07367778</v>
      </c>
      <c r="Z607" s="9">
        <v>728651238.19790542</v>
      </c>
      <c r="AA607" s="9">
        <v>729185651.05877948</v>
      </c>
      <c r="AB607" s="9">
        <v>729868422.84395623</v>
      </c>
      <c r="AC607" s="9">
        <v>728576208.45410657</v>
      </c>
      <c r="AD607" s="9">
        <v>729868422.84395623</v>
      </c>
      <c r="AE607" s="9">
        <v>728651238.19790542</v>
      </c>
      <c r="AF607" s="9">
        <v>4228829942.5097742</v>
      </c>
      <c r="AG607" s="9">
        <f>IF(ISBLANK(Tabla3[[#This Row],[FPO]]),"",YEAR(Tabla3[[#This Row],[FPO]])-$B$1)</f>
        <v>5</v>
      </c>
      <c r="AH607" s="9"/>
    </row>
    <row r="608" spans="1:34" hidden="1" x14ac:dyDescent="0.25">
      <c r="A608" s="4" t="s">
        <v>1868</v>
      </c>
      <c r="B608" s="4" t="s">
        <v>1869</v>
      </c>
      <c r="C608" s="5">
        <v>44745.644444444442</v>
      </c>
      <c r="D608" s="6">
        <v>44745.644444444442</v>
      </c>
      <c r="E608" s="4">
        <v>200</v>
      </c>
      <c r="F608" s="4" t="s">
        <v>21</v>
      </c>
      <c r="G608" s="4" t="s">
        <v>1668</v>
      </c>
      <c r="H608" s="4" t="s">
        <v>1870</v>
      </c>
      <c r="I608" s="7">
        <v>46752</v>
      </c>
      <c r="J608" s="7">
        <v>46752</v>
      </c>
      <c r="K608" s="4" t="s">
        <v>16</v>
      </c>
      <c r="L608" s="4" t="s">
        <v>16</v>
      </c>
      <c r="M608" s="4" t="s">
        <v>221</v>
      </c>
      <c r="N608" s="4" t="s">
        <v>16</v>
      </c>
      <c r="O608" s="15">
        <v>0</v>
      </c>
      <c r="P608" s="4">
        <v>-51.858289999999997</v>
      </c>
      <c r="Q608" s="9">
        <v>0</v>
      </c>
      <c r="R608" s="9">
        <v>367600.87577229866</v>
      </c>
      <c r="S608" s="9">
        <v>0</v>
      </c>
      <c r="T608" s="9">
        <v>534412.86087410641</v>
      </c>
      <c r="U608" s="9">
        <v>1217184.6460507561</v>
      </c>
      <c r="V608" s="9">
        <v>-70582.835906584325</v>
      </c>
      <c r="W608" s="9">
        <v>1217184.6460507561</v>
      </c>
      <c r="X608" s="9">
        <v>0</v>
      </c>
      <c r="Y608" s="9">
        <v>729018839.07367778</v>
      </c>
      <c r="Z608" s="9">
        <v>728651238.19790542</v>
      </c>
      <c r="AA608" s="9">
        <v>729185651.05877948</v>
      </c>
      <c r="AB608" s="9">
        <v>729868422.84395623</v>
      </c>
      <c r="AC608" s="9">
        <v>728580655.3619988</v>
      </c>
      <c r="AD608" s="9">
        <v>729868422.84395623</v>
      </c>
      <c r="AE608" s="9">
        <v>728651238.19790542</v>
      </c>
      <c r="AF608" s="9">
        <v>4228834389.4176664</v>
      </c>
      <c r="AG608" s="9">
        <f>IF(ISBLANK(Tabla3[[#This Row],[FPO]]),"",YEAR(Tabla3[[#This Row],[FPO]])-$B$1)</f>
        <v>4</v>
      </c>
      <c r="AH608" s="9"/>
    </row>
    <row r="609" spans="1:34" hidden="1" x14ac:dyDescent="0.25">
      <c r="A609" s="4" t="s">
        <v>1871</v>
      </c>
      <c r="B609" s="4" t="s">
        <v>1869</v>
      </c>
      <c r="C609" s="5">
        <v>44745.644444444442</v>
      </c>
      <c r="D609" s="6">
        <v>44745.644444444442</v>
      </c>
      <c r="E609" s="4">
        <v>200</v>
      </c>
      <c r="F609" s="4" t="s">
        <v>21</v>
      </c>
      <c r="G609" s="4" t="s">
        <v>1713</v>
      </c>
      <c r="H609" s="4" t="s">
        <v>1870</v>
      </c>
      <c r="I609" s="7">
        <v>46752</v>
      </c>
      <c r="J609" s="7">
        <v>46752</v>
      </c>
      <c r="K609" s="4" t="s">
        <v>16</v>
      </c>
      <c r="L609" s="4" t="s">
        <v>16</v>
      </c>
      <c r="M609" s="4" t="s">
        <v>221</v>
      </c>
      <c r="N609" s="4" t="s">
        <v>16</v>
      </c>
      <c r="O609" s="15">
        <v>0</v>
      </c>
      <c r="P609" s="4">
        <v>-39.634438000000003</v>
      </c>
      <c r="Q609" s="9">
        <v>0</v>
      </c>
      <c r="R609" s="9">
        <v>513690.98958057474</v>
      </c>
      <c r="S609" s="9">
        <v>0</v>
      </c>
      <c r="T609" s="9">
        <v>746796.56507960113</v>
      </c>
      <c r="U609" s="9">
        <v>1700912.1211109257</v>
      </c>
      <c r="V609" s="9">
        <v>149578.27308567756</v>
      </c>
      <c r="W609" s="9">
        <v>1700912.1211109257</v>
      </c>
      <c r="X609" s="9">
        <v>0</v>
      </c>
      <c r="Y609" s="9">
        <v>729164929.18748605</v>
      </c>
      <c r="Z609" s="9">
        <v>728651238.19790542</v>
      </c>
      <c r="AA609" s="9">
        <v>729398034.76298499</v>
      </c>
      <c r="AB609" s="9">
        <v>730352150.31901634</v>
      </c>
      <c r="AC609" s="9">
        <v>728800816.47099113</v>
      </c>
      <c r="AD609" s="9">
        <v>730352150.31901634</v>
      </c>
      <c r="AE609" s="9">
        <v>728651238.19790542</v>
      </c>
      <c r="AF609" s="9">
        <v>4230138615.5572639</v>
      </c>
      <c r="AG609" s="9">
        <f>IF(ISBLANK(Tabla3[[#This Row],[FPO]]),"",YEAR(Tabla3[[#This Row],[FPO]])-$B$1)</f>
        <v>4</v>
      </c>
      <c r="AH609" s="9"/>
    </row>
    <row r="610" spans="1:34" hidden="1" x14ac:dyDescent="0.25">
      <c r="A610" s="4" t="s">
        <v>1750</v>
      </c>
      <c r="B610" s="4" t="s">
        <v>1751</v>
      </c>
      <c r="C610" s="5">
        <v>44760</v>
      </c>
      <c r="D610" s="6">
        <v>44760</v>
      </c>
      <c r="E610" s="4">
        <v>300</v>
      </c>
      <c r="F610" s="4" t="s">
        <v>21</v>
      </c>
      <c r="G610" s="4" t="s">
        <v>1681</v>
      </c>
      <c r="H610" s="4" t="s">
        <v>1752</v>
      </c>
      <c r="I610" s="7">
        <v>46752</v>
      </c>
      <c r="J610" s="7">
        <v>46752</v>
      </c>
      <c r="K610" s="4" t="s">
        <v>16</v>
      </c>
      <c r="L610" s="4" t="s">
        <v>16</v>
      </c>
      <c r="M610" s="4" t="s">
        <v>221</v>
      </c>
      <c r="N610" s="4" t="s">
        <v>16</v>
      </c>
      <c r="O610" s="15">
        <v>0</v>
      </c>
      <c r="P610" s="4">
        <v>-34.770000000000003</v>
      </c>
      <c r="Q610" s="9">
        <v>0</v>
      </c>
      <c r="R610" s="9">
        <v>513690.98958057474</v>
      </c>
      <c r="S610" s="9">
        <v>0</v>
      </c>
      <c r="T610" s="9">
        <v>746796.56507960113</v>
      </c>
      <c r="U610" s="9">
        <v>1700912.1211109257</v>
      </c>
      <c r="V610" s="9">
        <v>161597.95574434803</v>
      </c>
      <c r="W610" s="9">
        <v>1700912.1211109257</v>
      </c>
      <c r="X610" s="9">
        <v>0</v>
      </c>
      <c r="Y610" s="9">
        <v>729164929.18748605</v>
      </c>
      <c r="Z610" s="9">
        <v>728651238.19790542</v>
      </c>
      <c r="AA610" s="9">
        <v>729398034.76298499</v>
      </c>
      <c r="AB610" s="9">
        <v>730352150.31901634</v>
      </c>
      <c r="AC610" s="9">
        <v>728812836.15364981</v>
      </c>
      <c r="AD610" s="9">
        <v>730352150.31901634</v>
      </c>
      <c r="AE610" s="9">
        <v>728651238.19790542</v>
      </c>
      <c r="AF610" s="9">
        <v>4230150635.2399225</v>
      </c>
      <c r="AG610" s="9">
        <f>IF(ISBLANK(Tabla3[[#This Row],[FPO]]),"",YEAR(Tabla3[[#This Row],[FPO]])-$B$1)</f>
        <v>4</v>
      </c>
      <c r="AH610" s="9"/>
    </row>
    <row r="611" spans="1:34" hidden="1" x14ac:dyDescent="0.25">
      <c r="A611" s="4" t="s">
        <v>1753</v>
      </c>
      <c r="B611" s="4" t="s">
        <v>1751</v>
      </c>
      <c r="C611" s="5">
        <v>44760</v>
      </c>
      <c r="D611" s="6">
        <v>44760</v>
      </c>
      <c r="E611" s="4">
        <v>300</v>
      </c>
      <c r="F611" s="4" t="s">
        <v>21</v>
      </c>
      <c r="G611" s="4" t="s">
        <v>1713</v>
      </c>
      <c r="H611" s="4" t="s">
        <v>1752</v>
      </c>
      <c r="I611" s="7">
        <v>46752</v>
      </c>
      <c r="J611" s="7">
        <v>46752</v>
      </c>
      <c r="K611" s="4" t="s">
        <v>16</v>
      </c>
      <c r="L611" s="4" t="s">
        <v>16</v>
      </c>
      <c r="M611" s="4" t="s">
        <v>221</v>
      </c>
      <c r="N611" s="4" t="s">
        <v>16</v>
      </c>
      <c r="O611" s="15">
        <v>0</v>
      </c>
      <c r="P611" s="4">
        <v>-33.270000000000003</v>
      </c>
      <c r="Q611" s="9">
        <v>0</v>
      </c>
      <c r="R611" s="9">
        <v>459473.15704881464</v>
      </c>
      <c r="S611" s="9">
        <v>0</v>
      </c>
      <c r="T611" s="9">
        <v>667975.46071520657</v>
      </c>
      <c r="U611" s="9">
        <v>1521388.3015303449</v>
      </c>
      <c r="V611" s="9">
        <v>-112288.82626863731</v>
      </c>
      <c r="W611" s="9">
        <v>1521388.3015303449</v>
      </c>
      <c r="X611" s="9">
        <v>0</v>
      </c>
      <c r="Y611" s="9">
        <v>729110711.35495424</v>
      </c>
      <c r="Z611" s="9">
        <v>728651238.19790542</v>
      </c>
      <c r="AA611" s="9">
        <v>729319213.6586206</v>
      </c>
      <c r="AB611" s="9">
        <v>730172626.49943578</v>
      </c>
      <c r="AC611" s="9">
        <v>728538949.37163675</v>
      </c>
      <c r="AD611" s="9">
        <v>730172626.49943578</v>
      </c>
      <c r="AE611" s="9">
        <v>728651238.19790542</v>
      </c>
      <c r="AF611" s="9">
        <v>4229474423.7916422</v>
      </c>
      <c r="AG611" s="9">
        <f>IF(ISBLANK(Tabla3[[#This Row],[FPO]]),"",YEAR(Tabla3[[#This Row],[FPO]])-$B$1)</f>
        <v>4</v>
      </c>
      <c r="AH611" s="9"/>
    </row>
    <row r="612" spans="1:34" hidden="1" x14ac:dyDescent="0.25">
      <c r="A612" s="4" t="s">
        <v>2168</v>
      </c>
      <c r="B612" s="4" t="s">
        <v>2169</v>
      </c>
      <c r="C612" s="5">
        <v>44758</v>
      </c>
      <c r="D612" s="6">
        <v>44758</v>
      </c>
      <c r="E612" s="4">
        <v>60</v>
      </c>
      <c r="F612" s="4" t="s">
        <v>21</v>
      </c>
      <c r="G612" s="4" t="s">
        <v>1671</v>
      </c>
      <c r="H612" s="4" t="s">
        <v>2170</v>
      </c>
      <c r="I612" s="7">
        <v>46387</v>
      </c>
      <c r="J612" s="7">
        <v>46387</v>
      </c>
      <c r="K612" s="4" t="s">
        <v>16</v>
      </c>
      <c r="L612" s="4" t="s">
        <v>16</v>
      </c>
      <c r="M612" s="4" t="s">
        <v>221</v>
      </c>
      <c r="N612" s="4" t="s">
        <v>16</v>
      </c>
      <c r="O612" s="15">
        <v>0</v>
      </c>
      <c r="P612" s="4">
        <v>-29.4</v>
      </c>
      <c r="Q612" s="9">
        <v>0</v>
      </c>
      <c r="R612" s="9">
        <v>459473.15704881464</v>
      </c>
      <c r="S612" s="9">
        <v>0</v>
      </c>
      <c r="T612" s="9">
        <v>667975.46071520657</v>
      </c>
      <c r="U612" s="9">
        <v>1521388.3015303449</v>
      </c>
      <c r="V612" s="9">
        <v>-112288.82626863731</v>
      </c>
      <c r="W612" s="9">
        <v>1521388.3015303449</v>
      </c>
      <c r="X612" s="9">
        <v>0</v>
      </c>
      <c r="Y612" s="9">
        <v>729110711.35495424</v>
      </c>
      <c r="Z612" s="9">
        <v>728651238.19790542</v>
      </c>
      <c r="AA612" s="9">
        <v>729319213.6586206</v>
      </c>
      <c r="AB612" s="9">
        <v>730172626.49943578</v>
      </c>
      <c r="AC612" s="9">
        <v>728538949.37163675</v>
      </c>
      <c r="AD612" s="9">
        <v>730172626.49943578</v>
      </c>
      <c r="AE612" s="9">
        <v>728651238.19790542</v>
      </c>
      <c r="AF612" s="9">
        <v>4229474423.7916422</v>
      </c>
      <c r="AG612" s="9">
        <f>IF(ISBLANK(Tabla3[[#This Row],[FPO]]),"",YEAR(Tabla3[[#This Row],[FPO]])-$B$1)</f>
        <v>3</v>
      </c>
      <c r="AH612" s="9"/>
    </row>
    <row r="613" spans="1:34" x14ac:dyDescent="0.25">
      <c r="A613" s="4" t="s">
        <v>2063</v>
      </c>
      <c r="B613" s="4" t="s">
        <v>2064</v>
      </c>
      <c r="C613" s="5">
        <v>44741</v>
      </c>
      <c r="D613" s="6">
        <v>44741</v>
      </c>
      <c r="E613" s="4">
        <v>99.9</v>
      </c>
      <c r="F613" s="4" t="s">
        <v>21</v>
      </c>
      <c r="G613" s="4" t="s">
        <v>1668</v>
      </c>
      <c r="H613" s="4" t="s">
        <v>2065</v>
      </c>
      <c r="I613" s="7">
        <v>45863</v>
      </c>
      <c r="J613" s="7">
        <v>45863</v>
      </c>
      <c r="K613" s="4" t="s">
        <v>16</v>
      </c>
      <c r="L613" s="4" t="s">
        <v>16</v>
      </c>
      <c r="M613" s="4" t="s">
        <v>221</v>
      </c>
      <c r="N613" s="4" t="s">
        <v>16</v>
      </c>
      <c r="O613" s="15">
        <v>0</v>
      </c>
      <c r="P613" s="4">
        <v>-22.361170000000001</v>
      </c>
      <c r="Q613" s="9">
        <v>0</v>
      </c>
      <c r="R613" s="9">
        <v>513690.98958057474</v>
      </c>
      <c r="S613" s="9">
        <v>0</v>
      </c>
      <c r="T613" s="9">
        <v>746796.56507960113</v>
      </c>
      <c r="U613" s="9">
        <v>1700912.1211109257</v>
      </c>
      <c r="V613" s="9">
        <v>469168.27977677248</v>
      </c>
      <c r="W613" s="9">
        <v>1700912.1211109257</v>
      </c>
      <c r="X613" s="9">
        <v>0</v>
      </c>
      <c r="Y613" s="9">
        <v>729164929.18748605</v>
      </c>
      <c r="Z613" s="9">
        <v>728651238.19790542</v>
      </c>
      <c r="AA613" s="9">
        <v>729398034.76298499</v>
      </c>
      <c r="AB613" s="9">
        <v>730352150.31901634</v>
      </c>
      <c r="AC613" s="9">
        <v>729120406.47768223</v>
      </c>
      <c r="AD613" s="9">
        <v>730352150.31901634</v>
      </c>
      <c r="AE613" s="9">
        <v>728651238.19790542</v>
      </c>
      <c r="AF613" s="9">
        <v>4230458205.5639548</v>
      </c>
      <c r="AG613" s="9">
        <f>IF(ISBLANK(Tabla3[[#This Row],[FPO]]),"",YEAR(Tabla3[[#This Row],[FPO]])-$B$1)</f>
        <v>2</v>
      </c>
      <c r="AH613" s="9"/>
    </row>
    <row r="614" spans="1:34" x14ac:dyDescent="0.25">
      <c r="A614" s="4" t="s">
        <v>2066</v>
      </c>
      <c r="B614" s="4" t="s">
        <v>2064</v>
      </c>
      <c r="C614" s="5">
        <v>44741</v>
      </c>
      <c r="D614" s="6">
        <v>44741</v>
      </c>
      <c r="E614" s="4">
        <v>99.9</v>
      </c>
      <c r="F614" s="4" t="s">
        <v>21</v>
      </c>
      <c r="G614" s="4" t="s">
        <v>1665</v>
      </c>
      <c r="H614" s="4" t="s">
        <v>2065</v>
      </c>
      <c r="I614" s="7">
        <v>45863</v>
      </c>
      <c r="J614" s="7">
        <v>45863</v>
      </c>
      <c r="K614" s="4" t="s">
        <v>16</v>
      </c>
      <c r="L614" s="4" t="s">
        <v>16</v>
      </c>
      <c r="M614" s="4" t="s">
        <v>221</v>
      </c>
      <c r="N614" s="4" t="s">
        <v>16</v>
      </c>
      <c r="O614" s="15">
        <v>0</v>
      </c>
      <c r="P614" s="4">
        <v>-21.629180000000002</v>
      </c>
      <c r="Q614" s="9">
        <v>0</v>
      </c>
      <c r="R614" s="9">
        <v>513690.98958057474</v>
      </c>
      <c r="S614" s="9">
        <v>0</v>
      </c>
      <c r="T614" s="9">
        <v>746796.56507960113</v>
      </c>
      <c r="U614" s="9">
        <v>1700912.1211109257</v>
      </c>
      <c r="V614" s="9">
        <v>230777.90704647388</v>
      </c>
      <c r="W614" s="9">
        <v>1700912.1211109257</v>
      </c>
      <c r="X614" s="9">
        <v>0</v>
      </c>
      <c r="Y614" s="9">
        <v>729164929.18748605</v>
      </c>
      <c r="Z614" s="9">
        <v>728651238.19790542</v>
      </c>
      <c r="AA614" s="9">
        <v>729398034.76298499</v>
      </c>
      <c r="AB614" s="9">
        <v>730352150.31901634</v>
      </c>
      <c r="AC614" s="9">
        <v>728882016.10495186</v>
      </c>
      <c r="AD614" s="9">
        <v>730352150.31901634</v>
      </c>
      <c r="AE614" s="9">
        <v>728651238.19790542</v>
      </c>
      <c r="AF614" s="9">
        <v>4230219815.1912246</v>
      </c>
      <c r="AG614" s="9">
        <f>IF(ISBLANK(Tabla3[[#This Row],[FPO]]),"",YEAR(Tabla3[[#This Row],[FPO]])-$B$1)</f>
        <v>2</v>
      </c>
      <c r="AH614" s="9"/>
    </row>
    <row r="615" spans="1:34" hidden="1" x14ac:dyDescent="0.25">
      <c r="A615" s="4" t="s">
        <v>1775</v>
      </c>
      <c r="B615" s="4" t="s">
        <v>1776</v>
      </c>
      <c r="C615" s="5">
        <v>44760</v>
      </c>
      <c r="D615" s="6">
        <v>44760</v>
      </c>
      <c r="E615" s="4">
        <v>100</v>
      </c>
      <c r="F615" s="4" t="s">
        <v>21</v>
      </c>
      <c r="G615" s="4" t="s">
        <v>1668</v>
      </c>
      <c r="H615" s="4" t="s">
        <v>1777</v>
      </c>
      <c r="I615" s="7">
        <v>46387</v>
      </c>
      <c r="J615" s="7">
        <v>46387</v>
      </c>
      <c r="K615" s="4" t="s">
        <v>16</v>
      </c>
      <c r="L615" s="4" t="s">
        <v>16</v>
      </c>
      <c r="M615" s="4" t="s">
        <v>221</v>
      </c>
      <c r="N615" s="4" t="s">
        <v>16</v>
      </c>
      <c r="O615" s="15">
        <v>0</v>
      </c>
      <c r="P615" s="4">
        <v>-7.56</v>
      </c>
      <c r="Q615" s="9">
        <v>0</v>
      </c>
      <c r="R615" s="9">
        <v>459473.15704881464</v>
      </c>
      <c r="S615" s="9">
        <v>0</v>
      </c>
      <c r="T615" s="9">
        <v>667975.46071520657</v>
      </c>
      <c r="U615" s="9">
        <v>1521388.3015303449</v>
      </c>
      <c r="V615" s="9">
        <v>-812649.76501188881</v>
      </c>
      <c r="W615" s="9">
        <v>1521388.3015303449</v>
      </c>
      <c r="X615" s="9">
        <v>0</v>
      </c>
      <c r="Y615" s="9">
        <v>729110711.35495424</v>
      </c>
      <c r="Z615" s="9">
        <v>728651238.19790542</v>
      </c>
      <c r="AA615" s="9">
        <v>729319213.6586206</v>
      </c>
      <c r="AB615" s="9">
        <v>730172626.49943578</v>
      </c>
      <c r="AC615" s="9">
        <v>727838588.43289351</v>
      </c>
      <c r="AD615" s="9">
        <v>730172626.49943578</v>
      </c>
      <c r="AE615" s="9">
        <v>728651238.19790542</v>
      </c>
      <c r="AF615" s="9">
        <v>4228774062.8528991</v>
      </c>
      <c r="AG615" s="9">
        <f>IF(ISBLANK(Tabla3[[#This Row],[FPO]]),"",YEAR(Tabla3[[#This Row],[FPO]])-$B$1)</f>
        <v>3</v>
      </c>
      <c r="AH615" s="9"/>
    </row>
    <row r="616" spans="1:34" hidden="1" x14ac:dyDescent="0.25">
      <c r="A616" s="4" t="s">
        <v>1778</v>
      </c>
      <c r="B616" s="4" t="s">
        <v>1776</v>
      </c>
      <c r="C616" s="5">
        <v>44760</v>
      </c>
      <c r="D616" s="6">
        <v>44760</v>
      </c>
      <c r="E616" s="4">
        <v>100</v>
      </c>
      <c r="F616" s="4" t="s">
        <v>21</v>
      </c>
      <c r="G616" s="4" t="s">
        <v>1713</v>
      </c>
      <c r="H616" s="4" t="s">
        <v>1777</v>
      </c>
      <c r="I616" s="7">
        <v>46387</v>
      </c>
      <c r="J616" s="7">
        <v>46387</v>
      </c>
      <c r="K616" s="4" t="s">
        <v>16</v>
      </c>
      <c r="L616" s="4" t="s">
        <v>16</v>
      </c>
      <c r="M616" s="4" t="s">
        <v>221</v>
      </c>
      <c r="N616" s="4" t="s">
        <v>16</v>
      </c>
      <c r="O616" s="15">
        <v>0</v>
      </c>
      <c r="P616" s="4">
        <v>-7.25</v>
      </c>
      <c r="Q616" s="9">
        <v>0</v>
      </c>
      <c r="R616" s="9">
        <v>459473.15704881464</v>
      </c>
      <c r="S616" s="9">
        <v>0</v>
      </c>
      <c r="T616" s="9">
        <v>667975.46071520657</v>
      </c>
      <c r="U616" s="9">
        <v>1521388.3015303449</v>
      </c>
      <c r="V616" s="9">
        <v>-754173.56688952353</v>
      </c>
      <c r="W616" s="9">
        <v>1521388.3015303449</v>
      </c>
      <c r="X616" s="9">
        <v>0</v>
      </c>
      <c r="Y616" s="9">
        <v>729110711.35495424</v>
      </c>
      <c r="Z616" s="9">
        <v>728651238.19790542</v>
      </c>
      <c r="AA616" s="9">
        <v>729319213.6586206</v>
      </c>
      <c r="AB616" s="9">
        <v>730172626.49943578</v>
      </c>
      <c r="AC616" s="9">
        <v>727897064.6310159</v>
      </c>
      <c r="AD616" s="9">
        <v>730172626.49943578</v>
      </c>
      <c r="AE616" s="9">
        <v>728651238.19790542</v>
      </c>
      <c r="AF616" s="9">
        <v>4228832539.0510211</v>
      </c>
      <c r="AG616" s="9">
        <f>IF(ISBLANK(Tabla3[[#This Row],[FPO]]),"",YEAR(Tabla3[[#This Row],[FPO]])-$B$1)</f>
        <v>3</v>
      </c>
      <c r="AH616" s="9"/>
    </row>
    <row r="617" spans="1:34" hidden="1" x14ac:dyDescent="0.25">
      <c r="A617" s="4" t="s">
        <v>1779</v>
      </c>
      <c r="B617" s="4" t="s">
        <v>1780</v>
      </c>
      <c r="C617" s="5">
        <v>44760</v>
      </c>
      <c r="D617" s="6">
        <v>44760</v>
      </c>
      <c r="E617" s="4">
        <v>100</v>
      </c>
      <c r="F617" s="4" t="s">
        <v>21</v>
      </c>
      <c r="G617" s="4" t="s">
        <v>1668</v>
      </c>
      <c r="H617" s="4" t="s">
        <v>1781</v>
      </c>
      <c r="I617" s="7">
        <v>46752</v>
      </c>
      <c r="J617" s="7">
        <v>46752</v>
      </c>
      <c r="K617" s="4" t="s">
        <v>16</v>
      </c>
      <c r="L617" s="4" t="s">
        <v>16</v>
      </c>
      <c r="M617" s="4" t="s">
        <v>221</v>
      </c>
      <c r="N617" s="4" t="s">
        <v>16</v>
      </c>
      <c r="O617" s="15">
        <v>0</v>
      </c>
      <c r="P617" s="4">
        <v>-7.93</v>
      </c>
      <c r="Q617" s="9">
        <v>0</v>
      </c>
      <c r="R617" s="9">
        <v>459473.15704881464</v>
      </c>
      <c r="S617" s="9">
        <v>0</v>
      </c>
      <c r="T617" s="9">
        <v>667975.46071520657</v>
      </c>
      <c r="U617" s="9">
        <v>1521388.3015303449</v>
      </c>
      <c r="V617" s="9">
        <v>-812649.76501188881</v>
      </c>
      <c r="W617" s="9">
        <v>1521388.3015303449</v>
      </c>
      <c r="X617" s="9">
        <v>0</v>
      </c>
      <c r="Y617" s="9">
        <v>729110711.35495424</v>
      </c>
      <c r="Z617" s="9">
        <v>728651238.19790542</v>
      </c>
      <c r="AA617" s="9">
        <v>729319213.6586206</v>
      </c>
      <c r="AB617" s="9">
        <v>730172626.49943578</v>
      </c>
      <c r="AC617" s="9">
        <v>727838588.43289351</v>
      </c>
      <c r="AD617" s="9">
        <v>730172626.49943578</v>
      </c>
      <c r="AE617" s="9">
        <v>728651238.19790542</v>
      </c>
      <c r="AF617" s="9">
        <v>4228774062.8528991</v>
      </c>
      <c r="AG617" s="9">
        <f>IF(ISBLANK(Tabla3[[#This Row],[FPO]]),"",YEAR(Tabla3[[#This Row],[FPO]])-$B$1)</f>
        <v>4</v>
      </c>
      <c r="AH617" s="9"/>
    </row>
    <row r="618" spans="1:34" hidden="1" x14ac:dyDescent="0.25">
      <c r="A618" s="4" t="s">
        <v>1782</v>
      </c>
      <c r="B618" s="4" t="s">
        <v>1780</v>
      </c>
      <c r="C618" s="5">
        <v>44760</v>
      </c>
      <c r="D618" s="6">
        <v>44760</v>
      </c>
      <c r="E618" s="4">
        <v>100</v>
      </c>
      <c r="F618" s="4" t="s">
        <v>21</v>
      </c>
      <c r="G618" s="4" t="s">
        <v>1713</v>
      </c>
      <c r="H618" s="4" t="s">
        <v>1781</v>
      </c>
      <c r="I618" s="7">
        <v>46752</v>
      </c>
      <c r="J618" s="7">
        <v>46752</v>
      </c>
      <c r="K618" s="4" t="s">
        <v>16</v>
      </c>
      <c r="L618" s="4" t="s">
        <v>16</v>
      </c>
      <c r="M618" s="4" t="s">
        <v>221</v>
      </c>
      <c r="N618" s="4" t="s">
        <v>16</v>
      </c>
      <c r="O618" s="15">
        <v>0</v>
      </c>
      <c r="P618" s="4">
        <v>-7.46</v>
      </c>
      <c r="Q618" s="9">
        <v>0</v>
      </c>
      <c r="R618" s="9">
        <v>459473.15704881464</v>
      </c>
      <c r="S618" s="9">
        <v>0</v>
      </c>
      <c r="T618" s="9">
        <v>667975.46071520657</v>
      </c>
      <c r="U618" s="9">
        <v>1521388.3015303449</v>
      </c>
      <c r="V618" s="9">
        <v>-754173.56688952353</v>
      </c>
      <c r="W618" s="9">
        <v>1521388.3015303449</v>
      </c>
      <c r="X618" s="9">
        <v>0</v>
      </c>
      <c r="Y618" s="9">
        <v>729110711.35495424</v>
      </c>
      <c r="Z618" s="9">
        <v>728651238.19790542</v>
      </c>
      <c r="AA618" s="9">
        <v>729319213.6586206</v>
      </c>
      <c r="AB618" s="9">
        <v>730172626.49943578</v>
      </c>
      <c r="AC618" s="9">
        <v>727897064.6310159</v>
      </c>
      <c r="AD618" s="9">
        <v>730172626.49943578</v>
      </c>
      <c r="AE618" s="9">
        <v>728651238.19790542</v>
      </c>
      <c r="AF618" s="9">
        <v>4228832539.0510211</v>
      </c>
      <c r="AG618" s="9">
        <f>IF(ISBLANK(Tabla3[[#This Row],[FPO]]),"",YEAR(Tabla3[[#This Row],[FPO]])-$B$1)</f>
        <v>4</v>
      </c>
      <c r="AH618" s="9"/>
    </row>
    <row r="619" spans="1:34" hidden="1" x14ac:dyDescent="0.25">
      <c r="A619" s="4" t="s">
        <v>1900</v>
      </c>
      <c r="B619" s="4" t="s">
        <v>1901</v>
      </c>
      <c r="C619" s="5">
        <v>44796.415277777778</v>
      </c>
      <c r="D619" s="6">
        <v>44796.415277777778</v>
      </c>
      <c r="E619" s="4">
        <v>500</v>
      </c>
      <c r="F619" s="4" t="s">
        <v>21</v>
      </c>
      <c r="G619" s="4" t="s">
        <v>1681</v>
      </c>
      <c r="H619" s="4" t="s">
        <v>1902</v>
      </c>
      <c r="I619" s="7">
        <v>46387</v>
      </c>
      <c r="J619" s="7">
        <v>46387</v>
      </c>
      <c r="K619" s="4" t="s">
        <v>16</v>
      </c>
      <c r="L619" s="4" t="s">
        <v>16</v>
      </c>
      <c r="M619" s="4" t="s">
        <v>221</v>
      </c>
      <c r="N619" s="4" t="s">
        <v>16</v>
      </c>
      <c r="O619" s="15">
        <v>0</v>
      </c>
      <c r="P619" s="4">
        <v>-256.43</v>
      </c>
      <c r="Q619" s="9">
        <v>0</v>
      </c>
      <c r="R619" s="9">
        <v>459473.15704881464</v>
      </c>
      <c r="S619" s="9">
        <v>0</v>
      </c>
      <c r="T619" s="9">
        <v>667975.46071520657</v>
      </c>
      <c r="U619" s="9">
        <v>1521388.3015303449</v>
      </c>
      <c r="V619" s="9">
        <v>90968.284021375177</v>
      </c>
      <c r="W619" s="9">
        <v>1521388.3015303449</v>
      </c>
      <c r="X619" s="9">
        <v>0</v>
      </c>
      <c r="Y619" s="9">
        <v>729110711.35495424</v>
      </c>
      <c r="Z619" s="9">
        <v>728651238.19790542</v>
      </c>
      <c r="AA619" s="9">
        <v>729319213.6586206</v>
      </c>
      <c r="AB619" s="9">
        <v>730172626.49943578</v>
      </c>
      <c r="AC619" s="9">
        <v>728742206.4819268</v>
      </c>
      <c r="AD619" s="9">
        <v>730172626.49943578</v>
      </c>
      <c r="AE619" s="9">
        <v>728651238.19790542</v>
      </c>
      <c r="AF619" s="9">
        <v>4229677680.9019322</v>
      </c>
      <c r="AG619" s="9">
        <f>IF(ISBLANK(Tabla3[[#This Row],[FPO]]),"",YEAR(Tabla3[[#This Row],[FPO]])-$B$1)</f>
        <v>3</v>
      </c>
      <c r="AH619" s="9"/>
    </row>
    <row r="620" spans="1:34" hidden="1" x14ac:dyDescent="0.25">
      <c r="A620" s="4" t="s">
        <v>1903</v>
      </c>
      <c r="B620" s="4" t="s">
        <v>1901</v>
      </c>
      <c r="C620" s="5">
        <v>44796.415277777778</v>
      </c>
      <c r="D620" s="6">
        <v>44796.415277777778</v>
      </c>
      <c r="E620" s="4">
        <v>500</v>
      </c>
      <c r="F620" s="4" t="s">
        <v>21</v>
      </c>
      <c r="G620" s="4" t="s">
        <v>1749</v>
      </c>
      <c r="H620" s="4" t="s">
        <v>1902</v>
      </c>
      <c r="I620" s="7">
        <v>46387</v>
      </c>
      <c r="J620" s="7">
        <v>46387</v>
      </c>
      <c r="K620" s="4" t="s">
        <v>16</v>
      </c>
      <c r="L620" s="4" t="s">
        <v>16</v>
      </c>
      <c r="M620" s="4" t="s">
        <v>221</v>
      </c>
      <c r="N620" s="4" t="s">
        <v>16</v>
      </c>
      <c r="O620" s="15">
        <v>0</v>
      </c>
      <c r="P620" s="4">
        <v>-263.52</v>
      </c>
      <c r="Q620" s="9">
        <v>0</v>
      </c>
      <c r="R620" s="9">
        <v>459473.15704881464</v>
      </c>
      <c r="S620" s="9">
        <v>0</v>
      </c>
      <c r="T620" s="9">
        <v>667975.46071520657</v>
      </c>
      <c r="U620" s="9">
        <v>1521388.3015303449</v>
      </c>
      <c r="V620" s="9">
        <v>92671.729407110048</v>
      </c>
      <c r="W620" s="9">
        <v>1521388.3015303449</v>
      </c>
      <c r="X620" s="9">
        <v>0</v>
      </c>
      <c r="Y620" s="9">
        <v>729110711.35495424</v>
      </c>
      <c r="Z620" s="9">
        <v>728651238.19790542</v>
      </c>
      <c r="AA620" s="9">
        <v>729319213.6586206</v>
      </c>
      <c r="AB620" s="9">
        <v>730172626.49943578</v>
      </c>
      <c r="AC620" s="9">
        <v>728743909.92731249</v>
      </c>
      <c r="AD620" s="9">
        <v>730172626.49943578</v>
      </c>
      <c r="AE620" s="9">
        <v>728651238.19790542</v>
      </c>
      <c r="AF620" s="9">
        <v>4229679384.3473177</v>
      </c>
      <c r="AG620" s="9">
        <f>IF(ISBLANK(Tabla3[[#This Row],[FPO]]),"",YEAR(Tabla3[[#This Row],[FPO]])-$B$1)</f>
        <v>3</v>
      </c>
      <c r="AH620" s="9"/>
    </row>
    <row r="621" spans="1:34" x14ac:dyDescent="0.25">
      <c r="A621" s="4" t="s">
        <v>1904</v>
      </c>
      <c r="B621" s="4" t="s">
        <v>1905</v>
      </c>
      <c r="C621" s="5">
        <v>44792.425000000003</v>
      </c>
      <c r="D621" s="6">
        <v>44792.425000000003</v>
      </c>
      <c r="E621" s="4">
        <v>19.899999999999999</v>
      </c>
      <c r="F621" s="4" t="s">
        <v>21</v>
      </c>
      <c r="G621" s="4" t="s">
        <v>1906</v>
      </c>
      <c r="H621" s="4" t="s">
        <v>1907</v>
      </c>
      <c r="I621" s="7">
        <v>46020</v>
      </c>
      <c r="J621" s="7">
        <v>46020</v>
      </c>
      <c r="K621" s="4" t="s">
        <v>16</v>
      </c>
      <c r="L621" s="4" t="s">
        <v>16</v>
      </c>
      <c r="M621" s="4" t="s">
        <v>221</v>
      </c>
      <c r="N621" s="4" t="s">
        <v>16</v>
      </c>
      <c r="O621" s="15">
        <v>0</v>
      </c>
      <c r="P621" s="4">
        <v>0.22586000000000001</v>
      </c>
      <c r="Q621" s="9">
        <v>0</v>
      </c>
      <c r="R621" s="9">
        <v>513690.98958057474</v>
      </c>
      <c r="S621" s="9">
        <v>0</v>
      </c>
      <c r="T621" s="9">
        <v>746796.56507960113</v>
      </c>
      <c r="U621" s="9">
        <v>1700912.1211109257</v>
      </c>
      <c r="V621" s="9">
        <v>-86808.819201509279</v>
      </c>
      <c r="W621" s="9">
        <v>1700912.1211109257</v>
      </c>
      <c r="X621" s="9">
        <v>0</v>
      </c>
      <c r="Y621" s="9">
        <v>729164929.18748605</v>
      </c>
      <c r="Z621" s="9">
        <v>728651238.19790542</v>
      </c>
      <c r="AA621" s="9">
        <v>729398034.76298499</v>
      </c>
      <c r="AB621" s="9">
        <v>730352150.31901634</v>
      </c>
      <c r="AC621" s="9">
        <v>728564429.37870395</v>
      </c>
      <c r="AD621" s="9">
        <v>730352150.31901634</v>
      </c>
      <c r="AE621" s="9">
        <v>728651238.19790542</v>
      </c>
      <c r="AF621" s="9">
        <v>4229902228.4649768</v>
      </c>
      <c r="AG621" s="9">
        <f>IF(ISBLANK(Tabla3[[#This Row],[FPO]]),"",YEAR(Tabla3[[#This Row],[FPO]])-$B$1)</f>
        <v>2</v>
      </c>
      <c r="AH621" s="9"/>
    </row>
    <row r="622" spans="1:34" x14ac:dyDescent="0.25">
      <c r="A622" s="4" t="s">
        <v>1908</v>
      </c>
      <c r="B622" s="4" t="s">
        <v>1905</v>
      </c>
      <c r="C622" s="5">
        <v>44792.425000000003</v>
      </c>
      <c r="D622" s="6">
        <v>44792.425000000003</v>
      </c>
      <c r="E622" s="4">
        <v>19.899999999999999</v>
      </c>
      <c r="F622" s="4" t="s">
        <v>21</v>
      </c>
      <c r="G622" s="4" t="s">
        <v>1848</v>
      </c>
      <c r="H622" s="4" t="s">
        <v>1907</v>
      </c>
      <c r="I622" s="7">
        <v>46020</v>
      </c>
      <c r="J622" s="7">
        <v>46020</v>
      </c>
      <c r="K622" s="4" t="s">
        <v>16</v>
      </c>
      <c r="L622" s="4" t="s">
        <v>16</v>
      </c>
      <c r="M622" s="4" t="s">
        <v>221</v>
      </c>
      <c r="N622" s="4" t="s">
        <v>16</v>
      </c>
      <c r="O622" s="15">
        <v>0</v>
      </c>
      <c r="P622" s="4">
        <v>0.15984000000000001</v>
      </c>
      <c r="Q622" s="9">
        <v>0</v>
      </c>
      <c r="R622" s="9">
        <v>513690.98958057474</v>
      </c>
      <c r="S622" s="9">
        <v>0</v>
      </c>
      <c r="T622" s="9">
        <v>746796.56507960113</v>
      </c>
      <c r="U622" s="9">
        <v>1700912.1211109257</v>
      </c>
      <c r="V622" s="9">
        <v>-92150.900383140615</v>
      </c>
      <c r="W622" s="9">
        <v>1700912.1211109257</v>
      </c>
      <c r="X622" s="9">
        <v>0</v>
      </c>
      <c r="Y622" s="9">
        <v>729164929.18748605</v>
      </c>
      <c r="Z622" s="9">
        <v>728651238.19790542</v>
      </c>
      <c r="AA622" s="9">
        <v>729398034.76298499</v>
      </c>
      <c r="AB622" s="9">
        <v>730352150.31901634</v>
      </c>
      <c r="AC622" s="9">
        <v>728559087.29752231</v>
      </c>
      <c r="AD622" s="9">
        <v>730352150.31901634</v>
      </c>
      <c r="AE622" s="9">
        <v>728651238.19790542</v>
      </c>
      <c r="AF622" s="9">
        <v>4229896886.3837948</v>
      </c>
      <c r="AG622" s="9">
        <f>IF(ISBLANK(Tabla3[[#This Row],[FPO]]),"",YEAR(Tabla3[[#This Row],[FPO]])-$B$1)</f>
        <v>2</v>
      </c>
      <c r="AH622" s="9"/>
    </row>
    <row r="623" spans="1:34" x14ac:dyDescent="0.25">
      <c r="A623" s="4" t="s">
        <v>1836</v>
      </c>
      <c r="B623" s="4" t="s">
        <v>1837</v>
      </c>
      <c r="C623" s="5">
        <v>44770.754861111112</v>
      </c>
      <c r="D623" s="6">
        <v>44770.754861111112</v>
      </c>
      <c r="E623" s="4">
        <v>19.899999999999999</v>
      </c>
      <c r="F623" s="4" t="s">
        <v>21</v>
      </c>
      <c r="G623" s="4" t="s">
        <v>1797</v>
      </c>
      <c r="H623" s="4" t="s">
        <v>1838</v>
      </c>
      <c r="I623" s="7">
        <v>46022</v>
      </c>
      <c r="J623" s="7">
        <v>46022</v>
      </c>
      <c r="K623" s="4" t="s">
        <v>16</v>
      </c>
      <c r="L623" s="4" t="s">
        <v>16</v>
      </c>
      <c r="M623" s="4" t="s">
        <v>221</v>
      </c>
      <c r="N623" s="4" t="s">
        <v>16</v>
      </c>
      <c r="O623" s="15">
        <v>0</v>
      </c>
      <c r="P623" s="4">
        <v>-0.5</v>
      </c>
      <c r="Q623" s="9">
        <v>0</v>
      </c>
      <c r="R623" s="9">
        <v>459473.15704881458</v>
      </c>
      <c r="S623" s="9">
        <v>0</v>
      </c>
      <c r="T623" s="9">
        <v>667975.46071520681</v>
      </c>
      <c r="U623" s="9">
        <v>1521388.3015303449</v>
      </c>
      <c r="V623" s="9">
        <v>-170558.23910888439</v>
      </c>
      <c r="W623" s="9">
        <v>1521388.3015303449</v>
      </c>
      <c r="X623" s="9">
        <v>0</v>
      </c>
      <c r="Y623" s="9">
        <v>729110711.35495424</v>
      </c>
      <c r="Z623" s="9">
        <v>728651238.19790542</v>
      </c>
      <c r="AA623" s="9">
        <v>729319213.6586206</v>
      </c>
      <c r="AB623" s="9">
        <v>730172626.49943578</v>
      </c>
      <c r="AC623" s="9">
        <v>728480679.9587965</v>
      </c>
      <c r="AD623" s="9">
        <v>730172626.49943578</v>
      </c>
      <c r="AE623" s="9">
        <v>728651238.19790542</v>
      </c>
      <c r="AF623" s="9">
        <v>4229416154.3788018</v>
      </c>
      <c r="AG623" s="9">
        <f>IF(ISBLANK(Tabla3[[#This Row],[FPO]]),"",YEAR(Tabla3[[#This Row],[FPO]])-$B$1)</f>
        <v>2</v>
      </c>
      <c r="AH623" s="9"/>
    </row>
    <row r="624" spans="1:34" hidden="1" x14ac:dyDescent="0.25">
      <c r="A624" s="4" t="s">
        <v>2161</v>
      </c>
      <c r="B624" s="4" t="s">
        <v>2162</v>
      </c>
      <c r="C624" s="5">
        <v>44756</v>
      </c>
      <c r="D624" s="6">
        <v>44756</v>
      </c>
      <c r="E624" s="4">
        <v>99.9</v>
      </c>
      <c r="F624" s="4" t="s">
        <v>21</v>
      </c>
      <c r="G624" s="4" t="s">
        <v>1694</v>
      </c>
      <c r="H624" s="4" t="s">
        <v>2163</v>
      </c>
      <c r="I624" s="7">
        <v>46081</v>
      </c>
      <c r="J624" s="7">
        <v>46081</v>
      </c>
      <c r="K624" s="4" t="s">
        <v>16</v>
      </c>
      <c r="L624" s="4" t="s">
        <v>16</v>
      </c>
      <c r="M624" s="4" t="s">
        <v>221</v>
      </c>
      <c r="N624" s="4" t="s">
        <v>16</v>
      </c>
      <c r="O624" s="15">
        <v>0</v>
      </c>
      <c r="P624" s="4">
        <v>-3.5199685029999999</v>
      </c>
      <c r="Q624" s="9">
        <v>0</v>
      </c>
      <c r="R624" s="9">
        <v>367600.87577229866</v>
      </c>
      <c r="S624" s="9">
        <v>0</v>
      </c>
      <c r="T624" s="9">
        <v>534412.86087410641</v>
      </c>
      <c r="U624" s="9">
        <v>1217184.6460507561</v>
      </c>
      <c r="V624" s="9">
        <v>-47875.22113771001</v>
      </c>
      <c r="W624" s="9">
        <v>1217184.6460507561</v>
      </c>
      <c r="X624" s="9">
        <v>0</v>
      </c>
      <c r="Y624" s="9">
        <v>729018839.07367778</v>
      </c>
      <c r="Z624" s="9">
        <v>728651238.19790542</v>
      </c>
      <c r="AA624" s="9">
        <v>729185651.05877948</v>
      </c>
      <c r="AB624" s="9">
        <v>729868422.84395623</v>
      </c>
      <c r="AC624" s="9">
        <v>728603362.97676766</v>
      </c>
      <c r="AD624" s="9">
        <v>729868422.84395623</v>
      </c>
      <c r="AE624" s="9">
        <v>728651238.19790542</v>
      </c>
      <c r="AF624" s="9">
        <v>4228857097.0324354</v>
      </c>
      <c r="AG624" s="9">
        <f>IF(ISBLANK(Tabla3[[#This Row],[FPO]]),"",YEAR(Tabla3[[#This Row],[FPO]])-$B$1)</f>
        <v>3</v>
      </c>
      <c r="AH624" s="9"/>
    </row>
    <row r="625" spans="1:34" x14ac:dyDescent="0.25">
      <c r="A625" s="4" t="s">
        <v>2019</v>
      </c>
      <c r="B625" s="4" t="s">
        <v>2020</v>
      </c>
      <c r="C625" s="5">
        <v>44781.82708333333</v>
      </c>
      <c r="D625" s="6">
        <v>44781.82708333333</v>
      </c>
      <c r="E625" s="4">
        <v>19.899999999999999</v>
      </c>
      <c r="F625" s="4" t="s">
        <v>21</v>
      </c>
      <c r="G625" s="4" t="s">
        <v>1906</v>
      </c>
      <c r="H625" s="4" t="s">
        <v>2021</v>
      </c>
      <c r="I625" s="7">
        <v>46022</v>
      </c>
      <c r="J625" s="7">
        <v>46022</v>
      </c>
      <c r="K625" s="4" t="s">
        <v>16</v>
      </c>
      <c r="L625" s="4" t="s">
        <v>16</v>
      </c>
      <c r="M625" s="4" t="s">
        <v>221</v>
      </c>
      <c r="N625" s="4" t="s">
        <v>16</v>
      </c>
      <c r="O625" s="15">
        <v>0</v>
      </c>
      <c r="P625" s="4">
        <v>-1.36</v>
      </c>
      <c r="Q625" s="9">
        <v>0</v>
      </c>
      <c r="R625" s="9">
        <v>367600.87577229866</v>
      </c>
      <c r="S625" s="9">
        <v>0</v>
      </c>
      <c r="T625" s="9">
        <v>534412.86087410641</v>
      </c>
      <c r="U625" s="9">
        <v>1217184.6460507561</v>
      </c>
      <c r="V625" s="9">
        <v>-43617.543368546067</v>
      </c>
      <c r="W625" s="9">
        <v>1217184.6460507561</v>
      </c>
      <c r="X625" s="9">
        <v>0</v>
      </c>
      <c r="Y625" s="9">
        <v>729018839.07367778</v>
      </c>
      <c r="Z625" s="9">
        <v>728651238.19790542</v>
      </c>
      <c r="AA625" s="9">
        <v>729185651.05877948</v>
      </c>
      <c r="AB625" s="9">
        <v>729868422.84395623</v>
      </c>
      <c r="AC625" s="9">
        <v>728607620.65453684</v>
      </c>
      <c r="AD625" s="9">
        <v>729868422.84395623</v>
      </c>
      <c r="AE625" s="9">
        <v>728651238.19790542</v>
      </c>
      <c r="AF625" s="9">
        <v>4228861354.7102051</v>
      </c>
      <c r="AG625" s="9">
        <f>IF(ISBLANK(Tabla3[[#This Row],[FPO]]),"",YEAR(Tabla3[[#This Row],[FPO]])-$B$1)</f>
        <v>2</v>
      </c>
      <c r="AH625" s="9"/>
    </row>
    <row r="626" spans="1:34" x14ac:dyDescent="0.25">
      <c r="A626" s="4" t="s">
        <v>2022</v>
      </c>
      <c r="B626" s="4" t="s">
        <v>2020</v>
      </c>
      <c r="C626" s="5">
        <v>44781.82708333333</v>
      </c>
      <c r="D626" s="6">
        <v>44781.82708333333</v>
      </c>
      <c r="E626" s="4">
        <v>19.899999999999999</v>
      </c>
      <c r="F626" s="4" t="s">
        <v>21</v>
      </c>
      <c r="G626" s="4" t="s">
        <v>1848</v>
      </c>
      <c r="H626" s="4" t="s">
        <v>2021</v>
      </c>
      <c r="I626" s="7">
        <v>46022</v>
      </c>
      <c r="J626" s="7">
        <v>46022</v>
      </c>
      <c r="K626" s="4" t="s">
        <v>16</v>
      </c>
      <c r="L626" s="4" t="s">
        <v>16</v>
      </c>
      <c r="M626" s="4" t="s">
        <v>221</v>
      </c>
      <c r="N626" s="4" t="s">
        <v>16</v>
      </c>
      <c r="O626" s="15">
        <v>0</v>
      </c>
      <c r="P626" s="4">
        <v>-1.34</v>
      </c>
      <c r="Q626" s="9">
        <v>0</v>
      </c>
      <c r="R626" s="9">
        <v>459473.15704881458</v>
      </c>
      <c r="S626" s="9">
        <v>0</v>
      </c>
      <c r="T626" s="9">
        <v>667975.46071520681</v>
      </c>
      <c r="U626" s="9">
        <v>1521388.3015303449</v>
      </c>
      <c r="V626" s="9">
        <v>-160455.48626968218</v>
      </c>
      <c r="W626" s="9">
        <v>1521388.3015303449</v>
      </c>
      <c r="X626" s="9">
        <v>0</v>
      </c>
      <c r="Y626" s="9">
        <v>729110711.35495424</v>
      </c>
      <c r="Z626" s="9">
        <v>728651238.19790542</v>
      </c>
      <c r="AA626" s="9">
        <v>729319213.6586206</v>
      </c>
      <c r="AB626" s="9">
        <v>730172626.49943578</v>
      </c>
      <c r="AC626" s="9">
        <v>728490782.71163571</v>
      </c>
      <c r="AD626" s="9">
        <v>730172626.49943578</v>
      </c>
      <c r="AE626" s="9">
        <v>728651238.19790542</v>
      </c>
      <c r="AF626" s="9">
        <v>4229426257.1316409</v>
      </c>
      <c r="AG626" s="9">
        <f>IF(ISBLANK(Tabla3[[#This Row],[FPO]]),"",YEAR(Tabla3[[#This Row],[FPO]])-$B$1)</f>
        <v>2</v>
      </c>
      <c r="AH626" s="9"/>
    </row>
    <row r="627" spans="1:34" x14ac:dyDescent="0.25">
      <c r="A627" s="4" t="s">
        <v>2006</v>
      </c>
      <c r="B627" s="4" t="s">
        <v>2007</v>
      </c>
      <c r="C627" s="5">
        <v>44781.75277777778</v>
      </c>
      <c r="D627" s="6">
        <v>44781.75277777778</v>
      </c>
      <c r="E627" s="4">
        <v>9.9</v>
      </c>
      <c r="F627" s="4" t="s">
        <v>21</v>
      </c>
      <c r="G627" s="4" t="s">
        <v>1906</v>
      </c>
      <c r="H627" s="4" t="s">
        <v>2008</v>
      </c>
      <c r="I627" s="7">
        <v>45869</v>
      </c>
      <c r="J627" s="7">
        <v>45869</v>
      </c>
      <c r="K627" s="4" t="s">
        <v>16</v>
      </c>
      <c r="L627" s="4" t="s">
        <v>16</v>
      </c>
      <c r="M627" s="4" t="s">
        <v>221</v>
      </c>
      <c r="N627" s="4" t="s">
        <v>16</v>
      </c>
      <c r="O627" s="15">
        <v>0</v>
      </c>
      <c r="P627" s="4">
        <v>-0.4</v>
      </c>
      <c r="Q627" s="9">
        <v>0</v>
      </c>
      <c r="R627" s="9">
        <v>459473.15704881446</v>
      </c>
      <c r="S627" s="9">
        <v>0</v>
      </c>
      <c r="T627" s="9">
        <v>667975.46071520681</v>
      </c>
      <c r="U627" s="9">
        <v>1521388.3015303453</v>
      </c>
      <c r="V627" s="9">
        <v>-28530.619727591133</v>
      </c>
      <c r="W627" s="9">
        <v>1521388.3015303453</v>
      </c>
      <c r="X627" s="9">
        <v>0</v>
      </c>
      <c r="Y627" s="9">
        <v>729110711.35495424</v>
      </c>
      <c r="Z627" s="9">
        <v>728651238.19790542</v>
      </c>
      <c r="AA627" s="9">
        <v>729319213.6586206</v>
      </c>
      <c r="AB627" s="9">
        <v>730172626.49943578</v>
      </c>
      <c r="AC627" s="9">
        <v>728622707.57817781</v>
      </c>
      <c r="AD627" s="9">
        <v>730172626.49943578</v>
      </c>
      <c r="AE627" s="9">
        <v>728651238.19790542</v>
      </c>
      <c r="AF627" s="9">
        <v>4229558181.9981833</v>
      </c>
      <c r="AG627" s="9">
        <f>IF(ISBLANK(Tabla3[[#This Row],[FPO]]),"",YEAR(Tabla3[[#This Row],[FPO]])-$B$1)</f>
        <v>2</v>
      </c>
      <c r="AH627" s="9"/>
    </row>
    <row r="628" spans="1:34" x14ac:dyDescent="0.25">
      <c r="A628" s="4" t="s">
        <v>1839</v>
      </c>
      <c r="B628" s="4" t="s">
        <v>1840</v>
      </c>
      <c r="C628" s="5">
        <v>44769.670138888891</v>
      </c>
      <c r="D628" s="6">
        <v>44769.670138888891</v>
      </c>
      <c r="E628" s="4">
        <v>9.9</v>
      </c>
      <c r="F628" s="4" t="s">
        <v>21</v>
      </c>
      <c r="G628" s="4" t="s">
        <v>1791</v>
      </c>
      <c r="H628" s="4" t="s">
        <v>1841</v>
      </c>
      <c r="I628" s="7">
        <v>46022</v>
      </c>
      <c r="J628" s="7">
        <v>46022</v>
      </c>
      <c r="K628" s="4" t="s">
        <v>16</v>
      </c>
      <c r="L628" s="4" t="s">
        <v>16</v>
      </c>
      <c r="M628" s="4" t="s">
        <v>221</v>
      </c>
      <c r="N628" s="4" t="s">
        <v>16</v>
      </c>
      <c r="O628" s="15">
        <v>0</v>
      </c>
      <c r="P628" s="4">
        <v>-1.77</v>
      </c>
      <c r="Q628" s="9">
        <v>0</v>
      </c>
      <c r="R628" s="9">
        <v>410977.77911342983</v>
      </c>
      <c r="S628" s="9">
        <v>0</v>
      </c>
      <c r="T628" s="9">
        <v>597473.57845725107</v>
      </c>
      <c r="U628" s="9">
        <v>1360812.4342847455</v>
      </c>
      <c r="V628" s="9">
        <v>-490041.80667310738</v>
      </c>
      <c r="W628" s="9">
        <v>1360812.4342847455</v>
      </c>
      <c r="X628" s="9">
        <v>0</v>
      </c>
      <c r="Y628" s="9">
        <v>729062215.97701883</v>
      </c>
      <c r="Z628" s="9">
        <v>728651238.19790542</v>
      </c>
      <c r="AA628" s="9">
        <v>729248711.77636266</v>
      </c>
      <c r="AB628" s="9">
        <v>730012050.63219011</v>
      </c>
      <c r="AC628" s="9">
        <v>728161196.39123237</v>
      </c>
      <c r="AD628" s="9">
        <v>730012050.63219011</v>
      </c>
      <c r="AE628" s="9">
        <v>728651238.19790542</v>
      </c>
      <c r="AF628" s="9">
        <v>4228736809.7501764</v>
      </c>
      <c r="AG628" s="9">
        <f>IF(ISBLANK(Tabla3[[#This Row],[FPO]]),"",YEAR(Tabla3[[#This Row],[FPO]])-$B$1)</f>
        <v>2</v>
      </c>
      <c r="AH628" s="9"/>
    </row>
    <row r="629" spans="1:34" x14ac:dyDescent="0.25">
      <c r="A629" s="4" t="s">
        <v>1842</v>
      </c>
      <c r="B629" s="4" t="s">
        <v>1840</v>
      </c>
      <c r="C629" s="5">
        <v>44769.670138888891</v>
      </c>
      <c r="D629" s="6">
        <v>44769.670138888891</v>
      </c>
      <c r="E629" s="4">
        <v>9.9</v>
      </c>
      <c r="F629" s="4" t="s">
        <v>21</v>
      </c>
      <c r="G629" s="4" t="s">
        <v>1843</v>
      </c>
      <c r="H629" s="4" t="s">
        <v>1841</v>
      </c>
      <c r="I629" s="7">
        <v>46022</v>
      </c>
      <c r="J629" s="7">
        <v>46022</v>
      </c>
      <c r="K629" s="4" t="s">
        <v>16</v>
      </c>
      <c r="L629" s="4" t="s">
        <v>16</v>
      </c>
      <c r="M629" s="4" t="s">
        <v>221</v>
      </c>
      <c r="N629" s="4" t="s">
        <v>16</v>
      </c>
      <c r="O629" s="15">
        <v>0</v>
      </c>
      <c r="P629" s="4">
        <v>-1.74</v>
      </c>
      <c r="Q629" s="9">
        <v>0</v>
      </c>
      <c r="R629" s="9">
        <v>410977.77911342983</v>
      </c>
      <c r="S629" s="9">
        <v>0</v>
      </c>
      <c r="T629" s="9">
        <v>597473.57845725107</v>
      </c>
      <c r="U629" s="9">
        <v>1360812.4342847455</v>
      </c>
      <c r="V629" s="9">
        <v>-504145.75851288607</v>
      </c>
      <c r="W629" s="9">
        <v>1360812.4342847455</v>
      </c>
      <c r="X629" s="9">
        <v>0</v>
      </c>
      <c r="Y629" s="9">
        <v>729062215.97701883</v>
      </c>
      <c r="Z629" s="9">
        <v>728651238.19790542</v>
      </c>
      <c r="AA629" s="9">
        <v>729248711.77636266</v>
      </c>
      <c r="AB629" s="9">
        <v>730012050.63219011</v>
      </c>
      <c r="AC629" s="9">
        <v>728147092.43939257</v>
      </c>
      <c r="AD629" s="9">
        <v>730012050.63219011</v>
      </c>
      <c r="AE629" s="9">
        <v>728651238.19790542</v>
      </c>
      <c r="AF629" s="9">
        <v>4228722705.7983365</v>
      </c>
      <c r="AG629" s="9">
        <f>IF(ISBLANK(Tabla3[[#This Row],[FPO]]),"",YEAR(Tabla3[[#This Row],[FPO]])-$B$1)</f>
        <v>2</v>
      </c>
      <c r="AH629" s="9"/>
    </row>
    <row r="630" spans="1:34" hidden="1" x14ac:dyDescent="0.25">
      <c r="A630" s="4" t="s">
        <v>2126</v>
      </c>
      <c r="B630" s="4" t="s">
        <v>2127</v>
      </c>
      <c r="C630" s="5">
        <v>44748</v>
      </c>
      <c r="D630" s="6">
        <v>44748</v>
      </c>
      <c r="E630" s="4">
        <v>60</v>
      </c>
      <c r="F630" s="4" t="s">
        <v>21</v>
      </c>
      <c r="G630" s="4" t="s">
        <v>1671</v>
      </c>
      <c r="H630" s="4" t="s">
        <v>2128</v>
      </c>
      <c r="I630" s="7">
        <v>46387</v>
      </c>
      <c r="J630" s="7">
        <v>46387</v>
      </c>
      <c r="K630" s="4" t="s">
        <v>16</v>
      </c>
      <c r="L630" s="4" t="s">
        <v>16</v>
      </c>
      <c r="M630" s="4" t="s">
        <v>221</v>
      </c>
      <c r="N630" s="4" t="s">
        <v>16</v>
      </c>
      <c r="O630" s="15">
        <v>0</v>
      </c>
      <c r="P630" s="4">
        <v>-2.51729</v>
      </c>
      <c r="Q630" s="9">
        <v>0</v>
      </c>
      <c r="R630" s="9">
        <v>459473.15704881446</v>
      </c>
      <c r="S630" s="9">
        <v>0</v>
      </c>
      <c r="T630" s="9">
        <v>667975.46071520681</v>
      </c>
      <c r="U630" s="9">
        <v>1521388.3015303453</v>
      </c>
      <c r="V630" s="9">
        <v>-100670.2177952827</v>
      </c>
      <c r="W630" s="9">
        <v>1521388.3015303453</v>
      </c>
      <c r="X630" s="9">
        <v>0</v>
      </c>
      <c r="Y630" s="9">
        <v>729110711.35495424</v>
      </c>
      <c r="Z630" s="9">
        <v>728651238.19790542</v>
      </c>
      <c r="AA630" s="9">
        <v>729319213.6586206</v>
      </c>
      <c r="AB630" s="9">
        <v>730172626.49943578</v>
      </c>
      <c r="AC630" s="9">
        <v>728550567.98011017</v>
      </c>
      <c r="AD630" s="9">
        <v>730172626.49943578</v>
      </c>
      <c r="AE630" s="9">
        <v>728651238.19790542</v>
      </c>
      <c r="AF630" s="9">
        <v>4229486042.4001155</v>
      </c>
      <c r="AG630" s="9">
        <f>IF(ISBLANK(Tabla3[[#This Row],[FPO]]),"",YEAR(Tabla3[[#This Row],[FPO]])-$B$1)</f>
        <v>3</v>
      </c>
      <c r="AH630" s="9"/>
    </row>
    <row r="631" spans="1:34" hidden="1" x14ac:dyDescent="0.25">
      <c r="A631" s="4" t="s">
        <v>2129</v>
      </c>
      <c r="B631" s="4" t="s">
        <v>2127</v>
      </c>
      <c r="C631" s="5">
        <v>44748</v>
      </c>
      <c r="D631" s="6">
        <v>44748</v>
      </c>
      <c r="E631" s="4">
        <v>60</v>
      </c>
      <c r="F631" s="4" t="s">
        <v>21</v>
      </c>
      <c r="G631" s="4" t="s">
        <v>1899</v>
      </c>
      <c r="H631" s="4" t="s">
        <v>2128</v>
      </c>
      <c r="I631" s="7">
        <v>46387</v>
      </c>
      <c r="J631" s="7">
        <v>46387</v>
      </c>
      <c r="K631" s="4" t="s">
        <v>16</v>
      </c>
      <c r="L631" s="4" t="s">
        <v>16</v>
      </c>
      <c r="M631" s="4" t="s">
        <v>221</v>
      </c>
      <c r="N631" s="4" t="s">
        <v>16</v>
      </c>
      <c r="O631" s="15">
        <v>0</v>
      </c>
      <c r="P631" s="4">
        <v>-3.1475</v>
      </c>
      <c r="Q631" s="9">
        <v>0</v>
      </c>
      <c r="R631" s="9">
        <v>367600.87577229866</v>
      </c>
      <c r="S631" s="9">
        <v>0</v>
      </c>
      <c r="T631" s="9">
        <v>534412.86087410641</v>
      </c>
      <c r="U631" s="9">
        <v>1217184.6460507561</v>
      </c>
      <c r="V631" s="9">
        <v>-203091.22958911964</v>
      </c>
      <c r="W631" s="9">
        <v>1217184.6460507561</v>
      </c>
      <c r="X631" s="9">
        <v>0</v>
      </c>
      <c r="Y631" s="9">
        <v>729018839.07367778</v>
      </c>
      <c r="Z631" s="9">
        <v>728651238.19790542</v>
      </c>
      <c r="AA631" s="9">
        <v>729185651.05877948</v>
      </c>
      <c r="AB631" s="9">
        <v>729868422.84395623</v>
      </c>
      <c r="AC631" s="9">
        <v>728448146.96831632</v>
      </c>
      <c r="AD631" s="9">
        <v>729868422.84395623</v>
      </c>
      <c r="AE631" s="9">
        <v>728651238.19790542</v>
      </c>
      <c r="AF631" s="9">
        <v>4228701881.023984</v>
      </c>
      <c r="AG631" s="9">
        <f>IF(ISBLANK(Tabla3[[#This Row],[FPO]]),"",YEAR(Tabla3[[#This Row],[FPO]])-$B$1)</f>
        <v>3</v>
      </c>
      <c r="AH631" s="9"/>
    </row>
    <row r="632" spans="1:34" x14ac:dyDescent="0.25">
      <c r="A632" s="4" t="s">
        <v>2013</v>
      </c>
      <c r="B632" s="4" t="s">
        <v>2014</v>
      </c>
      <c r="C632" s="5">
        <v>44795.759722222225</v>
      </c>
      <c r="D632" s="6">
        <v>44795.759722222225</v>
      </c>
      <c r="E632" s="4">
        <v>9.9</v>
      </c>
      <c r="F632" s="4" t="s">
        <v>21</v>
      </c>
      <c r="G632" s="4" t="s">
        <v>1829</v>
      </c>
      <c r="H632" s="4" t="s">
        <v>2015</v>
      </c>
      <c r="I632" s="7">
        <v>45657</v>
      </c>
      <c r="J632" s="7">
        <v>45657</v>
      </c>
      <c r="K632" s="4" t="s">
        <v>16</v>
      </c>
      <c r="L632" s="4" t="s">
        <v>16</v>
      </c>
      <c r="M632" s="4" t="s">
        <v>221</v>
      </c>
      <c r="N632" s="4" t="s">
        <v>16</v>
      </c>
      <c r="O632" s="15">
        <v>0</v>
      </c>
      <c r="P632" s="4">
        <v>0</v>
      </c>
      <c r="Q632" s="9">
        <v>0</v>
      </c>
      <c r="R632" s="9">
        <v>367600.87577229866</v>
      </c>
      <c r="S632" s="9">
        <v>0</v>
      </c>
      <c r="T632" s="9">
        <v>534412.86087410641</v>
      </c>
      <c r="U632" s="9">
        <v>1217184.6460507561</v>
      </c>
      <c r="V632" s="9">
        <v>-241126.48432698409</v>
      </c>
      <c r="W632" s="9">
        <v>1217184.6460507561</v>
      </c>
      <c r="X632" s="9">
        <v>0</v>
      </c>
      <c r="Y632" s="9">
        <v>729018839.07367778</v>
      </c>
      <c r="Z632" s="9">
        <v>728651238.19790542</v>
      </c>
      <c r="AA632" s="9">
        <v>729185651.05877948</v>
      </c>
      <c r="AB632" s="9">
        <v>729868422.84395623</v>
      </c>
      <c r="AC632" s="9">
        <v>728410111.71357846</v>
      </c>
      <c r="AD632" s="9">
        <v>729868422.84395623</v>
      </c>
      <c r="AE632" s="9">
        <v>728651238.19790542</v>
      </c>
      <c r="AF632" s="9">
        <v>4228663845.7692461</v>
      </c>
      <c r="AG632" s="9">
        <f>IF(ISBLANK(Tabla3[[#This Row],[FPO]]),"",YEAR(Tabla3[[#This Row],[FPO]])-$B$1)</f>
        <v>1</v>
      </c>
      <c r="AH632" s="9"/>
    </row>
    <row r="633" spans="1:34" hidden="1" x14ac:dyDescent="0.25">
      <c r="A633" s="4" t="s">
        <v>1745</v>
      </c>
      <c r="B633" s="4" t="s">
        <v>1746</v>
      </c>
      <c r="C633" s="5">
        <v>44760</v>
      </c>
      <c r="D633" s="6">
        <v>44760</v>
      </c>
      <c r="E633" s="4">
        <v>200</v>
      </c>
      <c r="F633" s="4" t="s">
        <v>21</v>
      </c>
      <c r="G633" s="4" t="s">
        <v>1719</v>
      </c>
      <c r="H633" s="4" t="s">
        <v>1747</v>
      </c>
      <c r="I633" s="7">
        <v>46568</v>
      </c>
      <c r="J633" s="7">
        <v>46568</v>
      </c>
      <c r="K633" s="4" t="s">
        <v>16</v>
      </c>
      <c r="L633" s="4" t="s">
        <v>16</v>
      </c>
      <c r="M633" s="4" t="s">
        <v>221</v>
      </c>
      <c r="N633" s="4" t="s">
        <v>16</v>
      </c>
      <c r="O633" s="15">
        <v>0</v>
      </c>
      <c r="P633" s="4">
        <v>-50.97</v>
      </c>
      <c r="Q633" s="9">
        <v>0</v>
      </c>
      <c r="R633" s="9">
        <v>367600.87577229866</v>
      </c>
      <c r="S633" s="9">
        <v>0</v>
      </c>
      <c r="T633" s="9">
        <v>534412.86087410641</v>
      </c>
      <c r="U633" s="9">
        <v>1217184.6460507561</v>
      </c>
      <c r="V633" s="9">
        <v>-205078.14588139614</v>
      </c>
      <c r="W633" s="9">
        <v>1217184.6460507561</v>
      </c>
      <c r="X633" s="9">
        <v>0</v>
      </c>
      <c r="Y633" s="9">
        <v>729018839.07367778</v>
      </c>
      <c r="Z633" s="9">
        <v>728651238.19790542</v>
      </c>
      <c r="AA633" s="9">
        <v>729185651.05877948</v>
      </c>
      <c r="AB633" s="9">
        <v>729868422.84395623</v>
      </c>
      <c r="AC633" s="9">
        <v>728446160.05202401</v>
      </c>
      <c r="AD633" s="9">
        <v>729868422.84395623</v>
      </c>
      <c r="AE633" s="9">
        <v>728651238.19790542</v>
      </c>
      <c r="AF633" s="9">
        <v>4228699894.1076918</v>
      </c>
      <c r="AG633" s="9">
        <f>IF(ISBLANK(Tabla3[[#This Row],[FPO]]),"",YEAR(Tabla3[[#This Row],[FPO]])-$B$1)</f>
        <v>4</v>
      </c>
      <c r="AH633" s="9"/>
    </row>
    <row r="634" spans="1:34" hidden="1" x14ac:dyDescent="0.25">
      <c r="A634" s="4" t="s">
        <v>1748</v>
      </c>
      <c r="B634" s="4" t="s">
        <v>1746</v>
      </c>
      <c r="C634" s="5">
        <v>44760</v>
      </c>
      <c r="D634" s="6">
        <v>44760</v>
      </c>
      <c r="E634" s="4">
        <v>200</v>
      </c>
      <c r="F634" s="4" t="s">
        <v>21</v>
      </c>
      <c r="G634" s="4" t="s">
        <v>1749</v>
      </c>
      <c r="H634" s="4" t="s">
        <v>1747</v>
      </c>
      <c r="I634" s="7">
        <v>46568</v>
      </c>
      <c r="J634" s="7">
        <v>46568</v>
      </c>
      <c r="K634" s="4" t="s">
        <v>16</v>
      </c>
      <c r="L634" s="4" t="s">
        <v>16</v>
      </c>
      <c r="M634" s="4" t="s">
        <v>221</v>
      </c>
      <c r="N634" s="4" t="s">
        <v>16</v>
      </c>
      <c r="O634" s="15">
        <v>0</v>
      </c>
      <c r="P634" s="4">
        <v>-43.35</v>
      </c>
      <c r="Q634" s="9">
        <v>0</v>
      </c>
      <c r="R634" s="9">
        <v>367600.8757722986</v>
      </c>
      <c r="S634" s="9">
        <v>0</v>
      </c>
      <c r="T634" s="9">
        <v>534412.86087410664</v>
      </c>
      <c r="U634" s="9">
        <v>1217184.6460507561</v>
      </c>
      <c r="V634" s="9">
        <v>-109658.85632135555</v>
      </c>
      <c r="W634" s="9">
        <v>1217184.6460507561</v>
      </c>
      <c r="X634" s="9">
        <v>0</v>
      </c>
      <c r="Y634" s="9">
        <v>729018839.07367778</v>
      </c>
      <c r="Z634" s="9">
        <v>728651238.19790542</v>
      </c>
      <c r="AA634" s="9">
        <v>729185651.05877948</v>
      </c>
      <c r="AB634" s="9">
        <v>729868422.84395623</v>
      </c>
      <c r="AC634" s="9">
        <v>728541579.34158409</v>
      </c>
      <c r="AD634" s="9">
        <v>729868422.84395623</v>
      </c>
      <c r="AE634" s="9">
        <v>728651238.19790542</v>
      </c>
      <c r="AF634" s="9">
        <v>4228795313.3972521</v>
      </c>
      <c r="AG634" s="9">
        <f>IF(ISBLANK(Tabla3[[#This Row],[FPO]]),"",YEAR(Tabla3[[#This Row],[FPO]])-$B$1)</f>
        <v>4</v>
      </c>
      <c r="AH634" s="9"/>
    </row>
    <row r="635" spans="1:34" hidden="1" x14ac:dyDescent="0.25">
      <c r="A635" s="4" t="s">
        <v>1729</v>
      </c>
      <c r="B635" s="4" t="s">
        <v>1730</v>
      </c>
      <c r="C635" s="5">
        <v>44760.770833333336</v>
      </c>
      <c r="D635" s="6">
        <v>44760.770833333336</v>
      </c>
      <c r="E635" s="4">
        <v>100</v>
      </c>
      <c r="F635" s="4" t="s">
        <v>21</v>
      </c>
      <c r="G635" s="4" t="s">
        <v>1681</v>
      </c>
      <c r="H635" s="4" t="s">
        <v>1731</v>
      </c>
      <c r="I635" s="7">
        <v>46752</v>
      </c>
      <c r="J635" s="7">
        <v>46752</v>
      </c>
      <c r="K635" s="4" t="s">
        <v>16</v>
      </c>
      <c r="L635" s="4" t="s">
        <v>16</v>
      </c>
      <c r="M635" s="4" t="s">
        <v>221</v>
      </c>
      <c r="N635" s="4" t="s">
        <v>16</v>
      </c>
      <c r="O635" s="15">
        <v>0</v>
      </c>
      <c r="P635" s="4">
        <v>-5.0599999999999996</v>
      </c>
      <c r="Q635" s="9">
        <v>0</v>
      </c>
      <c r="R635" s="9">
        <v>367600.8757722986</v>
      </c>
      <c r="S635" s="9">
        <v>0</v>
      </c>
      <c r="T635" s="9">
        <v>534412.86087410664</v>
      </c>
      <c r="U635" s="9">
        <v>1217184.6460507561</v>
      </c>
      <c r="V635" s="9">
        <v>-104928.10324450675</v>
      </c>
      <c r="W635" s="9">
        <v>1217184.6460507561</v>
      </c>
      <c r="X635" s="9">
        <v>0</v>
      </c>
      <c r="Y635" s="9">
        <v>729018839.07367778</v>
      </c>
      <c r="Z635" s="9">
        <v>728651238.19790542</v>
      </c>
      <c r="AA635" s="9">
        <v>729185651.05877948</v>
      </c>
      <c r="AB635" s="9">
        <v>729868422.84395623</v>
      </c>
      <c r="AC635" s="9">
        <v>728546310.09466088</v>
      </c>
      <c r="AD635" s="9">
        <v>729868422.84395623</v>
      </c>
      <c r="AE635" s="9">
        <v>728651238.19790542</v>
      </c>
      <c r="AF635" s="9">
        <v>4228800044.1503286</v>
      </c>
      <c r="AG635" s="9">
        <f>IF(ISBLANK(Tabla3[[#This Row],[FPO]]),"",YEAR(Tabla3[[#This Row],[FPO]])-$B$1)</f>
        <v>4</v>
      </c>
      <c r="AH635" s="9"/>
    </row>
    <row r="636" spans="1:34" hidden="1" x14ac:dyDescent="0.25">
      <c r="A636" s="4" t="s">
        <v>1732</v>
      </c>
      <c r="B636" s="4" t="s">
        <v>1730</v>
      </c>
      <c r="C636" s="5">
        <v>44760.770833333336</v>
      </c>
      <c r="D636" s="6">
        <v>44760.770833333336</v>
      </c>
      <c r="E636" s="4">
        <v>100</v>
      </c>
      <c r="F636" s="4" t="s">
        <v>21</v>
      </c>
      <c r="G636" s="4" t="s">
        <v>1713</v>
      </c>
      <c r="H636" s="4" t="s">
        <v>1731</v>
      </c>
      <c r="I636" s="7">
        <v>46752</v>
      </c>
      <c r="J636" s="7">
        <v>46752</v>
      </c>
      <c r="K636" s="4" t="s">
        <v>16</v>
      </c>
      <c r="L636" s="4" t="s">
        <v>16</v>
      </c>
      <c r="M636" s="4" t="s">
        <v>221</v>
      </c>
      <c r="N636" s="4" t="s">
        <v>16</v>
      </c>
      <c r="O636" s="15">
        <v>0</v>
      </c>
      <c r="P636" s="4">
        <v>-4.6100000000000003</v>
      </c>
      <c r="Q636" s="9">
        <v>0</v>
      </c>
      <c r="R636" s="9">
        <v>367600.87577229866</v>
      </c>
      <c r="S636" s="9">
        <v>0</v>
      </c>
      <c r="T636" s="9">
        <v>534412.86087410653</v>
      </c>
      <c r="U636" s="9">
        <v>1217184.6460507561</v>
      </c>
      <c r="V636" s="9">
        <v>-240423.62958413802</v>
      </c>
      <c r="W636" s="9">
        <v>1217184.6460507559</v>
      </c>
      <c r="X636" s="9">
        <v>0</v>
      </c>
      <c r="Y636" s="9">
        <v>729018839.07367778</v>
      </c>
      <c r="Z636" s="9">
        <v>728651238.19790542</v>
      </c>
      <c r="AA636" s="9">
        <v>729185651.05877948</v>
      </c>
      <c r="AB636" s="9">
        <v>729868422.84395623</v>
      </c>
      <c r="AC636" s="9">
        <v>728410814.56832123</v>
      </c>
      <c r="AD636" s="9">
        <v>729868422.84395623</v>
      </c>
      <c r="AE636" s="9">
        <v>728651238.19790542</v>
      </c>
      <c r="AF636" s="9">
        <v>4228664548.6239891</v>
      </c>
      <c r="AG636" s="9">
        <f>IF(ISBLANK(Tabla3[[#This Row],[FPO]]),"",YEAR(Tabla3[[#This Row],[FPO]])-$B$1)</f>
        <v>4</v>
      </c>
      <c r="AH636" s="9"/>
    </row>
    <row r="637" spans="1:34" hidden="1" x14ac:dyDescent="0.25">
      <c r="A637" s="4" t="s">
        <v>1783</v>
      </c>
      <c r="B637" s="4" t="s">
        <v>1784</v>
      </c>
      <c r="C637" s="5">
        <v>44760.436111111114</v>
      </c>
      <c r="D637" s="6">
        <v>44760.436111111114</v>
      </c>
      <c r="E637" s="4">
        <v>100</v>
      </c>
      <c r="F637" s="4" t="s">
        <v>21</v>
      </c>
      <c r="G637" s="4" t="s">
        <v>1681</v>
      </c>
      <c r="H637" s="4" t="s">
        <v>1785</v>
      </c>
      <c r="I637" s="7">
        <v>47118</v>
      </c>
      <c r="J637" s="7">
        <v>47118</v>
      </c>
      <c r="K637" s="4" t="s">
        <v>16</v>
      </c>
      <c r="L637" s="4" t="s">
        <v>16</v>
      </c>
      <c r="M637" s="4" t="s">
        <v>221</v>
      </c>
      <c r="N637" s="4" t="s">
        <v>16</v>
      </c>
      <c r="O637" s="15">
        <v>0</v>
      </c>
      <c r="P637" s="4">
        <v>-8.3699999999999992</v>
      </c>
      <c r="Q637" s="9">
        <v>0</v>
      </c>
      <c r="R637" s="9">
        <v>367600.87577229866</v>
      </c>
      <c r="S637" s="9">
        <v>0</v>
      </c>
      <c r="T637" s="9">
        <v>534412.86087410653</v>
      </c>
      <c r="U637" s="9">
        <v>1217184.6460507561</v>
      </c>
      <c r="V637" s="9">
        <v>-225724.50395250059</v>
      </c>
      <c r="W637" s="9">
        <v>1217184.6460507559</v>
      </c>
      <c r="X637" s="9">
        <v>0</v>
      </c>
      <c r="Y637" s="9">
        <v>729018839.07367778</v>
      </c>
      <c r="Z637" s="9">
        <v>728651238.19790542</v>
      </c>
      <c r="AA637" s="9">
        <v>729185651.05877948</v>
      </c>
      <c r="AB637" s="9">
        <v>729868422.84395623</v>
      </c>
      <c r="AC637" s="9">
        <v>728425513.69395292</v>
      </c>
      <c r="AD637" s="9">
        <v>729868422.84395623</v>
      </c>
      <c r="AE637" s="9">
        <v>728651238.19790542</v>
      </c>
      <c r="AF637" s="9">
        <v>4228679247.7496214</v>
      </c>
      <c r="AG637" s="9">
        <f>IF(ISBLANK(Tabla3[[#This Row],[FPO]]),"",YEAR(Tabla3[[#This Row],[FPO]])-$B$1)</f>
        <v>5</v>
      </c>
      <c r="AH637" s="9"/>
    </row>
    <row r="638" spans="1:34" hidden="1" x14ac:dyDescent="0.25">
      <c r="A638" s="4" t="s">
        <v>1792</v>
      </c>
      <c r="B638" s="4" t="s">
        <v>1793</v>
      </c>
      <c r="C638" s="5">
        <v>44760.4375</v>
      </c>
      <c r="D638" s="6">
        <v>44760.4375</v>
      </c>
      <c r="E638" s="4">
        <v>100</v>
      </c>
      <c r="F638" s="4" t="s">
        <v>21</v>
      </c>
      <c r="G638" s="4" t="s">
        <v>1681</v>
      </c>
      <c r="H638" s="4" t="s">
        <v>1794</v>
      </c>
      <c r="I638" s="7">
        <v>47483</v>
      </c>
      <c r="J638" s="7">
        <v>47483</v>
      </c>
      <c r="K638" s="4" t="s">
        <v>16</v>
      </c>
      <c r="L638" s="4" t="s">
        <v>16</v>
      </c>
      <c r="M638" s="4" t="s">
        <v>221</v>
      </c>
      <c r="N638" s="4" t="s">
        <v>16</v>
      </c>
      <c r="O638" s="15">
        <v>0</v>
      </c>
      <c r="P638" s="4">
        <v>-12.23</v>
      </c>
      <c r="Q638" s="9">
        <v>0</v>
      </c>
      <c r="R638" s="9">
        <v>367600.87577229855</v>
      </c>
      <c r="S638" s="9">
        <v>0</v>
      </c>
      <c r="T638" s="9">
        <v>534412.86087410653</v>
      </c>
      <c r="U638" s="9">
        <v>1217184.6460507559</v>
      </c>
      <c r="V638" s="9">
        <v>-341702.51684187341</v>
      </c>
      <c r="W638" s="9">
        <v>1217184.6460507559</v>
      </c>
      <c r="X638" s="9">
        <v>0</v>
      </c>
      <c r="Y638" s="9">
        <v>729018839.07367778</v>
      </c>
      <c r="Z638" s="9">
        <v>728651238.19790542</v>
      </c>
      <c r="AA638" s="9">
        <v>729185651.05877948</v>
      </c>
      <c r="AB638" s="9">
        <v>729868422.84395623</v>
      </c>
      <c r="AC638" s="9">
        <v>728309535.68106353</v>
      </c>
      <c r="AD638" s="9">
        <v>729868422.84395623</v>
      </c>
      <c r="AE638" s="9">
        <v>728651238.19790542</v>
      </c>
      <c r="AF638" s="9">
        <v>4228563269.7367315</v>
      </c>
      <c r="AG638" s="9">
        <f>IF(ISBLANK(Tabla3[[#This Row],[FPO]]),"",YEAR(Tabla3[[#This Row],[FPO]])-$B$1)</f>
        <v>6</v>
      </c>
      <c r="AH638" s="9"/>
    </row>
    <row r="639" spans="1:34" hidden="1" x14ac:dyDescent="0.25">
      <c r="A639" s="4" t="s">
        <v>2002</v>
      </c>
      <c r="B639" s="4" t="s">
        <v>2003</v>
      </c>
      <c r="C639" s="5">
        <v>44798.736111111109</v>
      </c>
      <c r="D639" s="6">
        <v>44798.736111111109</v>
      </c>
      <c r="E639" s="4">
        <v>100</v>
      </c>
      <c r="F639" s="4" t="s">
        <v>21</v>
      </c>
      <c r="G639" s="4" t="s">
        <v>1662</v>
      </c>
      <c r="H639" s="4" t="s">
        <v>2004</v>
      </c>
      <c r="I639" s="7">
        <v>46752</v>
      </c>
      <c r="J639" s="7">
        <v>46752</v>
      </c>
      <c r="K639" s="4" t="s">
        <v>16</v>
      </c>
      <c r="L639" s="4" t="s">
        <v>16</v>
      </c>
      <c r="M639" s="4" t="s">
        <v>221</v>
      </c>
      <c r="N639" s="4" t="s">
        <v>18</v>
      </c>
      <c r="O639" s="15">
        <v>0</v>
      </c>
      <c r="P639" s="4">
        <v>-8.61</v>
      </c>
      <c r="Q639" s="9">
        <v>0</v>
      </c>
      <c r="R639" s="9">
        <v>367600.87577229855</v>
      </c>
      <c r="S639" s="9">
        <v>0</v>
      </c>
      <c r="T639" s="9">
        <v>534412.86087410653</v>
      </c>
      <c r="U639" s="9">
        <v>1217184.6460507559</v>
      </c>
      <c r="V639" s="9">
        <v>-138313.44969988731</v>
      </c>
      <c r="W639" s="9">
        <v>1217184.6460507559</v>
      </c>
      <c r="X639" s="9">
        <v>0</v>
      </c>
      <c r="Y639" s="9">
        <v>729018839.07367778</v>
      </c>
      <c r="Z639" s="9">
        <v>728651238.19790542</v>
      </c>
      <c r="AA639" s="9">
        <v>729185651.05877948</v>
      </c>
      <c r="AB639" s="9">
        <v>729868422.84395623</v>
      </c>
      <c r="AC639" s="9">
        <v>728512924.74820554</v>
      </c>
      <c r="AD639" s="9">
        <v>729868422.84395623</v>
      </c>
      <c r="AE639" s="9">
        <v>728651238.19790542</v>
      </c>
      <c r="AF639" s="9">
        <v>4228766658.803874</v>
      </c>
      <c r="AG639" s="9">
        <f>IF(ISBLANK(Tabla3[[#This Row],[FPO]]),"",YEAR(Tabla3[[#This Row],[FPO]])-$B$1)</f>
        <v>4</v>
      </c>
      <c r="AH639" s="9"/>
    </row>
    <row r="640" spans="1:34" hidden="1" x14ac:dyDescent="0.25">
      <c r="A640" s="4" t="s">
        <v>2005</v>
      </c>
      <c r="B640" s="4" t="s">
        <v>2003</v>
      </c>
      <c r="C640" s="5">
        <v>44798.736111111109</v>
      </c>
      <c r="D640" s="6">
        <v>44798.736111111109</v>
      </c>
      <c r="E640" s="4">
        <v>100</v>
      </c>
      <c r="F640" s="4" t="s">
        <v>21</v>
      </c>
      <c r="G640" s="4" t="s">
        <v>1899</v>
      </c>
      <c r="H640" s="4" t="s">
        <v>2004</v>
      </c>
      <c r="I640" s="7">
        <v>46752</v>
      </c>
      <c r="J640" s="7">
        <v>46752</v>
      </c>
      <c r="K640" s="4" t="s">
        <v>16</v>
      </c>
      <c r="L640" s="4" t="s">
        <v>16</v>
      </c>
      <c r="M640" s="4" t="s">
        <v>221</v>
      </c>
      <c r="N640" s="4" t="s">
        <v>18</v>
      </c>
      <c r="O640" s="15">
        <v>0</v>
      </c>
      <c r="P640" s="4">
        <v>-8.43</v>
      </c>
      <c r="Q640" s="9">
        <v>0</v>
      </c>
      <c r="R640" s="9">
        <v>459473.15704881452</v>
      </c>
      <c r="S640" s="9">
        <v>0</v>
      </c>
      <c r="T640" s="9">
        <v>667975.46071520646</v>
      </c>
      <c r="U640" s="9">
        <v>1521388.3015303449</v>
      </c>
      <c r="V640" s="9">
        <v>-408073.60179078119</v>
      </c>
      <c r="W640" s="9">
        <v>1521388.3015303449</v>
      </c>
      <c r="X640" s="9">
        <v>0</v>
      </c>
      <c r="Y640" s="9">
        <v>729110711.35495424</v>
      </c>
      <c r="Z640" s="9">
        <v>728651238.19790542</v>
      </c>
      <c r="AA640" s="9">
        <v>729319213.6586206</v>
      </c>
      <c r="AB640" s="9">
        <v>730172626.49943578</v>
      </c>
      <c r="AC640" s="9">
        <v>728243164.59611464</v>
      </c>
      <c r="AD640" s="9">
        <v>730172626.49943578</v>
      </c>
      <c r="AE640" s="9">
        <v>728651238.19790542</v>
      </c>
      <c r="AF640" s="9">
        <v>4229178639.01612</v>
      </c>
      <c r="AG640" s="9">
        <f>IF(ISBLANK(Tabla3[[#This Row],[FPO]]),"",YEAR(Tabla3[[#This Row],[FPO]])-$B$1)</f>
        <v>4</v>
      </c>
      <c r="AH640" s="9"/>
    </row>
    <row r="641" spans="1:34" hidden="1" x14ac:dyDescent="0.25">
      <c r="A641" s="4" t="s">
        <v>2154</v>
      </c>
      <c r="B641" s="4" t="s">
        <v>2155</v>
      </c>
      <c r="C641" s="5">
        <v>44760</v>
      </c>
      <c r="D641" s="6">
        <v>44760</v>
      </c>
      <c r="E641" s="4">
        <v>100</v>
      </c>
      <c r="F641" s="4" t="s">
        <v>21</v>
      </c>
      <c r="G641" s="4" t="s">
        <v>1694</v>
      </c>
      <c r="H641" s="4" t="s">
        <v>2156</v>
      </c>
      <c r="I641" s="7">
        <v>46752</v>
      </c>
      <c r="J641" s="7">
        <v>46752</v>
      </c>
      <c r="K641" s="4" t="s">
        <v>16</v>
      </c>
      <c r="L641" s="4" t="s">
        <v>16</v>
      </c>
      <c r="M641" s="4" t="s">
        <v>221</v>
      </c>
      <c r="N641" s="4" t="s">
        <v>16</v>
      </c>
      <c r="O641" s="15">
        <v>0</v>
      </c>
      <c r="P641" s="4">
        <v>-5.88</v>
      </c>
      <c r="Q641" s="9">
        <v>0</v>
      </c>
      <c r="R641" s="9">
        <v>459473.15704881452</v>
      </c>
      <c r="S641" s="9">
        <v>0</v>
      </c>
      <c r="T641" s="9">
        <v>667975.46071520646</v>
      </c>
      <c r="U641" s="9">
        <v>1521388.3015303449</v>
      </c>
      <c r="V641" s="9">
        <v>-432222.62789803144</v>
      </c>
      <c r="W641" s="9">
        <v>1521388.3015303449</v>
      </c>
      <c r="X641" s="9">
        <v>0</v>
      </c>
      <c r="Y641" s="9">
        <v>729110711.35495424</v>
      </c>
      <c r="Z641" s="9">
        <v>728651238.19790542</v>
      </c>
      <c r="AA641" s="9">
        <v>729319213.6586206</v>
      </c>
      <c r="AB641" s="9">
        <v>730172626.49943578</v>
      </c>
      <c r="AC641" s="9">
        <v>728219015.57000744</v>
      </c>
      <c r="AD641" s="9">
        <v>730172626.49943578</v>
      </c>
      <c r="AE641" s="9">
        <v>728651238.19790542</v>
      </c>
      <c r="AF641" s="9">
        <v>4229154489.9900126</v>
      </c>
      <c r="AG641" s="9">
        <f>IF(ISBLANK(Tabla3[[#This Row],[FPO]]),"",YEAR(Tabla3[[#This Row],[FPO]])-$B$1)</f>
        <v>4</v>
      </c>
      <c r="AH641" s="9"/>
    </row>
    <row r="642" spans="1:34" hidden="1" x14ac:dyDescent="0.25">
      <c r="A642" s="4" t="s">
        <v>2157</v>
      </c>
      <c r="B642" s="4" t="s">
        <v>2155</v>
      </c>
      <c r="C642" s="5">
        <v>44760</v>
      </c>
      <c r="D642" s="6">
        <v>44760</v>
      </c>
      <c r="E642" s="4">
        <v>100</v>
      </c>
      <c r="F642" s="4" t="s">
        <v>21</v>
      </c>
      <c r="G642" s="4" t="s">
        <v>1691</v>
      </c>
      <c r="H642" s="4" t="s">
        <v>2156</v>
      </c>
      <c r="I642" s="7">
        <v>46752</v>
      </c>
      <c r="J642" s="7">
        <v>46752</v>
      </c>
      <c r="K642" s="4" t="s">
        <v>16</v>
      </c>
      <c r="L642" s="4" t="s">
        <v>16</v>
      </c>
      <c r="M642" s="4" t="s">
        <v>221</v>
      </c>
      <c r="N642" s="4" t="s">
        <v>16</v>
      </c>
      <c r="O642" s="15">
        <v>0</v>
      </c>
      <c r="P642" s="4">
        <v>-3.89</v>
      </c>
      <c r="Q642" s="9">
        <v>0</v>
      </c>
      <c r="R642" s="9">
        <v>410977.77911342977</v>
      </c>
      <c r="S642" s="9">
        <v>0</v>
      </c>
      <c r="T642" s="9">
        <v>597473.57845725096</v>
      </c>
      <c r="U642" s="9">
        <v>1360812.4342847452</v>
      </c>
      <c r="V642" s="9">
        <v>-44903.456669895117</v>
      </c>
      <c r="W642" s="9">
        <v>1360812.4342847452</v>
      </c>
      <c r="X642" s="9">
        <v>0</v>
      </c>
      <c r="Y642" s="9">
        <v>729062215.97701883</v>
      </c>
      <c r="Z642" s="9">
        <v>728651238.19790542</v>
      </c>
      <c r="AA642" s="9">
        <v>729248711.77636266</v>
      </c>
      <c r="AB642" s="9">
        <v>730012050.63219011</v>
      </c>
      <c r="AC642" s="9">
        <v>728606334.74123549</v>
      </c>
      <c r="AD642" s="9">
        <v>730012050.63219011</v>
      </c>
      <c r="AE642" s="9">
        <v>728651238.19790542</v>
      </c>
      <c r="AF642" s="9">
        <v>4229181948.1001792</v>
      </c>
      <c r="AG642" s="9">
        <f>IF(ISBLANK(Tabla3[[#This Row],[FPO]]),"",YEAR(Tabla3[[#This Row],[FPO]])-$B$1)</f>
        <v>4</v>
      </c>
      <c r="AH642" s="9"/>
    </row>
    <row r="643" spans="1:34" x14ac:dyDescent="0.25">
      <c r="A643" s="4" t="s">
        <v>2036</v>
      </c>
      <c r="B643" s="4" t="s">
        <v>2037</v>
      </c>
      <c r="C643" s="5">
        <v>44795.488194444442</v>
      </c>
      <c r="D643" s="6">
        <v>44795.488194444442</v>
      </c>
      <c r="E643" s="4">
        <v>9.9</v>
      </c>
      <c r="F643" s="4" t="s">
        <v>21</v>
      </c>
      <c r="G643" s="4" t="s">
        <v>2038</v>
      </c>
      <c r="H643" s="4" t="s">
        <v>2039</v>
      </c>
      <c r="I643" s="7">
        <v>45657</v>
      </c>
      <c r="J643" s="7">
        <v>45657</v>
      </c>
      <c r="K643" s="4" t="s">
        <v>16</v>
      </c>
      <c r="L643" s="4" t="s">
        <v>16</v>
      </c>
      <c r="M643" s="4" t="s">
        <v>221</v>
      </c>
      <c r="N643" s="4" t="s">
        <v>16</v>
      </c>
      <c r="O643" s="15">
        <v>0</v>
      </c>
      <c r="P643" s="4">
        <v>1.1200000000000001</v>
      </c>
      <c r="Q643" s="9">
        <v>0</v>
      </c>
      <c r="R643" s="9">
        <v>410977.77911342977</v>
      </c>
      <c r="S643" s="9">
        <v>0</v>
      </c>
      <c r="T643" s="9">
        <v>597473.57845725096</v>
      </c>
      <c r="U643" s="9">
        <v>1360812.4342847452</v>
      </c>
      <c r="V643" s="9">
        <v>-59130.818088271772</v>
      </c>
      <c r="W643" s="9">
        <v>1360812.4342847452</v>
      </c>
      <c r="X643" s="9">
        <v>0</v>
      </c>
      <c r="Y643" s="9">
        <v>729062215.97701883</v>
      </c>
      <c r="Z643" s="9">
        <v>728651238.19790542</v>
      </c>
      <c r="AA643" s="9">
        <v>729248711.77636266</v>
      </c>
      <c r="AB643" s="9">
        <v>730012050.63219011</v>
      </c>
      <c r="AC643" s="9">
        <v>728592107.37981713</v>
      </c>
      <c r="AD643" s="9">
        <v>730012050.63219011</v>
      </c>
      <c r="AE643" s="9">
        <v>728651238.19790542</v>
      </c>
      <c r="AF643" s="9">
        <v>4229167720.7387609</v>
      </c>
      <c r="AG643" s="9">
        <f>IF(ISBLANK(Tabla3[[#This Row],[FPO]]),"",YEAR(Tabla3[[#This Row],[FPO]])-$B$1)</f>
        <v>1</v>
      </c>
      <c r="AH643" s="9"/>
    </row>
    <row r="644" spans="1:34" x14ac:dyDescent="0.25">
      <c r="A644" s="4" t="s">
        <v>2040</v>
      </c>
      <c r="B644" s="4" t="s">
        <v>2037</v>
      </c>
      <c r="C644" s="5">
        <v>44795.488194444442</v>
      </c>
      <c r="D644" s="6">
        <v>44795.488194444442</v>
      </c>
      <c r="E644" s="4">
        <v>9.9</v>
      </c>
      <c r="F644" s="4" t="s">
        <v>21</v>
      </c>
      <c r="G644" s="4" t="s">
        <v>2041</v>
      </c>
      <c r="H644" s="4" t="s">
        <v>2039</v>
      </c>
      <c r="I644" s="7">
        <v>45657</v>
      </c>
      <c r="J644" s="7">
        <v>45657</v>
      </c>
      <c r="K644" s="4" t="s">
        <v>16</v>
      </c>
      <c r="L644" s="4" t="s">
        <v>16</v>
      </c>
      <c r="M644" s="4" t="s">
        <v>221</v>
      </c>
      <c r="N644" s="4" t="s">
        <v>16</v>
      </c>
      <c r="O644" s="15">
        <v>0</v>
      </c>
      <c r="P644" s="4">
        <v>1.21</v>
      </c>
      <c r="Q644" s="9">
        <v>0</v>
      </c>
      <c r="R644" s="9">
        <v>459473.15704881464</v>
      </c>
      <c r="S644" s="9">
        <v>0</v>
      </c>
      <c r="T644" s="9">
        <v>667975.46071520657</v>
      </c>
      <c r="U644" s="9">
        <v>1521388.3015303449</v>
      </c>
      <c r="V644" s="9">
        <v>286694.87557949958</v>
      </c>
      <c r="W644" s="9">
        <v>1521388.3015303449</v>
      </c>
      <c r="X644" s="9">
        <v>0</v>
      </c>
      <c r="Y644" s="9">
        <v>729110711.35495424</v>
      </c>
      <c r="Z644" s="9">
        <v>728651238.19790542</v>
      </c>
      <c r="AA644" s="9">
        <v>729319213.6586206</v>
      </c>
      <c r="AB644" s="9">
        <v>730172626.49943578</v>
      </c>
      <c r="AC644" s="9">
        <v>728937933.0734849</v>
      </c>
      <c r="AD644" s="9">
        <v>730172626.49943578</v>
      </c>
      <c r="AE644" s="9">
        <v>728651238.19790542</v>
      </c>
      <c r="AF644" s="9">
        <v>4229873407.4934902</v>
      </c>
      <c r="AG644" s="9">
        <f>IF(ISBLANK(Tabla3[[#This Row],[FPO]]),"",YEAR(Tabla3[[#This Row],[FPO]])-$B$1)</f>
        <v>1</v>
      </c>
      <c r="AH644" s="9"/>
    </row>
    <row r="645" spans="1:34" x14ac:dyDescent="0.25">
      <c r="A645" s="4" t="s">
        <v>1859</v>
      </c>
      <c r="B645" s="4" t="s">
        <v>1860</v>
      </c>
      <c r="C645" s="5">
        <v>44775.525694444441</v>
      </c>
      <c r="D645" s="6">
        <v>44775.525694444441</v>
      </c>
      <c r="E645" s="4">
        <v>9.9</v>
      </c>
      <c r="F645" s="4" t="s">
        <v>21</v>
      </c>
      <c r="G645" s="4" t="s">
        <v>1835</v>
      </c>
      <c r="H645" s="4" t="s">
        <v>1861</v>
      </c>
      <c r="I645" s="7">
        <v>46022</v>
      </c>
      <c r="J645" s="7">
        <v>46022</v>
      </c>
      <c r="K645" s="4" t="s">
        <v>16</v>
      </c>
      <c r="L645" s="4" t="s">
        <v>16</v>
      </c>
      <c r="M645" s="4" t="s">
        <v>221</v>
      </c>
      <c r="N645" s="4" t="s">
        <v>16</v>
      </c>
      <c r="O645" s="15">
        <v>0</v>
      </c>
      <c r="P645" s="4">
        <v>-0.94</v>
      </c>
      <c r="Q645" s="9">
        <v>0</v>
      </c>
      <c r="R645" s="9">
        <v>459473.15704881464</v>
      </c>
      <c r="S645" s="9">
        <v>0</v>
      </c>
      <c r="T645" s="9">
        <v>667975.46071520657</v>
      </c>
      <c r="U645" s="9">
        <v>1521388.3015303449</v>
      </c>
      <c r="V645" s="9">
        <v>287889.43756108073</v>
      </c>
      <c r="W645" s="9">
        <v>1521388.3015303449</v>
      </c>
      <c r="X645" s="9">
        <v>0</v>
      </c>
      <c r="Y645" s="9">
        <v>729110711.35495424</v>
      </c>
      <c r="Z645" s="9">
        <v>728651238.19790542</v>
      </c>
      <c r="AA645" s="9">
        <v>729319213.6586206</v>
      </c>
      <c r="AB645" s="9">
        <v>730172626.49943578</v>
      </c>
      <c r="AC645" s="9">
        <v>728939127.63546646</v>
      </c>
      <c r="AD645" s="9">
        <v>730172626.49943578</v>
      </c>
      <c r="AE645" s="9">
        <v>728651238.19790542</v>
      </c>
      <c r="AF645" s="9">
        <v>4229874602.0554719</v>
      </c>
      <c r="AG645" s="9">
        <f>IF(ISBLANK(Tabla3[[#This Row],[FPO]]),"",YEAR(Tabla3[[#This Row],[FPO]])-$B$1)</f>
        <v>2</v>
      </c>
      <c r="AH645" s="9"/>
    </row>
    <row r="646" spans="1:34" x14ac:dyDescent="0.25">
      <c r="A646" s="4" t="s">
        <v>1862</v>
      </c>
      <c r="B646" s="4" t="s">
        <v>1860</v>
      </c>
      <c r="C646" s="5">
        <v>44775.525694444441</v>
      </c>
      <c r="D646" s="6">
        <v>44775.525694444441</v>
      </c>
      <c r="E646" s="4">
        <v>9.9</v>
      </c>
      <c r="F646" s="4" t="s">
        <v>21</v>
      </c>
      <c r="G646" s="4" t="s">
        <v>1832</v>
      </c>
      <c r="H646" s="4" t="s">
        <v>1861</v>
      </c>
      <c r="I646" s="7">
        <v>46022</v>
      </c>
      <c r="J646" s="7">
        <v>46022</v>
      </c>
      <c r="K646" s="4" t="s">
        <v>16</v>
      </c>
      <c r="L646" s="4" t="s">
        <v>16</v>
      </c>
      <c r="M646" s="4" t="s">
        <v>221</v>
      </c>
      <c r="N646" s="4" t="s">
        <v>16</v>
      </c>
      <c r="O646" s="15">
        <v>0</v>
      </c>
      <c r="P646" s="4">
        <v>-0.94</v>
      </c>
      <c r="Q646" s="9">
        <v>0</v>
      </c>
      <c r="R646" s="9">
        <v>328802.21446538338</v>
      </c>
      <c r="S646" s="9">
        <v>0</v>
      </c>
      <c r="T646" s="9">
        <v>478007.92564768018</v>
      </c>
      <c r="U646" s="9">
        <v>1088716.1413691917</v>
      </c>
      <c r="V646" s="9">
        <v>-157409.67304005008</v>
      </c>
      <c r="W646" s="9">
        <v>1088716.1413691917</v>
      </c>
      <c r="X646" s="9">
        <v>0</v>
      </c>
      <c r="Y646" s="9">
        <v>728980040.4123708</v>
      </c>
      <c r="Z646" s="9">
        <v>728651238.19790542</v>
      </c>
      <c r="AA646" s="9">
        <v>729129246.12355316</v>
      </c>
      <c r="AB646" s="9">
        <v>729739954.33927464</v>
      </c>
      <c r="AC646" s="9">
        <v>728493828.52486539</v>
      </c>
      <c r="AD646" s="9">
        <v>729739954.33927464</v>
      </c>
      <c r="AE646" s="9">
        <v>728651238.19790542</v>
      </c>
      <c r="AF646" s="9">
        <v>4228459656.2269783</v>
      </c>
      <c r="AG646" s="9">
        <f>IF(ISBLANK(Tabla3[[#This Row],[FPO]]),"",YEAR(Tabla3[[#This Row],[FPO]])-$B$1)</f>
        <v>2</v>
      </c>
      <c r="AH646" s="9"/>
    </row>
    <row r="647" spans="1:34" x14ac:dyDescent="0.25">
      <c r="A647" s="4" t="s">
        <v>1695</v>
      </c>
      <c r="B647" s="4" t="s">
        <v>1696</v>
      </c>
      <c r="C647" s="5">
        <v>44757</v>
      </c>
      <c r="D647" s="6">
        <v>44757</v>
      </c>
      <c r="E647" s="4">
        <v>9.9</v>
      </c>
      <c r="F647" s="4" t="s">
        <v>21</v>
      </c>
      <c r="G647" s="4" t="s">
        <v>1656</v>
      </c>
      <c r="H647" s="4" t="s">
        <v>1697</v>
      </c>
      <c r="I647" s="7">
        <v>45657</v>
      </c>
      <c r="J647" s="7">
        <v>45657</v>
      </c>
      <c r="K647" s="4" t="s">
        <v>16</v>
      </c>
      <c r="L647" s="4" t="s">
        <v>16</v>
      </c>
      <c r="M647" s="4" t="s">
        <v>221</v>
      </c>
      <c r="N647" s="4" t="s">
        <v>16</v>
      </c>
      <c r="O647" s="15">
        <v>0</v>
      </c>
      <c r="P647" s="4">
        <v>3.5129999999999999</v>
      </c>
      <c r="Q647" s="9">
        <v>0</v>
      </c>
      <c r="R647" s="9">
        <v>328802.21446538338</v>
      </c>
      <c r="S647" s="9">
        <v>0</v>
      </c>
      <c r="T647" s="9">
        <v>478007.92564768018</v>
      </c>
      <c r="U647" s="9">
        <v>1088716.1413691917</v>
      </c>
      <c r="V647" s="9">
        <v>-202770.74010965589</v>
      </c>
      <c r="W647" s="9">
        <v>1088716.1413691917</v>
      </c>
      <c r="X647" s="9">
        <v>0</v>
      </c>
      <c r="Y647" s="9">
        <v>728980040.4123708</v>
      </c>
      <c r="Z647" s="9">
        <v>728651238.19790542</v>
      </c>
      <c r="AA647" s="9">
        <v>729129246.12355316</v>
      </c>
      <c r="AB647" s="9">
        <v>729739954.33927464</v>
      </c>
      <c r="AC647" s="9">
        <v>728448467.45779574</v>
      </c>
      <c r="AD647" s="9">
        <v>729739954.33927464</v>
      </c>
      <c r="AE647" s="9">
        <v>728651238.19790542</v>
      </c>
      <c r="AF647" s="9">
        <v>4228414295.1599083</v>
      </c>
      <c r="AG647" s="9">
        <f>IF(ISBLANK(Tabla3[[#This Row],[FPO]]),"",YEAR(Tabla3[[#This Row],[FPO]])-$B$1)</f>
        <v>1</v>
      </c>
      <c r="AH647" s="9"/>
    </row>
    <row r="648" spans="1:34" x14ac:dyDescent="0.25">
      <c r="A648" s="4" t="s">
        <v>1698</v>
      </c>
      <c r="B648" s="4" t="s">
        <v>1696</v>
      </c>
      <c r="C648" s="5">
        <v>44757</v>
      </c>
      <c r="D648" s="6">
        <v>44757</v>
      </c>
      <c r="E648" s="4">
        <v>9.9</v>
      </c>
      <c r="F648" s="4" t="s">
        <v>21</v>
      </c>
      <c r="G648" s="4" t="s">
        <v>1653</v>
      </c>
      <c r="H648" s="4" t="s">
        <v>1697</v>
      </c>
      <c r="I648" s="7">
        <v>45657</v>
      </c>
      <c r="J648" s="7">
        <v>45657</v>
      </c>
      <c r="K648" s="4" t="s">
        <v>16</v>
      </c>
      <c r="L648" s="4" t="s">
        <v>16</v>
      </c>
      <c r="M648" s="4" t="s">
        <v>221</v>
      </c>
      <c r="N648" s="4" t="s">
        <v>16</v>
      </c>
      <c r="O648" s="15">
        <v>0</v>
      </c>
      <c r="P648" s="4">
        <v>1.728</v>
      </c>
      <c r="Q648" s="9">
        <v>0</v>
      </c>
      <c r="R648" s="9">
        <v>328802.21446538338</v>
      </c>
      <c r="S648" s="9">
        <v>0</v>
      </c>
      <c r="T648" s="9">
        <v>478007.92564768018</v>
      </c>
      <c r="U648" s="9">
        <v>1088716.1413691917</v>
      </c>
      <c r="V648" s="9">
        <v>-70834.352868022514</v>
      </c>
      <c r="W648" s="9">
        <v>1088716.1413691917</v>
      </c>
      <c r="X648" s="9">
        <v>0</v>
      </c>
      <c r="Y648" s="9">
        <v>728980040.4123708</v>
      </c>
      <c r="Z648" s="9">
        <v>728651238.19790542</v>
      </c>
      <c r="AA648" s="9">
        <v>729129246.12355316</v>
      </c>
      <c r="AB648" s="9">
        <v>729739954.33927464</v>
      </c>
      <c r="AC648" s="9">
        <v>728580403.84503734</v>
      </c>
      <c r="AD648" s="9">
        <v>729739954.33927464</v>
      </c>
      <c r="AE648" s="9">
        <v>728651238.19790542</v>
      </c>
      <c r="AF648" s="9">
        <v>4228546231.5471506</v>
      </c>
      <c r="AG648" s="9">
        <f>IF(ISBLANK(Tabla3[[#This Row],[FPO]]),"",YEAR(Tabla3[[#This Row],[FPO]])-$B$1)</f>
        <v>1</v>
      </c>
      <c r="AH648" s="9"/>
    </row>
    <row r="649" spans="1:34" x14ac:dyDescent="0.25">
      <c r="A649" s="4" t="s">
        <v>1849</v>
      </c>
      <c r="B649" s="4" t="s">
        <v>1850</v>
      </c>
      <c r="C649" s="5">
        <v>44774.619444444441</v>
      </c>
      <c r="D649" s="6">
        <v>44774.619444444441</v>
      </c>
      <c r="E649" s="4">
        <v>9.9</v>
      </c>
      <c r="F649" s="4" t="s">
        <v>21</v>
      </c>
      <c r="G649" s="4" t="s">
        <v>1851</v>
      </c>
      <c r="H649" s="4" t="s">
        <v>1852</v>
      </c>
      <c r="I649" s="7">
        <v>46022</v>
      </c>
      <c r="J649" s="7">
        <v>46022</v>
      </c>
      <c r="K649" s="4" t="s">
        <v>16</v>
      </c>
      <c r="L649" s="4" t="s">
        <v>16</v>
      </c>
      <c r="M649" s="4" t="s">
        <v>221</v>
      </c>
      <c r="N649" s="4" t="s">
        <v>16</v>
      </c>
      <c r="O649" s="15">
        <v>0</v>
      </c>
      <c r="P649" s="4">
        <v>-6.8029099999999998</v>
      </c>
      <c r="Q649" s="9">
        <v>0</v>
      </c>
      <c r="R649" s="9">
        <v>513690.98958057445</v>
      </c>
      <c r="S649" s="9">
        <v>0</v>
      </c>
      <c r="T649" s="9">
        <v>746796.56507960067</v>
      </c>
      <c r="U649" s="9">
        <v>1700912.1211109255</v>
      </c>
      <c r="V649" s="9">
        <v>-24239.693361652215</v>
      </c>
      <c r="W649" s="9">
        <v>1700912.1211109255</v>
      </c>
      <c r="X649" s="9">
        <v>0</v>
      </c>
      <c r="Y649" s="9">
        <v>729164929.18748605</v>
      </c>
      <c r="Z649" s="9">
        <v>728651238.19790542</v>
      </c>
      <c r="AA649" s="9">
        <v>729398034.76298499</v>
      </c>
      <c r="AB649" s="9">
        <v>730352150.31901634</v>
      </c>
      <c r="AC649" s="9">
        <v>728626998.50454378</v>
      </c>
      <c r="AD649" s="9">
        <v>730352150.31901634</v>
      </c>
      <c r="AE649" s="9">
        <v>728651238.19790542</v>
      </c>
      <c r="AF649" s="9">
        <v>4229964797.5908165</v>
      </c>
      <c r="AG649" s="9">
        <f>IF(ISBLANK(Tabla3[[#This Row],[FPO]]),"",YEAR(Tabla3[[#This Row],[FPO]])-$B$1)</f>
        <v>2</v>
      </c>
      <c r="AH649" s="9"/>
    </row>
    <row r="650" spans="1:34" x14ac:dyDescent="0.25">
      <c r="A650" s="4" t="s">
        <v>1853</v>
      </c>
      <c r="B650" s="4" t="s">
        <v>1850</v>
      </c>
      <c r="C650" s="5">
        <v>44774.619444444441</v>
      </c>
      <c r="D650" s="6">
        <v>44774.619444444441</v>
      </c>
      <c r="E650" s="4">
        <v>9.9</v>
      </c>
      <c r="F650" s="4" t="s">
        <v>21</v>
      </c>
      <c r="G650" s="4" t="s">
        <v>1854</v>
      </c>
      <c r="H650" s="4" t="s">
        <v>1852</v>
      </c>
      <c r="I650" s="7">
        <v>46022</v>
      </c>
      <c r="J650" s="7">
        <v>46022</v>
      </c>
      <c r="K650" s="4" t="s">
        <v>16</v>
      </c>
      <c r="L650" s="4" t="s">
        <v>16</v>
      </c>
      <c r="M650" s="4" t="s">
        <v>221</v>
      </c>
      <c r="N650" s="4" t="s">
        <v>16</v>
      </c>
      <c r="O650" s="15">
        <v>0</v>
      </c>
      <c r="P650" s="4">
        <v>-6.3133900000000001</v>
      </c>
      <c r="Q650" s="9">
        <v>0</v>
      </c>
      <c r="R650" s="9">
        <v>513690.98958057445</v>
      </c>
      <c r="S650" s="9">
        <v>0</v>
      </c>
      <c r="T650" s="9">
        <v>746796.56507960067</v>
      </c>
      <c r="U650" s="9">
        <v>1700912.1211109255</v>
      </c>
      <c r="V650" s="9">
        <v>-24250.711404089321</v>
      </c>
      <c r="W650" s="9">
        <v>1700912.1211109255</v>
      </c>
      <c r="X650" s="9">
        <v>0</v>
      </c>
      <c r="Y650" s="9">
        <v>729164929.18748605</v>
      </c>
      <c r="Z650" s="9">
        <v>728651238.19790542</v>
      </c>
      <c r="AA650" s="9">
        <v>729398034.76298499</v>
      </c>
      <c r="AB650" s="9">
        <v>730352150.31901634</v>
      </c>
      <c r="AC650" s="9">
        <v>728626987.48650134</v>
      </c>
      <c r="AD650" s="9">
        <v>730352150.31901634</v>
      </c>
      <c r="AE650" s="9">
        <v>728651238.19790542</v>
      </c>
      <c r="AF650" s="9">
        <v>4229964786.5727739</v>
      </c>
      <c r="AG650" s="9">
        <f>IF(ISBLANK(Tabla3[[#This Row],[FPO]]),"",YEAR(Tabla3[[#This Row],[FPO]])-$B$1)</f>
        <v>2</v>
      </c>
      <c r="AH650" s="9"/>
    </row>
    <row r="651" spans="1:34" x14ac:dyDescent="0.25">
      <c r="A651" s="4" t="s">
        <v>1855</v>
      </c>
      <c r="B651" s="4" t="s">
        <v>1856</v>
      </c>
      <c r="C651" s="5">
        <v>44774.621527777781</v>
      </c>
      <c r="D651" s="6">
        <v>44774.621527777781</v>
      </c>
      <c r="E651" s="4">
        <v>9.9</v>
      </c>
      <c r="F651" s="4" t="s">
        <v>21</v>
      </c>
      <c r="G651" s="4" t="s">
        <v>1851</v>
      </c>
      <c r="H651" s="4" t="s">
        <v>1857</v>
      </c>
      <c r="I651" s="7">
        <v>46022</v>
      </c>
      <c r="J651" s="7">
        <v>46022</v>
      </c>
      <c r="K651" s="4" t="s">
        <v>16</v>
      </c>
      <c r="L651" s="4" t="s">
        <v>16</v>
      </c>
      <c r="M651" s="4" t="s">
        <v>221</v>
      </c>
      <c r="N651" s="4" t="s">
        <v>16</v>
      </c>
      <c r="O651" s="15">
        <v>0</v>
      </c>
      <c r="P651" s="4">
        <v>-6.8029099999999998</v>
      </c>
      <c r="Q651" s="9">
        <v>0</v>
      </c>
      <c r="R651" s="9">
        <v>294098.58181161305</v>
      </c>
      <c r="S651" s="9">
        <v>0</v>
      </c>
      <c r="T651" s="9">
        <v>427556.28412135981</v>
      </c>
      <c r="U651" s="9">
        <v>973806.92430160264</v>
      </c>
      <c r="V651" s="9">
        <v>-92577.004889674936</v>
      </c>
      <c r="W651" s="9">
        <v>973806.92430160264</v>
      </c>
      <c r="X651" s="9">
        <v>0</v>
      </c>
      <c r="Y651" s="9">
        <v>728945336.77971709</v>
      </c>
      <c r="Z651" s="9">
        <v>728651238.19790542</v>
      </c>
      <c r="AA651" s="9">
        <v>729078794.48202682</v>
      </c>
      <c r="AB651" s="9">
        <v>729625045.12220705</v>
      </c>
      <c r="AC651" s="9">
        <v>728558661.19301569</v>
      </c>
      <c r="AD651" s="9">
        <v>729625045.12220705</v>
      </c>
      <c r="AE651" s="9">
        <v>728651238.19790542</v>
      </c>
      <c r="AF651" s="9">
        <v>4228266969.7953467</v>
      </c>
      <c r="AG651" s="9">
        <f>IF(ISBLANK(Tabla3[[#This Row],[FPO]]),"",YEAR(Tabla3[[#This Row],[FPO]])-$B$1)</f>
        <v>2</v>
      </c>
      <c r="AH651" s="9"/>
    </row>
    <row r="652" spans="1:34" x14ac:dyDescent="0.25">
      <c r="A652" s="4" t="s">
        <v>1858</v>
      </c>
      <c r="B652" s="4" t="s">
        <v>1856</v>
      </c>
      <c r="C652" s="5">
        <v>44774.621527777781</v>
      </c>
      <c r="D652" s="6">
        <v>44774.621527777781</v>
      </c>
      <c r="E652" s="4">
        <v>9.9</v>
      </c>
      <c r="F652" s="4" t="s">
        <v>21</v>
      </c>
      <c r="G652" s="4" t="s">
        <v>1854</v>
      </c>
      <c r="H652" s="4" t="s">
        <v>1857</v>
      </c>
      <c r="I652" s="7">
        <v>46022</v>
      </c>
      <c r="J652" s="7">
        <v>46022</v>
      </c>
      <c r="K652" s="4" t="s">
        <v>16</v>
      </c>
      <c r="L652" s="4" t="s">
        <v>16</v>
      </c>
      <c r="M652" s="4" t="s">
        <v>221</v>
      </c>
      <c r="N652" s="4" t="s">
        <v>16</v>
      </c>
      <c r="O652" s="15">
        <v>0</v>
      </c>
      <c r="P652" s="4">
        <v>-6.3133900000000001</v>
      </c>
      <c r="Q652" s="9">
        <v>0</v>
      </c>
      <c r="R652" s="9">
        <v>513690.98958057468</v>
      </c>
      <c r="S652" s="9">
        <v>0</v>
      </c>
      <c r="T652" s="9">
        <v>746796.5650796009</v>
      </c>
      <c r="U652" s="9">
        <v>1700912.1211109252</v>
      </c>
      <c r="V652" s="9">
        <v>-112265.73387661294</v>
      </c>
      <c r="W652" s="9">
        <v>1700912.1211109252</v>
      </c>
      <c r="X652" s="9">
        <v>0</v>
      </c>
      <c r="Y652" s="9">
        <v>729164929.18748605</v>
      </c>
      <c r="Z652" s="9">
        <v>728651238.19790542</v>
      </c>
      <c r="AA652" s="9">
        <v>729398034.76298499</v>
      </c>
      <c r="AB652" s="9">
        <v>730352150.31901634</v>
      </c>
      <c r="AC652" s="9">
        <v>728538972.46402884</v>
      </c>
      <c r="AD652" s="9">
        <v>730352150.31901634</v>
      </c>
      <c r="AE652" s="9">
        <v>728651238.19790542</v>
      </c>
      <c r="AF652" s="9">
        <v>4229876771.5503016</v>
      </c>
      <c r="AG652" s="9">
        <f>IF(ISBLANK(Tabla3[[#This Row],[FPO]]),"",YEAR(Tabla3[[#This Row],[FPO]])-$B$1)</f>
        <v>2</v>
      </c>
      <c r="AH652" s="9"/>
    </row>
    <row r="653" spans="1:34" hidden="1" x14ac:dyDescent="0.25">
      <c r="A653" s="4" t="s">
        <v>1754</v>
      </c>
      <c r="B653" s="4" t="s">
        <v>1755</v>
      </c>
      <c r="C653" s="5">
        <v>44805</v>
      </c>
      <c r="D653" s="6">
        <v>44760</v>
      </c>
      <c r="E653" s="4">
        <v>56</v>
      </c>
      <c r="F653" s="4" t="s">
        <v>21</v>
      </c>
      <c r="G653" s="4" t="s">
        <v>1703</v>
      </c>
      <c r="H653" s="4" t="s">
        <v>1756</v>
      </c>
      <c r="I653" s="7">
        <v>46752</v>
      </c>
      <c r="J653" s="7">
        <v>46752</v>
      </c>
      <c r="K653" s="4" t="s">
        <v>16</v>
      </c>
      <c r="L653" s="4" t="s">
        <v>16</v>
      </c>
      <c r="M653" s="4" t="s">
        <v>221</v>
      </c>
      <c r="N653" s="4" t="s">
        <v>16</v>
      </c>
      <c r="O653" s="15">
        <v>0</v>
      </c>
      <c r="P653" s="4">
        <v>-14.23</v>
      </c>
      <c r="Q653" s="9">
        <v>0</v>
      </c>
      <c r="R653" s="9">
        <v>513690.98958057474</v>
      </c>
      <c r="S653" s="9">
        <v>0</v>
      </c>
      <c r="T653" s="9">
        <v>746796.56507960113</v>
      </c>
      <c r="U653" s="9">
        <v>1700912.1211109257</v>
      </c>
      <c r="V653" s="9">
        <v>179406.58467549339</v>
      </c>
      <c r="W653" s="9">
        <v>1700912.1211109257</v>
      </c>
      <c r="X653" s="9">
        <v>0</v>
      </c>
      <c r="Y653" s="9">
        <v>729164929.18748605</v>
      </c>
      <c r="Z653" s="9">
        <v>728651238.19790542</v>
      </c>
      <c r="AA653" s="9">
        <v>729398034.76298499</v>
      </c>
      <c r="AB653" s="9">
        <v>730352150.31901634</v>
      </c>
      <c r="AC653" s="9">
        <v>728830644.78258097</v>
      </c>
      <c r="AD653" s="9">
        <v>730352150.31901634</v>
      </c>
      <c r="AE653" s="9">
        <v>728651238.19790542</v>
      </c>
      <c r="AF653" s="9">
        <v>4230168443.8688536</v>
      </c>
      <c r="AG653" s="9">
        <f>IF(ISBLANK(Tabla3[[#This Row],[FPO]]),"",YEAR(Tabla3[[#This Row],[FPO]])-$B$1)</f>
        <v>4</v>
      </c>
      <c r="AH653" s="9"/>
    </row>
    <row r="654" spans="1:34" hidden="1" x14ac:dyDescent="0.25">
      <c r="A654" s="4" t="s">
        <v>1757</v>
      </c>
      <c r="B654" s="4" t="s">
        <v>1755</v>
      </c>
      <c r="C654" s="5">
        <v>44805</v>
      </c>
      <c r="D654" s="6">
        <v>44760</v>
      </c>
      <c r="E654" s="4">
        <v>56</v>
      </c>
      <c r="F654" s="4" t="s">
        <v>21</v>
      </c>
      <c r="G654" s="4" t="s">
        <v>1659</v>
      </c>
      <c r="H654" s="4" t="s">
        <v>1756</v>
      </c>
      <c r="I654" s="7">
        <v>46752</v>
      </c>
      <c r="J654" s="7">
        <v>46752</v>
      </c>
      <c r="K654" s="4" t="s">
        <v>16</v>
      </c>
      <c r="L654" s="4" t="s">
        <v>16</v>
      </c>
      <c r="M654" s="4" t="s">
        <v>221</v>
      </c>
      <c r="N654" s="4" t="s">
        <v>16</v>
      </c>
      <c r="O654" s="15">
        <v>0</v>
      </c>
      <c r="P654" s="4">
        <v>-13.36</v>
      </c>
      <c r="Q654" s="9">
        <v>0</v>
      </c>
      <c r="R654" s="9">
        <v>459473.15704881452</v>
      </c>
      <c r="S654" s="9">
        <v>0</v>
      </c>
      <c r="T654" s="9">
        <v>667975.46071520646</v>
      </c>
      <c r="U654" s="9">
        <v>1521388.3015303449</v>
      </c>
      <c r="V654" s="9">
        <v>-106742.95281294819</v>
      </c>
      <c r="W654" s="9">
        <v>1521388.3015303449</v>
      </c>
      <c r="X654" s="9">
        <v>0</v>
      </c>
      <c r="Y654" s="9">
        <v>729110711.35495424</v>
      </c>
      <c r="Z654" s="9">
        <v>728651238.19790542</v>
      </c>
      <c r="AA654" s="9">
        <v>729319213.6586206</v>
      </c>
      <c r="AB654" s="9">
        <v>730172626.49943578</v>
      </c>
      <c r="AC654" s="9">
        <v>728544495.24509251</v>
      </c>
      <c r="AD654" s="9">
        <v>730172626.49943578</v>
      </c>
      <c r="AE654" s="9">
        <v>728651238.19790542</v>
      </c>
      <c r="AF654" s="9">
        <v>4229479969.6650977</v>
      </c>
      <c r="AG654" s="9">
        <f>IF(ISBLANK(Tabla3[[#This Row],[FPO]]),"",YEAR(Tabla3[[#This Row],[FPO]])-$B$1)</f>
        <v>4</v>
      </c>
      <c r="AH654" s="9"/>
    </row>
    <row r="655" spans="1:34" hidden="1" x14ac:dyDescent="0.25">
      <c r="A655" s="4" t="s">
        <v>1913</v>
      </c>
      <c r="B655" s="4" t="s">
        <v>1914</v>
      </c>
      <c r="C655" s="5">
        <v>44796.749305555553</v>
      </c>
      <c r="D655" s="6">
        <v>44796.749305555553</v>
      </c>
      <c r="E655" s="4">
        <v>500</v>
      </c>
      <c r="F655" s="4" t="s">
        <v>21</v>
      </c>
      <c r="G655" s="4" t="s">
        <v>1681</v>
      </c>
      <c r="H655" s="4" t="s">
        <v>1915</v>
      </c>
      <c r="I655" s="7">
        <v>46387</v>
      </c>
      <c r="J655" s="7">
        <v>46387</v>
      </c>
      <c r="K655" s="4" t="s">
        <v>16</v>
      </c>
      <c r="L655" s="4" t="s">
        <v>16</v>
      </c>
      <c r="M655" s="4" t="s">
        <v>221</v>
      </c>
      <c r="N655" s="4" t="s">
        <v>16</v>
      </c>
      <c r="O655" s="15">
        <v>0</v>
      </c>
      <c r="P655" s="4">
        <v>-256.43</v>
      </c>
      <c r="Q655" s="9">
        <v>0</v>
      </c>
      <c r="R655" s="9">
        <v>574306.52635108237</v>
      </c>
      <c r="S655" s="9">
        <v>0</v>
      </c>
      <c r="T655" s="9">
        <v>834918.55975899368</v>
      </c>
      <c r="U655" s="9">
        <v>1901619.7514020149</v>
      </c>
      <c r="V655" s="9">
        <v>-74441.173674575781</v>
      </c>
      <c r="W655" s="9">
        <v>1901619.7514020149</v>
      </c>
      <c r="X655" s="9">
        <v>0</v>
      </c>
      <c r="Y655" s="9">
        <v>729225544.72425652</v>
      </c>
      <c r="Z655" s="9">
        <v>728651238.19790542</v>
      </c>
      <c r="AA655" s="9">
        <v>729486156.75766444</v>
      </c>
      <c r="AB655" s="9">
        <v>730552857.94930744</v>
      </c>
      <c r="AC655" s="9">
        <v>728576797.02423084</v>
      </c>
      <c r="AD655" s="9">
        <v>730552857.94930744</v>
      </c>
      <c r="AE655" s="9">
        <v>728651238.19790542</v>
      </c>
      <c r="AF655" s="9">
        <v>4230364395.0873904</v>
      </c>
      <c r="AG655" s="9">
        <f>IF(ISBLANK(Tabla3[[#This Row],[FPO]]),"",YEAR(Tabla3[[#This Row],[FPO]])-$B$1)</f>
        <v>3</v>
      </c>
      <c r="AH655" s="9"/>
    </row>
    <row r="656" spans="1:34" hidden="1" x14ac:dyDescent="0.25">
      <c r="A656" s="4" t="s">
        <v>1916</v>
      </c>
      <c r="B656" s="4" t="s">
        <v>1914</v>
      </c>
      <c r="C656" s="5">
        <v>44796.749305555553</v>
      </c>
      <c r="D656" s="6">
        <v>44796.749305555553</v>
      </c>
      <c r="E656" s="4">
        <v>500</v>
      </c>
      <c r="F656" s="4" t="s">
        <v>21</v>
      </c>
      <c r="G656" s="4" t="s">
        <v>1749</v>
      </c>
      <c r="H656" s="4" t="s">
        <v>1915</v>
      </c>
      <c r="I656" s="7">
        <v>46387</v>
      </c>
      <c r="J656" s="7">
        <v>46387</v>
      </c>
      <c r="K656" s="4" t="s">
        <v>16</v>
      </c>
      <c r="L656" s="4" t="s">
        <v>16</v>
      </c>
      <c r="M656" s="4" t="s">
        <v>221</v>
      </c>
      <c r="N656" s="4" t="s">
        <v>16</v>
      </c>
      <c r="O656" s="15">
        <v>0</v>
      </c>
      <c r="P656" s="4">
        <v>-263.52</v>
      </c>
      <c r="Q656" s="9">
        <v>0</v>
      </c>
      <c r="R656" s="9">
        <v>410977.77911342995</v>
      </c>
      <c r="S656" s="9">
        <v>0</v>
      </c>
      <c r="T656" s="9">
        <v>597473.57845725107</v>
      </c>
      <c r="U656" s="9">
        <v>1360812.4342847448</v>
      </c>
      <c r="V656" s="9">
        <v>-28699.770140703247</v>
      </c>
      <c r="W656" s="9">
        <v>1360812.4342847448</v>
      </c>
      <c r="X656" s="9">
        <v>0</v>
      </c>
      <c r="Y656" s="9">
        <v>729062215.97701883</v>
      </c>
      <c r="Z656" s="9">
        <v>728651238.19790542</v>
      </c>
      <c r="AA656" s="9">
        <v>729248711.77636266</v>
      </c>
      <c r="AB656" s="9">
        <v>730012050.63219011</v>
      </c>
      <c r="AC656" s="9">
        <v>728622538.42776477</v>
      </c>
      <c r="AD656" s="9">
        <v>730012050.63219011</v>
      </c>
      <c r="AE656" s="9">
        <v>728651238.19790542</v>
      </c>
      <c r="AF656" s="9">
        <v>4229198151.7867088</v>
      </c>
      <c r="AG656" s="9">
        <f>IF(ISBLANK(Tabla3[[#This Row],[FPO]]),"",YEAR(Tabla3[[#This Row],[FPO]])-$B$1)</f>
        <v>3</v>
      </c>
      <c r="AH656" s="9"/>
    </row>
    <row r="657" spans="1:34" x14ac:dyDescent="0.25">
      <c r="A657" s="4" t="s">
        <v>2130</v>
      </c>
      <c r="B657" s="4" t="s">
        <v>2131</v>
      </c>
      <c r="C657" s="5">
        <v>44748</v>
      </c>
      <c r="D657" s="6">
        <v>44748</v>
      </c>
      <c r="E657" s="4">
        <v>19.899999999999999</v>
      </c>
      <c r="F657" s="4" t="s">
        <v>21</v>
      </c>
      <c r="G657" s="4" t="s">
        <v>1983</v>
      </c>
      <c r="H657" s="4" t="s">
        <v>2132</v>
      </c>
      <c r="I657" s="7">
        <v>46022</v>
      </c>
      <c r="J657" s="7">
        <v>46022</v>
      </c>
      <c r="K657" s="4" t="s">
        <v>16</v>
      </c>
      <c r="L657" s="4" t="s">
        <v>16</v>
      </c>
      <c r="M657" s="4" t="s">
        <v>221</v>
      </c>
      <c r="N657" s="4" t="s">
        <v>16</v>
      </c>
      <c r="O657" s="15">
        <v>0</v>
      </c>
      <c r="P657" s="4">
        <v>-0.86190999999999995</v>
      </c>
      <c r="Q657" s="9">
        <v>0</v>
      </c>
      <c r="R657" s="9">
        <v>410977.77911342995</v>
      </c>
      <c r="S657" s="9">
        <v>0</v>
      </c>
      <c r="T657" s="9">
        <v>597473.57845725107</v>
      </c>
      <c r="U657" s="9">
        <v>1360812.4342847448</v>
      </c>
      <c r="V657" s="9">
        <v>-28497.77887063607</v>
      </c>
      <c r="W657" s="9">
        <v>1360812.4342847448</v>
      </c>
      <c r="X657" s="9">
        <v>0</v>
      </c>
      <c r="Y657" s="9">
        <v>729062215.97701883</v>
      </c>
      <c r="Z657" s="9">
        <v>728651238.19790542</v>
      </c>
      <c r="AA657" s="9">
        <v>729248711.77636266</v>
      </c>
      <c r="AB657" s="9">
        <v>730012050.63219011</v>
      </c>
      <c r="AC657" s="9">
        <v>728622740.41903484</v>
      </c>
      <c r="AD657" s="9">
        <v>730012050.63219011</v>
      </c>
      <c r="AE657" s="9">
        <v>728651238.19790542</v>
      </c>
      <c r="AF657" s="9">
        <v>4229198353.7779789</v>
      </c>
      <c r="AG657" s="9">
        <f>IF(ISBLANK(Tabla3[[#This Row],[FPO]]),"",YEAR(Tabla3[[#This Row],[FPO]])-$B$1)</f>
        <v>2</v>
      </c>
      <c r="AH657" s="9"/>
    </row>
    <row r="658" spans="1:34" x14ac:dyDescent="0.25">
      <c r="A658" s="4" t="s">
        <v>2133</v>
      </c>
      <c r="B658" s="4" t="s">
        <v>2131</v>
      </c>
      <c r="C658" s="5">
        <v>44748</v>
      </c>
      <c r="D658" s="6">
        <v>44748</v>
      </c>
      <c r="E658" s="4">
        <v>19.899999999999999</v>
      </c>
      <c r="F658" s="4" t="s">
        <v>21</v>
      </c>
      <c r="G658" s="4" t="s">
        <v>1694</v>
      </c>
      <c r="H658" s="4" t="s">
        <v>2132</v>
      </c>
      <c r="I658" s="7">
        <v>46022</v>
      </c>
      <c r="J658" s="7">
        <v>46022</v>
      </c>
      <c r="K658" s="4" t="s">
        <v>16</v>
      </c>
      <c r="L658" s="4" t="s">
        <v>16</v>
      </c>
      <c r="M658" s="4" t="s">
        <v>221</v>
      </c>
      <c r="N658" s="4" t="s">
        <v>16</v>
      </c>
      <c r="O658" s="15">
        <v>0</v>
      </c>
      <c r="P658" s="4">
        <v>-0.89695000000000003</v>
      </c>
      <c r="Q658" s="9">
        <v>0</v>
      </c>
      <c r="R658" s="9">
        <v>410977.77911342995</v>
      </c>
      <c r="S658" s="9">
        <v>0</v>
      </c>
      <c r="T658" s="9">
        <v>597473.57845725107</v>
      </c>
      <c r="U658" s="9">
        <v>1360812.4342847448</v>
      </c>
      <c r="V658" s="9">
        <v>-151569.20119026242</v>
      </c>
      <c r="W658" s="9">
        <v>1360812.4342847448</v>
      </c>
      <c r="X658" s="9">
        <v>0</v>
      </c>
      <c r="Y658" s="9">
        <v>729062215.97701883</v>
      </c>
      <c r="Z658" s="9">
        <v>728651238.19790542</v>
      </c>
      <c r="AA658" s="9">
        <v>729248711.77636266</v>
      </c>
      <c r="AB658" s="9">
        <v>730012050.63219011</v>
      </c>
      <c r="AC658" s="9">
        <v>728499668.99671519</v>
      </c>
      <c r="AD658" s="9">
        <v>730012050.63219011</v>
      </c>
      <c r="AE658" s="9">
        <v>728651238.19790542</v>
      </c>
      <c r="AF658" s="9">
        <v>4229075282.355659</v>
      </c>
      <c r="AG658" s="9">
        <f>IF(ISBLANK(Tabla3[[#This Row],[FPO]]),"",YEAR(Tabla3[[#This Row],[FPO]])-$B$1)</f>
        <v>2</v>
      </c>
      <c r="AH658" s="9"/>
    </row>
    <row r="659" spans="1:34" x14ac:dyDescent="0.25">
      <c r="A659" s="4" t="s">
        <v>2102</v>
      </c>
      <c r="B659" s="4" t="s">
        <v>2103</v>
      </c>
      <c r="C659" s="5">
        <v>44725</v>
      </c>
      <c r="D659" s="6">
        <v>44725</v>
      </c>
      <c r="E659" s="4">
        <v>19.899999999999999</v>
      </c>
      <c r="F659" s="4" t="s">
        <v>21</v>
      </c>
      <c r="G659" s="4" t="s">
        <v>1983</v>
      </c>
      <c r="H659" s="4" t="s">
        <v>2104</v>
      </c>
      <c r="I659" s="7">
        <v>46022</v>
      </c>
      <c r="J659" s="7">
        <v>46022</v>
      </c>
      <c r="K659" s="4" t="s">
        <v>16</v>
      </c>
      <c r="L659" s="4" t="s">
        <v>16</v>
      </c>
      <c r="M659" s="4" t="s">
        <v>221</v>
      </c>
      <c r="N659" s="4" t="s">
        <v>16</v>
      </c>
      <c r="O659" s="15">
        <v>0</v>
      </c>
      <c r="P659" s="4">
        <v>-1.96</v>
      </c>
      <c r="Q659" s="9">
        <v>0</v>
      </c>
      <c r="R659" s="9">
        <v>410977.77911342995</v>
      </c>
      <c r="S659" s="9">
        <v>0</v>
      </c>
      <c r="T659" s="9">
        <v>597473.57845725107</v>
      </c>
      <c r="U659" s="9">
        <v>1360812.4342847448</v>
      </c>
      <c r="V659" s="9">
        <v>-182485.48877924355</v>
      </c>
      <c r="W659" s="9">
        <v>1360812.4342847448</v>
      </c>
      <c r="X659" s="9">
        <v>0</v>
      </c>
      <c r="Y659" s="9">
        <v>729062215.97701883</v>
      </c>
      <c r="Z659" s="9">
        <v>728651238.19790542</v>
      </c>
      <c r="AA659" s="9">
        <v>729248711.77636266</v>
      </c>
      <c r="AB659" s="9">
        <v>730012050.63219011</v>
      </c>
      <c r="AC659" s="9">
        <v>728468752.70912623</v>
      </c>
      <c r="AD659" s="9">
        <v>730012050.63219011</v>
      </c>
      <c r="AE659" s="9">
        <v>728651238.19790542</v>
      </c>
      <c r="AF659" s="9">
        <v>4229044366.0680699</v>
      </c>
      <c r="AG659" s="9">
        <f>IF(ISBLANK(Tabla3[[#This Row],[FPO]]),"",YEAR(Tabla3[[#This Row],[FPO]])-$B$1)</f>
        <v>2</v>
      </c>
      <c r="AH659" s="9"/>
    </row>
    <row r="660" spans="1:34" x14ac:dyDescent="0.25">
      <c r="A660" s="4" t="s">
        <v>2105</v>
      </c>
      <c r="B660" s="4" t="s">
        <v>2103</v>
      </c>
      <c r="C660" s="5">
        <v>44725</v>
      </c>
      <c r="D660" s="6">
        <v>44725</v>
      </c>
      <c r="E660" s="4">
        <v>19.899999999999999</v>
      </c>
      <c r="F660" s="4" t="s">
        <v>21</v>
      </c>
      <c r="G660" s="4" t="s">
        <v>2106</v>
      </c>
      <c r="H660" s="4" t="s">
        <v>2104</v>
      </c>
      <c r="I660" s="7">
        <v>46022</v>
      </c>
      <c r="J660" s="7">
        <v>46022</v>
      </c>
      <c r="K660" s="4" t="s">
        <v>16</v>
      </c>
      <c r="L660" s="4" t="s">
        <v>16</v>
      </c>
      <c r="M660" s="4" t="s">
        <v>221</v>
      </c>
      <c r="N660" s="4" t="s">
        <v>16</v>
      </c>
      <c r="O660" s="15">
        <v>0</v>
      </c>
      <c r="P660" s="4">
        <v>-1.98</v>
      </c>
      <c r="Q660" s="9">
        <v>0</v>
      </c>
      <c r="R660" s="9">
        <v>410977.77911342995</v>
      </c>
      <c r="S660" s="9">
        <v>0</v>
      </c>
      <c r="T660" s="9">
        <v>597473.57845725107</v>
      </c>
      <c r="U660" s="9">
        <v>1360812.4342847455</v>
      </c>
      <c r="V660" s="9">
        <v>-130354.70639795373</v>
      </c>
      <c r="W660" s="9">
        <v>1360812.4342847455</v>
      </c>
      <c r="X660" s="9">
        <v>0</v>
      </c>
      <c r="Y660" s="9">
        <v>729062215.97701883</v>
      </c>
      <c r="Z660" s="9">
        <v>728651238.19790542</v>
      </c>
      <c r="AA660" s="9">
        <v>729248711.77636266</v>
      </c>
      <c r="AB660" s="9">
        <v>730012050.63219011</v>
      </c>
      <c r="AC660" s="9">
        <v>728520883.49150741</v>
      </c>
      <c r="AD660" s="9">
        <v>730012050.63219011</v>
      </c>
      <c r="AE660" s="9">
        <v>728651238.19790542</v>
      </c>
      <c r="AF660" s="9">
        <v>4229096496.8504515</v>
      </c>
      <c r="AG660" s="9">
        <f>IF(ISBLANK(Tabla3[[#This Row],[FPO]]),"",YEAR(Tabla3[[#This Row],[FPO]])-$B$1)</f>
        <v>2</v>
      </c>
      <c r="AH660" s="9"/>
    </row>
    <row r="661" spans="1:34" x14ac:dyDescent="0.25">
      <c r="A661" s="4" t="s">
        <v>1887</v>
      </c>
      <c r="B661" s="4" t="s">
        <v>1888</v>
      </c>
      <c r="C661" s="5">
        <v>44771.78402777778</v>
      </c>
      <c r="D661" s="6">
        <v>44771.78402777778</v>
      </c>
      <c r="E661" s="4">
        <v>19.899999999999999</v>
      </c>
      <c r="F661" s="4" t="s">
        <v>21</v>
      </c>
      <c r="G661" s="4" t="s">
        <v>1832</v>
      </c>
      <c r="H661" s="4" t="s">
        <v>1889</v>
      </c>
      <c r="I661" s="7">
        <v>46022</v>
      </c>
      <c r="J661" s="7">
        <v>46022</v>
      </c>
      <c r="K661" s="4" t="s">
        <v>16</v>
      </c>
      <c r="L661" s="4" t="s">
        <v>16</v>
      </c>
      <c r="M661" s="4" t="s">
        <v>221</v>
      </c>
      <c r="N661" s="4" t="s">
        <v>16</v>
      </c>
      <c r="O661" s="15">
        <v>0</v>
      </c>
      <c r="P661" s="4">
        <v>-1.95</v>
      </c>
      <c r="Q661" s="9">
        <v>0</v>
      </c>
      <c r="R661" s="9">
        <v>410977.77911342995</v>
      </c>
      <c r="S661" s="9">
        <v>0</v>
      </c>
      <c r="T661" s="9">
        <v>597473.57845725107</v>
      </c>
      <c r="U661" s="9">
        <v>1360812.4342847455</v>
      </c>
      <c r="V661" s="9">
        <v>-173093.95439728285</v>
      </c>
      <c r="W661" s="9">
        <v>1360812.4342847455</v>
      </c>
      <c r="X661" s="9">
        <v>0</v>
      </c>
      <c r="Y661" s="9">
        <v>729062215.97701883</v>
      </c>
      <c r="Z661" s="9">
        <v>728651238.19790542</v>
      </c>
      <c r="AA661" s="9">
        <v>729248711.77636266</v>
      </c>
      <c r="AB661" s="9">
        <v>730012050.63219011</v>
      </c>
      <c r="AC661" s="9">
        <v>728478144.2435081</v>
      </c>
      <c r="AD661" s="9">
        <v>730012050.63219011</v>
      </c>
      <c r="AE661" s="9">
        <v>728651238.19790542</v>
      </c>
      <c r="AF661" s="9">
        <v>4229053757.6024518</v>
      </c>
      <c r="AG661" s="9">
        <f>IF(ISBLANK(Tabla3[[#This Row],[FPO]]),"",YEAR(Tabla3[[#This Row],[FPO]])-$B$1)</f>
        <v>2</v>
      </c>
      <c r="AH661" s="9"/>
    </row>
    <row r="662" spans="1:34" x14ac:dyDescent="0.25">
      <c r="A662" s="4" t="s">
        <v>1890</v>
      </c>
      <c r="B662" s="4" t="s">
        <v>1888</v>
      </c>
      <c r="C662" s="5">
        <v>44771.78402777778</v>
      </c>
      <c r="D662" s="6">
        <v>44771.78402777778</v>
      </c>
      <c r="E662" s="4">
        <v>19.899999999999999</v>
      </c>
      <c r="F662" s="4" t="s">
        <v>21</v>
      </c>
      <c r="G662" s="4" t="s">
        <v>1835</v>
      </c>
      <c r="H662" s="4" t="s">
        <v>1889</v>
      </c>
      <c r="I662" s="7">
        <v>46022</v>
      </c>
      <c r="J662" s="7">
        <v>46022</v>
      </c>
      <c r="K662" s="4" t="s">
        <v>16</v>
      </c>
      <c r="L662" s="4" t="s">
        <v>16</v>
      </c>
      <c r="M662" s="4" t="s">
        <v>221</v>
      </c>
      <c r="N662" s="4" t="s">
        <v>16</v>
      </c>
      <c r="O662" s="15">
        <v>0</v>
      </c>
      <c r="P662" s="4">
        <v>-1.91</v>
      </c>
      <c r="Q662" s="9">
        <v>0</v>
      </c>
      <c r="R662" s="9">
        <v>513690.98958057474</v>
      </c>
      <c r="S662" s="9">
        <v>0</v>
      </c>
      <c r="T662" s="9">
        <v>746796.56507960113</v>
      </c>
      <c r="U662" s="9">
        <v>1700912.1211109257</v>
      </c>
      <c r="V662" s="9">
        <v>23905.813287800251</v>
      </c>
      <c r="W662" s="9">
        <v>1700912.1211109257</v>
      </c>
      <c r="X662" s="9">
        <v>0</v>
      </c>
      <c r="Y662" s="9">
        <v>729164929.18748605</v>
      </c>
      <c r="Z662" s="9">
        <v>728651238.19790542</v>
      </c>
      <c r="AA662" s="9">
        <v>729398034.76298499</v>
      </c>
      <c r="AB662" s="9">
        <v>730352150.31901634</v>
      </c>
      <c r="AC662" s="9">
        <v>728675144.01119328</v>
      </c>
      <c r="AD662" s="9">
        <v>730352150.31901634</v>
      </c>
      <c r="AE662" s="9">
        <v>728651238.19790542</v>
      </c>
      <c r="AF662" s="9">
        <v>4230012943.097466</v>
      </c>
      <c r="AG662" s="9">
        <f>IF(ISBLANK(Tabla3[[#This Row],[FPO]]),"",YEAR(Tabla3[[#This Row],[FPO]])-$B$1)</f>
        <v>2</v>
      </c>
      <c r="AH662" s="9"/>
    </row>
    <row r="663" spans="1:34" x14ac:dyDescent="0.25">
      <c r="A663" s="4" t="s">
        <v>1673</v>
      </c>
      <c r="B663" s="4" t="s">
        <v>1674</v>
      </c>
      <c r="C663" s="5">
        <v>44757</v>
      </c>
      <c r="D663" s="6">
        <v>44757</v>
      </c>
      <c r="E663" s="4">
        <v>9.9</v>
      </c>
      <c r="F663" s="4" t="s">
        <v>21</v>
      </c>
      <c r="G663" s="4" t="s">
        <v>1675</v>
      </c>
      <c r="H663" s="4" t="s">
        <v>1676</v>
      </c>
      <c r="I663" s="7">
        <v>46022</v>
      </c>
      <c r="J663" s="7">
        <v>46022</v>
      </c>
      <c r="K663" s="4" t="s">
        <v>16</v>
      </c>
      <c r="L663" s="4" t="s">
        <v>16</v>
      </c>
      <c r="M663" s="4" t="s">
        <v>221</v>
      </c>
      <c r="N663" s="4" t="s">
        <v>16</v>
      </c>
      <c r="O663" s="15">
        <v>0</v>
      </c>
      <c r="P663" s="4">
        <v>0.76151999999999997</v>
      </c>
      <c r="Q663" s="9">
        <v>0</v>
      </c>
      <c r="R663" s="9">
        <v>410977.77911342995</v>
      </c>
      <c r="S663" s="9">
        <v>0</v>
      </c>
      <c r="T663" s="9">
        <v>597473.57845725107</v>
      </c>
      <c r="U663" s="9">
        <v>1360812.4342847455</v>
      </c>
      <c r="V663" s="9">
        <v>-110134.76816947114</v>
      </c>
      <c r="W663" s="9">
        <v>1360812.4342847455</v>
      </c>
      <c r="X663" s="9">
        <v>0</v>
      </c>
      <c r="Y663" s="9">
        <v>729062215.97701883</v>
      </c>
      <c r="Z663" s="9">
        <v>728651238.19790542</v>
      </c>
      <c r="AA663" s="9">
        <v>729248711.77636266</v>
      </c>
      <c r="AB663" s="9">
        <v>730012050.63219011</v>
      </c>
      <c r="AC663" s="9">
        <v>728541103.4297359</v>
      </c>
      <c r="AD663" s="9">
        <v>730012050.63219011</v>
      </c>
      <c r="AE663" s="9">
        <v>728651238.19790542</v>
      </c>
      <c r="AF663" s="9">
        <v>4229116716.7886796</v>
      </c>
      <c r="AG663" s="9">
        <f>IF(ISBLANK(Tabla3[[#This Row],[FPO]]),"",YEAR(Tabla3[[#This Row],[FPO]])-$B$1)</f>
        <v>2</v>
      </c>
      <c r="AH663" s="9"/>
    </row>
    <row r="664" spans="1:34" x14ac:dyDescent="0.25">
      <c r="A664" s="4" t="s">
        <v>1677</v>
      </c>
      <c r="B664" s="4" t="s">
        <v>1674</v>
      </c>
      <c r="C664" s="5">
        <v>44757</v>
      </c>
      <c r="D664" s="6">
        <v>44757</v>
      </c>
      <c r="E664" s="4">
        <v>9.9</v>
      </c>
      <c r="F664" s="4" t="s">
        <v>21</v>
      </c>
      <c r="G664" s="4" t="s">
        <v>1678</v>
      </c>
      <c r="H664" s="4" t="s">
        <v>1676</v>
      </c>
      <c r="I664" s="7">
        <v>46022</v>
      </c>
      <c r="J664" s="7">
        <v>46022</v>
      </c>
      <c r="K664" s="4" t="s">
        <v>16</v>
      </c>
      <c r="L664" s="4" t="s">
        <v>16</v>
      </c>
      <c r="M664" s="4" t="s">
        <v>221</v>
      </c>
      <c r="N664" s="4" t="s">
        <v>16</v>
      </c>
      <c r="O664" s="15">
        <v>0</v>
      </c>
      <c r="P664" s="4">
        <v>0.77578000000000003</v>
      </c>
      <c r="Q664" s="9">
        <v>0</v>
      </c>
      <c r="R664" s="9">
        <v>410977.77911342995</v>
      </c>
      <c r="S664" s="9">
        <v>0</v>
      </c>
      <c r="T664" s="9">
        <v>597473.57845725107</v>
      </c>
      <c r="U664" s="9">
        <v>1360812.4342847455</v>
      </c>
      <c r="V664" s="9">
        <v>-110126.2203198713</v>
      </c>
      <c r="W664" s="9">
        <v>1360812.4342847455</v>
      </c>
      <c r="X664" s="9">
        <v>0</v>
      </c>
      <c r="Y664" s="9">
        <v>729062215.97701883</v>
      </c>
      <c r="Z664" s="9">
        <v>728651238.19790542</v>
      </c>
      <c r="AA664" s="9">
        <v>729248711.77636266</v>
      </c>
      <c r="AB664" s="9">
        <v>730012050.63219011</v>
      </c>
      <c r="AC664" s="9">
        <v>728541111.97758555</v>
      </c>
      <c r="AD664" s="9">
        <v>730012050.63219011</v>
      </c>
      <c r="AE664" s="9">
        <v>728651238.19790542</v>
      </c>
      <c r="AF664" s="9">
        <v>4229116725.3365293</v>
      </c>
      <c r="AG664" s="9">
        <f>IF(ISBLANK(Tabla3[[#This Row],[FPO]]),"",YEAR(Tabla3[[#This Row],[FPO]])-$B$1)</f>
        <v>2</v>
      </c>
      <c r="AH664" s="9"/>
    </row>
    <row r="665" spans="1:34" x14ac:dyDescent="0.25">
      <c r="A665" s="4" t="s">
        <v>2078</v>
      </c>
      <c r="B665" s="4" t="s">
        <v>2079</v>
      </c>
      <c r="C665" s="5">
        <v>44702</v>
      </c>
      <c r="D665" s="6">
        <v>44702</v>
      </c>
      <c r="E665" s="4">
        <v>99.9</v>
      </c>
      <c r="F665" s="4" t="s">
        <v>21</v>
      </c>
      <c r="G665" s="4" t="s">
        <v>1691</v>
      </c>
      <c r="H665" s="4" t="s">
        <v>2080</v>
      </c>
      <c r="I665" s="7">
        <v>46022</v>
      </c>
      <c r="J665" s="7">
        <v>46022</v>
      </c>
      <c r="K665" s="4" t="s">
        <v>16</v>
      </c>
      <c r="L665" s="4" t="s">
        <v>16</v>
      </c>
      <c r="M665" s="4" t="s">
        <v>221</v>
      </c>
      <c r="N665" s="4" t="s">
        <v>16</v>
      </c>
      <c r="O665" s="15">
        <v>0</v>
      </c>
      <c r="P665" s="4">
        <v>-22.887799999999999</v>
      </c>
      <c r="Q665" s="9">
        <v>0</v>
      </c>
      <c r="R665" s="9">
        <v>410977.77911342995</v>
      </c>
      <c r="S665" s="9">
        <v>0</v>
      </c>
      <c r="T665" s="9">
        <v>597473.57845725107</v>
      </c>
      <c r="U665" s="9">
        <v>1360812.4342847455</v>
      </c>
      <c r="V665" s="9">
        <v>-217970.16479657844</v>
      </c>
      <c r="W665" s="9">
        <v>1360812.4342847455</v>
      </c>
      <c r="X665" s="9">
        <v>0</v>
      </c>
      <c r="Y665" s="9">
        <v>729062215.97701883</v>
      </c>
      <c r="Z665" s="9">
        <v>728651238.19790542</v>
      </c>
      <c r="AA665" s="9">
        <v>729248711.77636266</v>
      </c>
      <c r="AB665" s="9">
        <v>730012050.63219011</v>
      </c>
      <c r="AC665" s="9">
        <v>728433268.03310883</v>
      </c>
      <c r="AD665" s="9">
        <v>730012050.63219011</v>
      </c>
      <c r="AE665" s="9">
        <v>728651238.19790542</v>
      </c>
      <c r="AF665" s="9">
        <v>4229008881.3920527</v>
      </c>
      <c r="AG665" s="9">
        <f>IF(ISBLANK(Tabla3[[#This Row],[FPO]]),"",YEAR(Tabla3[[#This Row],[FPO]])-$B$1)</f>
        <v>2</v>
      </c>
      <c r="AH665" s="9"/>
    </row>
    <row r="666" spans="1:34" x14ac:dyDescent="0.25">
      <c r="A666" s="4" t="s">
        <v>2081</v>
      </c>
      <c r="B666" s="4" t="s">
        <v>2079</v>
      </c>
      <c r="C666" s="5">
        <v>44702</v>
      </c>
      <c r="D666" s="6">
        <v>44702</v>
      </c>
      <c r="E666" s="4">
        <v>99.9</v>
      </c>
      <c r="F666" s="4" t="s">
        <v>21</v>
      </c>
      <c r="G666" s="4" t="s">
        <v>1694</v>
      </c>
      <c r="H666" s="4" t="s">
        <v>2080</v>
      </c>
      <c r="I666" s="7">
        <v>46022</v>
      </c>
      <c r="J666" s="7">
        <v>46022</v>
      </c>
      <c r="K666" s="4" t="s">
        <v>16</v>
      </c>
      <c r="L666" s="4" t="s">
        <v>16</v>
      </c>
      <c r="M666" s="4" t="s">
        <v>221</v>
      </c>
      <c r="N666" s="4" t="s">
        <v>16</v>
      </c>
      <c r="O666" s="15">
        <v>0</v>
      </c>
      <c r="P666" s="4">
        <v>-31.275772</v>
      </c>
      <c r="Q666" s="9">
        <v>0</v>
      </c>
      <c r="R666" s="9">
        <v>410977.77911342995</v>
      </c>
      <c r="S666" s="9">
        <v>0</v>
      </c>
      <c r="T666" s="9">
        <v>597473.57845725107</v>
      </c>
      <c r="U666" s="9">
        <v>1360812.4342847455</v>
      </c>
      <c r="V666" s="9">
        <v>-197669.02199689703</v>
      </c>
      <c r="W666" s="9">
        <v>1360812.4342847455</v>
      </c>
      <c r="X666" s="9">
        <v>0</v>
      </c>
      <c r="Y666" s="9">
        <v>729062215.97701883</v>
      </c>
      <c r="Z666" s="9">
        <v>728651238.19790542</v>
      </c>
      <c r="AA666" s="9">
        <v>729248711.77636266</v>
      </c>
      <c r="AB666" s="9">
        <v>730012050.63219011</v>
      </c>
      <c r="AC666" s="9">
        <v>728453569.17590857</v>
      </c>
      <c r="AD666" s="9">
        <v>730012050.63219011</v>
      </c>
      <c r="AE666" s="9">
        <v>728651238.19790542</v>
      </c>
      <c r="AF666" s="9">
        <v>4229029182.5348525</v>
      </c>
      <c r="AG666" s="9">
        <f>IF(ISBLANK(Tabla3[[#This Row],[FPO]]),"",YEAR(Tabla3[[#This Row],[FPO]])-$B$1)</f>
        <v>2</v>
      </c>
      <c r="AH666" s="9"/>
    </row>
    <row r="667" spans="1:34" x14ac:dyDescent="0.25">
      <c r="A667" s="4" t="s">
        <v>2016</v>
      </c>
      <c r="B667" s="4" t="s">
        <v>2017</v>
      </c>
      <c r="C667" s="5">
        <v>44795.763888888891</v>
      </c>
      <c r="D667" s="6">
        <v>44795.763888888891</v>
      </c>
      <c r="E667" s="4">
        <v>9.9</v>
      </c>
      <c r="F667" s="4" t="s">
        <v>21</v>
      </c>
      <c r="G667" s="4" t="s">
        <v>1829</v>
      </c>
      <c r="H667" s="4" t="s">
        <v>2018</v>
      </c>
      <c r="I667" s="7">
        <v>45657</v>
      </c>
      <c r="J667" s="7">
        <v>45657</v>
      </c>
      <c r="K667" s="4" t="s">
        <v>16</v>
      </c>
      <c r="L667" s="4" t="s">
        <v>16</v>
      </c>
      <c r="M667" s="4" t="s">
        <v>221</v>
      </c>
      <c r="N667" s="4" t="s">
        <v>16</v>
      </c>
      <c r="O667" s="15">
        <v>0</v>
      </c>
      <c r="P667" s="4">
        <v>0</v>
      </c>
      <c r="Q667" s="9">
        <v>0</v>
      </c>
      <c r="R667" s="9">
        <v>459473.15704881458</v>
      </c>
      <c r="S667" s="9">
        <v>0</v>
      </c>
      <c r="T667" s="9">
        <v>667975.46071520681</v>
      </c>
      <c r="U667" s="9">
        <v>1521388.3015303449</v>
      </c>
      <c r="V667" s="9">
        <v>-29713.978938830031</v>
      </c>
      <c r="W667" s="9">
        <v>1521388.3015303449</v>
      </c>
      <c r="X667" s="9">
        <v>0</v>
      </c>
      <c r="Y667" s="9">
        <v>729110711.35495424</v>
      </c>
      <c r="Z667" s="9">
        <v>728651238.19790542</v>
      </c>
      <c r="AA667" s="9">
        <v>729319213.6586206</v>
      </c>
      <c r="AB667" s="9">
        <v>730172626.49943578</v>
      </c>
      <c r="AC667" s="9">
        <v>728621524.2189666</v>
      </c>
      <c r="AD667" s="9">
        <v>730172626.49943578</v>
      </c>
      <c r="AE667" s="9">
        <v>728651238.19790542</v>
      </c>
      <c r="AF667" s="9">
        <v>4229556998.6389718</v>
      </c>
      <c r="AG667" s="9">
        <f>IF(ISBLANK(Tabla3[[#This Row],[FPO]]),"",YEAR(Tabla3[[#This Row],[FPO]])-$B$1)</f>
        <v>1</v>
      </c>
      <c r="AH667" s="9"/>
    </row>
    <row r="668" spans="1:34" x14ac:dyDescent="0.25">
      <c r="A668" s="4" t="s">
        <v>1669</v>
      </c>
      <c r="B668" s="4" t="s">
        <v>1670</v>
      </c>
      <c r="C668" s="5">
        <v>44583.390972222223</v>
      </c>
      <c r="D668" s="6">
        <v>44583.390972222223</v>
      </c>
      <c r="E668" s="4">
        <v>150</v>
      </c>
      <c r="F668" s="4" t="s">
        <v>21</v>
      </c>
      <c r="G668" s="4" t="s">
        <v>1671</v>
      </c>
      <c r="H668" s="4" t="s">
        <v>1672</v>
      </c>
      <c r="I668" s="7">
        <v>46022</v>
      </c>
      <c r="J668" s="7">
        <v>46022</v>
      </c>
      <c r="K668" s="4" t="s">
        <v>16</v>
      </c>
      <c r="L668" s="4" t="s">
        <v>18</v>
      </c>
      <c r="M668" s="4" t="s">
        <v>221</v>
      </c>
      <c r="N668" s="4" t="s">
        <v>16</v>
      </c>
      <c r="O668" s="15">
        <v>34545310000</v>
      </c>
      <c r="P668" s="4">
        <v>-19.747730000000001</v>
      </c>
      <c r="Q668" s="9">
        <v>0</v>
      </c>
      <c r="R668" s="9">
        <v>459473.15704881464</v>
      </c>
      <c r="S668" s="9">
        <v>0</v>
      </c>
      <c r="T668" s="9">
        <v>667975.46071520657</v>
      </c>
      <c r="U668" s="9">
        <v>1521388.3015303449</v>
      </c>
      <c r="V668" s="9">
        <v>-211437.47073988087</v>
      </c>
      <c r="W668" s="9">
        <v>1521388.3015303449</v>
      </c>
      <c r="X668" s="9">
        <v>0</v>
      </c>
      <c r="Y668" s="9">
        <v>729110711.35495424</v>
      </c>
      <c r="Z668" s="9">
        <v>728651238.19790542</v>
      </c>
      <c r="AA668" s="9">
        <v>729319213.6586206</v>
      </c>
      <c r="AB668" s="9">
        <v>730172626.49943578</v>
      </c>
      <c r="AC668" s="9">
        <v>728439800.72716558</v>
      </c>
      <c r="AD668" s="9">
        <v>730172626.49943578</v>
      </c>
      <c r="AE668" s="9">
        <v>728651238.19790542</v>
      </c>
      <c r="AF668" s="9">
        <v>4229375275.147171</v>
      </c>
      <c r="AG668" s="9">
        <f>IF(ISBLANK(Tabla3[[#This Row],[FPO]]),"",YEAR(Tabla3[[#This Row],[FPO]])-$B$1)</f>
        <v>2</v>
      </c>
      <c r="AH668" s="9"/>
    </row>
    <row r="669" spans="1:34" hidden="1" x14ac:dyDescent="0.25">
      <c r="A669" s="4" t="s">
        <v>1758</v>
      </c>
      <c r="B669" s="4" t="s">
        <v>1759</v>
      </c>
      <c r="C669" s="5">
        <v>44759</v>
      </c>
      <c r="D669" s="6">
        <v>44759</v>
      </c>
      <c r="E669" s="4">
        <v>340.8</v>
      </c>
      <c r="F669" s="4" t="s">
        <v>21</v>
      </c>
      <c r="G669" s="4" t="s">
        <v>1659</v>
      </c>
      <c r="H669" s="4" t="s">
        <v>1760</v>
      </c>
      <c r="I669" s="7">
        <v>46752</v>
      </c>
      <c r="J669" s="7">
        <v>46752</v>
      </c>
      <c r="K669" s="4" t="s">
        <v>16</v>
      </c>
      <c r="L669" s="4" t="s">
        <v>18</v>
      </c>
      <c r="M669" s="4" t="s">
        <v>221</v>
      </c>
      <c r="N669" s="4" t="s">
        <v>16</v>
      </c>
      <c r="O669" s="15">
        <v>32580046749</v>
      </c>
      <c r="P669" s="4">
        <v>-123.08</v>
      </c>
      <c r="Q669" s="9">
        <v>0</v>
      </c>
      <c r="R669" s="9">
        <v>459473.15704881464</v>
      </c>
      <c r="S669" s="9">
        <v>0</v>
      </c>
      <c r="T669" s="9">
        <v>667975.46071520657</v>
      </c>
      <c r="U669" s="9">
        <v>1521388.3015303449</v>
      </c>
      <c r="V669" s="9">
        <v>-207853.78479513718</v>
      </c>
      <c r="W669" s="9">
        <v>1521388.3015303449</v>
      </c>
      <c r="X669" s="9">
        <v>0</v>
      </c>
      <c r="Y669" s="9">
        <v>729110711.35495424</v>
      </c>
      <c r="Z669" s="9">
        <v>728651238.19790542</v>
      </c>
      <c r="AA669" s="9">
        <v>729319213.6586206</v>
      </c>
      <c r="AB669" s="9">
        <v>730172626.49943578</v>
      </c>
      <c r="AC669" s="9">
        <v>728443384.41311026</v>
      </c>
      <c r="AD669" s="9">
        <v>730172626.49943578</v>
      </c>
      <c r="AE669" s="9">
        <v>728651238.19790542</v>
      </c>
      <c r="AF669" s="9">
        <v>4229378858.8331156</v>
      </c>
      <c r="AG669" s="9">
        <f>IF(ISBLANK(Tabla3[[#This Row],[FPO]]),"",YEAR(Tabla3[[#This Row],[FPO]])-$B$1)</f>
        <v>4</v>
      </c>
      <c r="AH669" s="9"/>
    </row>
    <row r="670" spans="1:34" hidden="1" x14ac:dyDescent="0.25">
      <c r="A670" s="4" t="s">
        <v>1761</v>
      </c>
      <c r="B670" s="4" t="s">
        <v>1759</v>
      </c>
      <c r="C670" s="5">
        <v>44759</v>
      </c>
      <c r="D670" s="6">
        <v>44759</v>
      </c>
      <c r="E670" s="4">
        <v>340.8</v>
      </c>
      <c r="F670" s="4" t="s">
        <v>21</v>
      </c>
      <c r="G670" s="4" t="s">
        <v>1762</v>
      </c>
      <c r="H670" s="4" t="s">
        <v>1760</v>
      </c>
      <c r="I670" s="7">
        <v>46752</v>
      </c>
      <c r="J670" s="7">
        <v>46752</v>
      </c>
      <c r="K670" s="4" t="s">
        <v>16</v>
      </c>
      <c r="L670" s="4" t="s">
        <v>18</v>
      </c>
      <c r="M670" s="4" t="s">
        <v>221</v>
      </c>
      <c r="N670" s="4" t="s">
        <v>16</v>
      </c>
      <c r="O670" s="15">
        <v>94135819211.660004</v>
      </c>
      <c r="P670" s="4">
        <v>-49.82</v>
      </c>
      <c r="Q670" s="9">
        <v>0</v>
      </c>
      <c r="R670" s="9">
        <v>410977.77911342983</v>
      </c>
      <c r="S670" s="9">
        <v>0</v>
      </c>
      <c r="T670" s="9">
        <v>597473.57845725107</v>
      </c>
      <c r="U670" s="9">
        <v>1360812.4342847448</v>
      </c>
      <c r="V670" s="9">
        <v>126912.05997160774</v>
      </c>
      <c r="W670" s="9">
        <v>1360812.4342847448</v>
      </c>
      <c r="X670" s="9">
        <v>0</v>
      </c>
      <c r="Y670" s="9">
        <v>729062215.97701883</v>
      </c>
      <c r="Z670" s="9">
        <v>728651238.19790542</v>
      </c>
      <c r="AA670" s="9">
        <v>729248711.77636266</v>
      </c>
      <c r="AB670" s="9">
        <v>730012050.63219011</v>
      </c>
      <c r="AC670" s="9">
        <v>728778150.25787699</v>
      </c>
      <c r="AD670" s="9">
        <v>730012050.63219011</v>
      </c>
      <c r="AE670" s="9">
        <v>728651238.19790542</v>
      </c>
      <c r="AF670" s="9">
        <v>4229353763.6168208</v>
      </c>
      <c r="AG670" s="9">
        <f>IF(ISBLANK(Tabla3[[#This Row],[FPO]]),"",YEAR(Tabla3[[#This Row],[FPO]])-$B$1)</f>
        <v>4</v>
      </c>
      <c r="AH670" s="9"/>
    </row>
    <row r="671" spans="1:34" x14ac:dyDescent="0.25">
      <c r="A671" s="4" t="s">
        <v>1704</v>
      </c>
      <c r="B671" s="4" t="s">
        <v>1705</v>
      </c>
      <c r="C671" s="5">
        <v>44760</v>
      </c>
      <c r="D671" s="6">
        <v>44760</v>
      </c>
      <c r="E671" s="4">
        <v>19.899999999999999</v>
      </c>
      <c r="F671" s="4" t="s">
        <v>21</v>
      </c>
      <c r="G671" s="4" t="s">
        <v>1703</v>
      </c>
      <c r="H671" s="4" t="s">
        <v>1706</v>
      </c>
      <c r="I671" s="7">
        <v>45838</v>
      </c>
      <c r="J671" s="7">
        <v>45838</v>
      </c>
      <c r="K671" s="4" t="s">
        <v>16</v>
      </c>
      <c r="L671" s="4" t="s">
        <v>16</v>
      </c>
      <c r="M671" s="4" t="s">
        <v>221</v>
      </c>
      <c r="N671" s="4" t="s">
        <v>16</v>
      </c>
      <c r="O671" s="15">
        <v>0</v>
      </c>
      <c r="P671" s="4">
        <v>-2.87</v>
      </c>
      <c r="Q671" s="9">
        <v>0</v>
      </c>
      <c r="R671" s="9">
        <v>410977.77911342983</v>
      </c>
      <c r="S671" s="9">
        <v>0</v>
      </c>
      <c r="T671" s="9">
        <v>597473.57845725107</v>
      </c>
      <c r="U671" s="9">
        <v>1360812.4342847448</v>
      </c>
      <c r="V671" s="9">
        <v>124114.77619005168</v>
      </c>
      <c r="W671" s="9">
        <v>1360812.4342847448</v>
      </c>
      <c r="X671" s="9">
        <v>0</v>
      </c>
      <c r="Y671" s="9">
        <v>729062215.97701883</v>
      </c>
      <c r="Z671" s="9">
        <v>728651238.19790542</v>
      </c>
      <c r="AA671" s="9">
        <v>729248711.77636266</v>
      </c>
      <c r="AB671" s="9">
        <v>730012050.63219011</v>
      </c>
      <c r="AC671" s="9">
        <v>728775352.97409546</v>
      </c>
      <c r="AD671" s="9">
        <v>730012050.63219011</v>
      </c>
      <c r="AE671" s="9">
        <v>728651238.19790542</v>
      </c>
      <c r="AF671" s="9">
        <v>4229350966.3330393</v>
      </c>
      <c r="AG671" s="9">
        <f>IF(ISBLANK(Tabla3[[#This Row],[FPO]]),"",YEAR(Tabla3[[#This Row],[FPO]])-$B$1)</f>
        <v>2</v>
      </c>
      <c r="AH671" s="9"/>
    </row>
    <row r="672" spans="1:34" x14ac:dyDescent="0.25">
      <c r="A672" s="4" t="s">
        <v>1707</v>
      </c>
      <c r="B672" s="4" t="s">
        <v>1705</v>
      </c>
      <c r="C672" s="5">
        <v>44760</v>
      </c>
      <c r="D672" s="6">
        <v>44760</v>
      </c>
      <c r="E672" s="4">
        <v>19.899999999999999</v>
      </c>
      <c r="F672" s="4" t="s">
        <v>21</v>
      </c>
      <c r="G672" s="4" t="s">
        <v>1708</v>
      </c>
      <c r="H672" s="4" t="s">
        <v>1706</v>
      </c>
      <c r="I672" s="7">
        <v>45838</v>
      </c>
      <c r="J672" s="7">
        <v>45838</v>
      </c>
      <c r="K672" s="4" t="s">
        <v>16</v>
      </c>
      <c r="L672" s="4" t="s">
        <v>16</v>
      </c>
      <c r="M672" s="4" t="s">
        <v>221</v>
      </c>
      <c r="N672" s="4" t="s">
        <v>16</v>
      </c>
      <c r="O672" s="15">
        <v>0</v>
      </c>
      <c r="P672" s="4">
        <v>-2.7</v>
      </c>
      <c r="Q672" s="9">
        <v>0</v>
      </c>
      <c r="R672" s="9">
        <v>513690.98958057468</v>
      </c>
      <c r="S672" s="9">
        <v>0</v>
      </c>
      <c r="T672" s="9">
        <v>746796.56507960102</v>
      </c>
      <c r="U672" s="9">
        <v>1700912.1211109255</v>
      </c>
      <c r="V672" s="9">
        <v>24210.902496992414</v>
      </c>
      <c r="W672" s="9">
        <v>1700912.1211109255</v>
      </c>
      <c r="X672" s="9">
        <v>0</v>
      </c>
      <c r="Y672" s="9">
        <v>729164929.18748605</v>
      </c>
      <c r="Z672" s="9">
        <v>728651238.19790542</v>
      </c>
      <c r="AA672" s="9">
        <v>729398034.76298499</v>
      </c>
      <c r="AB672" s="9">
        <v>730352150.31901634</v>
      </c>
      <c r="AC672" s="9">
        <v>728675449.10040236</v>
      </c>
      <c r="AD672" s="9">
        <v>730352150.31901634</v>
      </c>
      <c r="AE672" s="9">
        <v>728651238.19790542</v>
      </c>
      <c r="AF672" s="9">
        <v>4230013248.1866751</v>
      </c>
      <c r="AG672" s="9">
        <f>IF(ISBLANK(Tabla3[[#This Row],[FPO]]),"",YEAR(Tabla3[[#This Row],[FPO]])-$B$1)</f>
        <v>2</v>
      </c>
      <c r="AH672" s="9"/>
    </row>
    <row r="673" spans="1:34" x14ac:dyDescent="0.25">
      <c r="A673" s="4" t="s">
        <v>1699</v>
      </c>
      <c r="B673" s="4" t="s">
        <v>1700</v>
      </c>
      <c r="C673" s="5">
        <v>44760</v>
      </c>
      <c r="D673" s="6">
        <v>44760</v>
      </c>
      <c r="E673" s="4">
        <v>80</v>
      </c>
      <c r="F673" s="4" t="s">
        <v>21</v>
      </c>
      <c r="G673" s="4" t="s">
        <v>1659</v>
      </c>
      <c r="H673" s="4" t="s">
        <v>1701</v>
      </c>
      <c r="I673" s="7">
        <v>45838</v>
      </c>
      <c r="J673" s="7">
        <v>45838</v>
      </c>
      <c r="K673" s="4" t="s">
        <v>16</v>
      </c>
      <c r="L673" s="4" t="s">
        <v>16</v>
      </c>
      <c r="M673" s="4" t="s">
        <v>221</v>
      </c>
      <c r="N673" s="4" t="s">
        <v>16</v>
      </c>
      <c r="O673" s="15">
        <v>0</v>
      </c>
      <c r="P673" s="4">
        <v>-1.93</v>
      </c>
      <c r="Q673" s="9">
        <v>0</v>
      </c>
      <c r="R673" s="9">
        <v>459473.15704881464</v>
      </c>
      <c r="S673" s="9">
        <v>0</v>
      </c>
      <c r="T673" s="9">
        <v>667975.46071520657</v>
      </c>
      <c r="U673" s="9">
        <v>1521388.3015303449</v>
      </c>
      <c r="V673" s="9">
        <v>31058.611521112449</v>
      </c>
      <c r="W673" s="9">
        <v>1521388.3015303449</v>
      </c>
      <c r="X673" s="9">
        <v>0</v>
      </c>
      <c r="Y673" s="9">
        <v>729110711.35495424</v>
      </c>
      <c r="Z673" s="9">
        <v>728651238.19790542</v>
      </c>
      <c r="AA673" s="9">
        <v>729319213.6586206</v>
      </c>
      <c r="AB673" s="9">
        <v>730172626.49943578</v>
      </c>
      <c r="AC673" s="9">
        <v>728682296.80942655</v>
      </c>
      <c r="AD673" s="9">
        <v>730172626.49943578</v>
      </c>
      <c r="AE673" s="9">
        <v>728651238.19790542</v>
      </c>
      <c r="AF673" s="9">
        <v>4229617771.2294316</v>
      </c>
      <c r="AG673" s="9">
        <f>IF(ISBLANK(Tabla3[[#This Row],[FPO]]),"",YEAR(Tabla3[[#This Row],[FPO]])-$B$1)</f>
        <v>2</v>
      </c>
      <c r="AH673" s="9"/>
    </row>
    <row r="674" spans="1:34" x14ac:dyDescent="0.25">
      <c r="A674" s="4" t="s">
        <v>1702</v>
      </c>
      <c r="B674" s="4" t="s">
        <v>1700</v>
      </c>
      <c r="C674" s="5">
        <v>44760</v>
      </c>
      <c r="D674" s="6">
        <v>44760</v>
      </c>
      <c r="E674" s="4">
        <v>80</v>
      </c>
      <c r="F674" s="4" t="s">
        <v>21</v>
      </c>
      <c r="G674" s="4" t="s">
        <v>1703</v>
      </c>
      <c r="H674" s="4" t="s">
        <v>1701</v>
      </c>
      <c r="I674" s="7">
        <v>45838</v>
      </c>
      <c r="J674" s="7">
        <v>45838</v>
      </c>
      <c r="K674" s="4" t="s">
        <v>16</v>
      </c>
      <c r="L674" s="4" t="s">
        <v>16</v>
      </c>
      <c r="M674" s="4" t="s">
        <v>221</v>
      </c>
      <c r="N674" s="4" t="s">
        <v>16</v>
      </c>
      <c r="O674" s="15">
        <v>0</v>
      </c>
      <c r="P674" s="4">
        <v>-6.81</v>
      </c>
      <c r="Q674" s="9">
        <v>0</v>
      </c>
      <c r="R674" s="9">
        <v>459473.15704881464</v>
      </c>
      <c r="S674" s="9">
        <v>0</v>
      </c>
      <c r="T674" s="9">
        <v>667975.46071520657</v>
      </c>
      <c r="U674" s="9">
        <v>1521388.3015303449</v>
      </c>
      <c r="V674" s="9">
        <v>32253.173502693706</v>
      </c>
      <c r="W674" s="9">
        <v>1521388.3015303449</v>
      </c>
      <c r="X674" s="9">
        <v>0</v>
      </c>
      <c r="Y674" s="9">
        <v>729110711.35495424</v>
      </c>
      <c r="Z674" s="9">
        <v>728651238.19790542</v>
      </c>
      <c r="AA674" s="9">
        <v>729319213.6586206</v>
      </c>
      <c r="AB674" s="9">
        <v>730172626.49943578</v>
      </c>
      <c r="AC674" s="9">
        <v>728683491.3714081</v>
      </c>
      <c r="AD674" s="9">
        <v>730172626.49943578</v>
      </c>
      <c r="AE674" s="9">
        <v>728651238.19790542</v>
      </c>
      <c r="AF674" s="9">
        <v>4229618965.7914133</v>
      </c>
      <c r="AG674" s="9">
        <f>IF(ISBLANK(Tabla3[[#This Row],[FPO]]),"",YEAR(Tabla3[[#This Row],[FPO]])-$B$1)</f>
        <v>2</v>
      </c>
      <c r="AH674" s="9"/>
    </row>
    <row r="675" spans="1:34" hidden="1" x14ac:dyDescent="0.25">
      <c r="A675" s="4" t="s">
        <v>2148</v>
      </c>
      <c r="B675" s="4" t="s">
        <v>2149</v>
      </c>
      <c r="C675" s="5">
        <v>44751</v>
      </c>
      <c r="D675" s="6">
        <v>44751</v>
      </c>
      <c r="E675" s="4">
        <v>200</v>
      </c>
      <c r="F675" s="4" t="s">
        <v>21</v>
      </c>
      <c r="G675" s="4" t="s">
        <v>1681</v>
      </c>
      <c r="H675" s="4" t="s">
        <v>2150</v>
      </c>
      <c r="I675" s="7">
        <v>46752</v>
      </c>
      <c r="J675" s="7">
        <v>46752</v>
      </c>
      <c r="K675" s="4" t="s">
        <v>16</v>
      </c>
      <c r="L675" s="4" t="s">
        <v>16</v>
      </c>
      <c r="M675" s="4" t="s">
        <v>221</v>
      </c>
      <c r="N675" s="4" t="s">
        <v>16</v>
      </c>
      <c r="O675" s="15">
        <v>0</v>
      </c>
      <c r="P675" s="4">
        <v>-42.93</v>
      </c>
      <c r="Q675" s="9">
        <v>0</v>
      </c>
      <c r="R675" s="9">
        <v>367600.87577229855</v>
      </c>
      <c r="S675" s="9">
        <v>0</v>
      </c>
      <c r="T675" s="9">
        <v>534412.86087410664</v>
      </c>
      <c r="U675" s="9">
        <v>1217184.6460507563</v>
      </c>
      <c r="V675" s="9">
        <v>-46947.092438823485</v>
      </c>
      <c r="W675" s="9">
        <v>1217184.6460507563</v>
      </c>
      <c r="X675" s="9">
        <v>0</v>
      </c>
      <c r="Y675" s="9">
        <v>729018839.07367778</v>
      </c>
      <c r="Z675" s="9">
        <v>728651238.19790542</v>
      </c>
      <c r="AA675" s="9">
        <v>729185651.05877948</v>
      </c>
      <c r="AB675" s="9">
        <v>729868422.84395623</v>
      </c>
      <c r="AC675" s="9">
        <v>728604291.1054666</v>
      </c>
      <c r="AD675" s="9">
        <v>729868422.84395623</v>
      </c>
      <c r="AE675" s="9">
        <v>728651238.19790542</v>
      </c>
      <c r="AF675" s="9">
        <v>4228858025.1611347</v>
      </c>
      <c r="AG675" s="9">
        <f>IF(ISBLANK(Tabla3[[#This Row],[FPO]]),"",YEAR(Tabla3[[#This Row],[FPO]])-$B$1)</f>
        <v>4</v>
      </c>
      <c r="AH675" s="9"/>
    </row>
    <row r="676" spans="1:34" hidden="1" x14ac:dyDescent="0.25">
      <c r="A676" s="4" t="s">
        <v>1917</v>
      </c>
      <c r="B676" s="4" t="s">
        <v>1918</v>
      </c>
      <c r="C676" s="5">
        <v>44775.392361111109</v>
      </c>
      <c r="D676" s="6">
        <v>44775.392361111109</v>
      </c>
      <c r="E676" s="4">
        <v>99.9</v>
      </c>
      <c r="F676" s="4" t="s">
        <v>21</v>
      </c>
      <c r="G676" s="4" t="s">
        <v>1665</v>
      </c>
      <c r="H676" s="4" t="s">
        <v>1919</v>
      </c>
      <c r="I676" s="7">
        <v>46374</v>
      </c>
      <c r="J676" s="7">
        <v>46374</v>
      </c>
      <c r="K676" s="4" t="s">
        <v>16</v>
      </c>
      <c r="L676" s="4" t="s">
        <v>16</v>
      </c>
      <c r="M676" s="4" t="s">
        <v>221</v>
      </c>
      <c r="N676" s="4" t="s">
        <v>16</v>
      </c>
      <c r="O676" s="15">
        <v>0</v>
      </c>
      <c r="P676" s="4">
        <v>-0.48099999999999998</v>
      </c>
      <c r="Q676" s="9">
        <v>0</v>
      </c>
      <c r="R676" s="9">
        <v>367600.87577229855</v>
      </c>
      <c r="S676" s="9">
        <v>0</v>
      </c>
      <c r="T676" s="9">
        <v>534412.86087410664</v>
      </c>
      <c r="U676" s="9">
        <v>1217184.6460507563</v>
      </c>
      <c r="V676" s="9">
        <v>-65239.337669305569</v>
      </c>
      <c r="W676" s="9">
        <v>1217184.6460507563</v>
      </c>
      <c r="X676" s="9">
        <v>0</v>
      </c>
      <c r="Y676" s="9">
        <v>729018839.07367778</v>
      </c>
      <c r="Z676" s="9">
        <v>728651238.19790542</v>
      </c>
      <c r="AA676" s="9">
        <v>729185651.05877948</v>
      </c>
      <c r="AB676" s="9">
        <v>729868422.84395623</v>
      </c>
      <c r="AC676" s="9">
        <v>728585998.86023617</v>
      </c>
      <c r="AD676" s="9">
        <v>729868422.84395623</v>
      </c>
      <c r="AE676" s="9">
        <v>728651238.19790542</v>
      </c>
      <c r="AF676" s="9">
        <v>4228839732.915904</v>
      </c>
      <c r="AG676" s="9">
        <f>IF(ISBLANK(Tabla3[[#This Row],[FPO]]),"",YEAR(Tabla3[[#This Row],[FPO]])-$B$1)</f>
        <v>3</v>
      </c>
      <c r="AH676" s="9"/>
    </row>
    <row r="677" spans="1:34" hidden="1" x14ac:dyDescent="0.25">
      <c r="A677" s="4" t="s">
        <v>1920</v>
      </c>
      <c r="B677" s="4" t="s">
        <v>1918</v>
      </c>
      <c r="C677" s="5">
        <v>44775.392361111109</v>
      </c>
      <c r="D677" s="6">
        <v>44775.392361111109</v>
      </c>
      <c r="E677" s="4">
        <v>99.9</v>
      </c>
      <c r="F677" s="4" t="s">
        <v>21</v>
      </c>
      <c r="G677" s="4" t="s">
        <v>1668</v>
      </c>
      <c r="H677" s="4" t="s">
        <v>1919</v>
      </c>
      <c r="I677" s="7">
        <v>46374</v>
      </c>
      <c r="J677" s="7">
        <v>46374</v>
      </c>
      <c r="K677" s="4" t="s">
        <v>16</v>
      </c>
      <c r="L677" s="4" t="s">
        <v>16</v>
      </c>
      <c r="M677" s="4" t="s">
        <v>221</v>
      </c>
      <c r="N677" s="4" t="s">
        <v>16</v>
      </c>
      <c r="O677" s="15">
        <v>0</v>
      </c>
      <c r="P677" s="4">
        <v>-1.034</v>
      </c>
      <c r="Q677" s="9">
        <v>0</v>
      </c>
      <c r="R677" s="9">
        <v>459473.15704881452</v>
      </c>
      <c r="S677" s="9">
        <v>0</v>
      </c>
      <c r="T677" s="9">
        <v>667975.46071520646</v>
      </c>
      <c r="U677" s="9">
        <v>1521388.3015303449</v>
      </c>
      <c r="V677" s="9">
        <v>-348662.14883986249</v>
      </c>
      <c r="W677" s="9">
        <v>1521388.3015303449</v>
      </c>
      <c r="X677" s="9">
        <v>0</v>
      </c>
      <c r="Y677" s="9">
        <v>729110711.35495424</v>
      </c>
      <c r="Z677" s="9">
        <v>728651238.19790542</v>
      </c>
      <c r="AA677" s="9">
        <v>729319213.6586206</v>
      </c>
      <c r="AB677" s="9">
        <v>730172626.49943578</v>
      </c>
      <c r="AC677" s="9">
        <v>728302576.04906559</v>
      </c>
      <c r="AD677" s="9">
        <v>730172626.49943578</v>
      </c>
      <c r="AE677" s="9">
        <v>728651238.19790542</v>
      </c>
      <c r="AF677" s="9">
        <v>4229238050.4690709</v>
      </c>
      <c r="AG677" s="9">
        <f>IF(ISBLANK(Tabla3[[#This Row],[FPO]]),"",YEAR(Tabla3[[#This Row],[FPO]])-$B$1)</f>
        <v>3</v>
      </c>
      <c r="AH677" s="9"/>
    </row>
    <row r="678" spans="1:34" hidden="1" x14ac:dyDescent="0.25">
      <c r="A678" s="4" t="s">
        <v>1876</v>
      </c>
      <c r="B678" s="4" t="s">
        <v>1877</v>
      </c>
      <c r="C678" s="5">
        <v>44771.468055555553</v>
      </c>
      <c r="D678" s="6">
        <v>44771.468055555553</v>
      </c>
      <c r="E678" s="4">
        <v>99.9</v>
      </c>
      <c r="F678" s="4" t="s">
        <v>21</v>
      </c>
      <c r="G678" s="4" t="s">
        <v>1665</v>
      </c>
      <c r="H678" s="4" t="s">
        <v>1878</v>
      </c>
      <c r="I678" s="7">
        <v>47109</v>
      </c>
      <c r="J678" s="7">
        <v>47109</v>
      </c>
      <c r="K678" s="4" t="s">
        <v>16</v>
      </c>
      <c r="L678" s="4" t="s">
        <v>16</v>
      </c>
      <c r="M678" s="4" t="s">
        <v>221</v>
      </c>
      <c r="N678" s="4" t="s">
        <v>16</v>
      </c>
      <c r="O678" s="15">
        <v>0</v>
      </c>
      <c r="P678" s="4">
        <v>-0.46800000000000003</v>
      </c>
      <c r="Q678" s="9">
        <v>0</v>
      </c>
      <c r="R678" s="9">
        <v>513690.98958057468</v>
      </c>
      <c r="S678" s="9">
        <v>0</v>
      </c>
      <c r="T678" s="9">
        <v>746796.5650796009</v>
      </c>
      <c r="U678" s="9">
        <v>1700912.1211109257</v>
      </c>
      <c r="V678" s="9">
        <v>-85515.749372634033</v>
      </c>
      <c r="W678" s="9">
        <v>1700912.1211109252</v>
      </c>
      <c r="X678" s="9">
        <v>0</v>
      </c>
      <c r="Y678" s="9">
        <v>729164929.18748605</v>
      </c>
      <c r="Z678" s="9">
        <v>728651238.19790542</v>
      </c>
      <c r="AA678" s="9">
        <v>729398034.76298499</v>
      </c>
      <c r="AB678" s="9">
        <v>730352150.31901634</v>
      </c>
      <c r="AC678" s="9">
        <v>728565722.44853282</v>
      </c>
      <c r="AD678" s="9">
        <v>730352150.31901634</v>
      </c>
      <c r="AE678" s="9">
        <v>728651238.19790542</v>
      </c>
      <c r="AF678" s="9">
        <v>4229903521.5348053</v>
      </c>
      <c r="AG678" s="9">
        <f>IF(ISBLANK(Tabla3[[#This Row],[FPO]]),"",YEAR(Tabla3[[#This Row],[FPO]])-$B$1)</f>
        <v>5</v>
      </c>
      <c r="AH678" s="9"/>
    </row>
    <row r="679" spans="1:34" hidden="1" x14ac:dyDescent="0.25">
      <c r="A679" s="4" t="s">
        <v>1879</v>
      </c>
      <c r="B679" s="4" t="s">
        <v>1877</v>
      </c>
      <c r="C679" s="5">
        <v>44771.468055555553</v>
      </c>
      <c r="D679" s="6">
        <v>44771.468055555553</v>
      </c>
      <c r="E679" s="4">
        <v>99.9</v>
      </c>
      <c r="F679" s="4" t="s">
        <v>21</v>
      </c>
      <c r="G679" s="4" t="s">
        <v>1668</v>
      </c>
      <c r="H679" s="4" t="s">
        <v>1878</v>
      </c>
      <c r="I679" s="7">
        <v>47109</v>
      </c>
      <c r="J679" s="7">
        <v>47109</v>
      </c>
      <c r="K679" s="4" t="s">
        <v>16</v>
      </c>
      <c r="L679" s="4" t="s">
        <v>16</v>
      </c>
      <c r="M679" s="4" t="s">
        <v>221</v>
      </c>
      <c r="N679" s="4" t="s">
        <v>16</v>
      </c>
      <c r="O679" s="15">
        <v>0</v>
      </c>
      <c r="P679" s="4">
        <v>-1.028</v>
      </c>
      <c r="Q679" s="9">
        <v>0</v>
      </c>
      <c r="R679" s="9">
        <v>513690.98958057468</v>
      </c>
      <c r="S679" s="9">
        <v>0</v>
      </c>
      <c r="T679" s="9">
        <v>746796.5650796009</v>
      </c>
      <c r="U679" s="9">
        <v>1700912.1211109257</v>
      </c>
      <c r="V679" s="9">
        <v>-73285.722267436809</v>
      </c>
      <c r="W679" s="9">
        <v>1700912.1211109252</v>
      </c>
      <c r="X679" s="9">
        <v>0</v>
      </c>
      <c r="Y679" s="9">
        <v>729164929.18748605</v>
      </c>
      <c r="Z679" s="9">
        <v>728651238.19790542</v>
      </c>
      <c r="AA679" s="9">
        <v>729398034.76298499</v>
      </c>
      <c r="AB679" s="9">
        <v>730352150.31901634</v>
      </c>
      <c r="AC679" s="9">
        <v>728577952.47563803</v>
      </c>
      <c r="AD679" s="9">
        <v>730352150.31901634</v>
      </c>
      <c r="AE679" s="9">
        <v>728651238.19790542</v>
      </c>
      <c r="AF679" s="9">
        <v>4229915751.5619106</v>
      </c>
      <c r="AG679" s="9">
        <f>IF(ISBLANK(Tabla3[[#This Row],[FPO]]),"",YEAR(Tabla3[[#This Row],[FPO]])-$B$1)</f>
        <v>5</v>
      </c>
      <c r="AH679" s="9"/>
    </row>
    <row r="680" spans="1:34" hidden="1" x14ac:dyDescent="0.25">
      <c r="A680" s="4" t="s">
        <v>1977</v>
      </c>
      <c r="B680" s="4" t="s">
        <v>1978</v>
      </c>
      <c r="C680" s="5">
        <v>44799.586805555555</v>
      </c>
      <c r="D680" s="6">
        <v>44799.586805555555</v>
      </c>
      <c r="E680" s="4">
        <v>62</v>
      </c>
      <c r="F680" s="4" t="s">
        <v>21</v>
      </c>
      <c r="G680" s="4" t="s">
        <v>1684</v>
      </c>
      <c r="H680" s="4" t="s">
        <v>1979</v>
      </c>
      <c r="I680" s="7">
        <v>47118</v>
      </c>
      <c r="J680" s="7">
        <v>47118</v>
      </c>
      <c r="K680" s="4" t="s">
        <v>16</v>
      </c>
      <c r="L680" s="4" t="s">
        <v>16</v>
      </c>
      <c r="M680" s="4" t="s">
        <v>221</v>
      </c>
      <c r="N680" s="4" t="s">
        <v>16</v>
      </c>
      <c r="O680" s="15">
        <v>0</v>
      </c>
      <c r="P680" s="4">
        <v>-12.907</v>
      </c>
      <c r="Q680" s="9">
        <v>0</v>
      </c>
      <c r="R680" s="9">
        <v>367600.87577229866</v>
      </c>
      <c r="S680" s="9">
        <v>0</v>
      </c>
      <c r="T680" s="9">
        <v>534412.86087410641</v>
      </c>
      <c r="U680" s="9">
        <v>1217184.6460507561</v>
      </c>
      <c r="V680" s="9">
        <v>-245328.76497761815</v>
      </c>
      <c r="W680" s="9">
        <v>1217184.6460507561</v>
      </c>
      <c r="X680" s="9">
        <v>0</v>
      </c>
      <c r="Y680" s="9">
        <v>729018839.07367778</v>
      </c>
      <c r="Z680" s="9">
        <v>728651238.19790542</v>
      </c>
      <c r="AA680" s="9">
        <v>729185651.05877948</v>
      </c>
      <c r="AB680" s="9">
        <v>729868422.84395623</v>
      </c>
      <c r="AC680" s="9">
        <v>728405909.43292785</v>
      </c>
      <c r="AD680" s="9">
        <v>729868422.84395623</v>
      </c>
      <c r="AE680" s="9">
        <v>728651238.19790542</v>
      </c>
      <c r="AF680" s="9">
        <v>4228659643.488596</v>
      </c>
      <c r="AG680" s="9">
        <f>IF(ISBLANK(Tabla3[[#This Row],[FPO]]),"",YEAR(Tabla3[[#This Row],[FPO]])-$B$1)</f>
        <v>5</v>
      </c>
      <c r="AH680" s="9"/>
    </row>
    <row r="681" spans="1:34" hidden="1" x14ac:dyDescent="0.25">
      <c r="A681" s="4" t="s">
        <v>1980</v>
      </c>
      <c r="B681" s="4" t="s">
        <v>1978</v>
      </c>
      <c r="C681" s="5">
        <v>44799.586805555555</v>
      </c>
      <c r="D681" s="6">
        <v>44799.586805555555</v>
      </c>
      <c r="E681" s="4">
        <v>62</v>
      </c>
      <c r="F681" s="4" t="s">
        <v>21</v>
      </c>
      <c r="G681" s="4" t="s">
        <v>1817</v>
      </c>
      <c r="H681" s="4" t="s">
        <v>1979</v>
      </c>
      <c r="I681" s="7">
        <v>47118</v>
      </c>
      <c r="J681" s="7">
        <v>47118</v>
      </c>
      <c r="K681" s="4" t="s">
        <v>16</v>
      </c>
      <c r="L681" s="4" t="s">
        <v>16</v>
      </c>
      <c r="M681" s="4" t="s">
        <v>221</v>
      </c>
      <c r="N681" s="4" t="s">
        <v>16</v>
      </c>
      <c r="O681" s="15">
        <v>0</v>
      </c>
      <c r="P681" s="4">
        <v>-17.936</v>
      </c>
      <c r="Q681" s="9">
        <v>0</v>
      </c>
      <c r="R681" s="9">
        <v>367600.87577229866</v>
      </c>
      <c r="S681" s="9">
        <v>0</v>
      </c>
      <c r="T681" s="9">
        <v>534412.86087410641</v>
      </c>
      <c r="U681" s="9">
        <v>1217184.6460507561</v>
      </c>
      <c r="V681" s="9">
        <v>-187500.73951767362</v>
      </c>
      <c r="W681" s="9">
        <v>1217184.6460507561</v>
      </c>
      <c r="X681" s="9">
        <v>0</v>
      </c>
      <c r="Y681" s="9">
        <v>729018839.07367778</v>
      </c>
      <c r="Z681" s="9">
        <v>728651238.19790542</v>
      </c>
      <c r="AA681" s="9">
        <v>729185651.05877948</v>
      </c>
      <c r="AB681" s="9">
        <v>729868422.84395623</v>
      </c>
      <c r="AC681" s="9">
        <v>728463737.45838773</v>
      </c>
      <c r="AD681" s="9">
        <v>729868422.84395623</v>
      </c>
      <c r="AE681" s="9">
        <v>728651238.19790542</v>
      </c>
      <c r="AF681" s="9">
        <v>4228717471.5140562</v>
      </c>
      <c r="AG681" s="9">
        <f>IF(ISBLANK(Tabla3[[#This Row],[FPO]]),"",YEAR(Tabla3[[#This Row],[FPO]])-$B$1)</f>
        <v>5</v>
      </c>
      <c r="AH681" s="9"/>
    </row>
    <row r="682" spans="1:34" hidden="1" x14ac:dyDescent="0.25">
      <c r="A682" s="4" t="s">
        <v>1737</v>
      </c>
      <c r="B682" s="4" t="s">
        <v>1738</v>
      </c>
      <c r="C682" s="5">
        <v>44758</v>
      </c>
      <c r="D682" s="6">
        <v>44758</v>
      </c>
      <c r="E682" s="4">
        <v>150</v>
      </c>
      <c r="F682" s="4" t="s">
        <v>21</v>
      </c>
      <c r="G682" s="4" t="s">
        <v>1691</v>
      </c>
      <c r="H682" s="4" t="s">
        <v>1739</v>
      </c>
      <c r="I682" s="7">
        <v>46387</v>
      </c>
      <c r="J682" s="7">
        <v>46387</v>
      </c>
      <c r="K682" s="4" t="s">
        <v>16</v>
      </c>
      <c r="L682" s="4" t="s">
        <v>16</v>
      </c>
      <c r="M682" s="4" t="s">
        <v>221</v>
      </c>
      <c r="N682" s="4" t="s">
        <v>16</v>
      </c>
      <c r="O682" s="15">
        <v>0</v>
      </c>
      <c r="P682" s="4">
        <v>-69.489999999999995</v>
      </c>
      <c r="Q682" s="9">
        <v>0</v>
      </c>
      <c r="R682" s="9">
        <v>367600.87577229872</v>
      </c>
      <c r="S682" s="9">
        <v>0</v>
      </c>
      <c r="T682" s="9">
        <v>534412.86087410664</v>
      </c>
      <c r="U682" s="9">
        <v>1217184.6460507559</v>
      </c>
      <c r="V682" s="9">
        <v>-4527.1270685360032</v>
      </c>
      <c r="W682" s="9">
        <v>1217184.6460507559</v>
      </c>
      <c r="X682" s="9">
        <v>0</v>
      </c>
      <c r="Y682" s="9">
        <v>729018839.07367778</v>
      </c>
      <c r="Z682" s="9">
        <v>728651238.19790542</v>
      </c>
      <c r="AA682" s="9">
        <v>729185651.05877948</v>
      </c>
      <c r="AB682" s="9">
        <v>729868422.84395623</v>
      </c>
      <c r="AC682" s="9">
        <v>728646711.0708369</v>
      </c>
      <c r="AD682" s="9">
        <v>729868422.84395623</v>
      </c>
      <c r="AE682" s="9">
        <v>728651238.19790542</v>
      </c>
      <c r="AF682" s="9">
        <v>4228900445.1265049</v>
      </c>
      <c r="AG682" s="9">
        <f>IF(ISBLANK(Tabla3[[#This Row],[FPO]]),"",YEAR(Tabla3[[#This Row],[FPO]])-$B$1)</f>
        <v>3</v>
      </c>
      <c r="AH682" s="9"/>
    </row>
    <row r="683" spans="1:34" hidden="1" x14ac:dyDescent="0.25">
      <c r="A683" s="4" t="s">
        <v>1740</v>
      </c>
      <c r="B683" s="4" t="s">
        <v>1738</v>
      </c>
      <c r="C683" s="5">
        <v>44758</v>
      </c>
      <c r="D683" s="6">
        <v>44758</v>
      </c>
      <c r="E683" s="4">
        <v>150</v>
      </c>
      <c r="F683" s="4" t="s">
        <v>21</v>
      </c>
      <c r="G683" s="4" t="s">
        <v>1668</v>
      </c>
      <c r="H683" s="4" t="s">
        <v>1739</v>
      </c>
      <c r="I683" s="7">
        <v>46387</v>
      </c>
      <c r="J683" s="7">
        <v>46387</v>
      </c>
      <c r="K683" s="4" t="s">
        <v>16</v>
      </c>
      <c r="L683" s="4" t="s">
        <v>16</v>
      </c>
      <c r="M683" s="4" t="s">
        <v>221</v>
      </c>
      <c r="N683" s="4" t="s">
        <v>16</v>
      </c>
      <c r="O683" s="15">
        <v>0</v>
      </c>
      <c r="P683" s="4">
        <v>-71.489999999999995</v>
      </c>
      <c r="Q683" s="9">
        <v>0</v>
      </c>
      <c r="R683" s="9">
        <v>367600.87577229872</v>
      </c>
      <c r="S683" s="9">
        <v>0</v>
      </c>
      <c r="T683" s="9">
        <v>534412.86087410664</v>
      </c>
      <c r="U683" s="9">
        <v>1217184.6460507559</v>
      </c>
      <c r="V683" s="9">
        <v>-9792.9903532766275</v>
      </c>
      <c r="W683" s="9">
        <v>1217184.6460507559</v>
      </c>
      <c r="X683" s="9">
        <v>0</v>
      </c>
      <c r="Y683" s="9">
        <v>729018839.07367778</v>
      </c>
      <c r="Z683" s="9">
        <v>728651238.19790542</v>
      </c>
      <c r="AA683" s="9">
        <v>729185651.05877948</v>
      </c>
      <c r="AB683" s="9">
        <v>729868422.84395623</v>
      </c>
      <c r="AC683" s="9">
        <v>728641445.20755219</v>
      </c>
      <c r="AD683" s="9">
        <v>729868422.84395623</v>
      </c>
      <c r="AE683" s="9">
        <v>728651238.19790542</v>
      </c>
      <c r="AF683" s="9">
        <v>4228895179.2632198</v>
      </c>
      <c r="AG683" s="9">
        <f>IF(ISBLANK(Tabla3[[#This Row],[FPO]]),"",YEAR(Tabla3[[#This Row],[FPO]])-$B$1)</f>
        <v>3</v>
      </c>
      <c r="AH683" s="9"/>
    </row>
    <row r="684" spans="1:34" x14ac:dyDescent="0.25">
      <c r="A684" s="4" t="s">
        <v>1863</v>
      </c>
      <c r="B684" s="4" t="s">
        <v>1864</v>
      </c>
      <c r="C684" s="5">
        <v>44789.582638888889</v>
      </c>
      <c r="D684" s="6">
        <v>44789.582638888889</v>
      </c>
      <c r="E684" s="4">
        <v>50</v>
      </c>
      <c r="F684" s="4" t="s">
        <v>21</v>
      </c>
      <c r="G684" s="4" t="s">
        <v>1865</v>
      </c>
      <c r="H684" s="4" t="s">
        <v>1866</v>
      </c>
      <c r="I684" s="7">
        <v>46022</v>
      </c>
      <c r="J684" s="7">
        <v>46022</v>
      </c>
      <c r="K684" s="4" t="s">
        <v>16</v>
      </c>
      <c r="L684" s="4" t="s">
        <v>16</v>
      </c>
      <c r="M684" s="4" t="s">
        <v>221</v>
      </c>
      <c r="N684" s="4" t="s">
        <v>16</v>
      </c>
      <c r="O684" s="15">
        <v>0</v>
      </c>
      <c r="P684" s="4">
        <v>-17.253</v>
      </c>
      <c r="Q684" s="9">
        <v>0</v>
      </c>
      <c r="R684" s="9">
        <v>328802.21446538344</v>
      </c>
      <c r="S684" s="9">
        <v>0</v>
      </c>
      <c r="T684" s="9">
        <v>478007.92564768047</v>
      </c>
      <c r="U684" s="9">
        <v>1088716.1413691912</v>
      </c>
      <c r="V684" s="9">
        <v>-3964.5950780212165</v>
      </c>
      <c r="W684" s="9">
        <v>1088716.1413691912</v>
      </c>
      <c r="X684" s="9">
        <v>0</v>
      </c>
      <c r="Y684" s="9">
        <v>728980040.4123708</v>
      </c>
      <c r="Z684" s="9">
        <v>728651238.19790542</v>
      </c>
      <c r="AA684" s="9">
        <v>729129246.12355316</v>
      </c>
      <c r="AB684" s="9">
        <v>729739954.33927464</v>
      </c>
      <c r="AC684" s="9">
        <v>728647273.60282743</v>
      </c>
      <c r="AD684" s="9">
        <v>729739954.33927464</v>
      </c>
      <c r="AE684" s="9">
        <v>728651238.19790542</v>
      </c>
      <c r="AF684" s="9">
        <v>4228613101.3049402</v>
      </c>
      <c r="AG684" s="9">
        <f>IF(ISBLANK(Tabla3[[#This Row],[FPO]]),"",YEAR(Tabla3[[#This Row],[FPO]])-$B$1)</f>
        <v>2</v>
      </c>
      <c r="AH684" s="9"/>
    </row>
    <row r="685" spans="1:34" x14ac:dyDescent="0.25">
      <c r="A685" s="4" t="s">
        <v>1867</v>
      </c>
      <c r="B685" s="4" t="s">
        <v>1864</v>
      </c>
      <c r="C685" s="5">
        <v>44789.582638888889</v>
      </c>
      <c r="D685" s="6">
        <v>44789.582638888889</v>
      </c>
      <c r="E685" s="4">
        <v>50</v>
      </c>
      <c r="F685" s="4" t="s">
        <v>21</v>
      </c>
      <c r="G685" s="4" t="s">
        <v>1703</v>
      </c>
      <c r="H685" s="4" t="s">
        <v>1866</v>
      </c>
      <c r="I685" s="7">
        <v>46022</v>
      </c>
      <c r="J685" s="7">
        <v>46022</v>
      </c>
      <c r="K685" s="4" t="s">
        <v>16</v>
      </c>
      <c r="L685" s="4" t="s">
        <v>16</v>
      </c>
      <c r="M685" s="4" t="s">
        <v>221</v>
      </c>
      <c r="N685" s="4" t="s">
        <v>16</v>
      </c>
      <c r="O685" s="15">
        <v>0</v>
      </c>
      <c r="P685" s="4">
        <v>-18.274000000000001</v>
      </c>
      <c r="Q685" s="9">
        <v>0</v>
      </c>
      <c r="R685" s="9">
        <v>328802.21446538344</v>
      </c>
      <c r="S685" s="9">
        <v>0</v>
      </c>
      <c r="T685" s="9">
        <v>478007.92564768047</v>
      </c>
      <c r="U685" s="9">
        <v>1088716.1413691912</v>
      </c>
      <c r="V685" s="9">
        <v>-8708.5550004397646</v>
      </c>
      <c r="W685" s="9">
        <v>1088716.1413691912</v>
      </c>
      <c r="X685" s="9">
        <v>0</v>
      </c>
      <c r="Y685" s="9">
        <v>728980040.4123708</v>
      </c>
      <c r="Z685" s="9">
        <v>728651238.19790542</v>
      </c>
      <c r="AA685" s="9">
        <v>729129246.12355316</v>
      </c>
      <c r="AB685" s="9">
        <v>729739954.33927464</v>
      </c>
      <c r="AC685" s="9">
        <v>728642529.642905</v>
      </c>
      <c r="AD685" s="9">
        <v>729739954.33927464</v>
      </c>
      <c r="AE685" s="9">
        <v>728651238.19790542</v>
      </c>
      <c r="AF685" s="9">
        <v>4228608357.3450174</v>
      </c>
      <c r="AG685" s="9">
        <f>IF(ISBLANK(Tabla3[[#This Row],[FPO]]),"",YEAR(Tabla3[[#This Row],[FPO]])-$B$1)</f>
        <v>2</v>
      </c>
      <c r="AH685" s="9"/>
    </row>
    <row r="686" spans="1:34" hidden="1" x14ac:dyDescent="0.25">
      <c r="A686" s="4" t="s">
        <v>2088</v>
      </c>
      <c r="B686" s="4" t="s">
        <v>2089</v>
      </c>
      <c r="C686" s="5">
        <v>44707</v>
      </c>
      <c r="D686" s="6">
        <v>44707</v>
      </c>
      <c r="E686" s="4">
        <v>100</v>
      </c>
      <c r="F686" s="4" t="s">
        <v>21</v>
      </c>
      <c r="G686" s="4" t="s">
        <v>1668</v>
      </c>
      <c r="H686" s="4" t="s">
        <v>2090</v>
      </c>
      <c r="I686" s="7">
        <v>46752</v>
      </c>
      <c r="J686" s="7">
        <v>46752</v>
      </c>
      <c r="K686" s="4" t="s">
        <v>16</v>
      </c>
      <c r="L686" s="4" t="s">
        <v>16</v>
      </c>
      <c r="M686" s="4" t="s">
        <v>221</v>
      </c>
      <c r="N686" s="4" t="s">
        <v>16</v>
      </c>
      <c r="O686" s="15">
        <v>0</v>
      </c>
      <c r="P686" s="4">
        <v>-24.494240000000001</v>
      </c>
      <c r="Q686" s="9">
        <v>0</v>
      </c>
      <c r="R686" s="9">
        <v>410977.77911342977</v>
      </c>
      <c r="S686" s="9">
        <v>0</v>
      </c>
      <c r="T686" s="9">
        <v>597473.57845725096</v>
      </c>
      <c r="U686" s="9">
        <v>1360812.4342847452</v>
      </c>
      <c r="V686" s="9">
        <v>-24858.215117609787</v>
      </c>
      <c r="W686" s="9">
        <v>1360812.4342847452</v>
      </c>
      <c r="X686" s="9">
        <v>0</v>
      </c>
      <c r="Y686" s="9">
        <v>729062215.97701883</v>
      </c>
      <c r="Z686" s="9">
        <v>728651238.19790542</v>
      </c>
      <c r="AA686" s="9">
        <v>729248711.77636266</v>
      </c>
      <c r="AB686" s="9">
        <v>730012050.63219011</v>
      </c>
      <c r="AC686" s="9">
        <v>728626379.98278785</v>
      </c>
      <c r="AD686" s="9">
        <v>730012050.63219011</v>
      </c>
      <c r="AE686" s="9">
        <v>728651238.19790542</v>
      </c>
      <c r="AF686" s="9">
        <v>4229201993.3417315</v>
      </c>
      <c r="AG686" s="9">
        <f>IF(ISBLANK(Tabla3[[#This Row],[FPO]]),"",YEAR(Tabla3[[#This Row],[FPO]])-$B$1)</f>
        <v>4</v>
      </c>
      <c r="AH686" s="9"/>
    </row>
    <row r="687" spans="1:34" hidden="1" x14ac:dyDescent="0.25">
      <c r="A687" s="4" t="s">
        <v>2091</v>
      </c>
      <c r="B687" s="4" t="s">
        <v>2089</v>
      </c>
      <c r="C687" s="5">
        <v>44707</v>
      </c>
      <c r="D687" s="6">
        <v>44707</v>
      </c>
      <c r="E687" s="4">
        <v>100</v>
      </c>
      <c r="F687" s="4" t="s">
        <v>21</v>
      </c>
      <c r="G687" s="4" t="s">
        <v>1713</v>
      </c>
      <c r="H687" s="4" t="s">
        <v>2090</v>
      </c>
      <c r="I687" s="7">
        <v>46752</v>
      </c>
      <c r="J687" s="7">
        <v>46752</v>
      </c>
      <c r="K687" s="4" t="s">
        <v>16</v>
      </c>
      <c r="L687" s="4" t="s">
        <v>16</v>
      </c>
      <c r="M687" s="4" t="s">
        <v>221</v>
      </c>
      <c r="N687" s="4" t="s">
        <v>16</v>
      </c>
      <c r="O687" s="15">
        <v>0</v>
      </c>
      <c r="P687" s="4">
        <v>-23.501439999999999</v>
      </c>
      <c r="Q687" s="9">
        <v>0</v>
      </c>
      <c r="R687" s="9">
        <v>410977.77911342977</v>
      </c>
      <c r="S687" s="9">
        <v>0</v>
      </c>
      <c r="T687" s="9">
        <v>597473.57845725096</v>
      </c>
      <c r="U687" s="9">
        <v>1360812.4342847452</v>
      </c>
      <c r="V687" s="9">
        <v>-40830.940576159046</v>
      </c>
      <c r="W687" s="9">
        <v>1360812.4342847452</v>
      </c>
      <c r="X687" s="9">
        <v>0</v>
      </c>
      <c r="Y687" s="9">
        <v>729062215.97701883</v>
      </c>
      <c r="Z687" s="9">
        <v>728651238.19790542</v>
      </c>
      <c r="AA687" s="9">
        <v>729248711.77636266</v>
      </c>
      <c r="AB687" s="9">
        <v>730012050.63219011</v>
      </c>
      <c r="AC687" s="9">
        <v>728610407.25732923</v>
      </c>
      <c r="AD687" s="9">
        <v>730012050.63219011</v>
      </c>
      <c r="AE687" s="9">
        <v>728651238.19790542</v>
      </c>
      <c r="AF687" s="9">
        <v>4229186020.6162734</v>
      </c>
      <c r="AG687" s="9">
        <f>IF(ISBLANK(Tabla3[[#This Row],[FPO]]),"",YEAR(Tabla3[[#This Row],[FPO]])-$B$1)</f>
        <v>4</v>
      </c>
      <c r="AH687" s="9"/>
    </row>
    <row r="688" spans="1:34" x14ac:dyDescent="0.25">
      <c r="A688" s="4" t="s">
        <v>2027</v>
      </c>
      <c r="B688" s="4" t="s">
        <v>2028</v>
      </c>
      <c r="C688" s="5">
        <v>44787.367361111108</v>
      </c>
      <c r="D688" s="6">
        <v>44787.367361111108</v>
      </c>
      <c r="E688" s="4">
        <v>19.899999999999999</v>
      </c>
      <c r="F688" s="4" t="s">
        <v>21</v>
      </c>
      <c r="G688" s="4" t="s">
        <v>1716</v>
      </c>
      <c r="H688" s="4" t="s">
        <v>2029</v>
      </c>
      <c r="I688" s="7">
        <v>46022</v>
      </c>
      <c r="J688" s="7">
        <v>46022</v>
      </c>
      <c r="K688" s="4" t="s">
        <v>16</v>
      </c>
      <c r="L688" s="4" t="s">
        <v>16</v>
      </c>
      <c r="M688" s="4" t="s">
        <v>221</v>
      </c>
      <c r="N688" s="4" t="s">
        <v>16</v>
      </c>
      <c r="O688" s="15">
        <v>0</v>
      </c>
      <c r="P688" s="4">
        <v>-5.0880000000000001</v>
      </c>
      <c r="Q688" s="9">
        <v>0</v>
      </c>
      <c r="R688" s="9">
        <v>328802.21446538338</v>
      </c>
      <c r="S688" s="9">
        <v>0</v>
      </c>
      <c r="T688" s="9">
        <v>478007.92564768018</v>
      </c>
      <c r="U688" s="9">
        <v>1088716.1413691917</v>
      </c>
      <c r="V688" s="9">
        <v>-137047.9701726113</v>
      </c>
      <c r="W688" s="9">
        <v>1088716.1413691917</v>
      </c>
      <c r="X688" s="9">
        <v>0</v>
      </c>
      <c r="Y688" s="9">
        <v>728980040.4123708</v>
      </c>
      <c r="Z688" s="9">
        <v>728651238.19790542</v>
      </c>
      <c r="AA688" s="9">
        <v>729129246.12355316</v>
      </c>
      <c r="AB688" s="9">
        <v>729739954.33927464</v>
      </c>
      <c r="AC688" s="9">
        <v>728514190.22773278</v>
      </c>
      <c r="AD688" s="9">
        <v>729739954.33927464</v>
      </c>
      <c r="AE688" s="9">
        <v>728651238.19790542</v>
      </c>
      <c r="AF688" s="9">
        <v>4228480017.9298458</v>
      </c>
      <c r="AG688" s="9">
        <f>IF(ISBLANK(Tabla3[[#This Row],[FPO]]),"",YEAR(Tabla3[[#This Row],[FPO]])-$B$1)</f>
        <v>2</v>
      </c>
      <c r="AH688" s="9"/>
    </row>
    <row r="689" spans="1:34" x14ac:dyDescent="0.25">
      <c r="A689" s="4" t="s">
        <v>2030</v>
      </c>
      <c r="B689" s="4" t="s">
        <v>2028</v>
      </c>
      <c r="C689" s="5">
        <v>44787.367361111108</v>
      </c>
      <c r="D689" s="6">
        <v>44787.367361111108</v>
      </c>
      <c r="E689" s="4">
        <v>19.899999999999999</v>
      </c>
      <c r="F689" s="4" t="s">
        <v>21</v>
      </c>
      <c r="G689" s="4" t="s">
        <v>2031</v>
      </c>
      <c r="H689" s="4" t="s">
        <v>2029</v>
      </c>
      <c r="I689" s="7">
        <v>46022</v>
      </c>
      <c r="J689" s="7">
        <v>46022</v>
      </c>
      <c r="K689" s="4" t="s">
        <v>16</v>
      </c>
      <c r="L689" s="4" t="s">
        <v>16</v>
      </c>
      <c r="M689" s="4" t="s">
        <v>221</v>
      </c>
      <c r="N689" s="4" t="s">
        <v>16</v>
      </c>
      <c r="O689" s="15">
        <v>0</v>
      </c>
      <c r="P689" s="4">
        <v>-4.7930000000000001</v>
      </c>
      <c r="Q689" s="9">
        <v>0</v>
      </c>
      <c r="R689" s="9">
        <v>459473.15704881458</v>
      </c>
      <c r="S689" s="9">
        <v>0</v>
      </c>
      <c r="T689" s="9">
        <v>667975.46071520681</v>
      </c>
      <c r="U689" s="9">
        <v>1521388.3015303449</v>
      </c>
      <c r="V689" s="9">
        <v>-115884.51786143715</v>
      </c>
      <c r="W689" s="9">
        <v>1521388.3015303449</v>
      </c>
      <c r="X689" s="9">
        <v>0</v>
      </c>
      <c r="Y689" s="9">
        <v>729110711.35495424</v>
      </c>
      <c r="Z689" s="9">
        <v>728651238.19790542</v>
      </c>
      <c r="AA689" s="9">
        <v>729319213.6586206</v>
      </c>
      <c r="AB689" s="9">
        <v>730172626.49943578</v>
      </c>
      <c r="AC689" s="9">
        <v>728535353.68004394</v>
      </c>
      <c r="AD689" s="9">
        <v>730172626.49943578</v>
      </c>
      <c r="AE689" s="9">
        <v>728651238.19790542</v>
      </c>
      <c r="AF689" s="9">
        <v>4229470828.1000495</v>
      </c>
      <c r="AG689" s="9">
        <f>IF(ISBLANK(Tabla3[[#This Row],[FPO]]),"",YEAR(Tabla3[[#This Row],[FPO]])-$B$1)</f>
        <v>2</v>
      </c>
      <c r="AH689" s="9"/>
    </row>
    <row r="690" spans="1:34" hidden="1" x14ac:dyDescent="0.25">
      <c r="A690" s="4" t="s">
        <v>1679</v>
      </c>
      <c r="B690" s="4" t="s">
        <v>1680</v>
      </c>
      <c r="C690" s="5">
        <v>44759</v>
      </c>
      <c r="D690" s="6">
        <v>44759</v>
      </c>
      <c r="E690" s="4">
        <v>200</v>
      </c>
      <c r="F690" s="4" t="s">
        <v>21</v>
      </c>
      <c r="G690" s="4" t="s">
        <v>1681</v>
      </c>
      <c r="H690" s="4" t="s">
        <v>1682</v>
      </c>
      <c r="I690" s="7">
        <v>46345</v>
      </c>
      <c r="J690" s="7">
        <v>46345</v>
      </c>
      <c r="K690" s="4" t="s">
        <v>16</v>
      </c>
      <c r="L690" s="4" t="s">
        <v>16</v>
      </c>
      <c r="M690" s="4" t="s">
        <v>221</v>
      </c>
      <c r="N690" s="4" t="s">
        <v>16</v>
      </c>
      <c r="O690" s="15">
        <v>0</v>
      </c>
      <c r="P690" s="4">
        <v>-8.49</v>
      </c>
      <c r="Q690" s="9">
        <v>0</v>
      </c>
      <c r="R690" s="9">
        <v>459473.15704881458</v>
      </c>
      <c r="S690" s="9">
        <v>0</v>
      </c>
      <c r="T690" s="9">
        <v>667975.46071520681</v>
      </c>
      <c r="U690" s="9">
        <v>1521388.3015303449</v>
      </c>
      <c r="V690" s="9">
        <v>-113507.39954633075</v>
      </c>
      <c r="W690" s="9">
        <v>1521388.3015303449</v>
      </c>
      <c r="X690" s="9">
        <v>0</v>
      </c>
      <c r="Y690" s="9">
        <v>729110711.35495424</v>
      </c>
      <c r="Z690" s="9">
        <v>728651238.19790542</v>
      </c>
      <c r="AA690" s="9">
        <v>729319213.6586206</v>
      </c>
      <c r="AB690" s="9">
        <v>730172626.49943578</v>
      </c>
      <c r="AC690" s="9">
        <v>728537730.79835904</v>
      </c>
      <c r="AD690" s="9">
        <v>730172626.49943578</v>
      </c>
      <c r="AE690" s="9">
        <v>728651238.19790542</v>
      </c>
      <c r="AF690" s="9">
        <v>4229473205.2183642</v>
      </c>
      <c r="AG690" s="9">
        <f>IF(ISBLANK(Tabla3[[#This Row],[FPO]]),"",YEAR(Tabla3[[#This Row],[FPO]])-$B$1)</f>
        <v>3</v>
      </c>
      <c r="AH690" s="9"/>
    </row>
    <row r="691" spans="1:34" hidden="1" x14ac:dyDescent="0.25">
      <c r="A691" s="4" t="s">
        <v>1683</v>
      </c>
      <c r="B691" s="4" t="s">
        <v>1680</v>
      </c>
      <c r="C691" s="5">
        <v>44759</v>
      </c>
      <c r="D691" s="6">
        <v>44759</v>
      </c>
      <c r="E691" s="4">
        <v>200</v>
      </c>
      <c r="F691" s="4" t="s">
        <v>21</v>
      </c>
      <c r="G691" s="4" t="s">
        <v>1684</v>
      </c>
      <c r="H691" s="4" t="s">
        <v>1682</v>
      </c>
      <c r="I691" s="7">
        <v>46345</v>
      </c>
      <c r="J691" s="7">
        <v>46345</v>
      </c>
      <c r="K691" s="4" t="s">
        <v>16</v>
      </c>
      <c r="L691" s="4" t="s">
        <v>16</v>
      </c>
      <c r="M691" s="4" t="s">
        <v>221</v>
      </c>
      <c r="N691" s="4" t="s">
        <v>16</v>
      </c>
      <c r="O691" s="15">
        <v>0</v>
      </c>
      <c r="P691" s="4">
        <v>-11.18</v>
      </c>
      <c r="Q691" s="9">
        <v>0</v>
      </c>
      <c r="R691" s="9">
        <v>328802.21446538338</v>
      </c>
      <c r="S691" s="9">
        <v>0</v>
      </c>
      <c r="T691" s="9">
        <v>478007.92564768018</v>
      </c>
      <c r="U691" s="9">
        <v>1088716.1413691917</v>
      </c>
      <c r="V691" s="9">
        <v>-137047.9701726113</v>
      </c>
      <c r="W691" s="9">
        <v>1088716.1413691917</v>
      </c>
      <c r="X691" s="9">
        <v>0</v>
      </c>
      <c r="Y691" s="9">
        <v>728980040.4123708</v>
      </c>
      <c r="Z691" s="9">
        <v>728651238.19790542</v>
      </c>
      <c r="AA691" s="9">
        <v>729129246.12355316</v>
      </c>
      <c r="AB691" s="9">
        <v>729739954.33927464</v>
      </c>
      <c r="AC691" s="9">
        <v>728514190.22773278</v>
      </c>
      <c r="AD691" s="9">
        <v>729739954.33927464</v>
      </c>
      <c r="AE691" s="9">
        <v>728651238.19790542</v>
      </c>
      <c r="AF691" s="9">
        <v>4228480017.9298458</v>
      </c>
      <c r="AG691" s="9">
        <f>IF(ISBLANK(Tabla3[[#This Row],[FPO]]),"",YEAR(Tabla3[[#This Row],[FPO]])-$B$1)</f>
        <v>3</v>
      </c>
      <c r="AH691" s="9"/>
    </row>
    <row r="692" spans="1:34" x14ac:dyDescent="0.25">
      <c r="A692" s="4" t="s">
        <v>1763</v>
      </c>
      <c r="B692" s="4" t="s">
        <v>1764</v>
      </c>
      <c r="C692" s="5">
        <v>44760</v>
      </c>
      <c r="D692" s="6">
        <v>44760</v>
      </c>
      <c r="E692" s="4">
        <v>9.9</v>
      </c>
      <c r="F692" s="4" t="s">
        <v>21</v>
      </c>
      <c r="G692" s="4" t="s">
        <v>1765</v>
      </c>
      <c r="H692" s="4" t="s">
        <v>1766</v>
      </c>
      <c r="I692" s="7">
        <v>46022</v>
      </c>
      <c r="J692" s="7">
        <v>46022</v>
      </c>
      <c r="K692" s="4" t="s">
        <v>16</v>
      </c>
      <c r="L692" s="4" t="s">
        <v>16</v>
      </c>
      <c r="M692" s="4" t="s">
        <v>221</v>
      </c>
      <c r="N692" s="4" t="s">
        <v>16</v>
      </c>
      <c r="O692" s="15">
        <v>0</v>
      </c>
      <c r="P692" s="4">
        <v>2.4</v>
      </c>
      <c r="Q692" s="9">
        <v>0</v>
      </c>
      <c r="R692" s="9">
        <v>410977.77911342977</v>
      </c>
      <c r="S692" s="9">
        <v>0</v>
      </c>
      <c r="T692" s="9">
        <v>597473.57845725096</v>
      </c>
      <c r="U692" s="9">
        <v>1360812.4342847452</v>
      </c>
      <c r="V692" s="9">
        <v>-137725.08971543802</v>
      </c>
      <c r="W692" s="9">
        <v>1360812.4342847452</v>
      </c>
      <c r="X692" s="9">
        <v>0</v>
      </c>
      <c r="Y692" s="9">
        <v>729062215.97701883</v>
      </c>
      <c r="Z692" s="9">
        <v>728651238.19790542</v>
      </c>
      <c r="AA692" s="9">
        <v>729248711.77636266</v>
      </c>
      <c r="AB692" s="9">
        <v>730012050.63219011</v>
      </c>
      <c r="AC692" s="9">
        <v>728513513.10818994</v>
      </c>
      <c r="AD692" s="9">
        <v>730012050.63219011</v>
      </c>
      <c r="AE692" s="9">
        <v>728651238.19790542</v>
      </c>
      <c r="AF692" s="9">
        <v>4229089126.467134</v>
      </c>
      <c r="AG692" s="9">
        <f>IF(ISBLANK(Tabla3[[#This Row],[FPO]]),"",YEAR(Tabla3[[#This Row],[FPO]])-$B$1)</f>
        <v>2</v>
      </c>
      <c r="AH692" s="9"/>
    </row>
    <row r="693" spans="1:34" x14ac:dyDescent="0.25">
      <c r="A693" s="4" t="s">
        <v>1767</v>
      </c>
      <c r="B693" s="4" t="s">
        <v>1764</v>
      </c>
      <c r="C693" s="5">
        <v>44760</v>
      </c>
      <c r="D693" s="6">
        <v>44760</v>
      </c>
      <c r="E693" s="4">
        <v>9.9</v>
      </c>
      <c r="F693" s="4" t="s">
        <v>21</v>
      </c>
      <c r="G693" s="4" t="s">
        <v>1768</v>
      </c>
      <c r="H693" s="4" t="s">
        <v>1766</v>
      </c>
      <c r="I693" s="7">
        <v>46022</v>
      </c>
      <c r="J693" s="7">
        <v>46022</v>
      </c>
      <c r="K693" s="4" t="s">
        <v>16</v>
      </c>
      <c r="L693" s="4" t="s">
        <v>16</v>
      </c>
      <c r="M693" s="4" t="s">
        <v>221</v>
      </c>
      <c r="N693" s="4" t="s">
        <v>16</v>
      </c>
      <c r="O693" s="15">
        <v>0</v>
      </c>
      <c r="P693" s="4">
        <v>2.41</v>
      </c>
      <c r="Q693" s="9">
        <v>0</v>
      </c>
      <c r="R693" s="9">
        <v>410977.77911342977</v>
      </c>
      <c r="S693" s="9">
        <v>0</v>
      </c>
      <c r="T693" s="9">
        <v>597473.57845725096</v>
      </c>
      <c r="U693" s="9">
        <v>1360812.4342847452</v>
      </c>
      <c r="V693" s="9">
        <v>-112972.65423662659</v>
      </c>
      <c r="W693" s="9">
        <v>1360812.4342847452</v>
      </c>
      <c r="X693" s="9">
        <v>0</v>
      </c>
      <c r="Y693" s="9">
        <v>729062215.97701883</v>
      </c>
      <c r="Z693" s="9">
        <v>728651238.19790542</v>
      </c>
      <c r="AA693" s="9">
        <v>729248711.77636266</v>
      </c>
      <c r="AB693" s="9">
        <v>730012050.63219011</v>
      </c>
      <c r="AC693" s="9">
        <v>728538265.54366875</v>
      </c>
      <c r="AD693" s="9">
        <v>730012050.63219011</v>
      </c>
      <c r="AE693" s="9">
        <v>728651238.19790542</v>
      </c>
      <c r="AF693" s="9">
        <v>4229113878.9026127</v>
      </c>
      <c r="AG693" s="9">
        <f>IF(ISBLANK(Tabla3[[#This Row],[FPO]]),"",YEAR(Tabla3[[#This Row],[FPO]])-$B$1)</f>
        <v>2</v>
      </c>
      <c r="AH693" s="9"/>
    </row>
    <row r="694" spans="1:34" hidden="1" x14ac:dyDescent="0.25">
      <c r="A694" s="4" t="s">
        <v>2009</v>
      </c>
      <c r="B694" s="4" t="s">
        <v>2010</v>
      </c>
      <c r="C694" s="5">
        <v>44791.754166666666</v>
      </c>
      <c r="D694" s="6">
        <v>44791.754166666666</v>
      </c>
      <c r="E694" s="4">
        <v>100</v>
      </c>
      <c r="F694" s="4" t="s">
        <v>21</v>
      </c>
      <c r="G694" s="4" t="s">
        <v>1681</v>
      </c>
      <c r="H694" s="4" t="s">
        <v>2011</v>
      </c>
      <c r="I694" s="7">
        <v>47081</v>
      </c>
      <c r="J694" s="7">
        <v>47081</v>
      </c>
      <c r="K694" s="4" t="s">
        <v>16</v>
      </c>
      <c r="L694" s="4" t="s">
        <v>16</v>
      </c>
      <c r="M694" s="4" t="s">
        <v>221</v>
      </c>
      <c r="N694" s="4" t="s">
        <v>16</v>
      </c>
      <c r="O694" s="15">
        <v>0</v>
      </c>
      <c r="P694" s="4">
        <v>-18.600000000000001</v>
      </c>
      <c r="Q694" s="9">
        <v>0</v>
      </c>
      <c r="R694" s="9">
        <v>367600.87577229878</v>
      </c>
      <c r="S694" s="9">
        <v>0</v>
      </c>
      <c r="T694" s="9">
        <v>534412.86087410664</v>
      </c>
      <c r="U694" s="9">
        <v>1217184.6460507561</v>
      </c>
      <c r="V694" s="9">
        <v>-57027.077999104818</v>
      </c>
      <c r="W694" s="9">
        <v>1217184.6460507561</v>
      </c>
      <c r="X694" s="9">
        <v>0</v>
      </c>
      <c r="Y694" s="9">
        <v>729018839.07367778</v>
      </c>
      <c r="Z694" s="9">
        <v>728651238.19790542</v>
      </c>
      <c r="AA694" s="9">
        <v>729185651.05877948</v>
      </c>
      <c r="AB694" s="9">
        <v>729868422.84395623</v>
      </c>
      <c r="AC694" s="9">
        <v>728594211.11990631</v>
      </c>
      <c r="AD694" s="9">
        <v>729868422.84395623</v>
      </c>
      <c r="AE694" s="9">
        <v>728651238.19790542</v>
      </c>
      <c r="AF694" s="9">
        <v>4228847945.1755743</v>
      </c>
      <c r="AG694" s="9">
        <f>IF(ISBLANK(Tabla3[[#This Row],[FPO]]),"",YEAR(Tabla3[[#This Row],[FPO]])-$B$1)</f>
        <v>5</v>
      </c>
      <c r="AH694" s="9"/>
    </row>
    <row r="695" spans="1:34" hidden="1" x14ac:dyDescent="0.25">
      <c r="A695" s="4" t="s">
        <v>2012</v>
      </c>
      <c r="B695" s="4" t="s">
        <v>2010</v>
      </c>
      <c r="C695" s="5">
        <v>44791.754166666666</v>
      </c>
      <c r="D695" s="6">
        <v>44791.754166666666</v>
      </c>
      <c r="E695" s="4">
        <v>100</v>
      </c>
      <c r="F695" s="4" t="s">
        <v>21</v>
      </c>
      <c r="G695" s="4" t="s">
        <v>1684</v>
      </c>
      <c r="H695" s="4" t="s">
        <v>2011</v>
      </c>
      <c r="I695" s="7">
        <v>47081</v>
      </c>
      <c r="J695" s="7">
        <v>47081</v>
      </c>
      <c r="K695" s="4" t="s">
        <v>16</v>
      </c>
      <c r="L695" s="4" t="s">
        <v>16</v>
      </c>
      <c r="M695" s="4" t="s">
        <v>221</v>
      </c>
      <c r="N695" s="4" t="s">
        <v>16</v>
      </c>
      <c r="O695" s="15">
        <v>0</v>
      </c>
      <c r="P695" s="4">
        <v>-23.96</v>
      </c>
      <c r="Q695" s="9">
        <v>0</v>
      </c>
      <c r="R695" s="9">
        <v>410977.77911343001</v>
      </c>
      <c r="S695" s="9">
        <v>0</v>
      </c>
      <c r="T695" s="9">
        <v>597473.57845725096</v>
      </c>
      <c r="U695" s="9">
        <v>1360812.4342847448</v>
      </c>
      <c r="V695" s="9">
        <v>-542501.45554116403</v>
      </c>
      <c r="W695" s="9">
        <v>1360812.434284745</v>
      </c>
      <c r="X695" s="9">
        <v>0</v>
      </c>
      <c r="Y695" s="9">
        <v>729062215.97701883</v>
      </c>
      <c r="Z695" s="9">
        <v>728651238.19790542</v>
      </c>
      <c r="AA695" s="9">
        <v>729248711.77636266</v>
      </c>
      <c r="AB695" s="9">
        <v>730012050.63219011</v>
      </c>
      <c r="AC695" s="9">
        <v>728108736.74236429</v>
      </c>
      <c r="AD695" s="9">
        <v>730012050.63219011</v>
      </c>
      <c r="AE695" s="9">
        <v>728651238.19790542</v>
      </c>
      <c r="AF695" s="9">
        <v>4228684350.1013083</v>
      </c>
      <c r="AG695" s="9">
        <f>IF(ISBLANK(Tabla3[[#This Row],[FPO]]),"",YEAR(Tabla3[[#This Row],[FPO]])-$B$1)</f>
        <v>5</v>
      </c>
      <c r="AH695" s="9"/>
    </row>
    <row r="696" spans="1:34" x14ac:dyDescent="0.25">
      <c r="A696" s="4" t="s">
        <v>1786</v>
      </c>
      <c r="B696" s="4" t="s">
        <v>1787</v>
      </c>
      <c r="C696" s="5">
        <v>44760</v>
      </c>
      <c r="D696" s="6">
        <v>44760</v>
      </c>
      <c r="E696" s="4">
        <v>6</v>
      </c>
      <c r="F696" s="4" t="s">
        <v>21</v>
      </c>
      <c r="G696" s="4" t="s">
        <v>1788</v>
      </c>
      <c r="H696" s="4" t="s">
        <v>1789</v>
      </c>
      <c r="I696" s="7">
        <v>45657</v>
      </c>
      <c r="J696" s="7">
        <v>45657</v>
      </c>
      <c r="K696" s="4" t="s">
        <v>16</v>
      </c>
      <c r="L696" s="4" t="s">
        <v>16</v>
      </c>
      <c r="M696" s="4" t="s">
        <v>221</v>
      </c>
      <c r="N696" s="4" t="s">
        <v>16</v>
      </c>
      <c r="O696" s="15">
        <v>0</v>
      </c>
      <c r="P696" s="4">
        <v>-0.11</v>
      </c>
      <c r="Q696" s="9">
        <v>0</v>
      </c>
      <c r="R696" s="9">
        <v>410977.77911343001</v>
      </c>
      <c r="S696" s="9">
        <v>0</v>
      </c>
      <c r="T696" s="9">
        <v>597473.57845725096</v>
      </c>
      <c r="U696" s="9">
        <v>1360812.4342847448</v>
      </c>
      <c r="V696" s="9">
        <v>-557501.00832276838</v>
      </c>
      <c r="W696" s="9">
        <v>1360812.434284745</v>
      </c>
      <c r="X696" s="9">
        <v>0</v>
      </c>
      <c r="Y696" s="9">
        <v>729062215.97701883</v>
      </c>
      <c r="Z696" s="9">
        <v>728651238.19790542</v>
      </c>
      <c r="AA696" s="9">
        <v>729248711.77636266</v>
      </c>
      <c r="AB696" s="9">
        <v>730012050.63219011</v>
      </c>
      <c r="AC696" s="9">
        <v>728093737.18958271</v>
      </c>
      <c r="AD696" s="9">
        <v>730012050.63219011</v>
      </c>
      <c r="AE696" s="9">
        <v>728651238.19790542</v>
      </c>
      <c r="AF696" s="9">
        <v>4228669350.5485268</v>
      </c>
      <c r="AG696" s="9">
        <f>IF(ISBLANK(Tabla3[[#This Row],[FPO]]),"",YEAR(Tabla3[[#This Row],[FPO]])-$B$1)</f>
        <v>1</v>
      </c>
      <c r="AH696" s="9"/>
    </row>
    <row r="697" spans="1:34" x14ac:dyDescent="0.25">
      <c r="A697" s="4" t="s">
        <v>1790</v>
      </c>
      <c r="B697" s="4" t="s">
        <v>1787</v>
      </c>
      <c r="C697" s="5">
        <v>44760</v>
      </c>
      <c r="D697" s="6">
        <v>44760</v>
      </c>
      <c r="E697" s="4">
        <v>6</v>
      </c>
      <c r="F697" s="4" t="s">
        <v>21</v>
      </c>
      <c r="G697" s="4" t="s">
        <v>1791</v>
      </c>
      <c r="H697" s="4" t="s">
        <v>1789</v>
      </c>
      <c r="I697" s="7">
        <v>45657</v>
      </c>
      <c r="J697" s="7">
        <v>45657</v>
      </c>
      <c r="K697" s="4" t="s">
        <v>16</v>
      </c>
      <c r="L697" s="4" t="s">
        <v>16</v>
      </c>
      <c r="M697" s="4" t="s">
        <v>221</v>
      </c>
      <c r="N697" s="4" t="s">
        <v>16</v>
      </c>
      <c r="O697" s="15">
        <v>0</v>
      </c>
      <c r="P697" s="4">
        <v>-0.11005</v>
      </c>
      <c r="Q697" s="9">
        <v>0</v>
      </c>
      <c r="R697" s="9">
        <v>459473.15704881458</v>
      </c>
      <c r="S697" s="9">
        <v>0</v>
      </c>
      <c r="T697" s="9">
        <v>667975.46071520681</v>
      </c>
      <c r="U697" s="9">
        <v>1521388.3015303449</v>
      </c>
      <c r="V697" s="9">
        <v>13422.398566248306</v>
      </c>
      <c r="W697" s="9">
        <v>1521388.3015303449</v>
      </c>
      <c r="X697" s="9">
        <v>0</v>
      </c>
      <c r="Y697" s="9">
        <v>729110711.35495424</v>
      </c>
      <c r="Z697" s="9">
        <v>728651238.19790542</v>
      </c>
      <c r="AA697" s="9">
        <v>729319213.6586206</v>
      </c>
      <c r="AB697" s="9">
        <v>730172626.49943578</v>
      </c>
      <c r="AC697" s="9">
        <v>728664660.59647167</v>
      </c>
      <c r="AD697" s="9">
        <v>730172626.49943578</v>
      </c>
      <c r="AE697" s="9">
        <v>728651238.19790542</v>
      </c>
      <c r="AF697" s="9">
        <v>4229600135.0164771</v>
      </c>
      <c r="AG697" s="9">
        <f>IF(ISBLANK(Tabla3[[#This Row],[FPO]]),"",YEAR(Tabla3[[#This Row],[FPO]])-$B$1)</f>
        <v>1</v>
      </c>
      <c r="AH697" s="9"/>
    </row>
    <row r="698" spans="1:34" x14ac:dyDescent="0.25">
      <c r="A698" s="4" t="s">
        <v>1806</v>
      </c>
      <c r="B698" s="4" t="s">
        <v>1807</v>
      </c>
      <c r="C698" s="5">
        <v>44807</v>
      </c>
      <c r="D698" s="6">
        <v>44760</v>
      </c>
      <c r="E698" s="4">
        <v>190</v>
      </c>
      <c r="F698" s="4" t="s">
        <v>21</v>
      </c>
      <c r="G698" s="4" t="s">
        <v>1681</v>
      </c>
      <c r="H698" s="4" t="s">
        <v>1808</v>
      </c>
      <c r="I698" s="7">
        <v>45657</v>
      </c>
      <c r="J698" s="7">
        <v>45657</v>
      </c>
      <c r="K698" s="4" t="s">
        <v>16</v>
      </c>
      <c r="L698" s="4" t="s">
        <v>16</v>
      </c>
      <c r="M698" s="4" t="s">
        <v>221</v>
      </c>
      <c r="N698" s="4" t="s">
        <v>16</v>
      </c>
      <c r="O698" s="15">
        <v>0</v>
      </c>
      <c r="P698" s="4">
        <v>-16.132999999999999</v>
      </c>
      <c r="Q698" s="9">
        <v>0</v>
      </c>
      <c r="R698" s="9">
        <v>459473.15704881458</v>
      </c>
      <c r="S698" s="9">
        <v>0</v>
      </c>
      <c r="T698" s="9">
        <v>667975.46071520681</v>
      </c>
      <c r="U698" s="9">
        <v>1521388.3015303449</v>
      </c>
      <c r="V698" s="9">
        <v>9498.9647871651887</v>
      </c>
      <c r="W698" s="9">
        <v>1521388.3015303449</v>
      </c>
      <c r="X698" s="9">
        <v>0</v>
      </c>
      <c r="Y698" s="9">
        <v>729110711.35495424</v>
      </c>
      <c r="Z698" s="9">
        <v>728651238.19790542</v>
      </c>
      <c r="AA698" s="9">
        <v>729319213.6586206</v>
      </c>
      <c r="AB698" s="9">
        <v>730172626.49943578</v>
      </c>
      <c r="AC698" s="9">
        <v>728660737.16269255</v>
      </c>
      <c r="AD698" s="9">
        <v>730172626.49943578</v>
      </c>
      <c r="AE698" s="9">
        <v>728651238.19790542</v>
      </c>
      <c r="AF698" s="9">
        <v>4229596211.5826979</v>
      </c>
      <c r="AG698" s="9">
        <f>IF(ISBLANK(Tabla3[[#This Row],[FPO]]),"",YEAR(Tabla3[[#This Row],[FPO]])-$B$1)</f>
        <v>1</v>
      </c>
      <c r="AH698" s="9"/>
    </row>
    <row r="699" spans="1:34" x14ac:dyDescent="0.25">
      <c r="A699" s="4" t="s">
        <v>1954</v>
      </c>
      <c r="B699" s="4" t="s">
        <v>1955</v>
      </c>
      <c r="C699" s="5">
        <v>44792.588194444441</v>
      </c>
      <c r="D699" s="6">
        <v>44792.588194444441</v>
      </c>
      <c r="E699" s="4">
        <v>9.9</v>
      </c>
      <c r="F699" s="4" t="s">
        <v>21</v>
      </c>
      <c r="G699" s="4" t="s">
        <v>1956</v>
      </c>
      <c r="H699" s="4" t="s">
        <v>1957</v>
      </c>
      <c r="I699" s="7">
        <v>45657</v>
      </c>
      <c r="J699" s="7">
        <v>45657</v>
      </c>
      <c r="K699" s="4" t="s">
        <v>16</v>
      </c>
      <c r="L699" s="4" t="s">
        <v>16</v>
      </c>
      <c r="M699" s="4" t="s">
        <v>221</v>
      </c>
      <c r="N699" s="4" t="s">
        <v>16</v>
      </c>
      <c r="O699" s="15">
        <v>0</v>
      </c>
      <c r="P699" s="4">
        <v>1.3433459999999999</v>
      </c>
      <c r="Q699" s="9">
        <v>0</v>
      </c>
      <c r="R699" s="9">
        <v>367600.87577229878</v>
      </c>
      <c r="S699" s="9">
        <v>0</v>
      </c>
      <c r="T699" s="9">
        <v>534412.86087410664</v>
      </c>
      <c r="U699" s="9">
        <v>1217184.6460507561</v>
      </c>
      <c r="V699" s="9">
        <v>-53328.489229932093</v>
      </c>
      <c r="W699" s="9">
        <v>1217184.6460507561</v>
      </c>
      <c r="X699" s="9">
        <v>0</v>
      </c>
      <c r="Y699" s="9">
        <v>729018839.07367778</v>
      </c>
      <c r="Z699" s="9">
        <v>728651238.19790542</v>
      </c>
      <c r="AA699" s="9">
        <v>729185651.05877948</v>
      </c>
      <c r="AB699" s="9">
        <v>729868422.84395623</v>
      </c>
      <c r="AC699" s="9">
        <v>728597909.7086755</v>
      </c>
      <c r="AD699" s="9">
        <v>729868422.84395623</v>
      </c>
      <c r="AE699" s="9">
        <v>728651238.19790542</v>
      </c>
      <c r="AF699" s="9">
        <v>4228851643.7643433</v>
      </c>
      <c r="AG699" s="9">
        <f>IF(ISBLANK(Tabla3[[#This Row],[FPO]]),"",YEAR(Tabla3[[#This Row],[FPO]])-$B$1)</f>
        <v>1</v>
      </c>
      <c r="AH699" s="9"/>
    </row>
    <row r="700" spans="1:34" hidden="1" x14ac:dyDescent="0.25">
      <c r="A700" s="4" t="s">
        <v>1818</v>
      </c>
      <c r="B700" s="4" t="s">
        <v>1819</v>
      </c>
      <c r="C700" s="5">
        <v>44737.693055555559</v>
      </c>
      <c r="D700" s="6">
        <v>44737.693055555559</v>
      </c>
      <c r="E700" s="4">
        <v>19.899999999999999</v>
      </c>
      <c r="F700" s="4" t="s">
        <v>21</v>
      </c>
      <c r="G700" s="4" t="s">
        <v>1820</v>
      </c>
      <c r="H700" s="4" t="s">
        <v>1821</v>
      </c>
      <c r="I700" s="7">
        <v>46387</v>
      </c>
      <c r="J700" s="7">
        <v>46387</v>
      </c>
      <c r="K700" s="4" t="s">
        <v>16</v>
      </c>
      <c r="L700" s="4" t="s">
        <v>16</v>
      </c>
      <c r="M700" s="4" t="s">
        <v>221</v>
      </c>
      <c r="N700" s="4" t="s">
        <v>16</v>
      </c>
      <c r="O700" s="15">
        <v>0</v>
      </c>
      <c r="P700" s="4">
        <v>-0.53991999999999996</v>
      </c>
      <c r="Q700" s="9">
        <v>0</v>
      </c>
      <c r="R700" s="9">
        <v>513690.98958057474</v>
      </c>
      <c r="S700" s="9">
        <v>0</v>
      </c>
      <c r="T700" s="9">
        <v>746796.56507960113</v>
      </c>
      <c r="U700" s="9">
        <v>1700912.1211109257</v>
      </c>
      <c r="V700" s="9">
        <v>206471.43767005132</v>
      </c>
      <c r="W700" s="9">
        <v>1700912.1211109257</v>
      </c>
      <c r="X700" s="9">
        <v>0</v>
      </c>
      <c r="Y700" s="9">
        <v>729164929.18748605</v>
      </c>
      <c r="Z700" s="9">
        <v>728651238.19790542</v>
      </c>
      <c r="AA700" s="9">
        <v>729398034.76298499</v>
      </c>
      <c r="AB700" s="9">
        <v>730352150.31901634</v>
      </c>
      <c r="AC700" s="9">
        <v>728857709.63557541</v>
      </c>
      <c r="AD700" s="9">
        <v>730352150.31901634</v>
      </c>
      <c r="AE700" s="9">
        <v>728651238.19790542</v>
      </c>
      <c r="AF700" s="9">
        <v>4230195508.721848</v>
      </c>
      <c r="AG700" s="9">
        <f>IF(ISBLANK(Tabla3[[#This Row],[FPO]]),"",YEAR(Tabla3[[#This Row],[FPO]])-$B$1)</f>
        <v>3</v>
      </c>
      <c r="AH700" s="9"/>
    </row>
    <row r="701" spans="1:34" hidden="1" x14ac:dyDescent="0.25">
      <c r="A701" s="4" t="s">
        <v>1822</v>
      </c>
      <c r="B701" s="4" t="s">
        <v>1819</v>
      </c>
      <c r="C701" s="5">
        <v>44737.693055555559</v>
      </c>
      <c r="D701" s="6">
        <v>44737.693055555559</v>
      </c>
      <c r="E701" s="4">
        <v>19.899999999999999</v>
      </c>
      <c r="F701" s="4" t="s">
        <v>21</v>
      </c>
      <c r="G701" s="4" t="s">
        <v>1823</v>
      </c>
      <c r="H701" s="4" t="s">
        <v>1821</v>
      </c>
      <c r="I701" s="7">
        <v>46387</v>
      </c>
      <c r="J701" s="7">
        <v>46387</v>
      </c>
      <c r="K701" s="4" t="s">
        <v>16</v>
      </c>
      <c r="L701" s="4" t="s">
        <v>16</v>
      </c>
      <c r="M701" s="4" t="s">
        <v>221</v>
      </c>
      <c r="N701" s="4" t="s">
        <v>16</v>
      </c>
      <c r="O701" s="15">
        <v>0</v>
      </c>
      <c r="P701" s="4">
        <v>-0.53612000000000004</v>
      </c>
      <c r="Q701" s="9">
        <v>0</v>
      </c>
      <c r="R701" s="9">
        <v>410977.77911343001</v>
      </c>
      <c r="S701" s="9">
        <v>0</v>
      </c>
      <c r="T701" s="9">
        <v>597473.57845725096</v>
      </c>
      <c r="U701" s="9">
        <v>1360812.4342847448</v>
      </c>
      <c r="V701" s="9">
        <v>-542501.45554116403</v>
      </c>
      <c r="W701" s="9">
        <v>1360812.434284745</v>
      </c>
      <c r="X701" s="9">
        <v>0</v>
      </c>
      <c r="Y701" s="9">
        <v>729062215.97701883</v>
      </c>
      <c r="Z701" s="9">
        <v>728651238.19790542</v>
      </c>
      <c r="AA701" s="9">
        <v>729248711.77636266</v>
      </c>
      <c r="AB701" s="9">
        <v>730012050.63219011</v>
      </c>
      <c r="AC701" s="9">
        <v>728108736.74236429</v>
      </c>
      <c r="AD701" s="9">
        <v>730012050.63219011</v>
      </c>
      <c r="AE701" s="9">
        <v>728651238.19790542</v>
      </c>
      <c r="AF701" s="9">
        <v>4228684350.1013083</v>
      </c>
      <c r="AG701" s="9">
        <f>IF(ISBLANK(Tabla3[[#This Row],[FPO]]),"",YEAR(Tabla3[[#This Row],[FPO]])-$B$1)</f>
        <v>3</v>
      </c>
      <c r="AH701" s="9"/>
    </row>
    <row r="702" spans="1:34" hidden="1" x14ac:dyDescent="0.25">
      <c r="A702" s="4" t="s">
        <v>1992</v>
      </c>
      <c r="B702" s="4" t="s">
        <v>1993</v>
      </c>
      <c r="C702" s="5">
        <v>44791.611111111109</v>
      </c>
      <c r="D702" s="6">
        <v>44791.611111111109</v>
      </c>
      <c r="E702" s="4">
        <v>19.899999999999999</v>
      </c>
      <c r="F702" s="4" t="s">
        <v>21</v>
      </c>
      <c r="G702" s="4" t="s">
        <v>1671</v>
      </c>
      <c r="H702" s="4" t="s">
        <v>1994</v>
      </c>
      <c r="I702" s="7">
        <v>46203</v>
      </c>
      <c r="J702" s="7">
        <v>46203</v>
      </c>
      <c r="K702" s="4" t="s">
        <v>16</v>
      </c>
      <c r="L702" s="4" t="s">
        <v>16</v>
      </c>
      <c r="M702" s="4" t="s">
        <v>221</v>
      </c>
      <c r="N702" s="4" t="s">
        <v>16</v>
      </c>
      <c r="O702" s="15">
        <v>0</v>
      </c>
      <c r="P702" s="4">
        <v>-2.8514250360000002</v>
      </c>
      <c r="Q702" s="9">
        <v>0</v>
      </c>
      <c r="R702" s="9">
        <v>410977.77911343001</v>
      </c>
      <c r="S702" s="9">
        <v>0</v>
      </c>
      <c r="T702" s="9">
        <v>597473.57845725096</v>
      </c>
      <c r="U702" s="9">
        <v>1360812.4342847448</v>
      </c>
      <c r="V702" s="9">
        <v>-557501.00832276838</v>
      </c>
      <c r="W702" s="9">
        <v>1360812.434284745</v>
      </c>
      <c r="X702" s="9">
        <v>0</v>
      </c>
      <c r="Y702" s="9">
        <v>729062215.97701883</v>
      </c>
      <c r="Z702" s="9">
        <v>728651238.19790542</v>
      </c>
      <c r="AA702" s="9">
        <v>729248711.77636266</v>
      </c>
      <c r="AB702" s="9">
        <v>730012050.63219011</v>
      </c>
      <c r="AC702" s="9">
        <v>728093737.18958271</v>
      </c>
      <c r="AD702" s="9">
        <v>730012050.63219011</v>
      </c>
      <c r="AE702" s="9">
        <v>728651238.19790542</v>
      </c>
      <c r="AF702" s="9">
        <v>4228669350.5485268</v>
      </c>
      <c r="AG702" s="9">
        <f>IF(ISBLANK(Tabla3[[#This Row],[FPO]]),"",YEAR(Tabla3[[#This Row],[FPO]])-$B$1)</f>
        <v>3</v>
      </c>
      <c r="AH702" s="9"/>
    </row>
    <row r="703" spans="1:34" hidden="1" x14ac:dyDescent="0.25">
      <c r="A703" s="4" t="s">
        <v>1995</v>
      </c>
      <c r="B703" s="4" t="s">
        <v>1993</v>
      </c>
      <c r="C703" s="5">
        <v>44791.611111111109</v>
      </c>
      <c r="D703" s="6">
        <v>44791.611111111109</v>
      </c>
      <c r="E703" s="4">
        <v>19.899999999999999</v>
      </c>
      <c r="F703" s="4" t="s">
        <v>21</v>
      </c>
      <c r="G703" s="4" t="s">
        <v>1820</v>
      </c>
      <c r="H703" s="4" t="s">
        <v>1994</v>
      </c>
      <c r="I703" s="7">
        <v>46203</v>
      </c>
      <c r="J703" s="7">
        <v>46203</v>
      </c>
      <c r="K703" s="4" t="s">
        <v>16</v>
      </c>
      <c r="L703" s="4" t="s">
        <v>16</v>
      </c>
      <c r="M703" s="4" t="s">
        <v>221</v>
      </c>
      <c r="N703" s="4" t="s">
        <v>16</v>
      </c>
      <c r="O703" s="15">
        <v>0</v>
      </c>
      <c r="P703" s="4">
        <v>-3.4330437009999999</v>
      </c>
      <c r="Q703" s="9">
        <v>0</v>
      </c>
      <c r="R703" s="9">
        <v>410977.77911343001</v>
      </c>
      <c r="S703" s="9">
        <v>0</v>
      </c>
      <c r="T703" s="9">
        <v>597473.57845725131</v>
      </c>
      <c r="U703" s="9">
        <v>1360812.434284745</v>
      </c>
      <c r="V703" s="9">
        <v>-5093.0937199200507</v>
      </c>
      <c r="W703" s="9">
        <v>1360812.434284745</v>
      </c>
      <c r="X703" s="9">
        <v>0</v>
      </c>
      <c r="Y703" s="9">
        <v>729062215.97701883</v>
      </c>
      <c r="Z703" s="9">
        <v>728651238.19790542</v>
      </c>
      <c r="AA703" s="9">
        <v>729248711.77636266</v>
      </c>
      <c r="AB703" s="9">
        <v>730012050.63219011</v>
      </c>
      <c r="AC703" s="9">
        <v>728646145.10418546</v>
      </c>
      <c r="AD703" s="9">
        <v>730012050.63219011</v>
      </c>
      <c r="AE703" s="9">
        <v>728651238.19790542</v>
      </c>
      <c r="AF703" s="9">
        <v>4229221758.4631295</v>
      </c>
      <c r="AG703" s="9">
        <f>IF(ISBLANK(Tabla3[[#This Row],[FPO]]),"",YEAR(Tabla3[[#This Row],[FPO]])-$B$1)</f>
        <v>3</v>
      </c>
      <c r="AH703" s="9"/>
    </row>
    <row r="704" spans="1:34" hidden="1" x14ac:dyDescent="0.25">
      <c r="A704" s="4" t="s">
        <v>2023</v>
      </c>
      <c r="B704" s="4" t="s">
        <v>2024</v>
      </c>
      <c r="C704" s="5">
        <v>44791.895833333336</v>
      </c>
      <c r="D704" s="6">
        <v>44791.895833333336</v>
      </c>
      <c r="E704" s="4">
        <v>9.9</v>
      </c>
      <c r="F704" s="4" t="s">
        <v>21</v>
      </c>
      <c r="G704" s="4" t="s">
        <v>1671</v>
      </c>
      <c r="H704" s="4" t="s">
        <v>2025</v>
      </c>
      <c r="I704" s="7">
        <v>46203</v>
      </c>
      <c r="J704" s="7">
        <v>46203</v>
      </c>
      <c r="K704" s="4" t="s">
        <v>16</v>
      </c>
      <c r="L704" s="4" t="s">
        <v>16</v>
      </c>
      <c r="M704" s="4" t="s">
        <v>221</v>
      </c>
      <c r="N704" s="4" t="s">
        <v>16</v>
      </c>
      <c r="O704" s="15">
        <v>0</v>
      </c>
      <c r="P704" s="4">
        <v>-1.22</v>
      </c>
      <c r="Q704" s="9">
        <v>0</v>
      </c>
      <c r="R704" s="9">
        <v>410977.77911343001</v>
      </c>
      <c r="S704" s="9">
        <v>0</v>
      </c>
      <c r="T704" s="9">
        <v>597473.57845725131</v>
      </c>
      <c r="U704" s="9">
        <v>1360812.434284745</v>
      </c>
      <c r="V704" s="9">
        <v>-10948.563214963269</v>
      </c>
      <c r="W704" s="9">
        <v>1360812.434284745</v>
      </c>
      <c r="X704" s="9">
        <v>0</v>
      </c>
      <c r="Y704" s="9">
        <v>729062215.97701883</v>
      </c>
      <c r="Z704" s="9">
        <v>728651238.19790542</v>
      </c>
      <c r="AA704" s="9">
        <v>729248711.77636266</v>
      </c>
      <c r="AB704" s="9">
        <v>730012050.63219011</v>
      </c>
      <c r="AC704" s="9">
        <v>728640289.6346904</v>
      </c>
      <c r="AD704" s="9">
        <v>730012050.63219011</v>
      </c>
      <c r="AE704" s="9">
        <v>728651238.19790542</v>
      </c>
      <c r="AF704" s="9">
        <v>4229215902.9936342</v>
      </c>
      <c r="AG704" s="9">
        <f>IF(ISBLANK(Tabla3[[#This Row],[FPO]]),"",YEAR(Tabla3[[#This Row],[FPO]])-$B$1)</f>
        <v>3</v>
      </c>
      <c r="AH704" s="9"/>
    </row>
    <row r="705" spans="1:34" hidden="1" x14ac:dyDescent="0.25">
      <c r="A705" s="4" t="s">
        <v>2026</v>
      </c>
      <c r="B705" s="4" t="s">
        <v>2024</v>
      </c>
      <c r="C705" s="5">
        <v>44791.895833333336</v>
      </c>
      <c r="D705" s="6">
        <v>44791.895833333336</v>
      </c>
      <c r="E705" s="4">
        <v>9.9</v>
      </c>
      <c r="F705" s="4" t="s">
        <v>21</v>
      </c>
      <c r="G705" s="4" t="s">
        <v>1820</v>
      </c>
      <c r="H705" s="4" t="s">
        <v>2025</v>
      </c>
      <c r="I705" s="7">
        <v>46203</v>
      </c>
      <c r="J705" s="7">
        <v>46203</v>
      </c>
      <c r="K705" s="4" t="s">
        <v>16</v>
      </c>
      <c r="L705" s="4" t="s">
        <v>16</v>
      </c>
      <c r="M705" s="4" t="s">
        <v>221</v>
      </c>
      <c r="N705" s="4" t="s">
        <v>16</v>
      </c>
      <c r="O705" s="15">
        <v>0</v>
      </c>
      <c r="P705" s="4">
        <v>-1.62</v>
      </c>
      <c r="Q705" s="9">
        <v>0</v>
      </c>
      <c r="R705" s="9">
        <v>410977.77911342989</v>
      </c>
      <c r="S705" s="9">
        <v>0</v>
      </c>
      <c r="T705" s="9">
        <v>597473.57845725096</v>
      </c>
      <c r="U705" s="9">
        <v>1360812.434284745</v>
      </c>
      <c r="V705" s="9">
        <v>-104354.39734926715</v>
      </c>
      <c r="W705" s="9">
        <v>1360812.434284745</v>
      </c>
      <c r="X705" s="9">
        <v>0</v>
      </c>
      <c r="Y705" s="9">
        <v>729062215.97701883</v>
      </c>
      <c r="Z705" s="9">
        <v>728651238.19790542</v>
      </c>
      <c r="AA705" s="9">
        <v>729248711.77636266</v>
      </c>
      <c r="AB705" s="9">
        <v>730012050.63219011</v>
      </c>
      <c r="AC705" s="9">
        <v>728546883.80055618</v>
      </c>
      <c r="AD705" s="9">
        <v>730012050.63219011</v>
      </c>
      <c r="AE705" s="9">
        <v>728651238.19790542</v>
      </c>
      <c r="AF705" s="9">
        <v>4229122497.1595001</v>
      </c>
      <c r="AG705" s="9">
        <f>IF(ISBLANK(Tabla3[[#This Row],[FPO]]),"",YEAR(Tabla3[[#This Row],[FPO]])-$B$1)</f>
        <v>3</v>
      </c>
      <c r="AH705" s="9"/>
    </row>
    <row r="706" spans="1:34" x14ac:dyDescent="0.25">
      <c r="A706" s="4" t="s">
        <v>2158</v>
      </c>
      <c r="B706" s="4" t="s">
        <v>2159</v>
      </c>
      <c r="C706" s="5">
        <v>44757</v>
      </c>
      <c r="D706" s="6">
        <v>44757</v>
      </c>
      <c r="E706" s="4">
        <v>9.9</v>
      </c>
      <c r="F706" s="4" t="s">
        <v>21</v>
      </c>
      <c r="G706" s="4" t="s">
        <v>1797</v>
      </c>
      <c r="H706" s="4" t="s">
        <v>2160</v>
      </c>
      <c r="I706" s="7">
        <v>45657</v>
      </c>
      <c r="J706" s="7">
        <v>45657</v>
      </c>
      <c r="K706" s="4" t="s">
        <v>16</v>
      </c>
      <c r="L706" s="4" t="s">
        <v>16</v>
      </c>
      <c r="M706" s="4" t="s">
        <v>221</v>
      </c>
      <c r="N706" s="4" t="s">
        <v>16</v>
      </c>
      <c r="O706" s="15">
        <v>0</v>
      </c>
      <c r="P706" s="4">
        <v>0.17899999999999999</v>
      </c>
      <c r="Q706" s="9">
        <v>0</v>
      </c>
      <c r="R706" s="9">
        <v>410977.77911342989</v>
      </c>
      <c r="S706" s="9">
        <v>0</v>
      </c>
      <c r="T706" s="9">
        <v>597473.57845725096</v>
      </c>
      <c r="U706" s="9">
        <v>1360812.434284745</v>
      </c>
      <c r="V706" s="9">
        <v>-72910.007879108103</v>
      </c>
      <c r="W706" s="9">
        <v>1360812.434284745</v>
      </c>
      <c r="X706" s="9">
        <v>0</v>
      </c>
      <c r="Y706" s="9">
        <v>729062215.97701883</v>
      </c>
      <c r="Z706" s="9">
        <v>728651238.19790542</v>
      </c>
      <c r="AA706" s="9">
        <v>729248711.77636266</v>
      </c>
      <c r="AB706" s="9">
        <v>730012050.63219011</v>
      </c>
      <c r="AC706" s="9">
        <v>728578328.19002628</v>
      </c>
      <c r="AD706" s="9">
        <v>730012050.63219011</v>
      </c>
      <c r="AE706" s="9">
        <v>728651238.19790542</v>
      </c>
      <c r="AF706" s="9">
        <v>4229153941.5489702</v>
      </c>
      <c r="AG706" s="9">
        <f>IF(ISBLANK(Tabla3[[#This Row],[FPO]]),"",YEAR(Tabla3[[#This Row],[FPO]])-$B$1)</f>
        <v>1</v>
      </c>
      <c r="AH706" s="9"/>
    </row>
    <row r="707" spans="1:34" x14ac:dyDescent="0.25">
      <c r="A707" s="4" t="s">
        <v>2151</v>
      </c>
      <c r="B707" s="4" t="s">
        <v>2152</v>
      </c>
      <c r="C707" s="5">
        <v>44757</v>
      </c>
      <c r="D707" s="6">
        <v>44757</v>
      </c>
      <c r="E707" s="4">
        <v>19.899999999999999</v>
      </c>
      <c r="F707" s="4" t="s">
        <v>21</v>
      </c>
      <c r="G707" s="4" t="s">
        <v>1797</v>
      </c>
      <c r="H707" s="4" t="s">
        <v>2153</v>
      </c>
      <c r="I707" s="7">
        <v>45657</v>
      </c>
      <c r="J707" s="7">
        <v>45657</v>
      </c>
      <c r="K707" s="4" t="s">
        <v>16</v>
      </c>
      <c r="L707" s="4" t="s">
        <v>16</v>
      </c>
      <c r="M707" s="4" t="s">
        <v>221</v>
      </c>
      <c r="N707" s="4" t="s">
        <v>16</v>
      </c>
      <c r="O707" s="15">
        <v>0</v>
      </c>
      <c r="P707" s="4">
        <v>0.3644</v>
      </c>
      <c r="Q707" s="9">
        <v>0</v>
      </c>
      <c r="R707" s="9">
        <v>459473.15704881452</v>
      </c>
      <c r="S707" s="9">
        <v>0</v>
      </c>
      <c r="T707" s="9">
        <v>667975.46071520646</v>
      </c>
      <c r="U707" s="9">
        <v>1521388.3015303449</v>
      </c>
      <c r="V707" s="9">
        <v>-139270.81584330651</v>
      </c>
      <c r="W707" s="9">
        <v>1521388.3015303449</v>
      </c>
      <c r="X707" s="9">
        <v>0</v>
      </c>
      <c r="Y707" s="9">
        <v>729110711.35495424</v>
      </c>
      <c r="Z707" s="9">
        <v>728651238.19790542</v>
      </c>
      <c r="AA707" s="9">
        <v>729319213.6586206</v>
      </c>
      <c r="AB707" s="9">
        <v>730172626.49943578</v>
      </c>
      <c r="AC707" s="9">
        <v>728511967.38206208</v>
      </c>
      <c r="AD707" s="9">
        <v>730172626.49943578</v>
      </c>
      <c r="AE707" s="9">
        <v>728651238.19790542</v>
      </c>
      <c r="AF707" s="9">
        <v>4229447441.8020673</v>
      </c>
      <c r="AG707" s="9">
        <f>IF(ISBLANK(Tabla3[[#This Row],[FPO]]),"",YEAR(Tabla3[[#This Row],[FPO]])-$B$1)</f>
        <v>1</v>
      </c>
      <c r="AH707" s="9"/>
    </row>
    <row r="708" spans="1:34" x14ac:dyDescent="0.25">
      <c r="A708" s="4" t="s">
        <v>1769</v>
      </c>
      <c r="B708" s="4" t="s">
        <v>1770</v>
      </c>
      <c r="C708" s="5">
        <v>44760</v>
      </c>
      <c r="D708" s="6">
        <v>44760</v>
      </c>
      <c r="E708" s="4">
        <v>9.9</v>
      </c>
      <c r="F708" s="4" t="s">
        <v>21</v>
      </c>
      <c r="G708" s="4" t="s">
        <v>1771</v>
      </c>
      <c r="H708" s="4" t="s">
        <v>1772</v>
      </c>
      <c r="I708" s="7">
        <v>46022</v>
      </c>
      <c r="J708" s="7">
        <v>46022</v>
      </c>
      <c r="K708" s="4" t="s">
        <v>16</v>
      </c>
      <c r="L708" s="4" t="s">
        <v>16</v>
      </c>
      <c r="M708" s="4" t="s">
        <v>221</v>
      </c>
      <c r="N708" s="4" t="s">
        <v>16</v>
      </c>
      <c r="O708" s="15">
        <v>0</v>
      </c>
      <c r="P708" s="4">
        <v>0.26</v>
      </c>
      <c r="Q708" s="9">
        <v>0</v>
      </c>
      <c r="R708" s="9">
        <v>459473.15704881452</v>
      </c>
      <c r="S708" s="9">
        <v>0</v>
      </c>
      <c r="T708" s="9">
        <v>667975.46071520646</v>
      </c>
      <c r="U708" s="9">
        <v>1521388.3015303449</v>
      </c>
      <c r="V708" s="9">
        <v>-130968.84898371315</v>
      </c>
      <c r="W708" s="9">
        <v>1521388.3015303449</v>
      </c>
      <c r="X708" s="9">
        <v>0</v>
      </c>
      <c r="Y708" s="9">
        <v>729110711.35495424</v>
      </c>
      <c r="Z708" s="9">
        <v>728651238.19790542</v>
      </c>
      <c r="AA708" s="9">
        <v>729319213.6586206</v>
      </c>
      <c r="AB708" s="9">
        <v>730172626.49943578</v>
      </c>
      <c r="AC708" s="9">
        <v>728520269.34892166</v>
      </c>
      <c r="AD708" s="9">
        <v>730172626.49943578</v>
      </c>
      <c r="AE708" s="9">
        <v>728651238.19790542</v>
      </c>
      <c r="AF708" s="9">
        <v>4229455743.7689271</v>
      </c>
      <c r="AG708" s="9">
        <f>IF(ISBLANK(Tabla3[[#This Row],[FPO]]),"",YEAR(Tabla3[[#This Row],[FPO]])-$B$1)</f>
        <v>2</v>
      </c>
      <c r="AH708" s="9"/>
    </row>
    <row r="709" spans="1:34" x14ac:dyDescent="0.25">
      <c r="A709" s="4" t="s">
        <v>1773</v>
      </c>
      <c r="B709" s="4" t="s">
        <v>1770</v>
      </c>
      <c r="C709" s="5">
        <v>44760</v>
      </c>
      <c r="D709" s="6">
        <v>44760</v>
      </c>
      <c r="E709" s="4">
        <v>9.9</v>
      </c>
      <c r="F709" s="4" t="s">
        <v>21</v>
      </c>
      <c r="G709" s="4" t="s">
        <v>1774</v>
      </c>
      <c r="H709" s="4" t="s">
        <v>1772</v>
      </c>
      <c r="I709" s="7">
        <v>46022</v>
      </c>
      <c r="J709" s="7">
        <v>46022</v>
      </c>
      <c r="K709" s="4" t="s">
        <v>16</v>
      </c>
      <c r="L709" s="4" t="s">
        <v>16</v>
      </c>
      <c r="M709" s="4" t="s">
        <v>221</v>
      </c>
      <c r="N709" s="4" t="s">
        <v>16</v>
      </c>
      <c r="O709" s="15">
        <v>0</v>
      </c>
      <c r="P709" s="4">
        <v>0.27</v>
      </c>
      <c r="Q709" s="9">
        <v>0</v>
      </c>
      <c r="R709" s="9">
        <v>459473.15704881446</v>
      </c>
      <c r="S709" s="9">
        <v>0</v>
      </c>
      <c r="T709" s="9">
        <v>667975.46071520669</v>
      </c>
      <c r="U709" s="9">
        <v>1521388.3015303446</v>
      </c>
      <c r="V709" s="9">
        <v>-46800.809516009867</v>
      </c>
      <c r="W709" s="9">
        <v>1521388.3015303446</v>
      </c>
      <c r="X709" s="9">
        <v>0</v>
      </c>
      <c r="Y709" s="9">
        <v>729110711.35495424</v>
      </c>
      <c r="Z709" s="9">
        <v>728651238.19790542</v>
      </c>
      <c r="AA709" s="9">
        <v>729319213.6586206</v>
      </c>
      <c r="AB709" s="9">
        <v>730172626.49943578</v>
      </c>
      <c r="AC709" s="9">
        <v>728604437.38838947</v>
      </c>
      <c r="AD709" s="9">
        <v>730172626.49943578</v>
      </c>
      <c r="AE709" s="9">
        <v>728651238.19790542</v>
      </c>
      <c r="AF709" s="9">
        <v>4229539911.8083949</v>
      </c>
      <c r="AG709" s="9">
        <f>IF(ISBLANK(Tabla3[[#This Row],[FPO]]),"",YEAR(Tabla3[[#This Row],[FPO]])-$B$1)</f>
        <v>2</v>
      </c>
      <c r="AH709" s="9"/>
    </row>
    <row r="710" spans="1:34" hidden="1" x14ac:dyDescent="0.25">
      <c r="A710" s="4" t="s">
        <v>1689</v>
      </c>
      <c r="B710" s="4" t="s">
        <v>1690</v>
      </c>
      <c r="C710" s="5">
        <v>44759</v>
      </c>
      <c r="D710" s="6">
        <v>44759</v>
      </c>
      <c r="E710" s="4">
        <v>105</v>
      </c>
      <c r="F710" s="4" t="s">
        <v>21</v>
      </c>
      <c r="G710" s="4" t="s">
        <v>1691</v>
      </c>
      <c r="H710" s="4" t="s">
        <v>1692</v>
      </c>
      <c r="I710" s="7">
        <v>46721</v>
      </c>
      <c r="J710" s="7">
        <v>46721</v>
      </c>
      <c r="K710" s="4" t="s">
        <v>16</v>
      </c>
      <c r="L710" s="4" t="s">
        <v>16</v>
      </c>
      <c r="M710" s="4" t="s">
        <v>221</v>
      </c>
      <c r="N710" s="4" t="s">
        <v>16</v>
      </c>
      <c r="O710" s="15">
        <v>0</v>
      </c>
      <c r="P710" s="4">
        <v>-5.21</v>
      </c>
      <c r="Q710" s="9">
        <v>0</v>
      </c>
      <c r="R710" s="9">
        <v>459473.15704881446</v>
      </c>
      <c r="S710" s="9">
        <v>0</v>
      </c>
      <c r="T710" s="9">
        <v>667975.46071520669</v>
      </c>
      <c r="U710" s="9">
        <v>1521388.3015303446</v>
      </c>
      <c r="V710" s="9">
        <v>-32655.303278671548</v>
      </c>
      <c r="W710" s="9">
        <v>1521388.3015303446</v>
      </c>
      <c r="X710" s="9">
        <v>0</v>
      </c>
      <c r="Y710" s="9">
        <v>729110711.35495424</v>
      </c>
      <c r="Z710" s="9">
        <v>728651238.19790542</v>
      </c>
      <c r="AA710" s="9">
        <v>729319213.6586206</v>
      </c>
      <c r="AB710" s="9">
        <v>730172626.49943578</v>
      </c>
      <c r="AC710" s="9">
        <v>728618582.89462674</v>
      </c>
      <c r="AD710" s="9">
        <v>730172626.49943578</v>
      </c>
      <c r="AE710" s="9">
        <v>728651238.19790542</v>
      </c>
      <c r="AF710" s="9">
        <v>4229554057.3146319</v>
      </c>
      <c r="AG710" s="9">
        <f>IF(ISBLANK(Tabla3[[#This Row],[FPO]]),"",YEAR(Tabla3[[#This Row],[FPO]])-$B$1)</f>
        <v>4</v>
      </c>
      <c r="AH710" s="9"/>
    </row>
    <row r="711" spans="1:34" hidden="1" x14ac:dyDescent="0.25">
      <c r="A711" s="4" t="s">
        <v>1693</v>
      </c>
      <c r="B711" s="4" t="s">
        <v>1690</v>
      </c>
      <c r="C711" s="5">
        <v>44759</v>
      </c>
      <c r="D711" s="6">
        <v>44759</v>
      </c>
      <c r="E711" s="4">
        <v>105</v>
      </c>
      <c r="F711" s="4" t="s">
        <v>21</v>
      </c>
      <c r="G711" s="4" t="s">
        <v>1694</v>
      </c>
      <c r="H711" s="4" t="s">
        <v>1692</v>
      </c>
      <c r="I711" s="7">
        <v>46721</v>
      </c>
      <c r="J711" s="7">
        <v>46721</v>
      </c>
      <c r="K711" s="4" t="s">
        <v>16</v>
      </c>
      <c r="L711" s="4" t="s">
        <v>16</v>
      </c>
      <c r="M711" s="4" t="s">
        <v>221</v>
      </c>
      <c r="N711" s="4" t="s">
        <v>16</v>
      </c>
      <c r="O711" s="15">
        <v>0</v>
      </c>
      <c r="P711" s="4">
        <v>-7.24</v>
      </c>
      <c r="Q711" s="9">
        <v>0</v>
      </c>
      <c r="R711" s="9">
        <v>513690.98958057468</v>
      </c>
      <c r="S711" s="9">
        <v>0</v>
      </c>
      <c r="T711" s="9">
        <v>746796.56507960102</v>
      </c>
      <c r="U711" s="9">
        <v>1700912.1211109255</v>
      </c>
      <c r="V711" s="9">
        <v>18184.753055507201</v>
      </c>
      <c r="W711" s="9">
        <v>1700912.1211109255</v>
      </c>
      <c r="X711" s="9">
        <v>0</v>
      </c>
      <c r="Y711" s="9">
        <v>729164929.18748605</v>
      </c>
      <c r="Z711" s="9">
        <v>728651238.19790542</v>
      </c>
      <c r="AA711" s="9">
        <v>729398034.76298499</v>
      </c>
      <c r="AB711" s="9">
        <v>730352150.31901634</v>
      </c>
      <c r="AC711" s="9">
        <v>728669422.95096087</v>
      </c>
      <c r="AD711" s="9">
        <v>730352150.31901634</v>
      </c>
      <c r="AE711" s="9">
        <v>728651238.19790542</v>
      </c>
      <c r="AF711" s="9">
        <v>4230007222.0372334</v>
      </c>
      <c r="AG711" s="9">
        <f>IF(ISBLANK(Tabla3[[#This Row],[FPO]]),"",YEAR(Tabla3[[#This Row],[FPO]])-$B$1)</f>
        <v>4</v>
      </c>
      <c r="AH711" s="9"/>
    </row>
    <row r="712" spans="1:34" x14ac:dyDescent="0.25">
      <c r="A712" s="4" t="s">
        <v>2138</v>
      </c>
      <c r="B712" s="4" t="s">
        <v>2139</v>
      </c>
      <c r="C712" s="5">
        <v>44750</v>
      </c>
      <c r="D712" s="6">
        <v>44750</v>
      </c>
      <c r="E712" s="4">
        <v>100</v>
      </c>
      <c r="F712" s="4" t="s">
        <v>21</v>
      </c>
      <c r="G712" s="4" t="s">
        <v>1719</v>
      </c>
      <c r="H712" s="4" t="s">
        <v>2140</v>
      </c>
      <c r="I712" s="7">
        <v>46022</v>
      </c>
      <c r="J712" s="7">
        <v>46022</v>
      </c>
      <c r="K712" s="4" t="s">
        <v>16</v>
      </c>
      <c r="L712" s="4" t="s">
        <v>16</v>
      </c>
      <c r="M712" s="4" t="s">
        <v>221</v>
      </c>
      <c r="N712" s="4" t="s">
        <v>16</v>
      </c>
      <c r="O712" s="15">
        <v>0</v>
      </c>
      <c r="P712" s="4">
        <v>-29.48227</v>
      </c>
      <c r="Q712" s="9">
        <v>0</v>
      </c>
      <c r="R712" s="9">
        <v>513690.98958057468</v>
      </c>
      <c r="S712" s="9">
        <v>0</v>
      </c>
      <c r="T712" s="9">
        <v>746796.56507960102</v>
      </c>
      <c r="U712" s="9">
        <v>1700912.1211109255</v>
      </c>
      <c r="V712" s="9">
        <v>-5321.8805982686399</v>
      </c>
      <c r="W712" s="9">
        <v>1700912.1211109255</v>
      </c>
      <c r="X712" s="9">
        <v>0</v>
      </c>
      <c r="Y712" s="9">
        <v>729164929.18748605</v>
      </c>
      <c r="Z712" s="9">
        <v>728651238.19790542</v>
      </c>
      <c r="AA712" s="9">
        <v>729398034.76298499</v>
      </c>
      <c r="AB712" s="9">
        <v>730352150.31901634</v>
      </c>
      <c r="AC712" s="9">
        <v>728645916.31730711</v>
      </c>
      <c r="AD712" s="9">
        <v>730352150.31901634</v>
      </c>
      <c r="AE712" s="9">
        <v>728651238.19790542</v>
      </c>
      <c r="AF712" s="9">
        <v>4229983715.4035797</v>
      </c>
      <c r="AG712" s="9">
        <f>IF(ISBLANK(Tabla3[[#This Row],[FPO]]),"",YEAR(Tabla3[[#This Row],[FPO]])-$B$1)</f>
        <v>2</v>
      </c>
      <c r="AH712" s="9"/>
    </row>
    <row r="713" spans="1:34" x14ac:dyDescent="0.25">
      <c r="A713" s="4" t="s">
        <v>1891</v>
      </c>
      <c r="B713" s="4" t="s">
        <v>1892</v>
      </c>
      <c r="C713" s="5">
        <v>44795.799305555556</v>
      </c>
      <c r="D713" s="6">
        <v>44795.799305555556</v>
      </c>
      <c r="E713" s="4">
        <v>168</v>
      </c>
      <c r="F713" s="4" t="s">
        <v>21</v>
      </c>
      <c r="G713" s="4" t="s">
        <v>1659</v>
      </c>
      <c r="H713" s="4" t="s">
        <v>1893</v>
      </c>
      <c r="I713" s="7">
        <v>45657</v>
      </c>
      <c r="J713" s="7">
        <v>45657</v>
      </c>
      <c r="K713" s="4" t="s">
        <v>16</v>
      </c>
      <c r="L713" s="4" t="s">
        <v>16</v>
      </c>
      <c r="M713" s="4" t="s">
        <v>221</v>
      </c>
      <c r="N713" s="4" t="s">
        <v>16</v>
      </c>
      <c r="O713" s="15">
        <v>0</v>
      </c>
      <c r="P713" s="4">
        <v>-10.866</v>
      </c>
      <c r="Q713" s="9">
        <v>0</v>
      </c>
      <c r="R713" s="9">
        <v>459473.15704881452</v>
      </c>
      <c r="S713" s="9">
        <v>0</v>
      </c>
      <c r="T713" s="9">
        <v>667975.46071520646</v>
      </c>
      <c r="U713" s="9">
        <v>1521388.3015303449</v>
      </c>
      <c r="V713" s="9">
        <v>-139270.81584330651</v>
      </c>
      <c r="W713" s="9">
        <v>1521388.3015303449</v>
      </c>
      <c r="X713" s="9">
        <v>0</v>
      </c>
      <c r="Y713" s="9">
        <v>729110711.35495424</v>
      </c>
      <c r="Z713" s="9">
        <v>728651238.19790542</v>
      </c>
      <c r="AA713" s="9">
        <v>729319213.6586206</v>
      </c>
      <c r="AB713" s="9">
        <v>730172626.49943578</v>
      </c>
      <c r="AC713" s="9">
        <v>728511967.38206208</v>
      </c>
      <c r="AD713" s="9">
        <v>730172626.49943578</v>
      </c>
      <c r="AE713" s="9">
        <v>728651238.19790542</v>
      </c>
      <c r="AF713" s="9">
        <v>4229447441.8020673</v>
      </c>
      <c r="AG713" s="9">
        <f>IF(ISBLANK(Tabla3[[#This Row],[FPO]]),"",YEAR(Tabla3[[#This Row],[FPO]])-$B$1)</f>
        <v>1</v>
      </c>
      <c r="AH713" s="9"/>
    </row>
    <row r="714" spans="1:34" x14ac:dyDescent="0.25">
      <c r="A714" s="4" t="s">
        <v>1894</v>
      </c>
      <c r="B714" s="4" t="s">
        <v>1892</v>
      </c>
      <c r="C714" s="5">
        <v>44795.799305555556</v>
      </c>
      <c r="D714" s="6">
        <v>44795.799305555556</v>
      </c>
      <c r="E714" s="4">
        <v>168</v>
      </c>
      <c r="F714" s="4" t="s">
        <v>21</v>
      </c>
      <c r="G714" s="4" t="s">
        <v>1662</v>
      </c>
      <c r="H714" s="4" t="s">
        <v>1893</v>
      </c>
      <c r="I714" s="7">
        <v>45657</v>
      </c>
      <c r="J714" s="7">
        <v>45657</v>
      </c>
      <c r="K714" s="4" t="s">
        <v>16</v>
      </c>
      <c r="L714" s="4" t="s">
        <v>16</v>
      </c>
      <c r="M714" s="4" t="s">
        <v>221</v>
      </c>
      <c r="N714" s="4" t="s">
        <v>16</v>
      </c>
      <c r="O714" s="15">
        <v>0</v>
      </c>
      <c r="P714" s="4">
        <v>-9.3119999999999994</v>
      </c>
      <c r="Q714" s="9">
        <v>0</v>
      </c>
      <c r="R714" s="9">
        <v>513690.98958057462</v>
      </c>
      <c r="S714" s="9">
        <v>0</v>
      </c>
      <c r="T714" s="9">
        <v>746796.56507960102</v>
      </c>
      <c r="U714" s="9">
        <v>1700912.1211109259</v>
      </c>
      <c r="V714" s="9">
        <v>229210.5404277833</v>
      </c>
      <c r="W714" s="9">
        <v>1700912.1211109259</v>
      </c>
      <c r="X714" s="9">
        <v>0</v>
      </c>
      <c r="Y714" s="9">
        <v>729164929.18748605</v>
      </c>
      <c r="Z714" s="9">
        <v>728651238.19790542</v>
      </c>
      <c r="AA714" s="9">
        <v>729398034.76298499</v>
      </c>
      <c r="AB714" s="9">
        <v>730352150.31901634</v>
      </c>
      <c r="AC714" s="9">
        <v>728880448.73833323</v>
      </c>
      <c r="AD714" s="9">
        <v>730352150.31901634</v>
      </c>
      <c r="AE714" s="9">
        <v>728651238.19790542</v>
      </c>
      <c r="AF714" s="9">
        <v>4230218247.8246059</v>
      </c>
      <c r="AG714" s="9">
        <f>IF(ISBLANK(Tabla3[[#This Row],[FPO]]),"",YEAR(Tabla3[[#This Row],[FPO]])-$B$1)</f>
        <v>1</v>
      </c>
      <c r="AH714" s="9"/>
    </row>
    <row r="715" spans="1:34" hidden="1" x14ac:dyDescent="0.25">
      <c r="A715" s="4" t="s">
        <v>1733</v>
      </c>
      <c r="B715" s="4" t="s">
        <v>1734</v>
      </c>
      <c r="C715" s="5">
        <v>44758</v>
      </c>
      <c r="D715" s="6">
        <v>44758</v>
      </c>
      <c r="E715" s="4">
        <v>100</v>
      </c>
      <c r="F715" s="4" t="s">
        <v>21</v>
      </c>
      <c r="G715" s="4" t="s">
        <v>1659</v>
      </c>
      <c r="H715" s="4" t="s">
        <v>1735</v>
      </c>
      <c r="I715" s="7">
        <v>46387</v>
      </c>
      <c r="J715" s="7">
        <v>46387</v>
      </c>
      <c r="K715" s="4" t="s">
        <v>16</v>
      </c>
      <c r="L715" s="4" t="s">
        <v>16</v>
      </c>
      <c r="M715" s="4" t="s">
        <v>221</v>
      </c>
      <c r="N715" s="4" t="s">
        <v>16</v>
      </c>
      <c r="O715" s="15">
        <v>0</v>
      </c>
      <c r="P715" s="4">
        <v>-2.35</v>
      </c>
      <c r="Q715" s="9">
        <v>0</v>
      </c>
      <c r="R715" s="9">
        <v>410977.77911342977</v>
      </c>
      <c r="S715" s="9">
        <v>0</v>
      </c>
      <c r="T715" s="9">
        <v>597473.57845725096</v>
      </c>
      <c r="U715" s="9">
        <v>1360812.4342847452</v>
      </c>
      <c r="V715" s="9">
        <v>-79969.406931544669</v>
      </c>
      <c r="W715" s="9">
        <v>1360812.4342847452</v>
      </c>
      <c r="X715" s="9">
        <v>0</v>
      </c>
      <c r="Y715" s="9">
        <v>729062215.97701883</v>
      </c>
      <c r="Z715" s="9">
        <v>728651238.19790542</v>
      </c>
      <c r="AA715" s="9">
        <v>729248711.77636266</v>
      </c>
      <c r="AB715" s="9">
        <v>730012050.63219011</v>
      </c>
      <c r="AC715" s="9">
        <v>728571268.7909739</v>
      </c>
      <c r="AD715" s="9">
        <v>730012050.63219011</v>
      </c>
      <c r="AE715" s="9">
        <v>728651238.19790542</v>
      </c>
      <c r="AF715" s="9">
        <v>4229146882.1499181</v>
      </c>
      <c r="AG715" s="9">
        <f>IF(ISBLANK(Tabla3[[#This Row],[FPO]]),"",YEAR(Tabla3[[#This Row],[FPO]])-$B$1)</f>
        <v>3</v>
      </c>
      <c r="AH715" s="9"/>
    </row>
    <row r="716" spans="1:34" hidden="1" x14ac:dyDescent="0.25">
      <c r="A716" s="4" t="s">
        <v>1736</v>
      </c>
      <c r="B716" s="4" t="s">
        <v>1734</v>
      </c>
      <c r="C716" s="5">
        <v>44758</v>
      </c>
      <c r="D716" s="6">
        <v>44758</v>
      </c>
      <c r="E716" s="4">
        <v>100</v>
      </c>
      <c r="F716" s="4" t="s">
        <v>21</v>
      </c>
      <c r="G716" s="4" t="s">
        <v>1703</v>
      </c>
      <c r="H716" s="4" t="s">
        <v>1735</v>
      </c>
      <c r="I716" s="7">
        <v>46387</v>
      </c>
      <c r="J716" s="7">
        <v>46387</v>
      </c>
      <c r="K716" s="4" t="s">
        <v>16</v>
      </c>
      <c r="L716" s="4" t="s">
        <v>16</v>
      </c>
      <c r="M716" s="4" t="s">
        <v>221</v>
      </c>
      <c r="N716" s="4" t="s">
        <v>16</v>
      </c>
      <c r="O716" s="15">
        <v>0</v>
      </c>
      <c r="P716" s="4">
        <v>-3.86</v>
      </c>
      <c r="Q716" s="9">
        <v>0</v>
      </c>
      <c r="R716" s="9">
        <v>513690.98958057468</v>
      </c>
      <c r="S716" s="9">
        <v>0</v>
      </c>
      <c r="T716" s="9">
        <v>746796.56507960102</v>
      </c>
      <c r="U716" s="9">
        <v>1700912.1211109255</v>
      </c>
      <c r="V716" s="9">
        <v>-18404.006563301034</v>
      </c>
      <c r="W716" s="9">
        <v>1700912.1211109255</v>
      </c>
      <c r="X716" s="9">
        <v>0</v>
      </c>
      <c r="Y716" s="9">
        <v>729164929.18748605</v>
      </c>
      <c r="Z716" s="9">
        <v>728651238.19790542</v>
      </c>
      <c r="AA716" s="9">
        <v>729398034.76298499</v>
      </c>
      <c r="AB716" s="9">
        <v>730352150.31901634</v>
      </c>
      <c r="AC716" s="9">
        <v>728632834.19134212</v>
      </c>
      <c r="AD716" s="9">
        <v>730352150.31901634</v>
      </c>
      <c r="AE716" s="9">
        <v>728651238.19790542</v>
      </c>
      <c r="AF716" s="9">
        <v>4229970633.2776146</v>
      </c>
      <c r="AG716" s="9">
        <f>IF(ISBLANK(Tabla3[[#This Row],[FPO]]),"",YEAR(Tabla3[[#This Row],[FPO]])-$B$1)</f>
        <v>3</v>
      </c>
      <c r="AH716" s="9"/>
    </row>
    <row r="717" spans="1:34" hidden="1" x14ac:dyDescent="0.25">
      <c r="A717" s="4" t="s">
        <v>2042</v>
      </c>
      <c r="B717" s="4" t="s">
        <v>2043</v>
      </c>
      <c r="C717" s="5">
        <v>44801.555555555555</v>
      </c>
      <c r="D717" s="6">
        <v>44801.555555555555</v>
      </c>
      <c r="E717" s="4">
        <v>50</v>
      </c>
      <c r="F717" s="4" t="s">
        <v>21</v>
      </c>
      <c r="G717" s="4" t="s">
        <v>1691</v>
      </c>
      <c r="H717" s="4" t="s">
        <v>2044</v>
      </c>
      <c r="I717" s="7">
        <v>47118</v>
      </c>
      <c r="J717" s="7">
        <v>47118</v>
      </c>
      <c r="K717" s="4" t="s">
        <v>16</v>
      </c>
      <c r="L717" s="4" t="s">
        <v>16</v>
      </c>
      <c r="M717" s="4" t="s">
        <v>221</v>
      </c>
      <c r="N717" s="4" t="s">
        <v>16</v>
      </c>
      <c r="O717" s="15">
        <v>0</v>
      </c>
      <c r="P717" s="4">
        <v>-8.0969999999999995</v>
      </c>
      <c r="Q717" s="9">
        <v>0</v>
      </c>
      <c r="R717" s="9">
        <v>513690.98958057468</v>
      </c>
      <c r="S717" s="9">
        <v>0</v>
      </c>
      <c r="T717" s="9">
        <v>746796.56507960102</v>
      </c>
      <c r="U717" s="9">
        <v>1700912.1211109255</v>
      </c>
      <c r="V717" s="9">
        <v>-19599.934787631068</v>
      </c>
      <c r="W717" s="9">
        <v>1700912.1211109255</v>
      </c>
      <c r="X717" s="9">
        <v>0</v>
      </c>
      <c r="Y717" s="9">
        <v>729164929.18748605</v>
      </c>
      <c r="Z717" s="9">
        <v>728651238.19790542</v>
      </c>
      <c r="AA717" s="9">
        <v>729398034.76298499</v>
      </c>
      <c r="AB717" s="9">
        <v>730352150.31901634</v>
      </c>
      <c r="AC717" s="9">
        <v>728631638.26311779</v>
      </c>
      <c r="AD717" s="9">
        <v>730352150.31901634</v>
      </c>
      <c r="AE717" s="9">
        <v>728651238.19790542</v>
      </c>
      <c r="AF717" s="9">
        <v>4229969437.3493905</v>
      </c>
      <c r="AG717" s="9">
        <f>IF(ISBLANK(Tabla3[[#This Row],[FPO]]),"",YEAR(Tabla3[[#This Row],[FPO]])-$B$1)</f>
        <v>5</v>
      </c>
      <c r="AH717" s="9"/>
    </row>
    <row r="718" spans="1:34" hidden="1" x14ac:dyDescent="0.25">
      <c r="A718" s="4" t="s">
        <v>2045</v>
      </c>
      <c r="B718" s="4" t="s">
        <v>2046</v>
      </c>
      <c r="C718" s="5">
        <v>44801.563194444447</v>
      </c>
      <c r="D718" s="6">
        <v>44801.563194444447</v>
      </c>
      <c r="E718" s="4">
        <v>50</v>
      </c>
      <c r="F718" s="4" t="s">
        <v>21</v>
      </c>
      <c r="G718" s="4" t="s">
        <v>1691</v>
      </c>
      <c r="H718" s="4" t="s">
        <v>2047</v>
      </c>
      <c r="I718" s="7">
        <v>47118</v>
      </c>
      <c r="J718" s="7">
        <v>47118</v>
      </c>
      <c r="K718" s="4" t="s">
        <v>16</v>
      </c>
      <c r="L718" s="4" t="s">
        <v>16</v>
      </c>
      <c r="M718" s="4" t="s">
        <v>221</v>
      </c>
      <c r="N718" s="4" t="s">
        <v>16</v>
      </c>
      <c r="O718" s="15">
        <v>0</v>
      </c>
      <c r="P718" s="4">
        <v>-8.0969999999999995</v>
      </c>
      <c r="Q718" s="9">
        <v>0</v>
      </c>
      <c r="R718" s="9">
        <v>513690.98958057468</v>
      </c>
      <c r="S718" s="9">
        <v>0</v>
      </c>
      <c r="T718" s="9">
        <v>746796.56507960102</v>
      </c>
      <c r="U718" s="9">
        <v>1700912.1211109255</v>
      </c>
      <c r="V718" s="9">
        <v>-22281.471628406627</v>
      </c>
      <c r="W718" s="9">
        <v>1700912.1211109255</v>
      </c>
      <c r="X718" s="9">
        <v>0</v>
      </c>
      <c r="Y718" s="9">
        <v>729164929.18748605</v>
      </c>
      <c r="Z718" s="9">
        <v>728651238.19790542</v>
      </c>
      <c r="AA718" s="9">
        <v>729398034.76298499</v>
      </c>
      <c r="AB718" s="9">
        <v>730352150.31901634</v>
      </c>
      <c r="AC718" s="9">
        <v>728628956.72627699</v>
      </c>
      <c r="AD718" s="9">
        <v>730352150.31901634</v>
      </c>
      <c r="AE718" s="9">
        <v>728651238.19790542</v>
      </c>
      <c r="AF718" s="9">
        <v>4229966755.8125496</v>
      </c>
      <c r="AG718" s="9">
        <f>IF(ISBLANK(Tabla3[[#This Row],[FPO]]),"",YEAR(Tabla3[[#This Row],[FPO]])-$B$1)</f>
        <v>5</v>
      </c>
      <c r="AH718" s="9"/>
    </row>
    <row r="719" spans="1:34" hidden="1" x14ac:dyDescent="0.25">
      <c r="A719" s="4" t="s">
        <v>1657</v>
      </c>
      <c r="B719" s="4" t="s">
        <v>1658</v>
      </c>
      <c r="C719" s="5">
        <v>44757</v>
      </c>
      <c r="D719" s="6">
        <v>44757</v>
      </c>
      <c r="E719" s="4">
        <v>100</v>
      </c>
      <c r="F719" s="4" t="s">
        <v>21</v>
      </c>
      <c r="G719" s="4" t="s">
        <v>1659</v>
      </c>
      <c r="H719" s="4" t="s">
        <v>1660</v>
      </c>
      <c r="I719" s="7">
        <v>46387</v>
      </c>
      <c r="J719" s="7">
        <v>46387</v>
      </c>
      <c r="K719" s="4" t="s">
        <v>16</v>
      </c>
      <c r="L719" s="4" t="s">
        <v>16</v>
      </c>
      <c r="M719" s="4" t="s">
        <v>221</v>
      </c>
      <c r="N719" s="4" t="s">
        <v>16</v>
      </c>
      <c r="O719" s="15">
        <v>0</v>
      </c>
      <c r="P719" s="4">
        <v>-13.02</v>
      </c>
      <c r="Q719" s="9">
        <v>0</v>
      </c>
      <c r="R719" s="9">
        <v>513690.98958057468</v>
      </c>
      <c r="S719" s="9">
        <v>0</v>
      </c>
      <c r="T719" s="9">
        <v>746796.56507960102</v>
      </c>
      <c r="U719" s="9">
        <v>1700912.1211109255</v>
      </c>
      <c r="V719" s="9">
        <v>-23515.270913173779</v>
      </c>
      <c r="W719" s="9">
        <v>1700912.1211109255</v>
      </c>
      <c r="X719" s="9">
        <v>0</v>
      </c>
      <c r="Y719" s="9">
        <v>729164929.18748605</v>
      </c>
      <c r="Z719" s="9">
        <v>728651238.19790542</v>
      </c>
      <c r="AA719" s="9">
        <v>729398034.76298499</v>
      </c>
      <c r="AB719" s="9">
        <v>730352150.31901634</v>
      </c>
      <c r="AC719" s="9">
        <v>728627722.9269923</v>
      </c>
      <c r="AD719" s="9">
        <v>730352150.31901634</v>
      </c>
      <c r="AE719" s="9">
        <v>728651238.19790542</v>
      </c>
      <c r="AF719" s="9">
        <v>4229965522.0132651</v>
      </c>
      <c r="AG719" s="9">
        <f>IF(ISBLANK(Tabla3[[#This Row],[FPO]]),"",YEAR(Tabla3[[#This Row],[FPO]])-$B$1)</f>
        <v>3</v>
      </c>
      <c r="AH719" s="9"/>
    </row>
    <row r="720" spans="1:34" hidden="1" x14ac:dyDescent="0.25">
      <c r="A720" s="4" t="s">
        <v>1661</v>
      </c>
      <c r="B720" s="4" t="s">
        <v>1658</v>
      </c>
      <c r="C720" s="5">
        <v>44757</v>
      </c>
      <c r="D720" s="6">
        <v>44757</v>
      </c>
      <c r="E720" s="4">
        <v>100</v>
      </c>
      <c r="F720" s="4" t="s">
        <v>21</v>
      </c>
      <c r="G720" s="4" t="s">
        <v>1662</v>
      </c>
      <c r="H720" s="4" t="s">
        <v>1660</v>
      </c>
      <c r="I720" s="7">
        <v>46387</v>
      </c>
      <c r="J720" s="7">
        <v>46387</v>
      </c>
      <c r="K720" s="4" t="s">
        <v>16</v>
      </c>
      <c r="L720" s="4" t="s">
        <v>16</v>
      </c>
      <c r="M720" s="4" t="s">
        <v>221</v>
      </c>
      <c r="N720" s="4" t="s">
        <v>16</v>
      </c>
      <c r="O720" s="15">
        <v>0</v>
      </c>
      <c r="P720" s="4">
        <v>-10.68</v>
      </c>
      <c r="Q720" s="9">
        <v>0</v>
      </c>
      <c r="R720" s="9">
        <v>513690.98958057468</v>
      </c>
      <c r="S720" s="9">
        <v>0</v>
      </c>
      <c r="T720" s="9">
        <v>746796.56507960102</v>
      </c>
      <c r="U720" s="9">
        <v>1700912.1211109255</v>
      </c>
      <c r="V720" s="9">
        <v>-47191.9921366321</v>
      </c>
      <c r="W720" s="9">
        <v>1700912.1211109255</v>
      </c>
      <c r="X720" s="9">
        <v>0</v>
      </c>
      <c r="Y720" s="9">
        <v>729164929.18748605</v>
      </c>
      <c r="Z720" s="9">
        <v>728651238.19790542</v>
      </c>
      <c r="AA720" s="9">
        <v>729398034.76298499</v>
      </c>
      <c r="AB720" s="9">
        <v>730352150.31901634</v>
      </c>
      <c r="AC720" s="9">
        <v>728604046.20576882</v>
      </c>
      <c r="AD720" s="9">
        <v>730352150.31901634</v>
      </c>
      <c r="AE720" s="9">
        <v>728651238.19790542</v>
      </c>
      <c r="AF720" s="9">
        <v>4229941845.2920418</v>
      </c>
      <c r="AG720" s="9">
        <f>IF(ISBLANK(Tabla3[[#This Row],[FPO]]),"",YEAR(Tabla3[[#This Row],[FPO]])-$B$1)</f>
        <v>3</v>
      </c>
      <c r="AH720" s="9"/>
    </row>
    <row r="721" spans="1:34" hidden="1" x14ac:dyDescent="0.25">
      <c r="A721" s="4" t="s">
        <v>1685</v>
      </c>
      <c r="B721" s="4" t="s">
        <v>1686</v>
      </c>
      <c r="C721" s="5">
        <v>44759</v>
      </c>
      <c r="D721" s="6">
        <v>44759</v>
      </c>
      <c r="E721" s="4">
        <v>110</v>
      </c>
      <c r="F721" s="4" t="s">
        <v>21</v>
      </c>
      <c r="G721" s="4" t="s">
        <v>1668</v>
      </c>
      <c r="H721" s="4" t="s">
        <v>1687</v>
      </c>
      <c r="I721" s="7">
        <v>46716</v>
      </c>
      <c r="J721" s="7">
        <v>46716</v>
      </c>
      <c r="K721" s="4" t="s">
        <v>16</v>
      </c>
      <c r="L721" s="4" t="s">
        <v>16</v>
      </c>
      <c r="M721" s="4" t="s">
        <v>221</v>
      </c>
      <c r="N721" s="4" t="s">
        <v>16</v>
      </c>
      <c r="O721" s="15">
        <v>0</v>
      </c>
      <c r="P721" s="4">
        <v>-6.63</v>
      </c>
      <c r="Q721" s="9">
        <v>0</v>
      </c>
      <c r="R721" s="9">
        <v>717839.51064285031</v>
      </c>
      <c r="S721" s="9">
        <v>0</v>
      </c>
      <c r="T721" s="9">
        <v>1043584.7458882004</v>
      </c>
      <c r="U721" s="9">
        <v>2376880.1661514114</v>
      </c>
      <c r="V721" s="9">
        <v>-107139.38219481803</v>
      </c>
      <c r="W721" s="9">
        <v>2376880.1661514114</v>
      </c>
      <c r="X721" s="9">
        <v>0</v>
      </c>
      <c r="Y721" s="9">
        <v>729369077.70854831</v>
      </c>
      <c r="Z721" s="9">
        <v>728651238.19790542</v>
      </c>
      <c r="AA721" s="9">
        <v>729694822.94379365</v>
      </c>
      <c r="AB721" s="9">
        <v>731028118.36405683</v>
      </c>
      <c r="AC721" s="9">
        <v>728544098.81571054</v>
      </c>
      <c r="AD721" s="9">
        <v>731028118.36405683</v>
      </c>
      <c r="AE721" s="9">
        <v>728651238.19790542</v>
      </c>
      <c r="AF721" s="9">
        <v>4231396786.6714144</v>
      </c>
      <c r="AG721" s="9">
        <f>IF(ISBLANK(Tabla3[[#This Row],[FPO]]),"",YEAR(Tabla3[[#This Row],[FPO]])-$B$1)</f>
        <v>4</v>
      </c>
      <c r="AH721" s="9"/>
    </row>
    <row r="722" spans="1:34" hidden="1" x14ac:dyDescent="0.25">
      <c r="A722" s="4" t="s">
        <v>1688</v>
      </c>
      <c r="B722" s="4" t="s">
        <v>1686</v>
      </c>
      <c r="C722" s="5">
        <v>44759</v>
      </c>
      <c r="D722" s="6">
        <v>44759</v>
      </c>
      <c r="E722" s="4">
        <v>110</v>
      </c>
      <c r="F722" s="4" t="s">
        <v>21</v>
      </c>
      <c r="G722" s="4" t="s">
        <v>1665</v>
      </c>
      <c r="H722" s="4" t="s">
        <v>1687</v>
      </c>
      <c r="I722" s="7">
        <v>46716</v>
      </c>
      <c r="J722" s="7">
        <v>46716</v>
      </c>
      <c r="K722" s="4" t="s">
        <v>16</v>
      </c>
      <c r="L722" s="4" t="s">
        <v>16</v>
      </c>
      <c r="M722" s="4" t="s">
        <v>221</v>
      </c>
      <c r="N722" s="4" t="s">
        <v>16</v>
      </c>
      <c r="O722" s="15">
        <v>0</v>
      </c>
      <c r="P722" s="4">
        <v>-6.2</v>
      </c>
      <c r="Q722" s="9">
        <v>0</v>
      </c>
      <c r="R722" s="9">
        <v>717839.51064285031</v>
      </c>
      <c r="S722" s="9">
        <v>0</v>
      </c>
      <c r="T722" s="9">
        <v>1043584.7458882004</v>
      </c>
      <c r="U722" s="9">
        <v>2376880.1661514114</v>
      </c>
      <c r="V722" s="9">
        <v>-135066.27104587539</v>
      </c>
      <c r="W722" s="9">
        <v>2376880.1661514114</v>
      </c>
      <c r="X722" s="9">
        <v>0</v>
      </c>
      <c r="Y722" s="9">
        <v>729369077.70854831</v>
      </c>
      <c r="Z722" s="9">
        <v>728651238.19790542</v>
      </c>
      <c r="AA722" s="9">
        <v>729694822.94379365</v>
      </c>
      <c r="AB722" s="9">
        <v>731028118.36405683</v>
      </c>
      <c r="AC722" s="9">
        <v>728516171.9268595</v>
      </c>
      <c r="AD722" s="9">
        <v>731028118.36405683</v>
      </c>
      <c r="AE722" s="9">
        <v>728651238.19790542</v>
      </c>
      <c r="AF722" s="9">
        <v>4231368859.7825632</v>
      </c>
      <c r="AG722" s="9">
        <f>IF(ISBLANK(Tabla3[[#This Row],[FPO]]),"",YEAR(Tabla3[[#This Row],[FPO]])-$B$1)</f>
        <v>4</v>
      </c>
      <c r="AH722" s="9"/>
    </row>
    <row r="723" spans="1:34" x14ac:dyDescent="0.25">
      <c r="A723" s="4" t="s">
        <v>1989</v>
      </c>
      <c r="B723" s="4" t="s">
        <v>1990</v>
      </c>
      <c r="C723" s="5">
        <v>44795.600694444445</v>
      </c>
      <c r="D723" s="6">
        <v>44795.600694444445</v>
      </c>
      <c r="E723" s="4">
        <v>9.9</v>
      </c>
      <c r="F723" s="4" t="s">
        <v>21</v>
      </c>
      <c r="G723" s="4" t="s">
        <v>1656</v>
      </c>
      <c r="H723" s="4" t="s">
        <v>1991</v>
      </c>
      <c r="I723" s="7">
        <v>45657</v>
      </c>
      <c r="J723" s="7">
        <v>45657</v>
      </c>
      <c r="K723" s="4" t="s">
        <v>16</v>
      </c>
      <c r="L723" s="4" t="s">
        <v>16</v>
      </c>
      <c r="M723" s="4" t="s">
        <v>221</v>
      </c>
      <c r="N723" s="4" t="s">
        <v>16</v>
      </c>
      <c r="O723" s="15">
        <v>0</v>
      </c>
      <c r="P723" s="4">
        <v>1.546</v>
      </c>
      <c r="Q723" s="9">
        <v>0</v>
      </c>
      <c r="R723" s="9">
        <v>410977.77911342977</v>
      </c>
      <c r="S723" s="9">
        <v>0</v>
      </c>
      <c r="T723" s="9">
        <v>597473.57845725096</v>
      </c>
      <c r="U723" s="9">
        <v>1360812.4342847452</v>
      </c>
      <c r="V723" s="9">
        <v>-37699.8632677282</v>
      </c>
      <c r="W723" s="9">
        <v>1360812.4342847452</v>
      </c>
      <c r="X723" s="9">
        <v>0</v>
      </c>
      <c r="Y723" s="9">
        <v>729062215.97701883</v>
      </c>
      <c r="Z723" s="9">
        <v>728651238.19790542</v>
      </c>
      <c r="AA723" s="9">
        <v>729248711.77636266</v>
      </c>
      <c r="AB723" s="9">
        <v>730012050.63219011</v>
      </c>
      <c r="AC723" s="9">
        <v>728613538.33463764</v>
      </c>
      <c r="AD723" s="9">
        <v>730012050.63219011</v>
      </c>
      <c r="AE723" s="9">
        <v>728651238.19790542</v>
      </c>
      <c r="AF723" s="9">
        <v>4229189151.6935816</v>
      </c>
      <c r="AG723" s="9">
        <f>IF(ISBLANK(Tabla3[[#This Row],[FPO]]),"",YEAR(Tabla3[[#This Row],[FPO]])-$B$1)</f>
        <v>1</v>
      </c>
      <c r="AH723" s="9"/>
    </row>
    <row r="724" spans="1:34" x14ac:dyDescent="0.25">
      <c r="A724" s="4" t="s">
        <v>2053</v>
      </c>
      <c r="B724" s="4" t="s">
        <v>2054</v>
      </c>
      <c r="C724" s="5">
        <v>44757</v>
      </c>
      <c r="D724" s="6">
        <v>44757</v>
      </c>
      <c r="E724" s="4">
        <v>200</v>
      </c>
      <c r="F724" s="4" t="s">
        <v>21</v>
      </c>
      <c r="G724" s="4" t="s">
        <v>1668</v>
      </c>
      <c r="H724" s="4" t="s">
        <v>2055</v>
      </c>
      <c r="I724" s="7">
        <v>46022</v>
      </c>
      <c r="J724" s="7">
        <v>46022</v>
      </c>
      <c r="K724" s="4" t="s">
        <v>16</v>
      </c>
      <c r="L724" s="4" t="s">
        <v>16</v>
      </c>
      <c r="M724" s="4" t="s">
        <v>221</v>
      </c>
      <c r="N724" s="4" t="s">
        <v>16</v>
      </c>
      <c r="O724" s="15">
        <v>0</v>
      </c>
      <c r="P724" s="4">
        <v>-23.553000000000001</v>
      </c>
      <c r="Q724" s="9">
        <v>0</v>
      </c>
      <c r="R724" s="9">
        <v>410977.77911342977</v>
      </c>
      <c r="S724" s="9">
        <v>0</v>
      </c>
      <c r="T724" s="9">
        <v>597473.57845725096</v>
      </c>
      <c r="U724" s="9">
        <v>1360812.4342847452</v>
      </c>
      <c r="V724" s="9">
        <v>-53122.534604526103</v>
      </c>
      <c r="W724" s="9">
        <v>1360812.4342847452</v>
      </c>
      <c r="X724" s="9">
        <v>0</v>
      </c>
      <c r="Y724" s="9">
        <v>729062215.97701883</v>
      </c>
      <c r="Z724" s="9">
        <v>728651238.19790542</v>
      </c>
      <c r="AA724" s="9">
        <v>729248711.77636266</v>
      </c>
      <c r="AB724" s="9">
        <v>730012050.63219011</v>
      </c>
      <c r="AC724" s="9">
        <v>728598115.66330087</v>
      </c>
      <c r="AD724" s="9">
        <v>730012050.63219011</v>
      </c>
      <c r="AE724" s="9">
        <v>728651238.19790542</v>
      </c>
      <c r="AF724" s="9">
        <v>4229173729.0222449</v>
      </c>
      <c r="AG724" s="9">
        <f>IF(ISBLANK(Tabla3[[#This Row],[FPO]]),"",YEAR(Tabla3[[#This Row],[FPO]])-$B$1)</f>
        <v>2</v>
      </c>
      <c r="AH724" s="9"/>
    </row>
    <row r="725" spans="1:34" x14ac:dyDescent="0.25">
      <c r="A725" s="4" t="s">
        <v>2056</v>
      </c>
      <c r="B725" s="4" t="s">
        <v>2054</v>
      </c>
      <c r="C725" s="5">
        <v>44757</v>
      </c>
      <c r="D725" s="6">
        <v>44757</v>
      </c>
      <c r="E725" s="4">
        <v>200</v>
      </c>
      <c r="F725" s="4" t="s">
        <v>21</v>
      </c>
      <c r="G725" s="4" t="s">
        <v>1713</v>
      </c>
      <c r="H725" s="4" t="s">
        <v>2055</v>
      </c>
      <c r="I725" s="7">
        <v>46022</v>
      </c>
      <c r="J725" s="7">
        <v>46022</v>
      </c>
      <c r="K725" s="4" t="s">
        <v>16</v>
      </c>
      <c r="L725" s="4" t="s">
        <v>16</v>
      </c>
      <c r="M725" s="4" t="s">
        <v>221</v>
      </c>
      <c r="N725" s="4" t="s">
        <v>16</v>
      </c>
      <c r="O725" s="15">
        <v>0</v>
      </c>
      <c r="P725" s="4">
        <v>-22.149000000000001</v>
      </c>
      <c r="Q725" s="9">
        <v>0</v>
      </c>
      <c r="R725" s="9">
        <v>410977.77911342989</v>
      </c>
      <c r="S725" s="9">
        <v>0</v>
      </c>
      <c r="T725" s="9">
        <v>597473.57845725131</v>
      </c>
      <c r="U725" s="9">
        <v>1360812.4342847455</v>
      </c>
      <c r="V725" s="9">
        <v>-14081.722785248512</v>
      </c>
      <c r="W725" s="9">
        <v>1360812.4342847455</v>
      </c>
      <c r="X725" s="9">
        <v>0</v>
      </c>
      <c r="Y725" s="9">
        <v>729062215.97701883</v>
      </c>
      <c r="Z725" s="9">
        <v>728651238.19790542</v>
      </c>
      <c r="AA725" s="9">
        <v>729248711.77636266</v>
      </c>
      <c r="AB725" s="9">
        <v>730012050.63219011</v>
      </c>
      <c r="AC725" s="9">
        <v>728637156.47512019</v>
      </c>
      <c r="AD725" s="9">
        <v>730012050.63219011</v>
      </c>
      <c r="AE725" s="9">
        <v>728651238.19790542</v>
      </c>
      <c r="AF725" s="9">
        <v>4229212769.834064</v>
      </c>
      <c r="AG725" s="9">
        <f>IF(ISBLANK(Tabla3[[#This Row],[FPO]]),"",YEAR(Tabla3[[#This Row],[FPO]])-$B$1)</f>
        <v>2</v>
      </c>
      <c r="AH725" s="9"/>
    </row>
    <row r="726" spans="1:34" x14ac:dyDescent="0.25">
      <c r="A726" s="4" t="s">
        <v>1813</v>
      </c>
      <c r="B726" s="4" t="s">
        <v>1814</v>
      </c>
      <c r="C726" s="5">
        <v>44807.484722222223</v>
      </c>
      <c r="D726" s="6">
        <v>44807.484722222223</v>
      </c>
      <c r="E726" s="4">
        <v>99.99</v>
      </c>
      <c r="F726" s="4" t="s">
        <v>21</v>
      </c>
      <c r="G726" s="4" t="s">
        <v>1684</v>
      </c>
      <c r="H726" s="4" t="s">
        <v>1815</v>
      </c>
      <c r="I726" s="7">
        <v>46021</v>
      </c>
      <c r="J726" s="7">
        <v>46021</v>
      </c>
      <c r="K726" s="4" t="s">
        <v>16</v>
      </c>
      <c r="L726" s="4" t="s">
        <v>18</v>
      </c>
      <c r="M726" s="4" t="s">
        <v>221</v>
      </c>
      <c r="N726" s="4" t="s">
        <v>16</v>
      </c>
      <c r="O726" s="15">
        <v>15012000000</v>
      </c>
      <c r="P726" s="4">
        <v>-3.9569999999999999</v>
      </c>
      <c r="Q726" s="9">
        <v>0</v>
      </c>
      <c r="R726" s="9">
        <v>459473.15704881452</v>
      </c>
      <c r="S726" s="9">
        <v>0</v>
      </c>
      <c r="T726" s="9">
        <v>667975.46071520646</v>
      </c>
      <c r="U726" s="9">
        <v>1521388.3015303449</v>
      </c>
      <c r="V726" s="9">
        <v>2469.1965278936709</v>
      </c>
      <c r="W726" s="9">
        <v>1521388.3015303449</v>
      </c>
      <c r="X726" s="9">
        <v>0</v>
      </c>
      <c r="Y726" s="9">
        <v>729110711.35495424</v>
      </c>
      <c r="Z726" s="9">
        <v>728651238.19790542</v>
      </c>
      <c r="AA726" s="9">
        <v>729319213.6586206</v>
      </c>
      <c r="AB726" s="9">
        <v>730172626.49943578</v>
      </c>
      <c r="AC726" s="9">
        <v>728653707.39443326</v>
      </c>
      <c r="AD726" s="9">
        <v>730172626.49943578</v>
      </c>
      <c r="AE726" s="9">
        <v>728651238.19790542</v>
      </c>
      <c r="AF726" s="9">
        <v>4229589181.8144383</v>
      </c>
      <c r="AG726" s="9">
        <f>IF(ISBLANK(Tabla3[[#This Row],[FPO]]),"",YEAR(Tabla3[[#This Row],[FPO]])-$B$1)</f>
        <v>2</v>
      </c>
      <c r="AH726" s="9"/>
    </row>
    <row r="727" spans="1:34" x14ac:dyDescent="0.25">
      <c r="A727" s="4" t="s">
        <v>1816</v>
      </c>
      <c r="B727" s="4" t="s">
        <v>1814</v>
      </c>
      <c r="C727" s="5">
        <v>44807.484722222223</v>
      </c>
      <c r="D727" s="6">
        <v>44807.484722222223</v>
      </c>
      <c r="E727" s="4">
        <v>99.99</v>
      </c>
      <c r="F727" s="4" t="s">
        <v>21</v>
      </c>
      <c r="G727" s="4" t="s">
        <v>1817</v>
      </c>
      <c r="H727" s="4" t="s">
        <v>1815</v>
      </c>
      <c r="I727" s="7">
        <v>46021</v>
      </c>
      <c r="J727" s="7">
        <v>46021</v>
      </c>
      <c r="K727" s="4" t="s">
        <v>16</v>
      </c>
      <c r="L727" s="4" t="s">
        <v>18</v>
      </c>
      <c r="M727" s="4" t="s">
        <v>221</v>
      </c>
      <c r="N727" s="4" t="s">
        <v>16</v>
      </c>
      <c r="O727" s="15">
        <v>20223000000</v>
      </c>
      <c r="P727" s="4">
        <v>-2.7610000000000001</v>
      </c>
      <c r="Q727" s="9">
        <v>0</v>
      </c>
      <c r="R727" s="9">
        <v>367600.87577229878</v>
      </c>
      <c r="S727" s="9">
        <v>0</v>
      </c>
      <c r="T727" s="9">
        <v>534412.86087410629</v>
      </c>
      <c r="U727" s="9">
        <v>1217184.6460507556</v>
      </c>
      <c r="V727" s="9">
        <v>-104231.67434893128</v>
      </c>
      <c r="W727" s="9">
        <v>1217184.6460507556</v>
      </c>
      <c r="X727" s="9">
        <v>0</v>
      </c>
      <c r="Y727" s="9">
        <v>729018839.07367778</v>
      </c>
      <c r="Z727" s="9">
        <v>728651238.19790542</v>
      </c>
      <c r="AA727" s="9">
        <v>729185651.05877948</v>
      </c>
      <c r="AB727" s="9">
        <v>729868422.84395623</v>
      </c>
      <c r="AC727" s="9">
        <v>728547006.52355647</v>
      </c>
      <c r="AD727" s="9">
        <v>729868422.84395623</v>
      </c>
      <c r="AE727" s="9">
        <v>728651238.19790542</v>
      </c>
      <c r="AF727" s="9">
        <v>4228800740.5792246</v>
      </c>
      <c r="AG727" s="9">
        <f>IF(ISBLANK(Tabla3[[#This Row],[FPO]]),"",YEAR(Tabla3[[#This Row],[FPO]])-$B$1)</f>
        <v>2</v>
      </c>
      <c r="AH727" s="9"/>
    </row>
    <row r="728" spans="1:34" x14ac:dyDescent="0.25">
      <c r="A728" s="4" t="s">
        <v>1999</v>
      </c>
      <c r="B728" s="4" t="s">
        <v>2000</v>
      </c>
      <c r="C728" s="5">
        <v>44795.643750000003</v>
      </c>
      <c r="D728" s="6">
        <v>44795.643750000003</v>
      </c>
      <c r="E728" s="4">
        <v>19.899999999999999</v>
      </c>
      <c r="F728" s="4" t="s">
        <v>21</v>
      </c>
      <c r="G728" s="4" t="s">
        <v>1983</v>
      </c>
      <c r="H728" s="4" t="s">
        <v>2001</v>
      </c>
      <c r="I728" s="7">
        <v>45657</v>
      </c>
      <c r="J728" s="7">
        <v>45657</v>
      </c>
      <c r="K728" s="4" t="s">
        <v>16</v>
      </c>
      <c r="L728" s="4" t="s">
        <v>16</v>
      </c>
      <c r="M728" s="4" t="s">
        <v>221</v>
      </c>
      <c r="N728" s="4" t="s">
        <v>16</v>
      </c>
      <c r="O728" s="15">
        <v>0</v>
      </c>
      <c r="P728" s="4">
        <v>0.2737</v>
      </c>
      <c r="Q728" s="9">
        <v>0</v>
      </c>
      <c r="R728" s="9">
        <v>328802.21446538344</v>
      </c>
      <c r="S728" s="9">
        <v>0</v>
      </c>
      <c r="T728" s="9">
        <v>478007.92564768036</v>
      </c>
      <c r="U728" s="9">
        <v>1088716.1413691915</v>
      </c>
      <c r="V728" s="9">
        <v>-176178.16943530404</v>
      </c>
      <c r="W728" s="9">
        <v>1088716.1413691915</v>
      </c>
      <c r="X728" s="9">
        <v>0</v>
      </c>
      <c r="Y728" s="9">
        <v>728980040.4123708</v>
      </c>
      <c r="Z728" s="9">
        <v>728651238.19790542</v>
      </c>
      <c r="AA728" s="9">
        <v>729129246.12355316</v>
      </c>
      <c r="AB728" s="9">
        <v>729739954.33927464</v>
      </c>
      <c r="AC728" s="9">
        <v>728475060.02847016</v>
      </c>
      <c r="AD728" s="9">
        <v>729739954.33927464</v>
      </c>
      <c r="AE728" s="9">
        <v>728651238.19790542</v>
      </c>
      <c r="AF728" s="9">
        <v>4228440887.7305832</v>
      </c>
      <c r="AG728" s="9">
        <f>IF(ISBLANK(Tabla3[[#This Row],[FPO]]),"",YEAR(Tabla3[[#This Row],[FPO]])-$B$1)</f>
        <v>1</v>
      </c>
      <c r="AH728" s="9"/>
    </row>
    <row r="729" spans="1:34" x14ac:dyDescent="0.25">
      <c r="A729" s="4" t="s">
        <v>1996</v>
      </c>
      <c r="B729" s="4" t="s">
        <v>1997</v>
      </c>
      <c r="C729" s="5">
        <v>44795.612500000003</v>
      </c>
      <c r="D729" s="6">
        <v>44795.612500000003</v>
      </c>
      <c r="E729" s="4">
        <v>19.899999999999999</v>
      </c>
      <c r="F729" s="4" t="s">
        <v>21</v>
      </c>
      <c r="G729" s="4" t="s">
        <v>1708</v>
      </c>
      <c r="H729" s="4" t="s">
        <v>1998</v>
      </c>
      <c r="I729" s="7">
        <v>45657</v>
      </c>
      <c r="J729" s="7">
        <v>45657</v>
      </c>
      <c r="K729" s="4" t="s">
        <v>16</v>
      </c>
      <c r="L729" s="4" t="s">
        <v>16</v>
      </c>
      <c r="M729" s="4" t="s">
        <v>221</v>
      </c>
      <c r="N729" s="4" t="s">
        <v>16</v>
      </c>
      <c r="O729" s="15">
        <v>0</v>
      </c>
      <c r="P729" s="4">
        <v>-8.0100000000000005E-2</v>
      </c>
      <c r="Q729" s="9">
        <v>0</v>
      </c>
      <c r="R729" s="9">
        <v>328802.21446538344</v>
      </c>
      <c r="S729" s="9">
        <v>0</v>
      </c>
      <c r="T729" s="9">
        <v>478007.92564768036</v>
      </c>
      <c r="U729" s="9">
        <v>1088716.1413691915</v>
      </c>
      <c r="V729" s="9">
        <v>-244823.0918874729</v>
      </c>
      <c r="W729" s="9">
        <v>1088716.1413691915</v>
      </c>
      <c r="X729" s="9">
        <v>0</v>
      </c>
      <c r="Y729" s="9">
        <v>728980040.4123708</v>
      </c>
      <c r="Z729" s="9">
        <v>728651238.19790542</v>
      </c>
      <c r="AA729" s="9">
        <v>729129246.12355316</v>
      </c>
      <c r="AB729" s="9">
        <v>729739954.33927464</v>
      </c>
      <c r="AC729" s="9">
        <v>728406415.10601795</v>
      </c>
      <c r="AD729" s="9">
        <v>729739954.33927464</v>
      </c>
      <c r="AE729" s="9">
        <v>728651238.19790542</v>
      </c>
      <c r="AF729" s="9">
        <v>4228372242.8081312</v>
      </c>
      <c r="AG729" s="9">
        <f>IF(ISBLANK(Tabla3[[#This Row],[FPO]]),"",YEAR(Tabla3[[#This Row],[FPO]])-$B$1)</f>
        <v>1</v>
      </c>
      <c r="AH729" s="9"/>
    </row>
    <row r="730" spans="1:34" x14ac:dyDescent="0.25">
      <c r="A730" s="4" t="s">
        <v>2057</v>
      </c>
      <c r="B730" s="4" t="s">
        <v>2058</v>
      </c>
      <c r="C730" s="5">
        <v>44806.493055555555</v>
      </c>
      <c r="D730" s="6">
        <v>44806.493055555555</v>
      </c>
      <c r="E730" s="4">
        <v>200</v>
      </c>
      <c r="F730" s="4" t="s">
        <v>21</v>
      </c>
      <c r="G730" s="4" t="s">
        <v>1668</v>
      </c>
      <c r="H730" s="4" t="s">
        <v>2059</v>
      </c>
      <c r="I730" s="7">
        <v>46022</v>
      </c>
      <c r="J730" s="7">
        <v>46022</v>
      </c>
      <c r="K730" s="4" t="s">
        <v>16</v>
      </c>
      <c r="L730" s="4" t="s">
        <v>16</v>
      </c>
      <c r="M730" s="4" t="s">
        <v>221</v>
      </c>
      <c r="N730" s="4" t="s">
        <v>16</v>
      </c>
      <c r="O730" s="15">
        <v>0</v>
      </c>
      <c r="P730" s="4">
        <v>-23.553000000000001</v>
      </c>
      <c r="Q730" s="9">
        <v>0</v>
      </c>
      <c r="R730" s="9">
        <v>410977.77911342995</v>
      </c>
      <c r="S730" s="9">
        <v>0</v>
      </c>
      <c r="T730" s="9">
        <v>597473.57845725107</v>
      </c>
      <c r="U730" s="9">
        <v>1360812.4342847455</v>
      </c>
      <c r="V730" s="9">
        <v>-138902.55599781955</v>
      </c>
      <c r="W730" s="9">
        <v>1360812.4342847455</v>
      </c>
      <c r="X730" s="9">
        <v>0</v>
      </c>
      <c r="Y730" s="9">
        <v>729062215.97701883</v>
      </c>
      <c r="Z730" s="9">
        <v>728651238.19790542</v>
      </c>
      <c r="AA730" s="9">
        <v>729248711.77636266</v>
      </c>
      <c r="AB730" s="9">
        <v>730012050.63219011</v>
      </c>
      <c r="AC730" s="9">
        <v>728512335.64190757</v>
      </c>
      <c r="AD730" s="9">
        <v>730012050.63219011</v>
      </c>
      <c r="AE730" s="9">
        <v>728651238.19790542</v>
      </c>
      <c r="AF730" s="9">
        <v>4229087949.0008516</v>
      </c>
      <c r="AG730" s="9">
        <f>IF(ISBLANK(Tabla3[[#This Row],[FPO]]),"",YEAR(Tabla3[[#This Row],[FPO]])-$B$1)</f>
        <v>2</v>
      </c>
      <c r="AH730" s="9"/>
    </row>
    <row r="731" spans="1:34" x14ac:dyDescent="0.25">
      <c r="A731" s="4" t="s">
        <v>1958</v>
      </c>
      <c r="B731" s="4" t="s">
        <v>1959</v>
      </c>
      <c r="C731" s="5">
        <v>44795.597916666666</v>
      </c>
      <c r="D731" s="6">
        <v>44795.597916666666</v>
      </c>
      <c r="E731" s="4">
        <v>5</v>
      </c>
      <c r="F731" s="4" t="s">
        <v>21</v>
      </c>
      <c r="G731" s="4" t="s">
        <v>1960</v>
      </c>
      <c r="H731" s="4" t="s">
        <v>1961</v>
      </c>
      <c r="I731" s="7">
        <v>45657</v>
      </c>
      <c r="J731" s="7">
        <v>45657</v>
      </c>
      <c r="K731" s="4" t="s">
        <v>16</v>
      </c>
      <c r="L731" s="4" t="s">
        <v>16</v>
      </c>
      <c r="M731" s="4" t="s">
        <v>221</v>
      </c>
      <c r="N731" s="4" t="s">
        <v>16</v>
      </c>
      <c r="O731" s="15">
        <v>0</v>
      </c>
      <c r="P731" s="4">
        <v>0.86680000000000001</v>
      </c>
      <c r="Q731" s="9">
        <v>0</v>
      </c>
      <c r="R731" s="9">
        <v>328802.2144653835</v>
      </c>
      <c r="S731" s="9">
        <v>0</v>
      </c>
      <c r="T731" s="9">
        <v>478007.92564768018</v>
      </c>
      <c r="U731" s="9">
        <v>1088716.141369191</v>
      </c>
      <c r="V731" s="9">
        <v>-179591.78938999606</v>
      </c>
      <c r="W731" s="9">
        <v>1088716.1413691912</v>
      </c>
      <c r="X731" s="9">
        <v>0</v>
      </c>
      <c r="Y731" s="9">
        <v>728980040.4123708</v>
      </c>
      <c r="Z731" s="9">
        <v>728651238.19790542</v>
      </c>
      <c r="AA731" s="9">
        <v>729129246.12355316</v>
      </c>
      <c r="AB731" s="9">
        <v>729739954.33927464</v>
      </c>
      <c r="AC731" s="9">
        <v>728471646.40851545</v>
      </c>
      <c r="AD731" s="9">
        <v>729739954.33927464</v>
      </c>
      <c r="AE731" s="9">
        <v>728651238.19790542</v>
      </c>
      <c r="AF731" s="9">
        <v>4228437474.1106281</v>
      </c>
      <c r="AG731" s="9">
        <f>IF(ISBLANK(Tabla3[[#This Row],[FPO]]),"",YEAR(Tabla3[[#This Row],[FPO]])-$B$1)</f>
        <v>1</v>
      </c>
      <c r="AH731" s="9"/>
    </row>
    <row r="732" spans="1:34" hidden="1" x14ac:dyDescent="0.25">
      <c r="A732" s="4" t="s">
        <v>1726</v>
      </c>
      <c r="B732" s="4" t="s">
        <v>1727</v>
      </c>
      <c r="C732" s="5">
        <v>44757</v>
      </c>
      <c r="D732" s="6">
        <v>44757</v>
      </c>
      <c r="E732" s="4">
        <v>100</v>
      </c>
      <c r="F732" s="4" t="s">
        <v>21</v>
      </c>
      <c r="G732" s="4" t="s">
        <v>1668</v>
      </c>
      <c r="H732" s="4" t="s">
        <v>1728</v>
      </c>
      <c r="I732" s="7">
        <v>46387</v>
      </c>
      <c r="J732" s="7">
        <v>46387</v>
      </c>
      <c r="K732" s="4" t="s">
        <v>16</v>
      </c>
      <c r="L732" s="4" t="s">
        <v>16</v>
      </c>
      <c r="M732" s="4" t="s">
        <v>221</v>
      </c>
      <c r="N732" s="4" t="s">
        <v>16</v>
      </c>
      <c r="O732" s="15">
        <v>0</v>
      </c>
      <c r="P732" s="4">
        <v>-7.56</v>
      </c>
      <c r="Q732" s="9">
        <v>0</v>
      </c>
      <c r="R732" s="9">
        <v>328802.2144653835</v>
      </c>
      <c r="S732" s="9">
        <v>0</v>
      </c>
      <c r="T732" s="9">
        <v>478007.92564768018</v>
      </c>
      <c r="U732" s="9">
        <v>1088716.141369191</v>
      </c>
      <c r="V732" s="9">
        <v>-173552.94636527909</v>
      </c>
      <c r="W732" s="9">
        <v>1088716.1413691912</v>
      </c>
      <c r="X732" s="9">
        <v>0</v>
      </c>
      <c r="Y732" s="9">
        <v>728980040.4123708</v>
      </c>
      <c r="Z732" s="9">
        <v>728651238.19790542</v>
      </c>
      <c r="AA732" s="9">
        <v>729129246.12355316</v>
      </c>
      <c r="AB732" s="9">
        <v>729739954.33927464</v>
      </c>
      <c r="AC732" s="9">
        <v>728477685.25154018</v>
      </c>
      <c r="AD732" s="9">
        <v>729739954.33927464</v>
      </c>
      <c r="AE732" s="9">
        <v>728651238.19790542</v>
      </c>
      <c r="AF732" s="9">
        <v>4228443512.9536533</v>
      </c>
      <c r="AG732" s="9">
        <f>IF(ISBLANK(Tabla3[[#This Row],[FPO]]),"",YEAR(Tabla3[[#This Row],[FPO]])-$B$1)</f>
        <v>3</v>
      </c>
      <c r="AH732" s="9"/>
    </row>
    <row r="733" spans="1:34" x14ac:dyDescent="0.25">
      <c r="A733" s="4" t="s">
        <v>1795</v>
      </c>
      <c r="B733" s="4" t="s">
        <v>1796</v>
      </c>
      <c r="C733" s="5">
        <v>44768.665277777778</v>
      </c>
      <c r="D733" s="6">
        <v>44768.665277777778</v>
      </c>
      <c r="E733" s="4">
        <v>19.899999999999999</v>
      </c>
      <c r="F733" s="4" t="s">
        <v>21</v>
      </c>
      <c r="G733" s="4" t="s">
        <v>1797</v>
      </c>
      <c r="H733" s="4" t="s">
        <v>1798</v>
      </c>
      <c r="I733" s="7">
        <v>45473</v>
      </c>
      <c r="J733" s="7">
        <v>45473</v>
      </c>
      <c r="K733" s="4" t="s">
        <v>16</v>
      </c>
      <c r="L733" s="4" t="s">
        <v>16</v>
      </c>
      <c r="M733" s="4" t="s">
        <v>221</v>
      </c>
      <c r="N733" s="4" t="s">
        <v>16</v>
      </c>
      <c r="O733" s="15">
        <v>0</v>
      </c>
      <c r="P733" s="4">
        <v>-0.27700000000000002</v>
      </c>
      <c r="Q733" s="9">
        <v>0</v>
      </c>
      <c r="R733" s="9">
        <v>410977.77911342989</v>
      </c>
      <c r="S733" s="9">
        <v>0</v>
      </c>
      <c r="T733" s="9">
        <v>597473.57845725131</v>
      </c>
      <c r="U733" s="9">
        <v>1360812.4342847455</v>
      </c>
      <c r="V733" s="9">
        <v>-18667.959994366087</v>
      </c>
      <c r="W733" s="9">
        <v>1360812.4342847455</v>
      </c>
      <c r="X733" s="9">
        <v>0</v>
      </c>
      <c r="Y733" s="9">
        <v>729062215.97701883</v>
      </c>
      <c r="Z733" s="9">
        <v>728651238.19790542</v>
      </c>
      <c r="AA733" s="9">
        <v>729248711.77636266</v>
      </c>
      <c r="AB733" s="9">
        <v>730012050.63219011</v>
      </c>
      <c r="AC733" s="9">
        <v>728632570.23791111</v>
      </c>
      <c r="AD733" s="9">
        <v>730012050.63219011</v>
      </c>
      <c r="AE733" s="9">
        <v>728651238.19790542</v>
      </c>
      <c r="AF733" s="9">
        <v>4229208183.5968552</v>
      </c>
      <c r="AG733" s="9">
        <f>IF(ISBLANK(Tabla3[[#This Row],[FPO]]),"",YEAR(Tabla3[[#This Row],[FPO]])-$B$1)</f>
        <v>1</v>
      </c>
      <c r="AH733" s="9"/>
    </row>
    <row r="734" spans="1:34" x14ac:dyDescent="0.25">
      <c r="A734" s="4" t="s">
        <v>1799</v>
      </c>
      <c r="B734" s="4" t="s">
        <v>1796</v>
      </c>
      <c r="C734" s="5">
        <v>44768.665277777778</v>
      </c>
      <c r="D734" s="6">
        <v>44768.665277777778</v>
      </c>
      <c r="E734" s="4">
        <v>19.899999999999999</v>
      </c>
      <c r="F734" s="4" t="s">
        <v>21</v>
      </c>
      <c r="G734" s="4" t="s">
        <v>1665</v>
      </c>
      <c r="H734" s="4" t="s">
        <v>1798</v>
      </c>
      <c r="I734" s="7">
        <v>45473</v>
      </c>
      <c r="J734" s="7">
        <v>45473</v>
      </c>
      <c r="K734" s="4" t="s">
        <v>16</v>
      </c>
      <c r="L734" s="4" t="s">
        <v>16</v>
      </c>
      <c r="M734" s="4" t="s">
        <v>221</v>
      </c>
      <c r="N734" s="4" t="s">
        <v>16</v>
      </c>
      <c r="O734" s="15">
        <v>0</v>
      </c>
      <c r="P734" s="4">
        <v>-0.29499999999999998</v>
      </c>
      <c r="Q734" s="9">
        <v>0</v>
      </c>
      <c r="R734" s="9">
        <v>410977.77911342995</v>
      </c>
      <c r="S734" s="9">
        <v>0</v>
      </c>
      <c r="T734" s="9">
        <v>597473.57845725107</v>
      </c>
      <c r="U734" s="9">
        <v>1360812.4342847455</v>
      </c>
      <c r="V734" s="9">
        <v>70.519759198892984</v>
      </c>
      <c r="W734" s="9">
        <v>1360812.4342847455</v>
      </c>
      <c r="X734" s="9">
        <v>0</v>
      </c>
      <c r="Y734" s="9">
        <v>729062215.97701883</v>
      </c>
      <c r="Z734" s="9">
        <v>728651238.19790542</v>
      </c>
      <c r="AA734" s="9">
        <v>729248711.77636266</v>
      </c>
      <c r="AB734" s="9">
        <v>730012050.63219011</v>
      </c>
      <c r="AC734" s="9">
        <v>728651308.7176646</v>
      </c>
      <c r="AD734" s="9">
        <v>730012050.63219011</v>
      </c>
      <c r="AE734" s="9">
        <v>728651238.19790542</v>
      </c>
      <c r="AF734" s="9">
        <v>4229226922.0766087</v>
      </c>
      <c r="AG734" s="9">
        <f>IF(ISBLANK(Tabla3[[#This Row],[FPO]]),"",YEAR(Tabla3[[#This Row],[FPO]])-$B$1)</f>
        <v>1</v>
      </c>
      <c r="AH734" s="9"/>
    </row>
    <row r="735" spans="1:34" x14ac:dyDescent="0.25">
      <c r="A735" s="4" t="s">
        <v>1909</v>
      </c>
      <c r="B735" s="4" t="s">
        <v>1910</v>
      </c>
      <c r="C735" s="5">
        <v>44790.597916666666</v>
      </c>
      <c r="D735" s="6">
        <v>44790.597916666666</v>
      </c>
      <c r="E735" s="4">
        <v>19.899999999999999</v>
      </c>
      <c r="F735" s="4" t="s">
        <v>21</v>
      </c>
      <c r="G735" s="4" t="s">
        <v>1797</v>
      </c>
      <c r="H735" s="4" t="s">
        <v>1911</v>
      </c>
      <c r="I735" s="7">
        <v>45473</v>
      </c>
      <c r="J735" s="7">
        <v>45473</v>
      </c>
      <c r="K735" s="4" t="s">
        <v>16</v>
      </c>
      <c r="L735" s="4" t="s">
        <v>16</v>
      </c>
      <c r="M735" s="4" t="s">
        <v>221</v>
      </c>
      <c r="N735" s="4" t="s">
        <v>16</v>
      </c>
      <c r="O735" s="15">
        <v>0</v>
      </c>
      <c r="P735" s="4">
        <v>-0.33535999999999999</v>
      </c>
      <c r="Q735" s="9">
        <v>0</v>
      </c>
      <c r="R735" s="9">
        <v>410977.77911342995</v>
      </c>
      <c r="S735" s="9">
        <v>0</v>
      </c>
      <c r="T735" s="9">
        <v>597473.57845725107</v>
      </c>
      <c r="U735" s="9">
        <v>1360812.4342847455</v>
      </c>
      <c r="V735" s="9">
        <v>70.519759198892984</v>
      </c>
      <c r="W735" s="9">
        <v>1360812.4342847455</v>
      </c>
      <c r="X735" s="9">
        <v>0</v>
      </c>
      <c r="Y735" s="9">
        <v>729062215.97701883</v>
      </c>
      <c r="Z735" s="9">
        <v>728651238.19790542</v>
      </c>
      <c r="AA735" s="9">
        <v>729248711.77636266</v>
      </c>
      <c r="AB735" s="9">
        <v>730012050.63219011</v>
      </c>
      <c r="AC735" s="9">
        <v>728651308.7176646</v>
      </c>
      <c r="AD735" s="9">
        <v>730012050.63219011</v>
      </c>
      <c r="AE735" s="9">
        <v>728651238.19790542</v>
      </c>
      <c r="AF735" s="9">
        <v>4229226922.0766087</v>
      </c>
      <c r="AG735" s="9">
        <f>IF(ISBLANK(Tabla3[[#This Row],[FPO]]),"",YEAR(Tabla3[[#This Row],[FPO]])-$B$1)</f>
        <v>1</v>
      </c>
      <c r="AH735" s="9"/>
    </row>
    <row r="736" spans="1:34" x14ac:dyDescent="0.25">
      <c r="A736" s="4" t="s">
        <v>1912</v>
      </c>
      <c r="B736" s="4" t="s">
        <v>1910</v>
      </c>
      <c r="C736" s="5">
        <v>44790.597916666666</v>
      </c>
      <c r="D736" s="6">
        <v>44790.597916666666</v>
      </c>
      <c r="E736" s="4">
        <v>19.899999999999999</v>
      </c>
      <c r="F736" s="4" t="s">
        <v>21</v>
      </c>
      <c r="G736" s="4" t="s">
        <v>1665</v>
      </c>
      <c r="H736" s="4" t="s">
        <v>1911</v>
      </c>
      <c r="I736" s="7">
        <v>45473</v>
      </c>
      <c r="J736" s="7">
        <v>45473</v>
      </c>
      <c r="K736" s="4" t="s">
        <v>16</v>
      </c>
      <c r="L736" s="4" t="s">
        <v>16</v>
      </c>
      <c r="M736" s="4" t="s">
        <v>221</v>
      </c>
      <c r="N736" s="4" t="s">
        <v>16</v>
      </c>
      <c r="O736" s="15">
        <v>0</v>
      </c>
      <c r="P736" s="4">
        <v>-0.35393000000000002</v>
      </c>
      <c r="Q736" s="9">
        <v>0</v>
      </c>
      <c r="R736" s="9">
        <v>459473.15704881458</v>
      </c>
      <c r="S736" s="9">
        <v>0</v>
      </c>
      <c r="T736" s="9">
        <v>667975.46071520646</v>
      </c>
      <c r="U736" s="9">
        <v>1521388.3015303449</v>
      </c>
      <c r="V736" s="9">
        <v>-184803.5167985454</v>
      </c>
      <c r="W736" s="9">
        <v>1521388.3015303449</v>
      </c>
      <c r="X736" s="9">
        <v>0</v>
      </c>
      <c r="Y736" s="9">
        <v>729110711.35495424</v>
      </c>
      <c r="Z736" s="9">
        <v>728651238.19790542</v>
      </c>
      <c r="AA736" s="9">
        <v>729319213.6586206</v>
      </c>
      <c r="AB736" s="9">
        <v>730172626.49943578</v>
      </c>
      <c r="AC736" s="9">
        <v>728466434.68110693</v>
      </c>
      <c r="AD736" s="9">
        <v>730172626.49943578</v>
      </c>
      <c r="AE736" s="9">
        <v>728651238.19790542</v>
      </c>
      <c r="AF736" s="9">
        <v>4229401909.1011124</v>
      </c>
      <c r="AG736" s="9">
        <f>IF(ISBLANK(Tabla3[[#This Row],[FPO]]),"",YEAR(Tabla3[[#This Row],[FPO]])-$B$1)</f>
        <v>1</v>
      </c>
      <c r="AH736" s="9"/>
    </row>
    <row r="737" spans="1:34" x14ac:dyDescent="0.25">
      <c r="A737" s="4" t="s">
        <v>1951</v>
      </c>
      <c r="B737" s="4" t="s">
        <v>1952</v>
      </c>
      <c r="C737" s="5">
        <v>44790.441666666666</v>
      </c>
      <c r="D737" s="6">
        <v>44790.441666666666</v>
      </c>
      <c r="E737" s="4">
        <v>19.899999999999999</v>
      </c>
      <c r="F737" s="4" t="s">
        <v>21</v>
      </c>
      <c r="G737" s="4" t="s">
        <v>1797</v>
      </c>
      <c r="H737" s="4" t="s">
        <v>1953</v>
      </c>
      <c r="I737" s="7">
        <v>45444</v>
      </c>
      <c r="J737" s="7">
        <v>45444</v>
      </c>
      <c r="K737" s="4" t="s">
        <v>16</v>
      </c>
      <c r="L737" s="4" t="s">
        <v>16</v>
      </c>
      <c r="M737" s="4" t="s">
        <v>221</v>
      </c>
      <c r="N737" s="4" t="s">
        <v>16</v>
      </c>
      <c r="O737" s="15">
        <v>0</v>
      </c>
      <c r="P737" s="4">
        <v>-0.71028999999999998</v>
      </c>
      <c r="Q737" s="9">
        <v>0</v>
      </c>
      <c r="R737" s="9">
        <v>513690.98958057474</v>
      </c>
      <c r="S737" s="9">
        <v>0</v>
      </c>
      <c r="T737" s="9">
        <v>746796.56507960102</v>
      </c>
      <c r="U737" s="9">
        <v>1700912.1211109257</v>
      </c>
      <c r="V737" s="9">
        <v>-503678.7919702587</v>
      </c>
      <c r="W737" s="9">
        <v>1700912.1211109257</v>
      </c>
      <c r="X737" s="9">
        <v>0</v>
      </c>
      <c r="Y737" s="9">
        <v>729164929.18748605</v>
      </c>
      <c r="Z737" s="9">
        <v>728651238.19790542</v>
      </c>
      <c r="AA737" s="9">
        <v>729398034.76298499</v>
      </c>
      <c r="AB737" s="9">
        <v>730352150.31901634</v>
      </c>
      <c r="AC737" s="9">
        <v>728147559.40593517</v>
      </c>
      <c r="AD737" s="9">
        <v>730352150.31901634</v>
      </c>
      <c r="AE737" s="9">
        <v>728651238.19790542</v>
      </c>
      <c r="AF737" s="9">
        <v>4229485358.492208</v>
      </c>
      <c r="AG737" s="9">
        <f>IF(ISBLANK(Tabla3[[#This Row],[FPO]]),"",YEAR(Tabla3[[#This Row],[FPO]])-$B$1)</f>
        <v>1</v>
      </c>
      <c r="AH737" s="9"/>
    </row>
    <row r="738" spans="1:34" x14ac:dyDescent="0.25">
      <c r="A738" s="4" t="s">
        <v>1741</v>
      </c>
      <c r="B738" s="4" t="s">
        <v>1742</v>
      </c>
      <c r="C738" s="5">
        <v>44869.749305555553</v>
      </c>
      <c r="D738" s="6">
        <v>44869.749305555553</v>
      </c>
      <c r="E738" s="4">
        <v>99.9</v>
      </c>
      <c r="F738" s="4" t="s">
        <v>21</v>
      </c>
      <c r="G738" s="4" t="s">
        <v>1659</v>
      </c>
      <c r="H738" s="4" t="s">
        <v>1743</v>
      </c>
      <c r="I738" s="7">
        <v>44561</v>
      </c>
      <c r="J738" s="7">
        <v>44561</v>
      </c>
      <c r="K738" s="4" t="s">
        <v>16</v>
      </c>
      <c r="L738" s="4" t="s">
        <v>16</v>
      </c>
      <c r="M738" s="4" t="s">
        <v>221</v>
      </c>
      <c r="N738" s="4" t="s">
        <v>16</v>
      </c>
      <c r="O738" s="15">
        <v>0</v>
      </c>
      <c r="P738" s="4">
        <v>-5.7930000000000001</v>
      </c>
      <c r="Q738" s="9">
        <v>100</v>
      </c>
      <c r="R738" s="9">
        <v>367600.87577229866</v>
      </c>
      <c r="S738" s="9">
        <v>0</v>
      </c>
      <c r="T738" s="9">
        <v>534412.86087410641</v>
      </c>
      <c r="U738" s="9">
        <v>1217184.6460507561</v>
      </c>
      <c r="V738" s="9">
        <v>-81463.567983336587</v>
      </c>
      <c r="W738" s="9">
        <v>1217184.6460507561</v>
      </c>
      <c r="X738" s="9">
        <v>3336383.0287479172</v>
      </c>
      <c r="Y738" s="9">
        <v>729018839.07367778</v>
      </c>
      <c r="Z738" s="9">
        <v>728651238.19790542</v>
      </c>
      <c r="AA738" s="9">
        <v>729185651.05877948</v>
      </c>
      <c r="AB738" s="9">
        <v>729868422.84395623</v>
      </c>
      <c r="AC738" s="9">
        <v>728569774.62992203</v>
      </c>
      <c r="AD738" s="9">
        <v>729868422.84395623</v>
      </c>
      <c r="AE738" s="9">
        <v>731987621.22665334</v>
      </c>
      <c r="AF738" s="9">
        <v>4229824423.5942144</v>
      </c>
      <c r="AG738" s="9">
        <f>IF(ISBLANK(Tabla3[[#This Row],[FPO]]),"",YEAR(Tabla3[[#This Row],[FPO]])-$B$1)</f>
        <v>-2</v>
      </c>
      <c r="AH738" s="9"/>
    </row>
    <row r="739" spans="1:34" x14ac:dyDescent="0.25">
      <c r="A739" s="4" t="s">
        <v>1744</v>
      </c>
      <c r="B739" s="4" t="s">
        <v>1742</v>
      </c>
      <c r="C739" s="5">
        <v>44869.749305555553</v>
      </c>
      <c r="D739" s="6">
        <v>44869.749305555553</v>
      </c>
      <c r="E739" s="4">
        <v>99.9</v>
      </c>
      <c r="F739" s="4" t="s">
        <v>21</v>
      </c>
      <c r="G739" s="4" t="s">
        <v>1703</v>
      </c>
      <c r="H739" s="4" t="s">
        <v>1743</v>
      </c>
      <c r="I739" s="7">
        <v>44561</v>
      </c>
      <c r="J739" s="7">
        <v>44561</v>
      </c>
      <c r="K739" s="4" t="s">
        <v>16</v>
      </c>
      <c r="L739" s="4" t="s">
        <v>16</v>
      </c>
      <c r="M739" s="4" t="s">
        <v>221</v>
      </c>
      <c r="N739" s="4" t="s">
        <v>16</v>
      </c>
      <c r="O739" s="15">
        <v>0</v>
      </c>
      <c r="P739" s="4">
        <v>-7.3029999999999999</v>
      </c>
      <c r="Q739" s="9">
        <v>100</v>
      </c>
      <c r="R739" s="9">
        <v>367600.87577229866</v>
      </c>
      <c r="S739" s="9">
        <v>0</v>
      </c>
      <c r="T739" s="9">
        <v>534412.86087410641</v>
      </c>
      <c r="U739" s="9">
        <v>1217184.6460507561</v>
      </c>
      <c r="V739" s="9">
        <v>-79760.496875671015</v>
      </c>
      <c r="W739" s="9">
        <v>1217184.6460507561</v>
      </c>
      <c r="X739" s="9">
        <v>3336383.0287479172</v>
      </c>
      <c r="Y739" s="9">
        <v>729018839.07367778</v>
      </c>
      <c r="Z739" s="9">
        <v>728651238.19790542</v>
      </c>
      <c r="AA739" s="9">
        <v>729185651.05877948</v>
      </c>
      <c r="AB739" s="9">
        <v>729868422.84395623</v>
      </c>
      <c r="AC739" s="9">
        <v>728571477.70102978</v>
      </c>
      <c r="AD739" s="9">
        <v>729868422.84395623</v>
      </c>
      <c r="AE739" s="9">
        <v>731987621.22665334</v>
      </c>
      <c r="AF739" s="9">
        <v>4229826126.6653223</v>
      </c>
      <c r="AG739" s="9">
        <f>IF(ISBLANK(Tabla3[[#This Row],[FPO]]),"",YEAR(Tabla3[[#This Row],[FPO]])-$B$1)</f>
        <v>-2</v>
      </c>
      <c r="AH739" s="9"/>
    </row>
    <row r="740" spans="1:34" hidden="1" x14ac:dyDescent="0.25">
      <c r="A740" s="4" t="s">
        <v>1895</v>
      </c>
      <c r="B740" s="4" t="s">
        <v>1896</v>
      </c>
      <c r="C740" s="5">
        <v>44789.8</v>
      </c>
      <c r="D740" s="6">
        <v>44789.8</v>
      </c>
      <c r="E740" s="4">
        <v>50</v>
      </c>
      <c r="F740" s="4" t="s">
        <v>21</v>
      </c>
      <c r="G740" s="4" t="s">
        <v>1671</v>
      </c>
      <c r="H740" s="4" t="s">
        <v>1897</v>
      </c>
      <c r="I740" s="7">
        <v>46387</v>
      </c>
      <c r="J740" s="7">
        <v>46387</v>
      </c>
      <c r="K740" s="4" t="s">
        <v>16</v>
      </c>
      <c r="L740" s="4" t="s">
        <v>16</v>
      </c>
      <c r="M740" s="4" t="s">
        <v>221</v>
      </c>
      <c r="N740" s="4" t="s">
        <v>16</v>
      </c>
      <c r="O740" s="15">
        <v>0</v>
      </c>
      <c r="P740" s="4">
        <v>-1.782</v>
      </c>
      <c r="Q740" s="9">
        <v>0</v>
      </c>
      <c r="R740" s="9">
        <v>459473.15704881464</v>
      </c>
      <c r="S740" s="9">
        <v>0</v>
      </c>
      <c r="T740" s="9">
        <v>667975.46071520657</v>
      </c>
      <c r="U740" s="9">
        <v>1521388.3015303449</v>
      </c>
      <c r="V740" s="9">
        <v>-47782.479263249923</v>
      </c>
      <c r="W740" s="9">
        <v>1521388.3015303449</v>
      </c>
      <c r="X740" s="9">
        <v>0</v>
      </c>
      <c r="Y740" s="9">
        <v>729110711.35495424</v>
      </c>
      <c r="Z740" s="9">
        <v>728651238.19790542</v>
      </c>
      <c r="AA740" s="9">
        <v>729319213.6586206</v>
      </c>
      <c r="AB740" s="9">
        <v>730172626.49943578</v>
      </c>
      <c r="AC740" s="9">
        <v>728603455.71864212</v>
      </c>
      <c r="AD740" s="9">
        <v>730172626.49943578</v>
      </c>
      <c r="AE740" s="9">
        <v>728651238.19790542</v>
      </c>
      <c r="AF740" s="9">
        <v>4229538930.1386476</v>
      </c>
      <c r="AG740" s="9">
        <f>IF(ISBLANK(Tabla3[[#This Row],[FPO]]),"",YEAR(Tabla3[[#This Row],[FPO]])-$B$1)</f>
        <v>3</v>
      </c>
      <c r="AH740" s="9"/>
    </row>
    <row r="741" spans="1:34" hidden="1" x14ac:dyDescent="0.25">
      <c r="A741" s="4" t="s">
        <v>1898</v>
      </c>
      <c r="B741" s="4" t="s">
        <v>1896</v>
      </c>
      <c r="C741" s="5">
        <v>44789.8</v>
      </c>
      <c r="D741" s="6">
        <v>44789.8</v>
      </c>
      <c r="E741" s="4">
        <v>50</v>
      </c>
      <c r="F741" s="4" t="s">
        <v>21</v>
      </c>
      <c r="G741" s="4" t="s">
        <v>1899</v>
      </c>
      <c r="H741" s="4" t="s">
        <v>1897</v>
      </c>
      <c r="I741" s="7">
        <v>46387</v>
      </c>
      <c r="J741" s="7">
        <v>46387</v>
      </c>
      <c r="K741" s="4" t="s">
        <v>16</v>
      </c>
      <c r="L741" s="4" t="s">
        <v>16</v>
      </c>
      <c r="M741" s="4" t="s">
        <v>221</v>
      </c>
      <c r="N741" s="4" t="s">
        <v>16</v>
      </c>
      <c r="O741" s="15">
        <v>0</v>
      </c>
      <c r="P741" s="4">
        <v>-2.5110000000000001</v>
      </c>
      <c r="Q741" s="9">
        <v>0</v>
      </c>
      <c r="R741" s="9">
        <v>513690.98958057474</v>
      </c>
      <c r="S741" s="9">
        <v>0</v>
      </c>
      <c r="T741" s="9">
        <v>746796.56507960113</v>
      </c>
      <c r="U741" s="9">
        <v>1700912.1211109257</v>
      </c>
      <c r="V741" s="9">
        <v>-76925.969015491326</v>
      </c>
      <c r="W741" s="9">
        <v>1700912.1211109257</v>
      </c>
      <c r="X741" s="9">
        <v>0</v>
      </c>
      <c r="Y741" s="9">
        <v>729164929.18748605</v>
      </c>
      <c r="Z741" s="9">
        <v>728651238.19790542</v>
      </c>
      <c r="AA741" s="9">
        <v>729398034.76298499</v>
      </c>
      <c r="AB741" s="9">
        <v>730352150.31901634</v>
      </c>
      <c r="AC741" s="9">
        <v>728574312.22888994</v>
      </c>
      <c r="AD741" s="9">
        <v>730352150.31901634</v>
      </c>
      <c r="AE741" s="9">
        <v>728651238.19790542</v>
      </c>
      <c r="AF741" s="9">
        <v>4229912111.3151627</v>
      </c>
      <c r="AG741" s="9">
        <f>IF(ISBLANK(Tabla3[[#This Row],[FPO]]),"",YEAR(Tabla3[[#This Row],[FPO]])-$B$1)</f>
        <v>3</v>
      </c>
      <c r="AH741" s="9"/>
    </row>
    <row r="742" spans="1:34" hidden="1" x14ac:dyDescent="0.25">
      <c r="A742" s="4" t="s">
        <v>1824</v>
      </c>
      <c r="B742" s="4" t="s">
        <v>1825</v>
      </c>
      <c r="C742" s="5">
        <v>44785.62222222222</v>
      </c>
      <c r="D742" s="6">
        <v>44785.62222222222</v>
      </c>
      <c r="E742" s="4">
        <v>9.9</v>
      </c>
      <c r="F742" s="4" t="s">
        <v>21</v>
      </c>
      <c r="G742" s="4" t="s">
        <v>1826</v>
      </c>
      <c r="H742" s="4" t="s">
        <v>1827</v>
      </c>
      <c r="I742" s="7">
        <v>46387</v>
      </c>
      <c r="J742" s="7">
        <v>46387</v>
      </c>
      <c r="K742" s="4" t="s">
        <v>16</v>
      </c>
      <c r="L742" s="4" t="s">
        <v>16</v>
      </c>
      <c r="M742" s="4" t="s">
        <v>221</v>
      </c>
      <c r="N742" s="4" t="s">
        <v>16</v>
      </c>
      <c r="O742" s="15">
        <v>0</v>
      </c>
      <c r="P742" s="4">
        <v>-1.0307599999999999</v>
      </c>
      <c r="Q742" s="9">
        <v>0</v>
      </c>
      <c r="R742" s="9">
        <v>513690.98958057474</v>
      </c>
      <c r="S742" s="9">
        <v>0</v>
      </c>
      <c r="T742" s="9">
        <v>746796.56507960113</v>
      </c>
      <c r="U742" s="9">
        <v>1700912.1211109257</v>
      </c>
      <c r="V742" s="9">
        <v>-77326.625104113657</v>
      </c>
      <c r="W742" s="9">
        <v>1700912.1211109257</v>
      </c>
      <c r="X742" s="9">
        <v>0</v>
      </c>
      <c r="Y742" s="9">
        <v>729164929.18748605</v>
      </c>
      <c r="Z742" s="9">
        <v>728651238.19790542</v>
      </c>
      <c r="AA742" s="9">
        <v>729398034.76298499</v>
      </c>
      <c r="AB742" s="9">
        <v>730352150.31901634</v>
      </c>
      <c r="AC742" s="9">
        <v>728573911.57280135</v>
      </c>
      <c r="AD742" s="9">
        <v>730352150.31901634</v>
      </c>
      <c r="AE742" s="9">
        <v>728651238.19790542</v>
      </c>
      <c r="AF742" s="9">
        <v>4229911710.6590738</v>
      </c>
      <c r="AG742" s="9">
        <f>IF(ISBLANK(Tabla3[[#This Row],[FPO]]),"",YEAR(Tabla3[[#This Row],[FPO]])-$B$1)</f>
        <v>3</v>
      </c>
      <c r="AH742" s="9"/>
    </row>
    <row r="743" spans="1:34" hidden="1" x14ac:dyDescent="0.25">
      <c r="A743" s="4" t="s">
        <v>1828</v>
      </c>
      <c r="B743" s="4" t="s">
        <v>1825</v>
      </c>
      <c r="C743" s="5">
        <v>44785.62222222222</v>
      </c>
      <c r="D743" s="6">
        <v>44785.62222222222</v>
      </c>
      <c r="E743" s="4">
        <v>9.9</v>
      </c>
      <c r="F743" s="4" t="s">
        <v>21</v>
      </c>
      <c r="G743" s="4" t="s">
        <v>1829</v>
      </c>
      <c r="H743" s="4" t="s">
        <v>1827</v>
      </c>
      <c r="I743" s="7">
        <v>46387</v>
      </c>
      <c r="J743" s="7">
        <v>46387</v>
      </c>
      <c r="K743" s="4" t="s">
        <v>16</v>
      </c>
      <c r="L743" s="4" t="s">
        <v>16</v>
      </c>
      <c r="M743" s="4" t="s">
        <v>221</v>
      </c>
      <c r="N743" s="4" t="s">
        <v>16</v>
      </c>
      <c r="O743" s="15">
        <v>0</v>
      </c>
      <c r="P743" s="4">
        <v>-1.03068</v>
      </c>
      <c r="Q743" s="9">
        <v>0</v>
      </c>
      <c r="R743" s="9">
        <v>513690.98958057474</v>
      </c>
      <c r="S743" s="9">
        <v>0</v>
      </c>
      <c r="T743" s="9">
        <v>746796.56507960113</v>
      </c>
      <c r="U743" s="9">
        <v>1700912.1211109257</v>
      </c>
      <c r="V743" s="9">
        <v>0</v>
      </c>
      <c r="W743" s="9">
        <v>1700912.1211109257</v>
      </c>
      <c r="X743" s="9">
        <v>0</v>
      </c>
      <c r="Y743" s="9">
        <v>729164929.18748605</v>
      </c>
      <c r="Z743" s="9">
        <v>728651238.19790542</v>
      </c>
      <c r="AA743" s="9">
        <v>729398034.76298499</v>
      </c>
      <c r="AB743" s="9">
        <v>730352150.31901634</v>
      </c>
      <c r="AC743" s="9">
        <v>728651238.19790542</v>
      </c>
      <c r="AD743" s="9">
        <v>730352150.31901634</v>
      </c>
      <c r="AE743" s="9">
        <v>728651238.19790542</v>
      </c>
      <c r="AF743" s="9">
        <v>4229989037.2841783</v>
      </c>
      <c r="AG743" s="9">
        <f>IF(ISBLANK(Tabla3[[#This Row],[FPO]]),"",YEAR(Tabla3[[#This Row],[FPO]])-$B$1)</f>
        <v>3</v>
      </c>
      <c r="AH743" s="9"/>
    </row>
    <row r="744" spans="1:34" hidden="1" x14ac:dyDescent="0.25">
      <c r="A744" s="4" t="s">
        <v>1830</v>
      </c>
      <c r="B744" s="4" t="s">
        <v>1831</v>
      </c>
      <c r="C744" s="5">
        <v>44764.947222222225</v>
      </c>
      <c r="D744" s="6">
        <v>44764.947222222225</v>
      </c>
      <c r="E744" s="4">
        <v>9.9</v>
      </c>
      <c r="F744" s="4" t="s">
        <v>21</v>
      </c>
      <c r="G744" s="4" t="s">
        <v>1832</v>
      </c>
      <c r="H744" s="4" t="s">
        <v>1833</v>
      </c>
      <c r="I744" s="7">
        <v>46053</v>
      </c>
      <c r="J744" s="7">
        <v>46053</v>
      </c>
      <c r="K744" s="4" t="s">
        <v>16</v>
      </c>
      <c r="L744" s="4" t="s">
        <v>16</v>
      </c>
      <c r="M744" s="4" t="s">
        <v>221</v>
      </c>
      <c r="N744" s="4" t="s">
        <v>16</v>
      </c>
      <c r="O744" s="15">
        <v>0</v>
      </c>
      <c r="P744" s="4">
        <v>-2.04</v>
      </c>
      <c r="Q744" s="9">
        <v>0</v>
      </c>
      <c r="R744" s="9">
        <v>513690.98958057474</v>
      </c>
      <c r="S744" s="9">
        <v>0</v>
      </c>
      <c r="T744" s="9">
        <v>746796.56507960113</v>
      </c>
      <c r="U744" s="9">
        <v>1700912.1211109257</v>
      </c>
      <c r="V744" s="9">
        <v>0</v>
      </c>
      <c r="W744" s="9">
        <v>1700912.1211109257</v>
      </c>
      <c r="X744" s="9">
        <v>0</v>
      </c>
      <c r="Y744" s="9">
        <v>729164929.18748605</v>
      </c>
      <c r="Z744" s="9">
        <v>728651238.19790542</v>
      </c>
      <c r="AA744" s="9">
        <v>729398034.76298499</v>
      </c>
      <c r="AB744" s="9">
        <v>730352150.31901634</v>
      </c>
      <c r="AC744" s="9">
        <v>728651238.19790542</v>
      </c>
      <c r="AD744" s="9">
        <v>730352150.31901634</v>
      </c>
      <c r="AE744" s="9">
        <v>728651238.19790542</v>
      </c>
      <c r="AF744" s="9">
        <v>4229989037.2841783</v>
      </c>
      <c r="AG744" s="9">
        <f>IF(ISBLANK(Tabla3[[#This Row],[FPO]]),"",YEAR(Tabla3[[#This Row],[FPO]])-$B$1)</f>
        <v>3</v>
      </c>
      <c r="AH744" s="9"/>
    </row>
    <row r="745" spans="1:34" hidden="1" x14ac:dyDescent="0.25">
      <c r="A745" s="4" t="s">
        <v>1834</v>
      </c>
      <c r="B745" s="4" t="s">
        <v>1831</v>
      </c>
      <c r="C745" s="5">
        <v>44764.947222222225</v>
      </c>
      <c r="D745" s="6">
        <v>44764.947222222225</v>
      </c>
      <c r="E745" s="4">
        <v>9.9</v>
      </c>
      <c r="F745" s="4" t="s">
        <v>21</v>
      </c>
      <c r="G745" s="4" t="s">
        <v>1835</v>
      </c>
      <c r="H745" s="4" t="s">
        <v>1833</v>
      </c>
      <c r="I745" s="7">
        <v>46053</v>
      </c>
      <c r="J745" s="7">
        <v>46053</v>
      </c>
      <c r="K745" s="4" t="s">
        <v>16</v>
      </c>
      <c r="L745" s="4" t="s">
        <v>16</v>
      </c>
      <c r="M745" s="4" t="s">
        <v>221</v>
      </c>
      <c r="N745" s="4" t="s">
        <v>16</v>
      </c>
      <c r="O745" s="15">
        <v>0</v>
      </c>
      <c r="P745" s="4">
        <v>-1.85</v>
      </c>
      <c r="Q745" s="9">
        <v>0</v>
      </c>
      <c r="R745" s="9">
        <v>459473.15704881458</v>
      </c>
      <c r="S745" s="9">
        <v>0</v>
      </c>
      <c r="T745" s="9">
        <v>667975.46071520681</v>
      </c>
      <c r="U745" s="9">
        <v>1521388.3015303449</v>
      </c>
      <c r="V745" s="9">
        <v>-80822.022713617698</v>
      </c>
      <c r="W745" s="9">
        <v>1521388.3015303449</v>
      </c>
      <c r="X745" s="9">
        <v>0</v>
      </c>
      <c r="Y745" s="9">
        <v>729110711.35495424</v>
      </c>
      <c r="Z745" s="9">
        <v>728651238.19790542</v>
      </c>
      <c r="AA745" s="9">
        <v>729319213.6586206</v>
      </c>
      <c r="AB745" s="9">
        <v>730172626.49943578</v>
      </c>
      <c r="AC745" s="9">
        <v>728570416.17519176</v>
      </c>
      <c r="AD745" s="9">
        <v>730172626.49943578</v>
      </c>
      <c r="AE745" s="9">
        <v>728651238.19790542</v>
      </c>
      <c r="AF745" s="9">
        <v>4229505890.5951972</v>
      </c>
      <c r="AG745" s="9">
        <f>IF(ISBLANK(Tabla3[[#This Row],[FPO]]),"",YEAR(Tabla3[[#This Row],[FPO]])-$B$1)</f>
        <v>3</v>
      </c>
      <c r="AH745" s="9"/>
    </row>
    <row r="746" spans="1:34" hidden="1" x14ac:dyDescent="0.25">
      <c r="A746" s="4" t="s">
        <v>1981</v>
      </c>
      <c r="B746" s="4" t="s">
        <v>1982</v>
      </c>
      <c r="C746" s="5">
        <v>44795.589583333334</v>
      </c>
      <c r="D746" s="6">
        <v>44795.589583333334</v>
      </c>
      <c r="E746" s="4">
        <v>9.9</v>
      </c>
      <c r="F746" s="4" t="s">
        <v>21</v>
      </c>
      <c r="G746" s="4" t="s">
        <v>1983</v>
      </c>
      <c r="H746" s="4" t="s">
        <v>1984</v>
      </c>
      <c r="I746" s="7">
        <v>46387</v>
      </c>
      <c r="J746" s="7">
        <v>46387</v>
      </c>
      <c r="K746" s="4" t="s">
        <v>16</v>
      </c>
      <c r="L746" s="4" t="s">
        <v>16</v>
      </c>
      <c r="M746" s="4" t="s">
        <v>221</v>
      </c>
      <c r="N746" s="4" t="s">
        <v>16</v>
      </c>
      <c r="O746" s="15">
        <v>0</v>
      </c>
      <c r="P746" s="4">
        <v>-1.3</v>
      </c>
      <c r="Q746" s="9">
        <v>0</v>
      </c>
      <c r="R746" s="9">
        <v>459473.15704881458</v>
      </c>
      <c r="S746" s="9">
        <v>0</v>
      </c>
      <c r="T746" s="9">
        <v>667975.46071520681</v>
      </c>
      <c r="U746" s="9">
        <v>1521388.3015303449</v>
      </c>
      <c r="V746" s="9">
        <v>-79633.463556064511</v>
      </c>
      <c r="W746" s="9">
        <v>1521388.3015303449</v>
      </c>
      <c r="X746" s="9">
        <v>0</v>
      </c>
      <c r="Y746" s="9">
        <v>729110711.35495424</v>
      </c>
      <c r="Z746" s="9">
        <v>728651238.19790542</v>
      </c>
      <c r="AA746" s="9">
        <v>729319213.6586206</v>
      </c>
      <c r="AB746" s="9">
        <v>730172626.49943578</v>
      </c>
      <c r="AC746" s="9">
        <v>728571604.73434937</v>
      </c>
      <c r="AD746" s="9">
        <v>730172626.49943578</v>
      </c>
      <c r="AE746" s="9">
        <v>728651238.19790542</v>
      </c>
      <c r="AF746" s="9">
        <v>4229507079.1543546</v>
      </c>
      <c r="AG746" s="9">
        <f>IF(ISBLANK(Tabla3[[#This Row],[FPO]]),"",YEAR(Tabla3[[#This Row],[FPO]])-$B$1)</f>
        <v>3</v>
      </c>
      <c r="AH746" s="9"/>
    </row>
    <row r="747" spans="1:34" hidden="1" x14ac:dyDescent="0.25">
      <c r="A747" s="4" t="s">
        <v>1651</v>
      </c>
      <c r="B747" s="4" t="s">
        <v>1652</v>
      </c>
      <c r="C747" s="5">
        <v>44757</v>
      </c>
      <c r="D747" s="6">
        <v>44774.76666666667</v>
      </c>
      <c r="E747" s="4">
        <v>9.9</v>
      </c>
      <c r="F747" s="4" t="s">
        <v>21</v>
      </c>
      <c r="G747" s="4" t="s">
        <v>1653</v>
      </c>
      <c r="H747" s="4" t="s">
        <v>1654</v>
      </c>
      <c r="I747" s="7">
        <v>46387</v>
      </c>
      <c r="J747" s="7">
        <v>46387</v>
      </c>
      <c r="K747" s="4" t="s">
        <v>16</v>
      </c>
      <c r="L747" s="4" t="s">
        <v>16</v>
      </c>
      <c r="M747" s="4" t="s">
        <v>221</v>
      </c>
      <c r="N747" s="4" t="s">
        <v>16</v>
      </c>
      <c r="O747" s="15">
        <v>0</v>
      </c>
      <c r="P747" s="4">
        <v>0.58801999999999999</v>
      </c>
      <c r="Q747" s="9">
        <v>0</v>
      </c>
      <c r="R747" s="9">
        <v>513690.98958057474</v>
      </c>
      <c r="S747" s="9">
        <v>0</v>
      </c>
      <c r="T747" s="9">
        <v>746796.56507960113</v>
      </c>
      <c r="U747" s="9">
        <v>1700912.1211109257</v>
      </c>
      <c r="V747" s="9">
        <v>-76925.969015491326</v>
      </c>
      <c r="W747" s="9">
        <v>1700912.1211109257</v>
      </c>
      <c r="X747" s="9">
        <v>0</v>
      </c>
      <c r="Y747" s="9">
        <v>729164929.18748605</v>
      </c>
      <c r="Z747" s="9">
        <v>728651238.19790542</v>
      </c>
      <c r="AA747" s="9">
        <v>729398034.76298499</v>
      </c>
      <c r="AB747" s="9">
        <v>730352150.31901634</v>
      </c>
      <c r="AC747" s="9">
        <v>728574312.22888994</v>
      </c>
      <c r="AD747" s="9">
        <v>730352150.31901634</v>
      </c>
      <c r="AE747" s="9">
        <v>728651238.19790542</v>
      </c>
      <c r="AF747" s="9">
        <v>4229912111.3151627</v>
      </c>
      <c r="AG747" s="9">
        <f>IF(ISBLANK(Tabla3[[#This Row],[FPO]]),"",YEAR(Tabla3[[#This Row],[FPO]])-$B$1)</f>
        <v>3</v>
      </c>
      <c r="AH747" s="9"/>
    </row>
    <row r="748" spans="1:34" hidden="1" x14ac:dyDescent="0.25">
      <c r="A748" s="4" t="s">
        <v>1655</v>
      </c>
      <c r="B748" s="4" t="s">
        <v>1652</v>
      </c>
      <c r="C748" s="5">
        <v>44757</v>
      </c>
      <c r="D748" s="6">
        <v>44774.76666666667</v>
      </c>
      <c r="E748" s="4">
        <v>9.9</v>
      </c>
      <c r="F748" s="4" t="s">
        <v>21</v>
      </c>
      <c r="G748" s="4" t="s">
        <v>1656</v>
      </c>
      <c r="H748" s="4" t="s">
        <v>1654</v>
      </c>
      <c r="I748" s="7">
        <v>46387</v>
      </c>
      <c r="J748" s="7">
        <v>46387</v>
      </c>
      <c r="K748" s="4" t="s">
        <v>16</v>
      </c>
      <c r="L748" s="4" t="s">
        <v>16</v>
      </c>
      <c r="M748" s="4" t="s">
        <v>221</v>
      </c>
      <c r="N748" s="4" t="s">
        <v>16</v>
      </c>
      <c r="O748" s="15">
        <v>0</v>
      </c>
      <c r="P748" s="4">
        <v>0.61402999999999996</v>
      </c>
      <c r="Q748" s="9">
        <v>0</v>
      </c>
      <c r="R748" s="9">
        <v>513690.98958057474</v>
      </c>
      <c r="S748" s="9">
        <v>0</v>
      </c>
      <c r="T748" s="9">
        <v>746796.56507960113</v>
      </c>
      <c r="U748" s="9">
        <v>1700912.1211109257</v>
      </c>
      <c r="V748" s="9">
        <v>-77326.625104113657</v>
      </c>
      <c r="W748" s="9">
        <v>1700912.1211109257</v>
      </c>
      <c r="X748" s="9">
        <v>0</v>
      </c>
      <c r="Y748" s="9">
        <v>729164929.18748605</v>
      </c>
      <c r="Z748" s="9">
        <v>728651238.19790542</v>
      </c>
      <c r="AA748" s="9">
        <v>729398034.76298499</v>
      </c>
      <c r="AB748" s="9">
        <v>730352150.31901634</v>
      </c>
      <c r="AC748" s="9">
        <v>728573911.57280135</v>
      </c>
      <c r="AD748" s="9">
        <v>730352150.31901634</v>
      </c>
      <c r="AE748" s="9">
        <v>728651238.19790542</v>
      </c>
      <c r="AF748" s="9">
        <v>4229911710.6590738</v>
      </c>
      <c r="AG748" s="9">
        <f>IF(ISBLANK(Tabla3[[#This Row],[FPO]]),"",YEAR(Tabla3[[#This Row],[FPO]])-$B$1)</f>
        <v>3</v>
      </c>
      <c r="AH748" s="9"/>
    </row>
    <row r="749" spans="1:34" hidden="1" x14ac:dyDescent="0.25">
      <c r="A749" s="4" t="s">
        <v>1921</v>
      </c>
      <c r="B749" s="4" t="s">
        <v>1922</v>
      </c>
      <c r="C749" s="5">
        <v>44782.904861111114</v>
      </c>
      <c r="D749" s="6">
        <v>44782.904861111114</v>
      </c>
      <c r="E749" s="4">
        <v>95</v>
      </c>
      <c r="F749" s="4" t="s">
        <v>21</v>
      </c>
      <c r="G749" s="4" t="s">
        <v>1899</v>
      </c>
      <c r="H749" s="4" t="s">
        <v>1923</v>
      </c>
      <c r="I749" s="7">
        <v>46387</v>
      </c>
      <c r="J749" s="7">
        <v>46387</v>
      </c>
      <c r="K749" s="4" t="s">
        <v>16</v>
      </c>
      <c r="L749" s="4" t="s">
        <v>16</v>
      </c>
      <c r="M749" s="4" t="s">
        <v>221</v>
      </c>
      <c r="N749" s="4" t="s">
        <v>16</v>
      </c>
      <c r="O749" s="15">
        <v>0</v>
      </c>
      <c r="P749" s="4">
        <v>-9.3719999999999999</v>
      </c>
      <c r="Q749" s="9">
        <v>0</v>
      </c>
      <c r="R749" s="9">
        <v>459473.15704881458</v>
      </c>
      <c r="S749" s="9">
        <v>0</v>
      </c>
      <c r="T749" s="9">
        <v>667975.46071520681</v>
      </c>
      <c r="U749" s="9">
        <v>1521388.3015303449</v>
      </c>
      <c r="V749" s="9">
        <v>-302369.44968153449</v>
      </c>
      <c r="W749" s="9">
        <v>1521388.3015303449</v>
      </c>
      <c r="X749" s="9">
        <v>0</v>
      </c>
      <c r="Y749" s="9">
        <v>729110711.35495424</v>
      </c>
      <c r="Z749" s="9">
        <v>728651238.19790542</v>
      </c>
      <c r="AA749" s="9">
        <v>729319213.6586206</v>
      </c>
      <c r="AB749" s="9">
        <v>730172626.49943578</v>
      </c>
      <c r="AC749" s="9">
        <v>728348868.7482239</v>
      </c>
      <c r="AD749" s="9">
        <v>730172626.49943578</v>
      </c>
      <c r="AE749" s="9">
        <v>728651238.19790542</v>
      </c>
      <c r="AF749" s="9">
        <v>4229284343.1682291</v>
      </c>
      <c r="AG749" s="9">
        <f>IF(ISBLANK(Tabla3[[#This Row],[FPO]]),"",YEAR(Tabla3[[#This Row],[FPO]])-$B$1)</f>
        <v>3</v>
      </c>
      <c r="AH749" s="9"/>
    </row>
    <row r="750" spans="1:34" hidden="1" x14ac:dyDescent="0.25">
      <c r="A750" s="4" t="s">
        <v>1924</v>
      </c>
      <c r="B750" s="4" t="s">
        <v>1922</v>
      </c>
      <c r="C750" s="5">
        <v>44782.904861111114</v>
      </c>
      <c r="D750" s="6">
        <v>44782.904861111114</v>
      </c>
      <c r="E750" s="4">
        <v>95</v>
      </c>
      <c r="F750" s="4" t="s">
        <v>21</v>
      </c>
      <c r="G750" s="4" t="s">
        <v>1865</v>
      </c>
      <c r="H750" s="4" t="s">
        <v>1923</v>
      </c>
      <c r="I750" s="7">
        <v>46387</v>
      </c>
      <c r="J750" s="7">
        <v>46387</v>
      </c>
      <c r="K750" s="4" t="s">
        <v>16</v>
      </c>
      <c r="L750" s="4" t="s">
        <v>16</v>
      </c>
      <c r="M750" s="4" t="s">
        <v>221</v>
      </c>
      <c r="N750" s="4" t="s">
        <v>16</v>
      </c>
      <c r="O750" s="15">
        <v>0</v>
      </c>
      <c r="P750" s="4">
        <v>-6.548</v>
      </c>
      <c r="Q750" s="9">
        <v>0</v>
      </c>
      <c r="R750" s="9">
        <v>459473.15704881458</v>
      </c>
      <c r="S750" s="9">
        <v>0</v>
      </c>
      <c r="T750" s="9">
        <v>667975.46071520681</v>
      </c>
      <c r="U750" s="9">
        <v>1521388.3015303449</v>
      </c>
      <c r="V750" s="9">
        <v>-284838.20210762485</v>
      </c>
      <c r="W750" s="9">
        <v>1521388.3015303449</v>
      </c>
      <c r="X750" s="9">
        <v>0</v>
      </c>
      <c r="Y750" s="9">
        <v>729110711.35495424</v>
      </c>
      <c r="Z750" s="9">
        <v>728651238.19790542</v>
      </c>
      <c r="AA750" s="9">
        <v>729319213.6586206</v>
      </c>
      <c r="AB750" s="9">
        <v>730172626.49943578</v>
      </c>
      <c r="AC750" s="9">
        <v>728366399.99579775</v>
      </c>
      <c r="AD750" s="9">
        <v>730172626.49943578</v>
      </c>
      <c r="AE750" s="9">
        <v>728651238.19790542</v>
      </c>
      <c r="AF750" s="9">
        <v>4229301874.415803</v>
      </c>
      <c r="AG750" s="9">
        <f>IF(ISBLANK(Tabla3[[#This Row],[FPO]]),"",YEAR(Tabla3[[#This Row],[FPO]])-$B$1)</f>
        <v>3</v>
      </c>
      <c r="AH750" s="9"/>
    </row>
    <row r="751" spans="1:34" hidden="1" x14ac:dyDescent="0.25">
      <c r="A751" s="4" t="s">
        <v>1844</v>
      </c>
      <c r="B751" s="4" t="s">
        <v>1845</v>
      </c>
      <c r="C751" s="5">
        <v>44783.477777777778</v>
      </c>
      <c r="D751" s="6">
        <v>44783.477777777778</v>
      </c>
      <c r="E751" s="4">
        <v>45</v>
      </c>
      <c r="F751" s="4" t="s">
        <v>21</v>
      </c>
      <c r="G751" s="4" t="s">
        <v>1671</v>
      </c>
      <c r="H751" s="4" t="s">
        <v>1846</v>
      </c>
      <c r="I751" s="7">
        <v>46387</v>
      </c>
      <c r="J751" s="7">
        <v>46387</v>
      </c>
      <c r="K751" s="4" t="s">
        <v>16</v>
      </c>
      <c r="L751" s="4" t="s">
        <v>16</v>
      </c>
      <c r="M751" s="4" t="s">
        <v>221</v>
      </c>
      <c r="N751" s="4" t="s">
        <v>16</v>
      </c>
      <c r="O751" s="15">
        <v>0</v>
      </c>
      <c r="P751" s="4">
        <v>5.399</v>
      </c>
      <c r="Q751" s="9">
        <v>0</v>
      </c>
      <c r="R751" s="9">
        <v>367600.87577229866</v>
      </c>
      <c r="S751" s="9">
        <v>0</v>
      </c>
      <c r="T751" s="9">
        <v>534412.86087410641</v>
      </c>
      <c r="U751" s="9">
        <v>1217184.6460507561</v>
      </c>
      <c r="V751" s="9">
        <v>-421888.55939337728</v>
      </c>
      <c r="W751" s="9">
        <v>1217184.6460507561</v>
      </c>
      <c r="X751" s="9">
        <v>0</v>
      </c>
      <c r="Y751" s="9">
        <v>729018839.07367778</v>
      </c>
      <c r="Z751" s="9">
        <v>728651238.19790542</v>
      </c>
      <c r="AA751" s="9">
        <v>729185651.05877948</v>
      </c>
      <c r="AB751" s="9">
        <v>729868422.84395623</v>
      </c>
      <c r="AC751" s="9">
        <v>728229349.63851202</v>
      </c>
      <c r="AD751" s="9">
        <v>729868422.84395623</v>
      </c>
      <c r="AE751" s="9">
        <v>728651238.19790542</v>
      </c>
      <c r="AF751" s="9">
        <v>4228483083.6941805</v>
      </c>
      <c r="AG751" s="9">
        <f>IF(ISBLANK(Tabla3[[#This Row],[FPO]]),"",YEAR(Tabla3[[#This Row],[FPO]])-$B$1)</f>
        <v>3</v>
      </c>
      <c r="AH751" s="9"/>
    </row>
    <row r="752" spans="1:34" hidden="1" x14ac:dyDescent="0.25">
      <c r="A752" s="4" t="s">
        <v>1847</v>
      </c>
      <c r="B752" s="4" t="s">
        <v>1845</v>
      </c>
      <c r="C752" s="5">
        <v>44783.477777777778</v>
      </c>
      <c r="D752" s="6">
        <v>44783.477777777778</v>
      </c>
      <c r="E752" s="4">
        <v>45</v>
      </c>
      <c r="F752" s="4" t="s">
        <v>21</v>
      </c>
      <c r="G752" s="4" t="s">
        <v>1848</v>
      </c>
      <c r="H752" s="4" t="s">
        <v>1846</v>
      </c>
      <c r="I752" s="7">
        <v>46387</v>
      </c>
      <c r="J752" s="7">
        <v>46387</v>
      </c>
      <c r="K752" s="4" t="s">
        <v>16</v>
      </c>
      <c r="L752" s="4" t="s">
        <v>16</v>
      </c>
      <c r="M752" s="4" t="s">
        <v>221</v>
      </c>
      <c r="N752" s="4" t="s">
        <v>16</v>
      </c>
      <c r="O752" s="15">
        <v>0</v>
      </c>
      <c r="P752" s="4">
        <v>5.28</v>
      </c>
      <c r="Q752" s="9">
        <v>0</v>
      </c>
      <c r="R752" s="9">
        <v>367600.87577229866</v>
      </c>
      <c r="S752" s="9">
        <v>0</v>
      </c>
      <c r="T752" s="9">
        <v>534412.86087410641</v>
      </c>
      <c r="U752" s="9">
        <v>1217184.6460507561</v>
      </c>
      <c r="V752" s="9">
        <v>-428795.45888557663</v>
      </c>
      <c r="W752" s="9">
        <v>1217184.6460507561</v>
      </c>
      <c r="X752" s="9">
        <v>0</v>
      </c>
      <c r="Y752" s="9">
        <v>729018839.07367778</v>
      </c>
      <c r="Z752" s="9">
        <v>728651238.19790542</v>
      </c>
      <c r="AA752" s="9">
        <v>729185651.05877948</v>
      </c>
      <c r="AB752" s="9">
        <v>729868422.84395623</v>
      </c>
      <c r="AC752" s="9">
        <v>728222442.73901987</v>
      </c>
      <c r="AD752" s="9">
        <v>729868422.84395623</v>
      </c>
      <c r="AE752" s="9">
        <v>728651238.19790542</v>
      </c>
      <c r="AF752" s="9">
        <v>4228476176.7946882</v>
      </c>
      <c r="AG752" s="9">
        <f>IF(ISBLANK(Tabla3[[#This Row],[FPO]]),"",YEAR(Tabla3[[#This Row],[FPO]])-$B$1)</f>
        <v>3</v>
      </c>
      <c r="AH752" s="9"/>
    </row>
    <row r="753" spans="1:34" hidden="1" x14ac:dyDescent="0.25">
      <c r="A753" s="4" t="s">
        <v>1663</v>
      </c>
      <c r="B753" s="4" t="s">
        <v>1664</v>
      </c>
      <c r="C753" s="5">
        <v>44760</v>
      </c>
      <c r="D753" s="6">
        <v>44760</v>
      </c>
      <c r="E753" s="4">
        <v>69</v>
      </c>
      <c r="F753" s="4" t="s">
        <v>21</v>
      </c>
      <c r="G753" s="4" t="s">
        <v>1665</v>
      </c>
      <c r="H753" s="4" t="s">
        <v>1666</v>
      </c>
      <c r="I753" s="7">
        <v>46387</v>
      </c>
      <c r="J753" s="7">
        <v>46387</v>
      </c>
      <c r="K753" s="4" t="s">
        <v>16</v>
      </c>
      <c r="L753" s="4" t="s">
        <v>16</v>
      </c>
      <c r="M753" s="4" t="s">
        <v>221</v>
      </c>
      <c r="N753" s="4" t="s">
        <v>16</v>
      </c>
      <c r="O753" s="15">
        <v>0</v>
      </c>
      <c r="P753" s="4">
        <v>-0.91854999999999998</v>
      </c>
      <c r="Q753" s="9">
        <v>0</v>
      </c>
      <c r="R753" s="9">
        <v>410977.77911342977</v>
      </c>
      <c r="S753" s="9">
        <v>0</v>
      </c>
      <c r="T753" s="9">
        <v>597473.57845725096</v>
      </c>
      <c r="U753" s="9">
        <v>1360812.4342847452</v>
      </c>
      <c r="V753" s="9">
        <v>-85565.149823976797</v>
      </c>
      <c r="W753" s="9">
        <v>1360812.4342847452</v>
      </c>
      <c r="X753" s="9">
        <v>0</v>
      </c>
      <c r="Y753" s="9">
        <v>729062215.97701883</v>
      </c>
      <c r="Z753" s="9">
        <v>728651238.19790542</v>
      </c>
      <c r="AA753" s="9">
        <v>729248711.77636266</v>
      </c>
      <c r="AB753" s="9">
        <v>730012050.63219011</v>
      </c>
      <c r="AC753" s="9">
        <v>728565673.0480814</v>
      </c>
      <c r="AD753" s="9">
        <v>730012050.63219011</v>
      </c>
      <c r="AE753" s="9">
        <v>728651238.19790542</v>
      </c>
      <c r="AF753" s="9">
        <v>4229141286.4070253</v>
      </c>
      <c r="AG753" s="9">
        <f>IF(ISBLANK(Tabla3[[#This Row],[FPO]]),"",YEAR(Tabla3[[#This Row],[FPO]])-$B$1)</f>
        <v>3</v>
      </c>
      <c r="AH753" s="9"/>
    </row>
    <row r="754" spans="1:34" hidden="1" x14ac:dyDescent="0.25">
      <c r="A754" s="4" t="s">
        <v>1667</v>
      </c>
      <c r="B754" s="4" t="s">
        <v>1664</v>
      </c>
      <c r="C754" s="5">
        <v>44760</v>
      </c>
      <c r="D754" s="6">
        <v>44760</v>
      </c>
      <c r="E754" s="4">
        <v>69</v>
      </c>
      <c r="F754" s="4" t="s">
        <v>21</v>
      </c>
      <c r="G754" s="4" t="s">
        <v>1668</v>
      </c>
      <c r="H754" s="4" t="s">
        <v>1666</v>
      </c>
      <c r="I754" s="7">
        <v>46387</v>
      </c>
      <c r="J754" s="7">
        <v>46387</v>
      </c>
      <c r="K754" s="4" t="s">
        <v>16</v>
      </c>
      <c r="L754" s="4" t="s">
        <v>16</v>
      </c>
      <c r="M754" s="4" t="s">
        <v>221</v>
      </c>
      <c r="N754" s="4" t="s">
        <v>16</v>
      </c>
      <c r="O754" s="15">
        <v>0</v>
      </c>
      <c r="P754" s="4">
        <v>-1.2177100000000001</v>
      </c>
      <c r="Q754" s="9">
        <v>0</v>
      </c>
      <c r="R754" s="9">
        <v>410977.77911342977</v>
      </c>
      <c r="S754" s="9">
        <v>0</v>
      </c>
      <c r="T754" s="9">
        <v>597473.57845725096</v>
      </c>
      <c r="U754" s="9">
        <v>1360812.4342847452</v>
      </c>
      <c r="V754" s="9">
        <v>-34431.272428859505</v>
      </c>
      <c r="W754" s="9">
        <v>1360812.4342847452</v>
      </c>
      <c r="X754" s="9">
        <v>0</v>
      </c>
      <c r="Y754" s="9">
        <v>729062215.97701883</v>
      </c>
      <c r="Z754" s="9">
        <v>728651238.19790542</v>
      </c>
      <c r="AA754" s="9">
        <v>729248711.77636266</v>
      </c>
      <c r="AB754" s="9">
        <v>730012050.63219011</v>
      </c>
      <c r="AC754" s="9">
        <v>728616806.92547655</v>
      </c>
      <c r="AD754" s="9">
        <v>730012050.63219011</v>
      </c>
      <c r="AE754" s="9">
        <v>728651238.19790542</v>
      </c>
      <c r="AF754" s="9">
        <v>4229192420.2844205</v>
      </c>
      <c r="AG754" s="9">
        <f>IF(ISBLANK(Tabla3[[#This Row],[FPO]]),"",YEAR(Tabla3[[#This Row],[FPO]])-$B$1)</f>
        <v>3</v>
      </c>
      <c r="AH754" s="9"/>
    </row>
    <row r="755" spans="1:34" hidden="1" x14ac:dyDescent="0.25">
      <c r="A755" s="4" t="s">
        <v>1883</v>
      </c>
      <c r="B755" s="4" t="s">
        <v>1884</v>
      </c>
      <c r="C755" s="5">
        <v>44771.44027777778</v>
      </c>
      <c r="D755" s="6">
        <v>44771.44027777778</v>
      </c>
      <c r="E755" s="4">
        <v>9.9</v>
      </c>
      <c r="F755" s="4" t="s">
        <v>21</v>
      </c>
      <c r="G755" s="4" t="s">
        <v>1656</v>
      </c>
      <c r="H755" s="4" t="s">
        <v>1885</v>
      </c>
      <c r="I755" s="7">
        <v>46387</v>
      </c>
      <c r="J755" s="7">
        <v>46387</v>
      </c>
      <c r="K755" s="4" t="s">
        <v>16</v>
      </c>
      <c r="L755" s="4" t="s">
        <v>16</v>
      </c>
      <c r="M755" s="4" t="s">
        <v>221</v>
      </c>
      <c r="N755" s="4" t="s">
        <v>16</v>
      </c>
      <c r="O755" s="15">
        <v>0</v>
      </c>
      <c r="P755" s="4">
        <v>6.6E-4</v>
      </c>
      <c r="Q755" s="9">
        <v>0</v>
      </c>
      <c r="R755" s="9">
        <v>459473.15704881464</v>
      </c>
      <c r="S755" s="9">
        <v>0</v>
      </c>
      <c r="T755" s="9">
        <v>667975.46071520669</v>
      </c>
      <c r="U755" s="9">
        <v>1521388.3015303451</v>
      </c>
      <c r="V755" s="9">
        <v>-52024.836297142072</v>
      </c>
      <c r="W755" s="9">
        <v>1521388.3015303451</v>
      </c>
      <c r="X755" s="9">
        <v>0</v>
      </c>
      <c r="Y755" s="9">
        <v>729110711.35495424</v>
      </c>
      <c r="Z755" s="9">
        <v>728651238.19790542</v>
      </c>
      <c r="AA755" s="9">
        <v>729319213.6586206</v>
      </c>
      <c r="AB755" s="9">
        <v>730172626.49943578</v>
      </c>
      <c r="AC755" s="9">
        <v>728599213.36160827</v>
      </c>
      <c r="AD755" s="9">
        <v>730172626.49943578</v>
      </c>
      <c r="AE755" s="9">
        <v>728651238.19790542</v>
      </c>
      <c r="AF755" s="9">
        <v>4229534687.7816138</v>
      </c>
      <c r="AG755" s="9">
        <f>IF(ISBLANK(Tabla3[[#This Row],[FPO]]),"",YEAR(Tabla3[[#This Row],[FPO]])-$B$1)</f>
        <v>3</v>
      </c>
      <c r="AH755" s="9"/>
    </row>
    <row r="756" spans="1:34" hidden="1" x14ac:dyDescent="0.25">
      <c r="A756" s="4" t="s">
        <v>1886</v>
      </c>
      <c r="B756" s="4" t="s">
        <v>1884</v>
      </c>
      <c r="C756" s="5">
        <v>44771.44027777778</v>
      </c>
      <c r="D756" s="6">
        <v>44771.44027777778</v>
      </c>
      <c r="E756" s="4">
        <v>9.9</v>
      </c>
      <c r="F756" s="4" t="s">
        <v>21</v>
      </c>
      <c r="G756" s="4" t="s">
        <v>1653</v>
      </c>
      <c r="H756" s="4" t="s">
        <v>1885</v>
      </c>
      <c r="I756" s="7">
        <v>46387</v>
      </c>
      <c r="J756" s="7">
        <v>46387</v>
      </c>
      <c r="K756" s="4" t="s">
        <v>16</v>
      </c>
      <c r="L756" s="4" t="s">
        <v>16</v>
      </c>
      <c r="M756" s="4" t="s">
        <v>221</v>
      </c>
      <c r="N756" s="4" t="s">
        <v>16</v>
      </c>
      <c r="O756" s="15">
        <v>0</v>
      </c>
      <c r="P756" s="4">
        <v>6.6E-4</v>
      </c>
      <c r="Q756" s="9">
        <v>0</v>
      </c>
      <c r="R756" s="9">
        <v>459473.15704881464</v>
      </c>
      <c r="S756" s="9">
        <v>0</v>
      </c>
      <c r="T756" s="9">
        <v>667975.46071520669</v>
      </c>
      <c r="U756" s="9">
        <v>1521388.3015303451</v>
      </c>
      <c r="V756" s="9">
        <v>-40255.232592441716</v>
      </c>
      <c r="W756" s="9">
        <v>1521388.3015303451</v>
      </c>
      <c r="X756" s="9">
        <v>0</v>
      </c>
      <c r="Y756" s="9">
        <v>729110711.35495424</v>
      </c>
      <c r="Z756" s="9">
        <v>728651238.19790542</v>
      </c>
      <c r="AA756" s="9">
        <v>729319213.6586206</v>
      </c>
      <c r="AB756" s="9">
        <v>730172626.49943578</v>
      </c>
      <c r="AC756" s="9">
        <v>728610982.96531296</v>
      </c>
      <c r="AD756" s="9">
        <v>730172626.49943578</v>
      </c>
      <c r="AE756" s="9">
        <v>728651238.19790542</v>
      </c>
      <c r="AF756" s="9">
        <v>4229546457.3853183</v>
      </c>
      <c r="AG756" s="9">
        <f>IF(ISBLANK(Tabla3[[#This Row],[FPO]]),"",YEAR(Tabla3[[#This Row],[FPO]])-$B$1)</f>
        <v>3</v>
      </c>
      <c r="AH756" s="9"/>
    </row>
    <row r="757" spans="1:34" x14ac:dyDescent="0.25">
      <c r="A757" s="4" t="s">
        <v>2072</v>
      </c>
      <c r="B757" s="4" t="s">
        <v>2073</v>
      </c>
      <c r="C757" s="5">
        <v>44684</v>
      </c>
      <c r="D757" s="6">
        <v>44684</v>
      </c>
      <c r="E757" s="4">
        <v>19.899999999999999</v>
      </c>
      <c r="F757" s="4" t="s">
        <v>21</v>
      </c>
      <c r="G757" s="4" t="s">
        <v>2052</v>
      </c>
      <c r="H757" s="4" t="s">
        <v>2074</v>
      </c>
      <c r="I757" s="7">
        <v>45869</v>
      </c>
      <c r="J757" s="7">
        <v>45869</v>
      </c>
      <c r="K757" s="4" t="s">
        <v>16</v>
      </c>
      <c r="L757" s="4" t="s">
        <v>16</v>
      </c>
      <c r="M757" s="4" t="s">
        <v>221</v>
      </c>
      <c r="N757" s="4" t="s">
        <v>16</v>
      </c>
      <c r="O757" s="15">
        <v>0</v>
      </c>
      <c r="P757" s="4">
        <v>0.76912000000000003</v>
      </c>
      <c r="Q757" s="9">
        <v>0</v>
      </c>
      <c r="R757" s="9">
        <v>513690.98958057468</v>
      </c>
      <c r="S757" s="9">
        <v>0</v>
      </c>
      <c r="T757" s="9">
        <v>746796.56507960102</v>
      </c>
      <c r="U757" s="9">
        <v>1700912.1211109255</v>
      </c>
      <c r="V757" s="9">
        <v>-915308.38376342983</v>
      </c>
      <c r="W757" s="9">
        <v>1700912.1211109255</v>
      </c>
      <c r="X757" s="9">
        <v>0</v>
      </c>
      <c r="Y757" s="9">
        <v>729164929.18748605</v>
      </c>
      <c r="Z757" s="9">
        <v>728651238.19790542</v>
      </c>
      <c r="AA757" s="9">
        <v>729398034.76298499</v>
      </c>
      <c r="AB757" s="9">
        <v>730352150.31901634</v>
      </c>
      <c r="AC757" s="9">
        <v>727735929.81414199</v>
      </c>
      <c r="AD757" s="9">
        <v>730352150.31901634</v>
      </c>
      <c r="AE757" s="9">
        <v>728651238.19790542</v>
      </c>
      <c r="AF757" s="9">
        <v>4229073728.9004145</v>
      </c>
      <c r="AG757" s="9">
        <f>IF(ISBLANK(Tabla3[[#This Row],[FPO]]),"",YEAR(Tabla3[[#This Row],[FPO]])-$B$1)</f>
        <v>2</v>
      </c>
      <c r="AH757" s="9"/>
    </row>
    <row r="758" spans="1:34" x14ac:dyDescent="0.25">
      <c r="A758" s="4" t="s">
        <v>2082</v>
      </c>
      <c r="B758" s="4" t="s">
        <v>2083</v>
      </c>
      <c r="C758" s="5">
        <v>44706</v>
      </c>
      <c r="D758" s="6">
        <v>44706</v>
      </c>
      <c r="E758" s="4">
        <v>9.9</v>
      </c>
      <c r="F758" s="4" t="s">
        <v>21</v>
      </c>
      <c r="G758" s="4" t="s">
        <v>2052</v>
      </c>
      <c r="H758" s="4" t="s">
        <v>2084</v>
      </c>
      <c r="I758" s="7">
        <v>45869</v>
      </c>
      <c r="J758" s="7">
        <v>45869</v>
      </c>
      <c r="K758" s="4" t="s">
        <v>16</v>
      </c>
      <c r="L758" s="4" t="s">
        <v>16</v>
      </c>
      <c r="M758" s="4" t="s">
        <v>221</v>
      </c>
      <c r="N758" s="4" t="s">
        <v>16</v>
      </c>
      <c r="O758" s="15">
        <v>0</v>
      </c>
      <c r="P758" s="4">
        <v>1.4448700000000001</v>
      </c>
      <c r="Q758" s="9">
        <v>0</v>
      </c>
      <c r="R758" s="9">
        <v>513690.98958057468</v>
      </c>
      <c r="S758" s="9">
        <v>0</v>
      </c>
      <c r="T758" s="9">
        <v>746796.56507960102</v>
      </c>
      <c r="U758" s="9">
        <v>1700912.1211109255</v>
      </c>
      <c r="V758" s="9">
        <v>-83474.394808641126</v>
      </c>
      <c r="W758" s="9">
        <v>1700912.1211109255</v>
      </c>
      <c r="X758" s="9">
        <v>0</v>
      </c>
      <c r="Y758" s="9">
        <v>729164929.18748605</v>
      </c>
      <c r="Z758" s="9">
        <v>728651238.19790542</v>
      </c>
      <c r="AA758" s="9">
        <v>729398034.76298499</v>
      </c>
      <c r="AB758" s="9">
        <v>730352150.31901634</v>
      </c>
      <c r="AC758" s="9">
        <v>728567763.80309677</v>
      </c>
      <c r="AD758" s="9">
        <v>730352150.31901634</v>
      </c>
      <c r="AE758" s="9">
        <v>728651238.19790542</v>
      </c>
      <c r="AF758" s="9">
        <v>4229905562.8893695</v>
      </c>
      <c r="AG758" s="9">
        <f>IF(ISBLANK(Tabla3[[#This Row],[FPO]]),"",YEAR(Tabla3[[#This Row],[FPO]])-$B$1)</f>
        <v>2</v>
      </c>
      <c r="AH758" s="9"/>
    </row>
    <row r="759" spans="1:34" x14ac:dyDescent="0.25">
      <c r="A759" s="4" t="s">
        <v>2060</v>
      </c>
      <c r="B759" s="4" t="s">
        <v>2061</v>
      </c>
      <c r="C759" s="5">
        <v>44757</v>
      </c>
      <c r="D759" s="6">
        <v>44757</v>
      </c>
      <c r="E759" s="4">
        <v>300</v>
      </c>
      <c r="F759" s="4" t="s">
        <v>21</v>
      </c>
      <c r="G759" s="4" t="s">
        <v>1681</v>
      </c>
      <c r="H759" s="4" t="s">
        <v>2062</v>
      </c>
      <c r="I759" s="7">
        <v>45809</v>
      </c>
      <c r="J759" s="7">
        <v>45809</v>
      </c>
      <c r="K759" s="4" t="s">
        <v>16</v>
      </c>
      <c r="L759" s="4" t="s">
        <v>16</v>
      </c>
      <c r="M759" s="4" t="s">
        <v>221</v>
      </c>
      <c r="N759" s="4" t="s">
        <v>16</v>
      </c>
      <c r="O759" s="15">
        <v>0</v>
      </c>
      <c r="P759" s="4">
        <v>-46.88</v>
      </c>
      <c r="Q759" s="9">
        <v>0</v>
      </c>
      <c r="R759" s="9">
        <v>574306.5263510826</v>
      </c>
      <c r="S759" s="9">
        <v>0</v>
      </c>
      <c r="T759" s="9">
        <v>834918.5597589938</v>
      </c>
      <c r="U759" s="9">
        <v>1901619.7514020144</v>
      </c>
      <c r="V759" s="9">
        <v>45777.543907152489</v>
      </c>
      <c r="W759" s="9">
        <v>1901619.7514020144</v>
      </c>
      <c r="X759" s="9">
        <v>0</v>
      </c>
      <c r="Y759" s="9">
        <v>729225544.72425652</v>
      </c>
      <c r="Z759" s="9">
        <v>728651238.19790542</v>
      </c>
      <c r="AA759" s="9">
        <v>729486156.75766444</v>
      </c>
      <c r="AB759" s="9">
        <v>730552857.94930744</v>
      </c>
      <c r="AC759" s="9">
        <v>728697015.74181259</v>
      </c>
      <c r="AD759" s="9">
        <v>730552857.94930744</v>
      </c>
      <c r="AE759" s="9">
        <v>728651238.19790542</v>
      </c>
      <c r="AF759" s="9">
        <v>4230484613.8049722</v>
      </c>
      <c r="AG759" s="9">
        <f>IF(ISBLANK(Tabla3[[#This Row],[FPO]]),"",YEAR(Tabla3[[#This Row],[FPO]])-$B$1)</f>
        <v>2</v>
      </c>
      <c r="AH759" s="9"/>
    </row>
    <row r="760" spans="1:34" x14ac:dyDescent="0.25">
      <c r="A760" s="4" t="s">
        <v>2095</v>
      </c>
      <c r="B760" s="4" t="s">
        <v>2096</v>
      </c>
      <c r="C760" s="5">
        <v>44568</v>
      </c>
      <c r="D760" s="6">
        <v>44568</v>
      </c>
      <c r="E760" s="4">
        <v>200</v>
      </c>
      <c r="F760" s="4" t="s">
        <v>21</v>
      </c>
      <c r="G760" s="4" t="s">
        <v>1684</v>
      </c>
      <c r="H760" s="4" t="s">
        <v>2097</v>
      </c>
      <c r="I760" s="7">
        <v>45657</v>
      </c>
      <c r="J760" s="7">
        <v>45657</v>
      </c>
      <c r="K760" s="4" t="s">
        <v>16</v>
      </c>
      <c r="L760" s="4" t="s">
        <v>16</v>
      </c>
      <c r="M760" s="4" t="s">
        <v>221</v>
      </c>
      <c r="N760" s="4" t="s">
        <v>16</v>
      </c>
      <c r="O760" s="15">
        <v>0</v>
      </c>
      <c r="P760" s="4">
        <v>-76.19</v>
      </c>
      <c r="Q760" s="9">
        <v>0</v>
      </c>
      <c r="R760" s="9">
        <v>574306.5263510826</v>
      </c>
      <c r="S760" s="9">
        <v>0</v>
      </c>
      <c r="T760" s="9">
        <v>834918.5597589938</v>
      </c>
      <c r="U760" s="9">
        <v>1901619.7514020144</v>
      </c>
      <c r="V760" s="9">
        <v>27887.102143607222</v>
      </c>
      <c r="W760" s="9">
        <v>1901619.7514020144</v>
      </c>
      <c r="X760" s="9">
        <v>0</v>
      </c>
      <c r="Y760" s="9">
        <v>729225544.72425652</v>
      </c>
      <c r="Z760" s="9">
        <v>728651238.19790542</v>
      </c>
      <c r="AA760" s="9">
        <v>729486156.75766444</v>
      </c>
      <c r="AB760" s="9">
        <v>730552857.94930744</v>
      </c>
      <c r="AC760" s="9">
        <v>728679125.30004907</v>
      </c>
      <c r="AD760" s="9">
        <v>730552857.94930744</v>
      </c>
      <c r="AE760" s="9">
        <v>728651238.19790542</v>
      </c>
      <c r="AF760" s="9">
        <v>4230466723.3632088</v>
      </c>
      <c r="AG760" s="9">
        <f>IF(ISBLANK(Tabla3[[#This Row],[FPO]]),"",YEAR(Tabla3[[#This Row],[FPO]])-$B$1)</f>
        <v>1</v>
      </c>
      <c r="AH760" s="9"/>
    </row>
    <row r="761" spans="1:34" x14ac:dyDescent="0.25">
      <c r="A761" s="4" t="s">
        <v>2067</v>
      </c>
      <c r="B761" s="4" t="s">
        <v>2068</v>
      </c>
      <c r="C761" s="5">
        <v>44743</v>
      </c>
      <c r="D761" s="6">
        <v>44743</v>
      </c>
      <c r="E761" s="4">
        <v>19.899999999999999</v>
      </c>
      <c r="F761" s="4" t="s">
        <v>21</v>
      </c>
      <c r="G761" s="4" t="s">
        <v>2069</v>
      </c>
      <c r="H761" s="4" t="s">
        <v>2070</v>
      </c>
      <c r="I761" s="7">
        <v>45863</v>
      </c>
      <c r="J761" s="7">
        <v>45863</v>
      </c>
      <c r="K761" s="4" t="s">
        <v>16</v>
      </c>
      <c r="L761" s="4" t="s">
        <v>16</v>
      </c>
      <c r="M761" s="4" t="s">
        <v>221</v>
      </c>
      <c r="N761" s="4" t="s">
        <v>16</v>
      </c>
      <c r="O761" s="15">
        <v>0</v>
      </c>
      <c r="P761" s="4">
        <v>-5.8194100000000004</v>
      </c>
      <c r="Q761" s="9">
        <v>0</v>
      </c>
      <c r="R761" s="9">
        <v>574306.5263510826</v>
      </c>
      <c r="S761" s="9">
        <v>0</v>
      </c>
      <c r="T761" s="9">
        <v>834918.5597589938</v>
      </c>
      <c r="U761" s="9">
        <v>1901619.7514020144</v>
      </c>
      <c r="V761" s="9">
        <v>45777.543907152489</v>
      </c>
      <c r="W761" s="9">
        <v>1901619.7514020144</v>
      </c>
      <c r="X761" s="9">
        <v>0</v>
      </c>
      <c r="Y761" s="9">
        <v>729225544.72425652</v>
      </c>
      <c r="Z761" s="9">
        <v>728651238.19790542</v>
      </c>
      <c r="AA761" s="9">
        <v>729486156.75766444</v>
      </c>
      <c r="AB761" s="9">
        <v>730552857.94930744</v>
      </c>
      <c r="AC761" s="9">
        <v>728697015.74181259</v>
      </c>
      <c r="AD761" s="9">
        <v>730552857.94930744</v>
      </c>
      <c r="AE761" s="9">
        <v>728651238.19790542</v>
      </c>
      <c r="AF761" s="9">
        <v>4230484613.8049722</v>
      </c>
      <c r="AG761" s="9">
        <f>IF(ISBLANK(Tabla3[[#This Row],[FPO]]),"",YEAR(Tabla3[[#This Row],[FPO]])-$B$1)</f>
        <v>2</v>
      </c>
      <c r="AH761" s="9"/>
    </row>
    <row r="762" spans="1:34" x14ac:dyDescent="0.25">
      <c r="A762" s="4" t="s">
        <v>2071</v>
      </c>
      <c r="B762" s="4" t="s">
        <v>2068</v>
      </c>
      <c r="C762" s="5">
        <v>44743</v>
      </c>
      <c r="D762" s="6">
        <v>44743</v>
      </c>
      <c r="E762" s="4">
        <v>19.899999999999999</v>
      </c>
      <c r="F762" s="4" t="s">
        <v>21</v>
      </c>
      <c r="G762" s="4" t="s">
        <v>1843</v>
      </c>
      <c r="H762" s="4" t="s">
        <v>2070</v>
      </c>
      <c r="I762" s="7">
        <v>45863</v>
      </c>
      <c r="J762" s="7">
        <v>45863</v>
      </c>
      <c r="K762" s="4" t="s">
        <v>16</v>
      </c>
      <c r="L762" s="4" t="s">
        <v>16</v>
      </c>
      <c r="M762" s="4" t="s">
        <v>221</v>
      </c>
      <c r="N762" s="4" t="s">
        <v>16</v>
      </c>
      <c r="O762" s="15">
        <v>0</v>
      </c>
      <c r="P762" s="4">
        <v>-5.7274000000000003</v>
      </c>
      <c r="Q762" s="9">
        <v>0</v>
      </c>
      <c r="R762" s="9">
        <v>574306.5263510826</v>
      </c>
      <c r="S762" s="9">
        <v>0</v>
      </c>
      <c r="T762" s="9">
        <v>834918.5597589938</v>
      </c>
      <c r="U762" s="9">
        <v>1901619.7514020144</v>
      </c>
      <c r="V762" s="9">
        <v>27887.102143607222</v>
      </c>
      <c r="W762" s="9">
        <v>1901619.7514020144</v>
      </c>
      <c r="X762" s="9">
        <v>0</v>
      </c>
      <c r="Y762" s="9">
        <v>729225544.72425652</v>
      </c>
      <c r="Z762" s="9">
        <v>728651238.19790542</v>
      </c>
      <c r="AA762" s="9">
        <v>729486156.75766444</v>
      </c>
      <c r="AB762" s="9">
        <v>730552857.94930744</v>
      </c>
      <c r="AC762" s="9">
        <v>728679125.30004907</v>
      </c>
      <c r="AD762" s="9">
        <v>730552857.94930744</v>
      </c>
      <c r="AE762" s="9">
        <v>728651238.19790542</v>
      </c>
      <c r="AF762" s="9">
        <v>4230466723.3632088</v>
      </c>
      <c r="AG762" s="9">
        <f>IF(ISBLANK(Tabla3[[#This Row],[FPO]]),"",YEAR(Tabla3[[#This Row],[FPO]])-$B$1)</f>
        <v>2</v>
      </c>
      <c r="AH762" s="9"/>
    </row>
    <row r="763" spans="1:34" x14ac:dyDescent="0.25">
      <c r="A763" s="4" t="s">
        <v>2134</v>
      </c>
      <c r="B763" s="4" t="s">
        <v>2135</v>
      </c>
      <c r="C763" s="5">
        <v>44748</v>
      </c>
      <c r="D763" s="6">
        <v>44748</v>
      </c>
      <c r="E763" s="4">
        <v>19.899999999999999</v>
      </c>
      <c r="F763" s="4" t="s">
        <v>21</v>
      </c>
      <c r="G763" s="4" t="s">
        <v>1927</v>
      </c>
      <c r="H763" s="4" t="s">
        <v>2136</v>
      </c>
      <c r="I763" s="7">
        <v>45869</v>
      </c>
      <c r="J763" s="7">
        <v>45869</v>
      </c>
      <c r="K763" s="4" t="s">
        <v>16</v>
      </c>
      <c r="L763" s="4" t="s">
        <v>16</v>
      </c>
      <c r="M763" s="4" t="s">
        <v>221</v>
      </c>
      <c r="N763" s="4" t="s">
        <v>16</v>
      </c>
      <c r="O763" s="15">
        <v>0</v>
      </c>
      <c r="P763" s="4">
        <v>-6.9999999999999999E-4</v>
      </c>
      <c r="Q763" s="9">
        <v>0</v>
      </c>
      <c r="R763" s="9">
        <v>459473.15704881464</v>
      </c>
      <c r="S763" s="9">
        <v>0</v>
      </c>
      <c r="T763" s="9">
        <v>667975.46071520681</v>
      </c>
      <c r="U763" s="9">
        <v>1521388.3015303453</v>
      </c>
      <c r="V763" s="9">
        <v>-264711.56666885293</v>
      </c>
      <c r="W763" s="9">
        <v>1521388.3015303453</v>
      </c>
      <c r="X763" s="9">
        <v>0</v>
      </c>
      <c r="Y763" s="9">
        <v>729110711.35495424</v>
      </c>
      <c r="Z763" s="9">
        <v>728651238.19790542</v>
      </c>
      <c r="AA763" s="9">
        <v>729319213.6586206</v>
      </c>
      <c r="AB763" s="9">
        <v>730172626.49943578</v>
      </c>
      <c r="AC763" s="9">
        <v>728386526.63123655</v>
      </c>
      <c r="AD763" s="9">
        <v>730172626.49943578</v>
      </c>
      <c r="AE763" s="9">
        <v>728651238.19790542</v>
      </c>
      <c r="AF763" s="9">
        <v>4229322001.0512419</v>
      </c>
      <c r="AG763" s="9">
        <f>IF(ISBLANK(Tabla3[[#This Row],[FPO]]),"",YEAR(Tabla3[[#This Row],[FPO]])-$B$1)</f>
        <v>2</v>
      </c>
      <c r="AH763" s="9"/>
    </row>
    <row r="764" spans="1:34" x14ac:dyDescent="0.25">
      <c r="A764" s="4" t="s">
        <v>2137</v>
      </c>
      <c r="B764" s="4" t="s">
        <v>2135</v>
      </c>
      <c r="C764" s="5">
        <v>44748</v>
      </c>
      <c r="D764" s="6">
        <v>44748</v>
      </c>
      <c r="E764" s="4">
        <v>19.899999999999999</v>
      </c>
      <c r="F764" s="4" t="s">
        <v>21</v>
      </c>
      <c r="G764" s="4" t="s">
        <v>1854</v>
      </c>
      <c r="H764" s="4" t="s">
        <v>2136</v>
      </c>
      <c r="I764" s="7">
        <v>45869</v>
      </c>
      <c r="J764" s="7">
        <v>45869</v>
      </c>
      <c r="K764" s="4" t="s">
        <v>16</v>
      </c>
      <c r="L764" s="4" t="s">
        <v>16</v>
      </c>
      <c r="M764" s="4" t="s">
        <v>221</v>
      </c>
      <c r="N764" s="4" t="s">
        <v>16</v>
      </c>
      <c r="O764" s="15">
        <v>0</v>
      </c>
      <c r="P764" s="4">
        <v>-5.5000000000000003E-4</v>
      </c>
      <c r="Q764" s="9">
        <v>0</v>
      </c>
      <c r="R764" s="9">
        <v>459473.15704881464</v>
      </c>
      <c r="S764" s="9">
        <v>0</v>
      </c>
      <c r="T764" s="9">
        <v>667975.46071520681</v>
      </c>
      <c r="U764" s="9">
        <v>1521388.3015303453</v>
      </c>
      <c r="V764" s="9">
        <v>-256046.26786356085</v>
      </c>
      <c r="W764" s="9">
        <v>1521388.3015303453</v>
      </c>
      <c r="X764" s="9">
        <v>0</v>
      </c>
      <c r="Y764" s="9">
        <v>729110711.35495424</v>
      </c>
      <c r="Z764" s="9">
        <v>728651238.19790542</v>
      </c>
      <c r="AA764" s="9">
        <v>729319213.6586206</v>
      </c>
      <c r="AB764" s="9">
        <v>730172626.49943578</v>
      </c>
      <c r="AC764" s="9">
        <v>728395191.93004191</v>
      </c>
      <c r="AD764" s="9">
        <v>730172626.49943578</v>
      </c>
      <c r="AE764" s="9">
        <v>728651238.19790542</v>
      </c>
      <c r="AF764" s="9">
        <v>4229330666.3500471</v>
      </c>
      <c r="AG764" s="9">
        <f>IF(ISBLANK(Tabla3[[#This Row],[FPO]]),"",YEAR(Tabla3[[#This Row],[FPO]])-$B$1)</f>
        <v>2</v>
      </c>
      <c r="AH764" s="9"/>
    </row>
    <row r="765" spans="1:34" hidden="1" x14ac:dyDescent="0.25">
      <c r="A765" s="4" t="s">
        <v>2085</v>
      </c>
      <c r="B765" s="4" t="s">
        <v>2086</v>
      </c>
      <c r="C765" s="5">
        <v>44719</v>
      </c>
      <c r="D765" s="6">
        <v>44719</v>
      </c>
      <c r="E765" s="4">
        <v>40</v>
      </c>
      <c r="F765" s="4" t="s">
        <v>21</v>
      </c>
      <c r="G765" s="4" t="s">
        <v>1671</v>
      </c>
      <c r="H765" s="4" t="s">
        <v>2087</v>
      </c>
      <c r="I765" s="7">
        <v>46234</v>
      </c>
      <c r="J765" s="7">
        <v>46234</v>
      </c>
      <c r="K765" s="4" t="s">
        <v>16</v>
      </c>
      <c r="L765" s="4" t="s">
        <v>16</v>
      </c>
      <c r="M765" s="4" t="s">
        <v>221</v>
      </c>
      <c r="N765" s="4" t="s">
        <v>16</v>
      </c>
      <c r="O765" s="15">
        <v>0</v>
      </c>
      <c r="P765" s="4">
        <v>-2.34</v>
      </c>
      <c r="Q765" s="9">
        <v>0</v>
      </c>
      <c r="R765" s="9">
        <v>459473.15704881458</v>
      </c>
      <c r="S765" s="9">
        <v>0</v>
      </c>
      <c r="T765" s="9">
        <v>667975.46071520681</v>
      </c>
      <c r="U765" s="9">
        <v>1521388.3015303449</v>
      </c>
      <c r="V765" s="9">
        <v>-345835.65235283389</v>
      </c>
      <c r="W765" s="9">
        <v>1521388.3015303449</v>
      </c>
      <c r="X765" s="9">
        <v>0</v>
      </c>
      <c r="Y765" s="9">
        <v>729110711.35495424</v>
      </c>
      <c r="Z765" s="9">
        <v>728651238.19790542</v>
      </c>
      <c r="AA765" s="9">
        <v>729319213.6586206</v>
      </c>
      <c r="AB765" s="9">
        <v>730172626.49943578</v>
      </c>
      <c r="AC765" s="9">
        <v>728305402.54555261</v>
      </c>
      <c r="AD765" s="9">
        <v>730172626.49943578</v>
      </c>
      <c r="AE765" s="9">
        <v>728651238.19790542</v>
      </c>
      <c r="AF765" s="9">
        <v>4229240876.9655581</v>
      </c>
      <c r="AG765" s="9">
        <f>IF(ISBLANK(Tabla3[[#This Row],[FPO]]),"",YEAR(Tabla3[[#This Row],[FPO]])-$B$1)</f>
        <v>3</v>
      </c>
      <c r="AH765" s="9"/>
    </row>
    <row r="766" spans="1:34" hidden="1" x14ac:dyDescent="0.25">
      <c r="A766" s="4" t="s">
        <v>1974</v>
      </c>
      <c r="B766" s="4" t="s">
        <v>1975</v>
      </c>
      <c r="C766" s="5">
        <v>44744.431250000001</v>
      </c>
      <c r="D766" s="6">
        <v>44744.431250000001</v>
      </c>
      <c r="E766" s="4">
        <v>305</v>
      </c>
      <c r="F766" s="4" t="s">
        <v>21</v>
      </c>
      <c r="G766" s="4" t="s">
        <v>1681</v>
      </c>
      <c r="H766" s="4" t="s">
        <v>1976</v>
      </c>
      <c r="I766" s="7">
        <v>46752</v>
      </c>
      <c r="J766" s="7">
        <v>46752</v>
      </c>
      <c r="K766" s="4" t="s">
        <v>16</v>
      </c>
      <c r="L766" s="4" t="s">
        <v>16</v>
      </c>
      <c r="M766" s="4" t="s">
        <v>221</v>
      </c>
      <c r="N766" s="4" t="s">
        <v>16</v>
      </c>
      <c r="O766" s="15">
        <v>0</v>
      </c>
      <c r="P766" s="4">
        <v>-33.6</v>
      </c>
      <c r="Q766" s="9">
        <v>0</v>
      </c>
      <c r="R766" s="9">
        <v>459473.15704881458</v>
      </c>
      <c r="S766" s="9">
        <v>0</v>
      </c>
      <c r="T766" s="9">
        <v>667975.46071520681</v>
      </c>
      <c r="U766" s="9">
        <v>1521388.3015303449</v>
      </c>
      <c r="V766" s="9">
        <v>-340367.68594851036</v>
      </c>
      <c r="W766" s="9">
        <v>1521388.3015303449</v>
      </c>
      <c r="X766" s="9">
        <v>0</v>
      </c>
      <c r="Y766" s="9">
        <v>729110711.35495424</v>
      </c>
      <c r="Z766" s="9">
        <v>728651238.19790542</v>
      </c>
      <c r="AA766" s="9">
        <v>729319213.6586206</v>
      </c>
      <c r="AB766" s="9">
        <v>730172626.49943578</v>
      </c>
      <c r="AC766" s="9">
        <v>728310870.51195693</v>
      </c>
      <c r="AD766" s="9">
        <v>730172626.49943578</v>
      </c>
      <c r="AE766" s="9">
        <v>728651238.19790542</v>
      </c>
      <c r="AF766" s="9">
        <v>4229246344.9319625</v>
      </c>
      <c r="AG766" s="9">
        <f>IF(ISBLANK(Tabla3[[#This Row],[FPO]]),"",YEAR(Tabla3[[#This Row],[FPO]])-$B$1)</f>
        <v>4</v>
      </c>
      <c r="AH766" s="9"/>
    </row>
    <row r="767" spans="1:34" hidden="1" x14ac:dyDescent="0.25">
      <c r="A767" s="4" t="s">
        <v>2092</v>
      </c>
      <c r="B767" s="4" t="s">
        <v>2093</v>
      </c>
      <c r="C767" s="5">
        <v>44715</v>
      </c>
      <c r="D767" s="6">
        <v>44715</v>
      </c>
      <c r="E767" s="4">
        <v>350</v>
      </c>
      <c r="F767" s="4" t="s">
        <v>21</v>
      </c>
      <c r="G767" s="4" t="s">
        <v>1681</v>
      </c>
      <c r="H767" s="4" t="s">
        <v>2094</v>
      </c>
      <c r="I767" s="7">
        <v>46752</v>
      </c>
      <c r="J767" s="7">
        <v>46752</v>
      </c>
      <c r="K767" s="4" t="s">
        <v>16</v>
      </c>
      <c r="L767" s="4" t="s">
        <v>16</v>
      </c>
      <c r="M767" s="4" t="s">
        <v>221</v>
      </c>
      <c r="N767" s="4" t="s">
        <v>16</v>
      </c>
      <c r="O767" s="15">
        <v>0</v>
      </c>
      <c r="P767" s="4">
        <v>-20.49</v>
      </c>
      <c r="Q767" s="9">
        <v>0</v>
      </c>
      <c r="R767" s="9">
        <v>459473.15704881458</v>
      </c>
      <c r="S767" s="9">
        <v>0</v>
      </c>
      <c r="T767" s="9">
        <v>667975.46071520681</v>
      </c>
      <c r="U767" s="9">
        <v>1521388.3015303449</v>
      </c>
      <c r="V767" s="9">
        <v>45707.230962865928</v>
      </c>
      <c r="W767" s="9">
        <v>1521388.3015303449</v>
      </c>
      <c r="X767" s="9">
        <v>0</v>
      </c>
      <c r="Y767" s="9">
        <v>729110711.35495424</v>
      </c>
      <c r="Z767" s="9">
        <v>728651238.19790542</v>
      </c>
      <c r="AA767" s="9">
        <v>729319213.6586206</v>
      </c>
      <c r="AB767" s="9">
        <v>730172626.49943578</v>
      </c>
      <c r="AC767" s="9">
        <v>728696945.42886829</v>
      </c>
      <c r="AD767" s="9">
        <v>730172626.49943578</v>
      </c>
      <c r="AE767" s="9">
        <v>728651238.19790542</v>
      </c>
      <c r="AF767" s="9">
        <v>4229632419.8488736</v>
      </c>
      <c r="AG767" s="9">
        <f>IF(ISBLANK(Tabla3[[#This Row],[FPO]]),"",YEAR(Tabla3[[#This Row],[FPO]])-$B$1)</f>
        <v>4</v>
      </c>
      <c r="AH767" s="9"/>
    </row>
    <row r="768" spans="1:34" x14ac:dyDescent="0.25">
      <c r="A768" s="4" t="s">
        <v>2048</v>
      </c>
      <c r="B768" s="4" t="s">
        <v>2049</v>
      </c>
      <c r="C768" s="5">
        <v>44786</v>
      </c>
      <c r="D768" s="6">
        <v>44754</v>
      </c>
      <c r="E768" s="4">
        <v>19.899999999999999</v>
      </c>
      <c r="F768" s="4" t="s">
        <v>21</v>
      </c>
      <c r="G768" s="4" t="s">
        <v>1829</v>
      </c>
      <c r="H768" s="4" t="s">
        <v>2050</v>
      </c>
      <c r="I768" s="7">
        <v>45657</v>
      </c>
      <c r="J768" s="7">
        <v>45657</v>
      </c>
      <c r="K768" s="4" t="s">
        <v>16</v>
      </c>
      <c r="L768" s="4" t="s">
        <v>16</v>
      </c>
      <c r="M768" s="4" t="s">
        <v>221</v>
      </c>
      <c r="N768" s="4" t="s">
        <v>16</v>
      </c>
      <c r="O768" s="15">
        <v>0</v>
      </c>
      <c r="P768" s="4">
        <v>-13.776370999999999</v>
      </c>
      <c r="Q768" s="9">
        <v>0</v>
      </c>
      <c r="R768" s="9">
        <v>459473.15704881452</v>
      </c>
      <c r="S768" s="9">
        <v>0</v>
      </c>
      <c r="T768" s="9">
        <v>667975.46071520646</v>
      </c>
      <c r="U768" s="9">
        <v>1521388.3015303449</v>
      </c>
      <c r="V768" s="9">
        <v>-106742.95281294819</v>
      </c>
      <c r="W768" s="9">
        <v>1521388.3015303449</v>
      </c>
      <c r="X768" s="9">
        <v>0</v>
      </c>
      <c r="Y768" s="9">
        <v>729110711.35495424</v>
      </c>
      <c r="Z768" s="9">
        <v>728651238.19790542</v>
      </c>
      <c r="AA768" s="9">
        <v>729319213.6586206</v>
      </c>
      <c r="AB768" s="9">
        <v>730172626.49943578</v>
      </c>
      <c r="AC768" s="9">
        <v>728544495.24509251</v>
      </c>
      <c r="AD768" s="9">
        <v>730172626.49943578</v>
      </c>
      <c r="AE768" s="9">
        <v>728651238.19790542</v>
      </c>
      <c r="AF768" s="9">
        <v>4229479969.6650977</v>
      </c>
      <c r="AG768" s="9">
        <f>IF(ISBLANK(Tabla3[[#This Row],[FPO]]),"",YEAR(Tabla3[[#This Row],[FPO]])-$B$1)</f>
        <v>1</v>
      </c>
      <c r="AH768" s="9"/>
    </row>
    <row r="769" spans="1:34" x14ac:dyDescent="0.25">
      <c r="A769" s="4" t="s">
        <v>2051</v>
      </c>
      <c r="B769" s="4" t="s">
        <v>2049</v>
      </c>
      <c r="C769" s="5">
        <v>44786</v>
      </c>
      <c r="D769" s="6">
        <v>44754</v>
      </c>
      <c r="E769" s="4">
        <v>19.899999999999999</v>
      </c>
      <c r="F769" s="4" t="s">
        <v>21</v>
      </c>
      <c r="G769" s="4" t="s">
        <v>2052</v>
      </c>
      <c r="H769" s="4" t="s">
        <v>2050</v>
      </c>
      <c r="I769" s="7">
        <v>45657</v>
      </c>
      <c r="J769" s="7">
        <v>45657</v>
      </c>
      <c r="K769" s="4" t="s">
        <v>16</v>
      </c>
      <c r="L769" s="4" t="s">
        <v>16</v>
      </c>
      <c r="M769" s="4" t="s">
        <v>221</v>
      </c>
      <c r="N769" s="4" t="s">
        <v>16</v>
      </c>
      <c r="O769" s="15">
        <v>0</v>
      </c>
      <c r="P769" s="4">
        <v>-1.2563789999999999</v>
      </c>
      <c r="Q769" s="9">
        <v>0</v>
      </c>
      <c r="R769" s="9">
        <v>459473.15704881464</v>
      </c>
      <c r="S769" s="9">
        <v>0</v>
      </c>
      <c r="T769" s="9">
        <v>667975.46071520681</v>
      </c>
      <c r="U769" s="9">
        <v>1521388.3015303453</v>
      </c>
      <c r="V769" s="9">
        <v>-270945.81346161099</v>
      </c>
      <c r="W769" s="9">
        <v>1521388.3015303453</v>
      </c>
      <c r="X769" s="9">
        <v>0</v>
      </c>
      <c r="Y769" s="9">
        <v>729110711.35495424</v>
      </c>
      <c r="Z769" s="9">
        <v>728651238.19790542</v>
      </c>
      <c r="AA769" s="9">
        <v>729319213.6586206</v>
      </c>
      <c r="AB769" s="9">
        <v>730172626.49943578</v>
      </c>
      <c r="AC769" s="9">
        <v>728380292.38444376</v>
      </c>
      <c r="AD769" s="9">
        <v>730172626.49943578</v>
      </c>
      <c r="AE769" s="9">
        <v>728651238.19790542</v>
      </c>
      <c r="AF769" s="9">
        <v>4229315766.8044491</v>
      </c>
      <c r="AG769" s="9">
        <f>IF(ISBLANK(Tabla3[[#This Row],[FPO]]),"",YEAR(Tabla3[[#This Row],[FPO]])-$B$1)</f>
        <v>1</v>
      </c>
      <c r="AH769" s="9"/>
    </row>
    <row r="770" spans="1:34" x14ac:dyDescent="0.25">
      <c r="A770" s="4" t="s">
        <v>1962</v>
      </c>
      <c r="B770" s="4" t="s">
        <v>1963</v>
      </c>
      <c r="C770" s="5">
        <v>44785.712500000001</v>
      </c>
      <c r="D770" s="6">
        <v>44785.712500000001</v>
      </c>
      <c r="E770" s="4">
        <v>9.9</v>
      </c>
      <c r="F770" s="4" t="s">
        <v>21</v>
      </c>
      <c r="G770" s="4" t="s">
        <v>1708</v>
      </c>
      <c r="H770" s="4" t="s">
        <v>1964</v>
      </c>
      <c r="I770" s="7">
        <v>45657</v>
      </c>
      <c r="J770" s="7">
        <v>45657</v>
      </c>
      <c r="K770" s="4" t="s">
        <v>16</v>
      </c>
      <c r="L770" s="4" t="s">
        <v>16</v>
      </c>
      <c r="M770" s="4" t="s">
        <v>221</v>
      </c>
      <c r="N770" s="4" t="s">
        <v>16</v>
      </c>
      <c r="O770" s="15">
        <v>0</v>
      </c>
      <c r="P770" s="4">
        <v>-0.57599999999999996</v>
      </c>
      <c r="Q770" s="9">
        <v>0</v>
      </c>
      <c r="R770" s="9">
        <v>459473.15704881464</v>
      </c>
      <c r="S770" s="9">
        <v>0</v>
      </c>
      <c r="T770" s="9">
        <v>667975.46071520681</v>
      </c>
      <c r="U770" s="9">
        <v>1521388.3015303453</v>
      </c>
      <c r="V770" s="9">
        <v>-370242.63958003279</v>
      </c>
      <c r="W770" s="9">
        <v>1521388.3015303453</v>
      </c>
      <c r="X770" s="9">
        <v>0</v>
      </c>
      <c r="Y770" s="9">
        <v>729110711.35495424</v>
      </c>
      <c r="Z770" s="9">
        <v>728651238.19790542</v>
      </c>
      <c r="AA770" s="9">
        <v>729319213.6586206</v>
      </c>
      <c r="AB770" s="9">
        <v>730172626.49943578</v>
      </c>
      <c r="AC770" s="9">
        <v>728280995.55832541</v>
      </c>
      <c r="AD770" s="9">
        <v>730172626.49943578</v>
      </c>
      <c r="AE770" s="9">
        <v>728651238.19790542</v>
      </c>
      <c r="AF770" s="9">
        <v>4229216469.9783306</v>
      </c>
      <c r="AG770" s="9">
        <f>IF(ISBLANK(Tabla3[[#This Row],[FPO]]),"",YEAR(Tabla3[[#This Row],[FPO]])-$B$1)</f>
        <v>1</v>
      </c>
      <c r="AH770" s="9"/>
    </row>
    <row r="771" spans="1:34" x14ac:dyDescent="0.25">
      <c r="A771" s="4" t="s">
        <v>1965</v>
      </c>
      <c r="B771" s="4" t="s">
        <v>1963</v>
      </c>
      <c r="C771" s="5">
        <v>44785.712500000001</v>
      </c>
      <c r="D771" s="6">
        <v>44785.712500000001</v>
      </c>
      <c r="E771" s="4">
        <v>9.9</v>
      </c>
      <c r="F771" s="4" t="s">
        <v>21</v>
      </c>
      <c r="G771" s="4" t="s">
        <v>1966</v>
      </c>
      <c r="H771" s="4" t="s">
        <v>1964</v>
      </c>
      <c r="I771" s="7">
        <v>45657</v>
      </c>
      <c r="J771" s="7">
        <v>45657</v>
      </c>
      <c r="K771" s="4" t="s">
        <v>16</v>
      </c>
      <c r="L771" s="4" t="s">
        <v>16</v>
      </c>
      <c r="M771" s="4" t="s">
        <v>221</v>
      </c>
      <c r="N771" s="4" t="s">
        <v>16</v>
      </c>
      <c r="O771" s="15">
        <v>0</v>
      </c>
      <c r="P771" s="4">
        <v>-0.57899999999999996</v>
      </c>
      <c r="Q771" s="9">
        <v>0</v>
      </c>
      <c r="R771" s="9">
        <v>459473.15704881464</v>
      </c>
      <c r="S771" s="9">
        <v>0</v>
      </c>
      <c r="T771" s="9">
        <v>667975.46071520657</v>
      </c>
      <c r="U771" s="9">
        <v>1521388.3015303449</v>
      </c>
      <c r="V771" s="9">
        <v>172598.67703272981</v>
      </c>
      <c r="W771" s="9">
        <v>1521388.3015303449</v>
      </c>
      <c r="X771" s="9">
        <v>0</v>
      </c>
      <c r="Y771" s="9">
        <v>729110711.35495424</v>
      </c>
      <c r="Z771" s="9">
        <v>728651238.19790542</v>
      </c>
      <c r="AA771" s="9">
        <v>729319213.6586206</v>
      </c>
      <c r="AB771" s="9">
        <v>730172626.49943578</v>
      </c>
      <c r="AC771" s="9">
        <v>728823836.87493813</v>
      </c>
      <c r="AD771" s="9">
        <v>730172626.49943578</v>
      </c>
      <c r="AE771" s="9">
        <v>728651238.19790542</v>
      </c>
      <c r="AF771" s="9">
        <v>4229759311.2949433</v>
      </c>
      <c r="AG771" s="9">
        <f>IF(ISBLANK(Tabla3[[#This Row],[FPO]]),"",YEAR(Tabla3[[#This Row],[FPO]])-$B$1)</f>
        <v>1</v>
      </c>
      <c r="AH771" s="9"/>
    </row>
    <row r="772" spans="1:34" x14ac:dyDescent="0.25">
      <c r="A772" s="4" t="s">
        <v>1967</v>
      </c>
      <c r="B772" s="4" t="s">
        <v>1968</v>
      </c>
      <c r="C772" s="5">
        <v>44785.713194444441</v>
      </c>
      <c r="D772" s="6">
        <v>44785.713194444441</v>
      </c>
      <c r="E772" s="4">
        <v>9.9</v>
      </c>
      <c r="F772" s="4" t="s">
        <v>21</v>
      </c>
      <c r="G772" s="4" t="s">
        <v>1708</v>
      </c>
      <c r="H772" s="4" t="s">
        <v>1969</v>
      </c>
      <c r="I772" s="7">
        <v>45657</v>
      </c>
      <c r="J772" s="7">
        <v>45657</v>
      </c>
      <c r="K772" s="4" t="s">
        <v>16</v>
      </c>
      <c r="L772" s="4" t="s">
        <v>16</v>
      </c>
      <c r="M772" s="4" t="s">
        <v>221</v>
      </c>
      <c r="N772" s="4" t="s">
        <v>16</v>
      </c>
      <c r="O772" s="15">
        <v>0</v>
      </c>
      <c r="P772" s="4">
        <v>-0.57599999999999996</v>
      </c>
      <c r="Q772" s="9">
        <v>0</v>
      </c>
      <c r="R772" s="9">
        <v>410977.77911342995</v>
      </c>
      <c r="S772" s="9">
        <v>0</v>
      </c>
      <c r="T772" s="9">
        <v>597473.57845725131</v>
      </c>
      <c r="U772" s="9">
        <v>1360812.4342847455</v>
      </c>
      <c r="V772" s="9">
        <v>-61881.088697028616</v>
      </c>
      <c r="W772" s="9">
        <v>1360812.4342847455</v>
      </c>
      <c r="X772" s="9">
        <v>0</v>
      </c>
      <c r="Y772" s="9">
        <v>729062215.97701883</v>
      </c>
      <c r="Z772" s="9">
        <v>728651238.19790542</v>
      </c>
      <c r="AA772" s="9">
        <v>729248711.77636266</v>
      </c>
      <c r="AB772" s="9">
        <v>730012050.63219011</v>
      </c>
      <c r="AC772" s="9">
        <v>728589357.10920835</v>
      </c>
      <c r="AD772" s="9">
        <v>730012050.63219011</v>
      </c>
      <c r="AE772" s="9">
        <v>728651238.19790542</v>
      </c>
      <c r="AF772" s="9">
        <v>4229164970.4681525</v>
      </c>
      <c r="AG772" s="9">
        <f>IF(ISBLANK(Tabla3[[#This Row],[FPO]]),"",YEAR(Tabla3[[#This Row],[FPO]])-$B$1)</f>
        <v>1</v>
      </c>
      <c r="AH772" s="9"/>
    </row>
    <row r="773" spans="1:34" x14ac:dyDescent="0.25">
      <c r="A773" s="4" t="s">
        <v>1970</v>
      </c>
      <c r="B773" s="4" t="s">
        <v>1968</v>
      </c>
      <c r="C773" s="5">
        <v>44785.713194444441</v>
      </c>
      <c r="D773" s="6">
        <v>44785.713194444441</v>
      </c>
      <c r="E773" s="4">
        <v>9.9</v>
      </c>
      <c r="F773" s="4" t="s">
        <v>21</v>
      </c>
      <c r="G773" s="4" t="s">
        <v>1966</v>
      </c>
      <c r="H773" s="4" t="s">
        <v>1969</v>
      </c>
      <c r="I773" s="7">
        <v>45657</v>
      </c>
      <c r="J773" s="7">
        <v>45657</v>
      </c>
      <c r="K773" s="4" t="s">
        <v>16</v>
      </c>
      <c r="L773" s="4" t="s">
        <v>16</v>
      </c>
      <c r="M773" s="4" t="s">
        <v>221</v>
      </c>
      <c r="N773" s="4" t="s">
        <v>16</v>
      </c>
      <c r="O773" s="15">
        <v>0</v>
      </c>
      <c r="P773" s="4">
        <v>-0.57899999999999996</v>
      </c>
      <c r="Q773" s="9">
        <v>0</v>
      </c>
      <c r="R773" s="9">
        <v>367600.87577229866</v>
      </c>
      <c r="S773" s="9">
        <v>0</v>
      </c>
      <c r="T773" s="9">
        <v>534412.86087410641</v>
      </c>
      <c r="U773" s="9">
        <v>1217184.6460507561</v>
      </c>
      <c r="V773" s="9">
        <v>-231752.40249014663</v>
      </c>
      <c r="W773" s="9">
        <v>1217184.6460507561</v>
      </c>
      <c r="X773" s="9">
        <v>0</v>
      </c>
      <c r="Y773" s="9">
        <v>729018839.07367778</v>
      </c>
      <c r="Z773" s="9">
        <v>728651238.19790542</v>
      </c>
      <c r="AA773" s="9">
        <v>729185651.05877948</v>
      </c>
      <c r="AB773" s="9">
        <v>729868422.84395623</v>
      </c>
      <c r="AC773" s="9">
        <v>728419485.79541528</v>
      </c>
      <c r="AD773" s="9">
        <v>729868422.84395623</v>
      </c>
      <c r="AE773" s="9">
        <v>728651238.19790542</v>
      </c>
      <c r="AF773" s="9">
        <v>4228673219.8510838</v>
      </c>
      <c r="AG773" s="9">
        <f>IF(ISBLANK(Tabla3[[#This Row],[FPO]]),"",YEAR(Tabla3[[#This Row],[FPO]])-$B$1)</f>
        <v>1</v>
      </c>
      <c r="AH773" s="9"/>
    </row>
    <row r="774" spans="1:34" x14ac:dyDescent="0.25">
      <c r="A774" s="4" t="s">
        <v>2075</v>
      </c>
      <c r="B774" s="4" t="s">
        <v>2076</v>
      </c>
      <c r="C774" s="5">
        <v>44566</v>
      </c>
      <c r="D774" s="6">
        <v>44566</v>
      </c>
      <c r="E774" s="4">
        <v>50</v>
      </c>
      <c r="F774" s="4" t="s">
        <v>21</v>
      </c>
      <c r="G774" s="4" t="s">
        <v>1668</v>
      </c>
      <c r="H774" s="4" t="s">
        <v>2077</v>
      </c>
      <c r="I774" s="7">
        <v>46022</v>
      </c>
      <c r="J774" s="7">
        <v>46022</v>
      </c>
      <c r="K774" s="4" t="s">
        <v>16</v>
      </c>
      <c r="L774" s="4" t="s">
        <v>16</v>
      </c>
      <c r="M774" s="4" t="s">
        <v>221</v>
      </c>
      <c r="N774" s="4" t="s">
        <v>16</v>
      </c>
      <c r="O774" s="15">
        <v>0</v>
      </c>
      <c r="P774" s="4">
        <v>-4.5129999999999999</v>
      </c>
      <c r="Q774" s="9">
        <v>0</v>
      </c>
      <c r="R774" s="9">
        <v>367600.87577229866</v>
      </c>
      <c r="S774" s="9">
        <v>0</v>
      </c>
      <c r="T774" s="9">
        <v>534412.86087410641</v>
      </c>
      <c r="U774" s="9">
        <v>1217184.6460507561</v>
      </c>
      <c r="V774" s="9">
        <v>-222359.01918075557</v>
      </c>
      <c r="W774" s="9">
        <v>1217184.6460507561</v>
      </c>
      <c r="X774" s="9">
        <v>0</v>
      </c>
      <c r="Y774" s="9">
        <v>729018839.07367778</v>
      </c>
      <c r="Z774" s="9">
        <v>728651238.19790542</v>
      </c>
      <c r="AA774" s="9">
        <v>729185651.05877948</v>
      </c>
      <c r="AB774" s="9">
        <v>729868422.84395623</v>
      </c>
      <c r="AC774" s="9">
        <v>728428879.17872465</v>
      </c>
      <c r="AD774" s="9">
        <v>729868422.84395623</v>
      </c>
      <c r="AE774" s="9">
        <v>728651238.19790542</v>
      </c>
      <c r="AF774" s="9">
        <v>4228682613.2343931</v>
      </c>
      <c r="AG774" s="9">
        <f>IF(ISBLANK(Tabla3[[#This Row],[FPO]]),"",YEAR(Tabla3[[#This Row],[FPO]])-$B$1)</f>
        <v>2</v>
      </c>
      <c r="AH774" s="9"/>
    </row>
    <row r="775" spans="1:34" x14ac:dyDescent="0.25">
      <c r="A775" s="4" t="s">
        <v>1800</v>
      </c>
      <c r="B775" s="4" t="s">
        <v>1801</v>
      </c>
      <c r="C775" s="5">
        <v>44619.782638888886</v>
      </c>
      <c r="D775" s="6">
        <v>44619.782638888886</v>
      </c>
      <c r="E775" s="4">
        <v>50</v>
      </c>
      <c r="F775" s="4" t="s">
        <v>21</v>
      </c>
      <c r="G775" s="4" t="s">
        <v>1668</v>
      </c>
      <c r="H775" s="4" t="s">
        <v>1802</v>
      </c>
      <c r="I775" s="7">
        <v>46022</v>
      </c>
      <c r="J775" s="7">
        <v>46022</v>
      </c>
      <c r="K775" s="4" t="s">
        <v>16</v>
      </c>
      <c r="L775" s="4" t="s">
        <v>16</v>
      </c>
      <c r="M775" s="4" t="s">
        <v>221</v>
      </c>
      <c r="N775" s="4" t="s">
        <v>16</v>
      </c>
      <c r="O775" s="15">
        <v>0</v>
      </c>
      <c r="P775" s="4">
        <v>-4.5129999999999999</v>
      </c>
      <c r="Q775" s="9">
        <v>0</v>
      </c>
      <c r="R775" s="9">
        <v>367600.87577229878</v>
      </c>
      <c r="S775" s="9">
        <v>0</v>
      </c>
      <c r="T775" s="9">
        <v>534412.86087410664</v>
      </c>
      <c r="U775" s="9">
        <v>1217184.6460507559</v>
      </c>
      <c r="V775" s="9">
        <v>-55390.360311218406</v>
      </c>
      <c r="W775" s="9">
        <v>1217184.6460507559</v>
      </c>
      <c r="X775" s="9">
        <v>0</v>
      </c>
      <c r="Y775" s="9">
        <v>729018839.07367778</v>
      </c>
      <c r="Z775" s="9">
        <v>728651238.19790542</v>
      </c>
      <c r="AA775" s="9">
        <v>729185651.05877948</v>
      </c>
      <c r="AB775" s="9">
        <v>729868422.84395623</v>
      </c>
      <c r="AC775" s="9">
        <v>728595847.83759415</v>
      </c>
      <c r="AD775" s="9">
        <v>729868422.84395623</v>
      </c>
      <c r="AE775" s="9">
        <v>728651238.19790542</v>
      </c>
      <c r="AF775" s="9">
        <v>4228849581.8932619</v>
      </c>
      <c r="AG775" s="9">
        <f>IF(ISBLANK(Tabla3[[#This Row],[FPO]]),"",YEAR(Tabla3[[#This Row],[FPO]])-$B$1)</f>
        <v>2</v>
      </c>
      <c r="AH775" s="9"/>
    </row>
    <row r="776" spans="1:34" x14ac:dyDescent="0.25">
      <c r="A776" s="4" t="s">
        <v>2123</v>
      </c>
      <c r="B776" s="4" t="s">
        <v>2124</v>
      </c>
      <c r="C776" s="5">
        <v>44573</v>
      </c>
      <c r="D776" s="6">
        <v>44573</v>
      </c>
      <c r="E776" s="4">
        <v>50</v>
      </c>
      <c r="F776" s="4" t="s">
        <v>21</v>
      </c>
      <c r="G776" s="4" t="s">
        <v>1668</v>
      </c>
      <c r="H776" s="4" t="s">
        <v>2125</v>
      </c>
      <c r="I776" s="7">
        <v>46022</v>
      </c>
      <c r="J776" s="7">
        <v>46022</v>
      </c>
      <c r="K776" s="4" t="s">
        <v>16</v>
      </c>
      <c r="L776" s="4" t="s">
        <v>16</v>
      </c>
      <c r="M776" s="4" t="s">
        <v>221</v>
      </c>
      <c r="N776" s="4" t="s">
        <v>16</v>
      </c>
      <c r="O776" s="15">
        <v>0</v>
      </c>
      <c r="P776" s="4">
        <v>-4.5129999999999999</v>
      </c>
      <c r="Q776" s="9">
        <v>0</v>
      </c>
      <c r="R776" s="9">
        <v>459473.15704881458</v>
      </c>
      <c r="S776" s="9">
        <v>0</v>
      </c>
      <c r="T776" s="9">
        <v>667975.46071520681</v>
      </c>
      <c r="U776" s="9">
        <v>1521388.3015303449</v>
      </c>
      <c r="V776" s="9">
        <v>-69943.735024112029</v>
      </c>
      <c r="W776" s="9">
        <v>1521388.3015303449</v>
      </c>
      <c r="X776" s="9">
        <v>0</v>
      </c>
      <c r="Y776" s="9">
        <v>729110711.35495424</v>
      </c>
      <c r="Z776" s="9">
        <v>728651238.19790542</v>
      </c>
      <c r="AA776" s="9">
        <v>729319213.6586206</v>
      </c>
      <c r="AB776" s="9">
        <v>730172626.49943578</v>
      </c>
      <c r="AC776" s="9">
        <v>728581294.46288133</v>
      </c>
      <c r="AD776" s="9">
        <v>730172626.49943578</v>
      </c>
      <c r="AE776" s="9">
        <v>728651238.19790542</v>
      </c>
      <c r="AF776" s="9">
        <v>4229516768.8828864</v>
      </c>
      <c r="AG776" s="9">
        <f>IF(ISBLANK(Tabla3[[#This Row],[FPO]]),"",YEAR(Tabla3[[#This Row],[FPO]])-$B$1)</f>
        <v>2</v>
      </c>
      <c r="AH776" s="9"/>
    </row>
    <row r="777" spans="1:34" x14ac:dyDescent="0.25">
      <c r="A777" s="4" t="s">
        <v>2145</v>
      </c>
      <c r="B777" s="4" t="s">
        <v>2146</v>
      </c>
      <c r="C777" s="5">
        <v>44690.665972222225</v>
      </c>
      <c r="D777" s="6">
        <v>44690.665972222225</v>
      </c>
      <c r="E777" s="4">
        <v>50</v>
      </c>
      <c r="F777" s="4" t="s">
        <v>21</v>
      </c>
      <c r="G777" s="4" t="s">
        <v>1668</v>
      </c>
      <c r="H777" s="4" t="s">
        <v>2147</v>
      </c>
      <c r="I777" s="7">
        <v>46022</v>
      </c>
      <c r="J777" s="7">
        <v>46022</v>
      </c>
      <c r="K777" s="4" t="s">
        <v>16</v>
      </c>
      <c r="L777" s="4" t="s">
        <v>16</v>
      </c>
      <c r="M777" s="4" t="s">
        <v>221</v>
      </c>
      <c r="N777" s="4" t="s">
        <v>16</v>
      </c>
      <c r="O777" s="15">
        <v>0</v>
      </c>
      <c r="P777" s="4">
        <v>-4.5129999999999999</v>
      </c>
      <c r="Q777" s="9">
        <v>0</v>
      </c>
      <c r="R777" s="9">
        <v>294098.58181161317</v>
      </c>
      <c r="S777" s="9">
        <v>0</v>
      </c>
      <c r="T777" s="9">
        <v>427556.28412135976</v>
      </c>
      <c r="U777" s="9">
        <v>973806.9243016023</v>
      </c>
      <c r="V777" s="9">
        <v>-7569.6651585997488</v>
      </c>
      <c r="W777" s="9">
        <v>973806.9243016023</v>
      </c>
      <c r="X777" s="9">
        <v>0</v>
      </c>
      <c r="Y777" s="9">
        <v>728945336.77971709</v>
      </c>
      <c r="Z777" s="9">
        <v>728651238.19790542</v>
      </c>
      <c r="AA777" s="9">
        <v>729078794.48202682</v>
      </c>
      <c r="AB777" s="9">
        <v>729625045.12220705</v>
      </c>
      <c r="AC777" s="9">
        <v>728643668.53274679</v>
      </c>
      <c r="AD777" s="9">
        <v>729625045.12220705</v>
      </c>
      <c r="AE777" s="9">
        <v>728651238.19790542</v>
      </c>
      <c r="AF777" s="9">
        <v>4228351977.135078</v>
      </c>
      <c r="AG777" s="9">
        <f>IF(ISBLANK(Tabla3[[#This Row],[FPO]]),"",YEAR(Tabla3[[#This Row],[FPO]])-$B$1)</f>
        <v>2</v>
      </c>
      <c r="AH777" s="9"/>
    </row>
    <row r="778" spans="1:34" hidden="1" x14ac:dyDescent="0.25">
      <c r="A778" s="4" t="s">
        <v>2164</v>
      </c>
      <c r="B778" s="4" t="s">
        <v>2165</v>
      </c>
      <c r="C778" s="5">
        <v>44754</v>
      </c>
      <c r="D778" s="6">
        <v>44754</v>
      </c>
      <c r="E778" s="4">
        <v>100</v>
      </c>
      <c r="F778" s="4" t="s">
        <v>21</v>
      </c>
      <c r="G778" s="4" t="s">
        <v>1694</v>
      </c>
      <c r="H778" s="4" t="s">
        <v>2166</v>
      </c>
      <c r="I778" s="7">
        <v>46173</v>
      </c>
      <c r="J778" s="7">
        <v>46173</v>
      </c>
      <c r="K778" s="4" t="s">
        <v>16</v>
      </c>
      <c r="L778" s="4" t="s">
        <v>16</v>
      </c>
      <c r="M778" s="4" t="s">
        <v>221</v>
      </c>
      <c r="N778" s="4" t="s">
        <v>16</v>
      </c>
      <c r="O778" s="15">
        <v>0</v>
      </c>
      <c r="P778" s="4">
        <v>-8.0890000000000004</v>
      </c>
      <c r="Q778" s="9">
        <v>0</v>
      </c>
      <c r="R778" s="9">
        <v>294098.58181161317</v>
      </c>
      <c r="S778" s="9">
        <v>0</v>
      </c>
      <c r="T778" s="9">
        <v>427556.28412135976</v>
      </c>
      <c r="U778" s="9">
        <v>973806.9243016023</v>
      </c>
      <c r="V778" s="9">
        <v>-8634.743673377603</v>
      </c>
      <c r="W778" s="9">
        <v>973806.9243016023</v>
      </c>
      <c r="X778" s="9">
        <v>0</v>
      </c>
      <c r="Y778" s="9">
        <v>728945336.77971709</v>
      </c>
      <c r="Z778" s="9">
        <v>728651238.19790542</v>
      </c>
      <c r="AA778" s="9">
        <v>729078794.48202682</v>
      </c>
      <c r="AB778" s="9">
        <v>729625045.12220705</v>
      </c>
      <c r="AC778" s="9">
        <v>728642603.4542321</v>
      </c>
      <c r="AD778" s="9">
        <v>729625045.12220705</v>
      </c>
      <c r="AE778" s="9">
        <v>728651238.19790542</v>
      </c>
      <c r="AF778" s="9">
        <v>4228350912.0565634</v>
      </c>
      <c r="AG778" s="9">
        <f>IF(ISBLANK(Tabla3[[#This Row],[FPO]]),"",YEAR(Tabla3[[#This Row],[FPO]])-$B$1)</f>
        <v>3</v>
      </c>
      <c r="AH778" s="9"/>
    </row>
    <row r="779" spans="1:34" hidden="1" x14ac:dyDescent="0.25">
      <c r="A779" s="4" t="s">
        <v>2167</v>
      </c>
      <c r="B779" s="4" t="s">
        <v>2165</v>
      </c>
      <c r="C779" s="5">
        <v>44754</v>
      </c>
      <c r="D779" s="6">
        <v>44754</v>
      </c>
      <c r="E779" s="4">
        <v>100</v>
      </c>
      <c r="F779" s="4" t="s">
        <v>21</v>
      </c>
      <c r="G779" s="4" t="s">
        <v>1691</v>
      </c>
      <c r="H779" s="4" t="s">
        <v>2166</v>
      </c>
      <c r="I779" s="7">
        <v>46173</v>
      </c>
      <c r="J779" s="7">
        <v>46173</v>
      </c>
      <c r="K779" s="4" t="s">
        <v>16</v>
      </c>
      <c r="L779" s="4" t="s">
        <v>16</v>
      </c>
      <c r="M779" s="4" t="s">
        <v>221</v>
      </c>
      <c r="N779" s="4" t="s">
        <v>16</v>
      </c>
      <c r="O779" s="15">
        <v>0</v>
      </c>
      <c r="P779" s="4">
        <v>-3.2549999999999999</v>
      </c>
      <c r="Q779" s="9">
        <v>0</v>
      </c>
      <c r="R779" s="9">
        <v>459473.15704881458</v>
      </c>
      <c r="S779" s="9">
        <v>0</v>
      </c>
      <c r="T779" s="9">
        <v>667975.46071520681</v>
      </c>
      <c r="U779" s="9">
        <v>1521388.3015303449</v>
      </c>
      <c r="V779" s="9">
        <v>-116478.79744021378</v>
      </c>
      <c r="W779" s="9">
        <v>1521388.3015303449</v>
      </c>
      <c r="X779" s="9">
        <v>0</v>
      </c>
      <c r="Y779" s="9">
        <v>729110711.35495424</v>
      </c>
      <c r="Z779" s="9">
        <v>728651238.19790542</v>
      </c>
      <c r="AA779" s="9">
        <v>729319213.6586206</v>
      </c>
      <c r="AB779" s="9">
        <v>730172626.49943578</v>
      </c>
      <c r="AC779" s="9">
        <v>728534759.40046525</v>
      </c>
      <c r="AD779" s="9">
        <v>730172626.49943578</v>
      </c>
      <c r="AE779" s="9">
        <v>728651238.19790542</v>
      </c>
      <c r="AF779" s="9">
        <v>4229470233.8204703</v>
      </c>
      <c r="AG779" s="9">
        <f>IF(ISBLANK(Tabla3[[#This Row],[FPO]]),"",YEAR(Tabla3[[#This Row],[FPO]])-$B$1)</f>
        <v>3</v>
      </c>
      <c r="AH779" s="9"/>
    </row>
    <row r="780" spans="1:34" x14ac:dyDescent="0.25">
      <c r="A780" s="4" t="s">
        <v>1971</v>
      </c>
      <c r="B780" s="4" t="s">
        <v>1972</v>
      </c>
      <c r="C780" s="5">
        <v>44742.430555555555</v>
      </c>
      <c r="D780" s="6">
        <v>44742.430555555555</v>
      </c>
      <c r="E780" s="4">
        <v>200</v>
      </c>
      <c r="F780" s="4" t="s">
        <v>21</v>
      </c>
      <c r="G780" s="4" t="s">
        <v>1681</v>
      </c>
      <c r="H780" s="4" t="s">
        <v>1973</v>
      </c>
      <c r="I780" s="7">
        <v>46022</v>
      </c>
      <c r="J780" s="7">
        <v>46022</v>
      </c>
      <c r="K780" s="4" t="s">
        <v>16</v>
      </c>
      <c r="L780" s="4" t="s">
        <v>16</v>
      </c>
      <c r="M780" s="4" t="s">
        <v>221</v>
      </c>
      <c r="N780" s="4" t="s">
        <v>16</v>
      </c>
      <c r="O780" s="15">
        <v>0</v>
      </c>
      <c r="P780" s="4">
        <v>0.41758200000000001</v>
      </c>
      <c r="Q780" s="9">
        <v>0</v>
      </c>
      <c r="R780" s="9">
        <v>459473.15704881458</v>
      </c>
      <c r="S780" s="9">
        <v>0</v>
      </c>
      <c r="T780" s="9">
        <v>667975.46071520681</v>
      </c>
      <c r="U780" s="9">
        <v>1521388.3015303449</v>
      </c>
      <c r="V780" s="9">
        <v>-117667.35659776698</v>
      </c>
      <c r="W780" s="9">
        <v>1521388.3015303449</v>
      </c>
      <c r="X780" s="9">
        <v>0</v>
      </c>
      <c r="Y780" s="9">
        <v>729110711.35495424</v>
      </c>
      <c r="Z780" s="9">
        <v>728651238.19790542</v>
      </c>
      <c r="AA780" s="9">
        <v>729319213.6586206</v>
      </c>
      <c r="AB780" s="9">
        <v>730172626.49943578</v>
      </c>
      <c r="AC780" s="9">
        <v>728533570.84130764</v>
      </c>
      <c r="AD780" s="9">
        <v>730172626.49943578</v>
      </c>
      <c r="AE780" s="9">
        <v>728651238.19790542</v>
      </c>
      <c r="AF780" s="9">
        <v>4229469045.261313</v>
      </c>
      <c r="AG780" s="9">
        <f>IF(ISBLANK(Tabla3[[#This Row],[FPO]]),"",YEAR(Tabla3[[#This Row],[FPO]])-$B$1)</f>
        <v>2</v>
      </c>
      <c r="AH780" s="9"/>
    </row>
    <row r="781" spans="1:34" hidden="1" x14ac:dyDescent="0.25">
      <c r="A781" s="4" t="s">
        <v>1872</v>
      </c>
      <c r="B781" s="4" t="s">
        <v>1873</v>
      </c>
      <c r="C781" s="5">
        <v>44771.462500000001</v>
      </c>
      <c r="D781" s="6">
        <v>44771.462500000001</v>
      </c>
      <c r="E781" s="4">
        <v>99.9</v>
      </c>
      <c r="F781" s="4" t="s">
        <v>21</v>
      </c>
      <c r="G781" s="4" t="s">
        <v>1665</v>
      </c>
      <c r="H781" s="4" t="s">
        <v>1874</v>
      </c>
      <c r="I781" s="7">
        <v>46738</v>
      </c>
      <c r="J781" s="7">
        <v>46738</v>
      </c>
      <c r="K781" s="4" t="s">
        <v>16</v>
      </c>
      <c r="L781" s="4" t="s">
        <v>16</v>
      </c>
      <c r="M781" s="4" t="s">
        <v>221</v>
      </c>
      <c r="N781" s="4" t="s">
        <v>16</v>
      </c>
      <c r="O781" s="15">
        <v>0</v>
      </c>
      <c r="P781" s="4">
        <v>-0.47799999999999998</v>
      </c>
      <c r="Q781" s="9">
        <v>0</v>
      </c>
      <c r="R781" s="9">
        <v>459473.15704881458</v>
      </c>
      <c r="S781" s="9">
        <v>0</v>
      </c>
      <c r="T781" s="9">
        <v>667975.46071520681</v>
      </c>
      <c r="U781" s="9">
        <v>1521388.3015303449</v>
      </c>
      <c r="V781" s="9">
        <v>-156996.77912120239</v>
      </c>
      <c r="W781" s="9">
        <v>1521388.3015303449</v>
      </c>
      <c r="X781" s="9">
        <v>0</v>
      </c>
      <c r="Y781" s="9">
        <v>729110711.35495424</v>
      </c>
      <c r="Z781" s="9">
        <v>728651238.19790542</v>
      </c>
      <c r="AA781" s="9">
        <v>729319213.6586206</v>
      </c>
      <c r="AB781" s="9">
        <v>730172626.49943578</v>
      </c>
      <c r="AC781" s="9">
        <v>728494241.41878426</v>
      </c>
      <c r="AD781" s="9">
        <v>730172626.49943578</v>
      </c>
      <c r="AE781" s="9">
        <v>728651238.19790542</v>
      </c>
      <c r="AF781" s="9">
        <v>4229429715.8387895</v>
      </c>
      <c r="AG781" s="9">
        <f>IF(ISBLANK(Tabla3[[#This Row],[FPO]]),"",YEAR(Tabla3[[#This Row],[FPO]])-$B$1)</f>
        <v>4</v>
      </c>
      <c r="AH781" s="9"/>
    </row>
    <row r="782" spans="1:34" hidden="1" x14ac:dyDescent="0.25">
      <c r="A782" s="4" t="s">
        <v>1875</v>
      </c>
      <c r="B782" s="4" t="s">
        <v>1873</v>
      </c>
      <c r="C782" s="5">
        <v>44771.462500000001</v>
      </c>
      <c r="D782" s="6">
        <v>44771.462500000001</v>
      </c>
      <c r="E782" s="4">
        <v>99.9</v>
      </c>
      <c r="F782" s="4" t="s">
        <v>21</v>
      </c>
      <c r="G782" s="4" t="s">
        <v>1668</v>
      </c>
      <c r="H782" s="4" t="s">
        <v>1874</v>
      </c>
      <c r="I782" s="7">
        <v>46738</v>
      </c>
      <c r="J782" s="7">
        <v>46738</v>
      </c>
      <c r="K782" s="4" t="s">
        <v>16</v>
      </c>
      <c r="L782" s="4" t="s">
        <v>16</v>
      </c>
      <c r="M782" s="4" t="s">
        <v>221</v>
      </c>
      <c r="N782" s="4" t="s">
        <v>16</v>
      </c>
      <c r="O782" s="15">
        <v>0</v>
      </c>
      <c r="P782" s="4">
        <v>-1.034</v>
      </c>
      <c r="Q782" s="9">
        <v>0</v>
      </c>
      <c r="R782" s="9">
        <v>459473.15704881458</v>
      </c>
      <c r="S782" s="9">
        <v>0</v>
      </c>
      <c r="T782" s="9">
        <v>667975.46071520681</v>
      </c>
      <c r="U782" s="9">
        <v>1521388.3015303449</v>
      </c>
      <c r="V782" s="9">
        <v>-69943.735024112029</v>
      </c>
      <c r="W782" s="9">
        <v>1521388.3015303449</v>
      </c>
      <c r="X782" s="9">
        <v>0</v>
      </c>
      <c r="Y782" s="9">
        <v>729110711.35495424</v>
      </c>
      <c r="Z782" s="9">
        <v>728651238.19790542</v>
      </c>
      <c r="AA782" s="9">
        <v>729319213.6586206</v>
      </c>
      <c r="AB782" s="9">
        <v>730172626.49943578</v>
      </c>
      <c r="AC782" s="9">
        <v>728581294.46288133</v>
      </c>
      <c r="AD782" s="9">
        <v>730172626.49943578</v>
      </c>
      <c r="AE782" s="9">
        <v>728651238.19790542</v>
      </c>
      <c r="AF782" s="9">
        <v>4229516768.8828864</v>
      </c>
      <c r="AG782" s="9">
        <f>IF(ISBLANK(Tabla3[[#This Row],[FPO]]),"",YEAR(Tabla3[[#This Row],[FPO]])-$B$1)</f>
        <v>4</v>
      </c>
      <c r="AH782" s="9"/>
    </row>
    <row r="783" spans="1:34" x14ac:dyDescent="0.25">
      <c r="A783" s="4" t="s">
        <v>1720</v>
      </c>
      <c r="B783" s="4" t="s">
        <v>1721</v>
      </c>
      <c r="C783" s="5">
        <v>44757</v>
      </c>
      <c r="D783" s="6">
        <v>44757</v>
      </c>
      <c r="E783" s="4">
        <v>9.9</v>
      </c>
      <c r="F783" s="4" t="s">
        <v>21</v>
      </c>
      <c r="G783" s="4" t="s">
        <v>1722</v>
      </c>
      <c r="H783" s="4" t="s">
        <v>1723</v>
      </c>
      <c r="I783" s="7">
        <v>45657</v>
      </c>
      <c r="J783" s="7">
        <v>45657</v>
      </c>
      <c r="K783" s="4" t="s">
        <v>16</v>
      </c>
      <c r="L783" s="4" t="s">
        <v>16</v>
      </c>
      <c r="M783" s="4" t="s">
        <v>221</v>
      </c>
      <c r="N783" s="4" t="s">
        <v>16</v>
      </c>
      <c r="O783" s="15">
        <v>0</v>
      </c>
      <c r="P783" s="4">
        <v>-0.65</v>
      </c>
      <c r="Q783" s="9">
        <v>0</v>
      </c>
      <c r="R783" s="9">
        <v>459473.15704881458</v>
      </c>
      <c r="S783" s="9">
        <v>0</v>
      </c>
      <c r="T783" s="9">
        <v>667975.46071520681</v>
      </c>
      <c r="U783" s="9">
        <v>1521388.3015303449</v>
      </c>
      <c r="V783" s="9">
        <v>-156996.77912120239</v>
      </c>
      <c r="W783" s="9">
        <v>1521388.3015303449</v>
      </c>
      <c r="X783" s="9">
        <v>0</v>
      </c>
      <c r="Y783" s="9">
        <v>729110711.35495424</v>
      </c>
      <c r="Z783" s="9">
        <v>728651238.19790542</v>
      </c>
      <c r="AA783" s="9">
        <v>729319213.6586206</v>
      </c>
      <c r="AB783" s="9">
        <v>730172626.49943578</v>
      </c>
      <c r="AC783" s="9">
        <v>728494241.41878426</v>
      </c>
      <c r="AD783" s="9">
        <v>730172626.49943578</v>
      </c>
      <c r="AE783" s="9">
        <v>728651238.19790542</v>
      </c>
      <c r="AF783" s="9">
        <v>4229429715.8387895</v>
      </c>
      <c r="AG783" s="9">
        <f>IF(ISBLANK(Tabla3[[#This Row],[FPO]]),"",YEAR(Tabla3[[#This Row],[FPO]])-$B$1)</f>
        <v>1</v>
      </c>
      <c r="AH783" s="9"/>
    </row>
    <row r="784" spans="1:34" x14ac:dyDescent="0.25">
      <c r="A784" s="4" t="s">
        <v>1724</v>
      </c>
      <c r="B784" s="4" t="s">
        <v>1721</v>
      </c>
      <c r="C784" s="5">
        <v>44757</v>
      </c>
      <c r="D784" s="6">
        <v>44757</v>
      </c>
      <c r="E784" s="4">
        <v>9.9</v>
      </c>
      <c r="F784" s="4" t="s">
        <v>21</v>
      </c>
      <c r="G784" s="4" t="s">
        <v>1725</v>
      </c>
      <c r="H784" s="4" t="s">
        <v>1723</v>
      </c>
      <c r="I784" s="7">
        <v>45657</v>
      </c>
      <c r="J784" s="7">
        <v>45657</v>
      </c>
      <c r="K784" s="4" t="s">
        <v>16</v>
      </c>
      <c r="L784" s="4" t="s">
        <v>16</v>
      </c>
      <c r="M784" s="4" t="s">
        <v>221</v>
      </c>
      <c r="N784" s="4" t="s">
        <v>16</v>
      </c>
      <c r="O784" s="15">
        <v>0</v>
      </c>
      <c r="P784" s="4">
        <v>-0.69</v>
      </c>
      <c r="Q784" s="9">
        <v>0</v>
      </c>
      <c r="R784" s="9">
        <v>459473.15704881458</v>
      </c>
      <c r="S784" s="9">
        <v>0</v>
      </c>
      <c r="T784" s="9">
        <v>667975.46071520681</v>
      </c>
      <c r="U784" s="9">
        <v>1521388.3015303449</v>
      </c>
      <c r="V784" s="9">
        <v>-69943.735024112029</v>
      </c>
      <c r="W784" s="9">
        <v>1521388.3015303449</v>
      </c>
      <c r="X784" s="9">
        <v>0</v>
      </c>
      <c r="Y784" s="9">
        <v>729110711.35495424</v>
      </c>
      <c r="Z784" s="9">
        <v>728651238.19790542</v>
      </c>
      <c r="AA784" s="9">
        <v>729319213.6586206</v>
      </c>
      <c r="AB784" s="9">
        <v>730172626.49943578</v>
      </c>
      <c r="AC784" s="9">
        <v>728581294.46288133</v>
      </c>
      <c r="AD784" s="9">
        <v>730172626.49943578</v>
      </c>
      <c r="AE784" s="9">
        <v>728651238.19790542</v>
      </c>
      <c r="AF784" s="9">
        <v>4229516768.8828864</v>
      </c>
      <c r="AG784" s="9">
        <f>IF(ISBLANK(Tabla3[[#This Row],[FPO]]),"",YEAR(Tabla3[[#This Row],[FPO]])-$B$1)</f>
        <v>1</v>
      </c>
      <c r="AH784" s="9"/>
    </row>
    <row r="785" spans="1:34" x14ac:dyDescent="0.25">
      <c r="A785" s="4" t="s">
        <v>1935</v>
      </c>
      <c r="B785" s="4" t="s">
        <v>1936</v>
      </c>
      <c r="C785" s="5">
        <v>44789.94027777778</v>
      </c>
      <c r="D785" s="6">
        <v>44789.94027777778</v>
      </c>
      <c r="E785" s="4">
        <v>230</v>
      </c>
      <c r="F785" s="4" t="s">
        <v>21</v>
      </c>
      <c r="G785" s="4" t="s">
        <v>1713</v>
      </c>
      <c r="H785" s="4" t="s">
        <v>1937</v>
      </c>
      <c r="I785" s="7">
        <v>46022</v>
      </c>
      <c r="J785" s="7">
        <v>46022</v>
      </c>
      <c r="K785" s="4" t="s">
        <v>16</v>
      </c>
      <c r="L785" s="4" t="s">
        <v>16</v>
      </c>
      <c r="M785" s="4" t="s">
        <v>221</v>
      </c>
      <c r="N785" s="4" t="s">
        <v>16</v>
      </c>
      <c r="O785" s="15">
        <v>0</v>
      </c>
      <c r="P785" s="4">
        <v>-10.118</v>
      </c>
      <c r="Q785" s="9">
        <v>0</v>
      </c>
      <c r="R785" s="9">
        <v>459473.15704881458</v>
      </c>
      <c r="S785" s="9">
        <v>0</v>
      </c>
      <c r="T785" s="9">
        <v>667975.46071520681</v>
      </c>
      <c r="U785" s="9">
        <v>1521388.3015303449</v>
      </c>
      <c r="V785" s="9">
        <v>-139302.10466312908</v>
      </c>
      <c r="W785" s="9">
        <v>1521388.3015303449</v>
      </c>
      <c r="X785" s="9">
        <v>0</v>
      </c>
      <c r="Y785" s="9">
        <v>729110711.35495424</v>
      </c>
      <c r="Z785" s="9">
        <v>728651238.19790542</v>
      </c>
      <c r="AA785" s="9">
        <v>729319213.6586206</v>
      </c>
      <c r="AB785" s="9">
        <v>730172626.49943578</v>
      </c>
      <c r="AC785" s="9">
        <v>728511936.09324229</v>
      </c>
      <c r="AD785" s="9">
        <v>730172626.49943578</v>
      </c>
      <c r="AE785" s="9">
        <v>728651238.19790542</v>
      </c>
      <c r="AF785" s="9">
        <v>4229447410.5132475</v>
      </c>
      <c r="AG785" s="9">
        <f>IF(ISBLANK(Tabla3[[#This Row],[FPO]]),"",YEAR(Tabla3[[#This Row],[FPO]])-$B$1)</f>
        <v>2</v>
      </c>
      <c r="AH785" s="9"/>
    </row>
    <row r="786" spans="1:34" x14ac:dyDescent="0.25">
      <c r="A786" s="4" t="s">
        <v>1938</v>
      </c>
      <c r="B786" s="4" t="s">
        <v>1936</v>
      </c>
      <c r="C786" s="5">
        <v>44789.94027777778</v>
      </c>
      <c r="D786" s="6">
        <v>44789.94027777778</v>
      </c>
      <c r="E786" s="4">
        <v>230</v>
      </c>
      <c r="F786" s="4" t="s">
        <v>21</v>
      </c>
      <c r="G786" s="4" t="s">
        <v>1681</v>
      </c>
      <c r="H786" s="4" t="s">
        <v>1937</v>
      </c>
      <c r="I786" s="7">
        <v>46022</v>
      </c>
      <c r="J786" s="7">
        <v>46022</v>
      </c>
      <c r="K786" s="4" t="s">
        <v>16</v>
      </c>
      <c r="L786" s="4" t="s">
        <v>16</v>
      </c>
      <c r="M786" s="4" t="s">
        <v>221</v>
      </c>
      <c r="N786" s="4" t="s">
        <v>16</v>
      </c>
      <c r="O786" s="15">
        <v>0</v>
      </c>
      <c r="P786" s="4">
        <v>-7.8289999999999997</v>
      </c>
      <c r="Q786" s="9">
        <v>0</v>
      </c>
      <c r="R786" s="9">
        <v>410977.77911342989</v>
      </c>
      <c r="S786" s="9">
        <v>0</v>
      </c>
      <c r="T786" s="9">
        <v>597473.57845725096</v>
      </c>
      <c r="U786" s="9">
        <v>1360812.4342847448</v>
      </c>
      <c r="V786" s="9">
        <v>-64533.879300185115</v>
      </c>
      <c r="W786" s="9">
        <v>1360812.4342847448</v>
      </c>
      <c r="X786" s="9">
        <v>0</v>
      </c>
      <c r="Y786" s="9">
        <v>729062215.97701883</v>
      </c>
      <c r="Z786" s="9">
        <v>728651238.19790542</v>
      </c>
      <c r="AA786" s="9">
        <v>729248711.77636266</v>
      </c>
      <c r="AB786" s="9">
        <v>730012050.63219011</v>
      </c>
      <c r="AC786" s="9">
        <v>728586704.31860518</v>
      </c>
      <c r="AD786" s="9">
        <v>730012050.63219011</v>
      </c>
      <c r="AE786" s="9">
        <v>728651238.19790542</v>
      </c>
      <c r="AF786" s="9">
        <v>4229162317.6775489</v>
      </c>
      <c r="AG786" s="9">
        <f>IF(ISBLANK(Tabla3[[#This Row],[FPO]]),"",YEAR(Tabla3[[#This Row],[FPO]])-$B$1)</f>
        <v>2</v>
      </c>
      <c r="AH786" s="9"/>
    </row>
    <row r="787" spans="1:34" x14ac:dyDescent="0.25">
      <c r="A787" s="4" t="s">
        <v>1947</v>
      </c>
      <c r="B787" s="4" t="s">
        <v>1948</v>
      </c>
      <c r="C787" s="5">
        <v>44789.436111111114</v>
      </c>
      <c r="D787" s="6">
        <v>44789.436111111114</v>
      </c>
      <c r="E787" s="4">
        <v>19.899999999999999</v>
      </c>
      <c r="F787" s="4" t="s">
        <v>21</v>
      </c>
      <c r="G787" s="4" t="s">
        <v>1927</v>
      </c>
      <c r="H787" s="4" t="s">
        <v>1949</v>
      </c>
      <c r="I787" s="7">
        <v>45291</v>
      </c>
      <c r="J787" s="7">
        <v>45291</v>
      </c>
      <c r="K787" s="4" t="s">
        <v>16</v>
      </c>
      <c r="L787" s="4" t="s">
        <v>16</v>
      </c>
      <c r="M787" s="4" t="s">
        <v>221</v>
      </c>
      <c r="N787" s="4" t="s">
        <v>16</v>
      </c>
      <c r="O787" s="15">
        <v>0</v>
      </c>
      <c r="P787" s="4">
        <v>0.61628000000000005</v>
      </c>
      <c r="Q787" s="9">
        <v>0</v>
      </c>
      <c r="R787" s="9">
        <v>410977.77911342989</v>
      </c>
      <c r="S787" s="9">
        <v>0</v>
      </c>
      <c r="T787" s="9">
        <v>597473.57845725096</v>
      </c>
      <c r="U787" s="9">
        <v>1360812.4342847448</v>
      </c>
      <c r="V787" s="9">
        <v>-74462.681673608953</v>
      </c>
      <c r="W787" s="9">
        <v>1360812.4342847448</v>
      </c>
      <c r="X787" s="9">
        <v>0</v>
      </c>
      <c r="Y787" s="9">
        <v>729062215.97701883</v>
      </c>
      <c r="Z787" s="9">
        <v>728651238.19790542</v>
      </c>
      <c r="AA787" s="9">
        <v>729248711.77636266</v>
      </c>
      <c r="AB787" s="9">
        <v>730012050.63219011</v>
      </c>
      <c r="AC787" s="9">
        <v>728576775.51623178</v>
      </c>
      <c r="AD787" s="9">
        <v>730012050.63219011</v>
      </c>
      <c r="AE787" s="9">
        <v>728651238.19790542</v>
      </c>
      <c r="AF787" s="9">
        <v>4229152388.875176</v>
      </c>
      <c r="AG787" s="9">
        <f>IF(ISBLANK(Tabla3[[#This Row],[FPO]]),"",YEAR(Tabla3[[#This Row],[FPO]])-$B$1)</f>
        <v>0</v>
      </c>
      <c r="AH787" s="9"/>
    </row>
    <row r="788" spans="1:34" x14ac:dyDescent="0.25">
      <c r="A788" s="4" t="s">
        <v>1950</v>
      </c>
      <c r="B788" s="4" t="s">
        <v>1948</v>
      </c>
      <c r="C788" s="5">
        <v>44789.436111111114</v>
      </c>
      <c r="D788" s="6">
        <v>44789.436111111114</v>
      </c>
      <c r="E788" s="4">
        <v>19.899999999999999</v>
      </c>
      <c r="F788" s="4" t="s">
        <v>21</v>
      </c>
      <c r="G788" s="4" t="s">
        <v>1930</v>
      </c>
      <c r="H788" s="4" t="s">
        <v>1949</v>
      </c>
      <c r="I788" s="7">
        <v>45291</v>
      </c>
      <c r="J788" s="7">
        <v>45291</v>
      </c>
      <c r="K788" s="4" t="s">
        <v>16</v>
      </c>
      <c r="L788" s="4" t="s">
        <v>16</v>
      </c>
      <c r="M788" s="4" t="s">
        <v>221</v>
      </c>
      <c r="N788" s="4" t="s">
        <v>16</v>
      </c>
      <c r="O788" s="15">
        <v>0</v>
      </c>
      <c r="P788" s="4">
        <v>0.37542999999999999</v>
      </c>
      <c r="Q788" s="9">
        <v>0</v>
      </c>
      <c r="R788" s="9">
        <v>410977.77911343001</v>
      </c>
      <c r="S788" s="9">
        <v>0</v>
      </c>
      <c r="T788" s="9">
        <v>597473.57845725119</v>
      </c>
      <c r="U788" s="9">
        <v>1360812.4342847455</v>
      </c>
      <c r="V788" s="9">
        <v>-587750.13848677359</v>
      </c>
      <c r="W788" s="9">
        <v>1360812.434284745</v>
      </c>
      <c r="X788" s="9">
        <v>0</v>
      </c>
      <c r="Y788" s="9">
        <v>729062215.97701883</v>
      </c>
      <c r="Z788" s="9">
        <v>728651238.19790542</v>
      </c>
      <c r="AA788" s="9">
        <v>729248711.77636266</v>
      </c>
      <c r="AB788" s="9">
        <v>730012050.63219011</v>
      </c>
      <c r="AC788" s="9">
        <v>728063488.05941868</v>
      </c>
      <c r="AD788" s="9">
        <v>730012050.63219011</v>
      </c>
      <c r="AE788" s="9">
        <v>728651238.19790542</v>
      </c>
      <c r="AF788" s="9">
        <v>4228639101.4183626</v>
      </c>
      <c r="AG788" s="9">
        <f>IF(ISBLANK(Tabla3[[#This Row],[FPO]]),"",YEAR(Tabla3[[#This Row],[FPO]])-$B$1)</f>
        <v>0</v>
      </c>
      <c r="AH788" s="9"/>
    </row>
    <row r="789" spans="1:34" x14ac:dyDescent="0.25">
      <c r="A789" s="4" t="s">
        <v>1939</v>
      </c>
      <c r="B789" s="4" t="s">
        <v>1940</v>
      </c>
      <c r="C789" s="5">
        <v>44789.421527777777</v>
      </c>
      <c r="D789" s="6">
        <v>44789.421527777777</v>
      </c>
      <c r="E789" s="4">
        <v>19.899999999999999</v>
      </c>
      <c r="F789" s="4" t="s">
        <v>21</v>
      </c>
      <c r="G789" s="4" t="s">
        <v>1927</v>
      </c>
      <c r="H789" s="4" t="s">
        <v>1941</v>
      </c>
      <c r="I789" s="7">
        <v>45291</v>
      </c>
      <c r="J789" s="7">
        <v>45291</v>
      </c>
      <c r="K789" s="4" t="s">
        <v>16</v>
      </c>
      <c r="L789" s="4" t="s">
        <v>16</v>
      </c>
      <c r="M789" s="4" t="s">
        <v>221</v>
      </c>
      <c r="N789" s="4" t="s">
        <v>16</v>
      </c>
      <c r="O789" s="15">
        <v>0</v>
      </c>
      <c r="P789" s="4">
        <v>0.61628000000000005</v>
      </c>
      <c r="Q789" s="9">
        <v>0</v>
      </c>
      <c r="R789" s="9">
        <v>459473.15704881452</v>
      </c>
      <c r="S789" s="9">
        <v>0</v>
      </c>
      <c r="T789" s="9">
        <v>667975.46071520646</v>
      </c>
      <c r="U789" s="9">
        <v>1521388.3015303449</v>
      </c>
      <c r="V789" s="9">
        <v>-106742.95281294819</v>
      </c>
      <c r="W789" s="9">
        <v>1521388.3015303449</v>
      </c>
      <c r="X789" s="9">
        <v>0</v>
      </c>
      <c r="Y789" s="9">
        <v>729110711.35495424</v>
      </c>
      <c r="Z789" s="9">
        <v>728651238.19790542</v>
      </c>
      <c r="AA789" s="9">
        <v>729319213.6586206</v>
      </c>
      <c r="AB789" s="9">
        <v>730172626.49943578</v>
      </c>
      <c r="AC789" s="9">
        <v>728544495.24509251</v>
      </c>
      <c r="AD789" s="9">
        <v>730172626.49943578</v>
      </c>
      <c r="AE789" s="9">
        <v>728651238.19790542</v>
      </c>
      <c r="AF789" s="9">
        <v>4229479969.6650977</v>
      </c>
      <c r="AG789" s="9">
        <f>IF(ISBLANK(Tabla3[[#This Row],[FPO]]),"",YEAR(Tabla3[[#This Row],[FPO]])-$B$1)</f>
        <v>0</v>
      </c>
      <c r="AH789" s="9"/>
    </row>
    <row r="790" spans="1:34" x14ac:dyDescent="0.25">
      <c r="A790" s="4" t="s">
        <v>1942</v>
      </c>
      <c r="B790" s="4" t="s">
        <v>1940</v>
      </c>
      <c r="C790" s="5">
        <v>44789.421527777777</v>
      </c>
      <c r="D790" s="6">
        <v>44789.421527777777</v>
      </c>
      <c r="E790" s="4">
        <v>19.899999999999999</v>
      </c>
      <c r="F790" s="4" t="s">
        <v>21</v>
      </c>
      <c r="G790" s="4" t="s">
        <v>1930</v>
      </c>
      <c r="H790" s="4" t="s">
        <v>1941</v>
      </c>
      <c r="I790" s="7">
        <v>45291</v>
      </c>
      <c r="J790" s="7">
        <v>45291</v>
      </c>
      <c r="K790" s="4" t="s">
        <v>16</v>
      </c>
      <c r="L790" s="4" t="s">
        <v>16</v>
      </c>
      <c r="M790" s="4" t="s">
        <v>221</v>
      </c>
      <c r="N790" s="4" t="s">
        <v>16</v>
      </c>
      <c r="O790" s="15">
        <v>0</v>
      </c>
      <c r="P790" s="4">
        <v>0.37542999999999999</v>
      </c>
      <c r="Q790" s="9">
        <v>0</v>
      </c>
      <c r="R790" s="9">
        <v>410977.77911342977</v>
      </c>
      <c r="S790" s="9">
        <v>0</v>
      </c>
      <c r="T790" s="9">
        <v>597473.57845725119</v>
      </c>
      <c r="U790" s="9">
        <v>1360812.4342847448</v>
      </c>
      <c r="V790" s="9">
        <v>-44379.671158445337</v>
      </c>
      <c r="W790" s="9">
        <v>1360812.4342847448</v>
      </c>
      <c r="X790" s="9">
        <v>0</v>
      </c>
      <c r="Y790" s="9">
        <v>729062215.97701883</v>
      </c>
      <c r="Z790" s="9">
        <v>728651238.19790542</v>
      </c>
      <c r="AA790" s="9">
        <v>729248711.77636266</v>
      </c>
      <c r="AB790" s="9">
        <v>730012050.63219011</v>
      </c>
      <c r="AC790" s="9">
        <v>728606858.52674699</v>
      </c>
      <c r="AD790" s="9">
        <v>730012050.63219011</v>
      </c>
      <c r="AE790" s="9">
        <v>728651238.19790542</v>
      </c>
      <c r="AF790" s="9">
        <v>4229182471.8856912</v>
      </c>
      <c r="AG790" s="9">
        <f>IF(ISBLANK(Tabla3[[#This Row],[FPO]]),"",YEAR(Tabla3[[#This Row],[FPO]])-$B$1)</f>
        <v>0</v>
      </c>
      <c r="AH790" s="9"/>
    </row>
    <row r="791" spans="1:34" x14ac:dyDescent="0.25">
      <c r="A791" s="4" t="s">
        <v>1943</v>
      </c>
      <c r="B791" s="4" t="s">
        <v>1944</v>
      </c>
      <c r="C791" s="5">
        <v>44789.422222222223</v>
      </c>
      <c r="D791" s="6">
        <v>44789.422222222223</v>
      </c>
      <c r="E791" s="4">
        <v>19.899999999999999</v>
      </c>
      <c r="F791" s="4" t="s">
        <v>21</v>
      </c>
      <c r="G791" s="4" t="s">
        <v>1927</v>
      </c>
      <c r="H791" s="4" t="s">
        <v>1945</v>
      </c>
      <c r="I791" s="7">
        <v>46022</v>
      </c>
      <c r="J791" s="7">
        <v>46022</v>
      </c>
      <c r="K791" s="4" t="s">
        <v>16</v>
      </c>
      <c r="L791" s="4" t="s">
        <v>16</v>
      </c>
      <c r="M791" s="4" t="s">
        <v>221</v>
      </c>
      <c r="N791" s="4" t="s">
        <v>16</v>
      </c>
      <c r="O791" s="15">
        <v>0</v>
      </c>
      <c r="P791" s="4">
        <v>-1.1769499999999999</v>
      </c>
      <c r="Q791" s="9">
        <v>0</v>
      </c>
      <c r="R791" s="9">
        <v>410977.77911342977</v>
      </c>
      <c r="S791" s="9">
        <v>0</v>
      </c>
      <c r="T791" s="9">
        <v>597473.57845725119</v>
      </c>
      <c r="U791" s="9">
        <v>1360812.4342847448</v>
      </c>
      <c r="V791" s="9">
        <v>-55490.235519628928</v>
      </c>
      <c r="W791" s="9">
        <v>1360812.4342847448</v>
      </c>
      <c r="X791" s="9">
        <v>0</v>
      </c>
      <c r="Y791" s="9">
        <v>729062215.97701883</v>
      </c>
      <c r="Z791" s="9">
        <v>728651238.19790542</v>
      </c>
      <c r="AA791" s="9">
        <v>729248711.77636266</v>
      </c>
      <c r="AB791" s="9">
        <v>730012050.63219011</v>
      </c>
      <c r="AC791" s="9">
        <v>728595747.96238577</v>
      </c>
      <c r="AD791" s="9">
        <v>730012050.63219011</v>
      </c>
      <c r="AE791" s="9">
        <v>728651238.19790542</v>
      </c>
      <c r="AF791" s="9">
        <v>4229171361.3213296</v>
      </c>
      <c r="AG791" s="9">
        <f>IF(ISBLANK(Tabla3[[#This Row],[FPO]]),"",YEAR(Tabla3[[#This Row],[FPO]])-$B$1)</f>
        <v>2</v>
      </c>
      <c r="AH791" s="9"/>
    </row>
    <row r="792" spans="1:34" x14ac:dyDescent="0.25">
      <c r="A792" s="4" t="s">
        <v>1946</v>
      </c>
      <c r="B792" s="4" t="s">
        <v>1944</v>
      </c>
      <c r="C792" s="5">
        <v>44789.422222222223</v>
      </c>
      <c r="D792" s="6">
        <v>44789.422222222223</v>
      </c>
      <c r="E792" s="4">
        <v>19.899999999999999</v>
      </c>
      <c r="F792" s="4" t="s">
        <v>21</v>
      </c>
      <c r="G792" s="4" t="s">
        <v>1930</v>
      </c>
      <c r="H792" s="4" t="s">
        <v>1945</v>
      </c>
      <c r="I792" s="7">
        <v>46022</v>
      </c>
      <c r="J792" s="7">
        <v>46022</v>
      </c>
      <c r="K792" s="4" t="s">
        <v>16</v>
      </c>
      <c r="L792" s="4" t="s">
        <v>16</v>
      </c>
      <c r="M792" s="4" t="s">
        <v>221</v>
      </c>
      <c r="N792" s="4" t="s">
        <v>16</v>
      </c>
      <c r="O792" s="15">
        <v>0</v>
      </c>
      <c r="P792" s="4">
        <v>-2.6417999999999999</v>
      </c>
      <c r="Q792" s="9">
        <v>0</v>
      </c>
      <c r="R792" s="9">
        <v>459473.15704881458</v>
      </c>
      <c r="S792" s="9">
        <v>0</v>
      </c>
      <c r="T792" s="9">
        <v>667975.46071520681</v>
      </c>
      <c r="U792" s="9">
        <v>1521388.3015303449</v>
      </c>
      <c r="V792" s="9">
        <v>-51221.551174333988</v>
      </c>
      <c r="W792" s="9">
        <v>1521388.3015303449</v>
      </c>
      <c r="X792" s="9">
        <v>0</v>
      </c>
      <c r="Y792" s="9">
        <v>729110711.35495424</v>
      </c>
      <c r="Z792" s="9">
        <v>728651238.19790542</v>
      </c>
      <c r="AA792" s="9">
        <v>729319213.6586206</v>
      </c>
      <c r="AB792" s="9">
        <v>730172626.49943578</v>
      </c>
      <c r="AC792" s="9">
        <v>728600016.64673114</v>
      </c>
      <c r="AD792" s="9">
        <v>730172626.49943578</v>
      </c>
      <c r="AE792" s="9">
        <v>728651238.19790542</v>
      </c>
      <c r="AF792" s="9">
        <v>4229535491.0667367</v>
      </c>
      <c r="AG792" s="9">
        <f>IF(ISBLANK(Tabla3[[#This Row],[FPO]]),"",YEAR(Tabla3[[#This Row],[FPO]])-$B$1)</f>
        <v>2</v>
      </c>
      <c r="AH792" s="9"/>
    </row>
    <row r="793" spans="1:34" x14ac:dyDescent="0.25">
      <c r="A793" s="4" t="s">
        <v>1925</v>
      </c>
      <c r="B793" s="4" t="s">
        <v>1926</v>
      </c>
      <c r="C793" s="5">
        <v>44789.92291666667</v>
      </c>
      <c r="D793" s="6">
        <v>44789.92291666667</v>
      </c>
      <c r="E793" s="4">
        <v>19.899999999999999</v>
      </c>
      <c r="F793" s="4" t="s">
        <v>21</v>
      </c>
      <c r="G793" s="4" t="s">
        <v>1927</v>
      </c>
      <c r="H793" s="4" t="s">
        <v>1928</v>
      </c>
      <c r="I793" s="7">
        <v>46022</v>
      </c>
      <c r="J793" s="7">
        <v>46022</v>
      </c>
      <c r="K793" s="4" t="s">
        <v>16</v>
      </c>
      <c r="L793" s="4" t="s">
        <v>16</v>
      </c>
      <c r="M793" s="4" t="s">
        <v>221</v>
      </c>
      <c r="N793" s="4" t="s">
        <v>16</v>
      </c>
      <c r="O793" s="15">
        <v>0</v>
      </c>
      <c r="P793" s="4">
        <v>-1.1769499999999999</v>
      </c>
      <c r="Q793" s="9">
        <v>0</v>
      </c>
      <c r="R793" s="9">
        <v>459473.15704881458</v>
      </c>
      <c r="S793" s="9">
        <v>0</v>
      </c>
      <c r="T793" s="9">
        <v>667975.46071520681</v>
      </c>
      <c r="U793" s="9">
        <v>1521388.3015303449</v>
      </c>
      <c r="V793" s="9">
        <v>-53303.906818367206</v>
      </c>
      <c r="W793" s="9">
        <v>1521388.3015303449</v>
      </c>
      <c r="X793" s="9">
        <v>0</v>
      </c>
      <c r="Y793" s="9">
        <v>729110711.35495424</v>
      </c>
      <c r="Z793" s="9">
        <v>728651238.19790542</v>
      </c>
      <c r="AA793" s="9">
        <v>729319213.6586206</v>
      </c>
      <c r="AB793" s="9">
        <v>730172626.49943578</v>
      </c>
      <c r="AC793" s="9">
        <v>728597934.29108703</v>
      </c>
      <c r="AD793" s="9">
        <v>730172626.49943578</v>
      </c>
      <c r="AE793" s="9">
        <v>728651238.19790542</v>
      </c>
      <c r="AF793" s="9">
        <v>4229533408.7110925</v>
      </c>
      <c r="AG793" s="9">
        <f>IF(ISBLANK(Tabla3[[#This Row],[FPO]]),"",YEAR(Tabla3[[#This Row],[FPO]])-$B$1)</f>
        <v>2</v>
      </c>
      <c r="AH793" s="9"/>
    </row>
    <row r="794" spans="1:34" x14ac:dyDescent="0.25">
      <c r="A794" s="4" t="s">
        <v>1929</v>
      </c>
      <c r="B794" s="4" t="s">
        <v>1926</v>
      </c>
      <c r="C794" s="5">
        <v>44789.92291666667</v>
      </c>
      <c r="D794" s="6">
        <v>44789.92291666667</v>
      </c>
      <c r="E794" s="4">
        <v>19.899999999999999</v>
      </c>
      <c r="F794" s="4" t="s">
        <v>21</v>
      </c>
      <c r="G794" s="4" t="s">
        <v>1930</v>
      </c>
      <c r="H794" s="4" t="s">
        <v>1928</v>
      </c>
      <c r="I794" s="7">
        <v>46022</v>
      </c>
      <c r="J794" s="7">
        <v>46022</v>
      </c>
      <c r="K794" s="4" t="s">
        <v>16</v>
      </c>
      <c r="L794" s="4" t="s">
        <v>16</v>
      </c>
      <c r="M794" s="4" t="s">
        <v>221</v>
      </c>
      <c r="N794" s="4" t="s">
        <v>16</v>
      </c>
      <c r="O794" s="15">
        <v>0</v>
      </c>
      <c r="P794" s="4">
        <v>-2.6417999999999999</v>
      </c>
      <c r="Q794" s="9">
        <v>0</v>
      </c>
      <c r="R794" s="9">
        <v>459473.15704881458</v>
      </c>
      <c r="S794" s="9">
        <v>0</v>
      </c>
      <c r="T794" s="9">
        <v>667975.46071520681</v>
      </c>
      <c r="U794" s="9">
        <v>1521388.3015303449</v>
      </c>
      <c r="V794" s="9">
        <v>-41.59957051436205</v>
      </c>
      <c r="W794" s="9">
        <v>1521388.3015303449</v>
      </c>
      <c r="X794" s="9">
        <v>0</v>
      </c>
      <c r="Y794" s="9">
        <v>729110711.35495424</v>
      </c>
      <c r="Z794" s="9">
        <v>728651238.19790542</v>
      </c>
      <c r="AA794" s="9">
        <v>729319213.6586206</v>
      </c>
      <c r="AB794" s="9">
        <v>730172626.49943578</v>
      </c>
      <c r="AC794" s="9">
        <v>728651196.59833491</v>
      </c>
      <c r="AD794" s="9">
        <v>730172626.49943578</v>
      </c>
      <c r="AE794" s="9">
        <v>728651238.19790542</v>
      </c>
      <c r="AF794" s="9">
        <v>4229586671.0183401</v>
      </c>
      <c r="AG794" s="9">
        <f>IF(ISBLANK(Tabla3[[#This Row],[FPO]]),"",YEAR(Tabla3[[#This Row],[FPO]])-$B$1)</f>
        <v>2</v>
      </c>
      <c r="AH794" s="9"/>
    </row>
    <row r="795" spans="1:34" x14ac:dyDescent="0.25">
      <c r="A795" s="4" t="s">
        <v>1931</v>
      </c>
      <c r="B795" s="4" t="s">
        <v>1932</v>
      </c>
      <c r="C795" s="5">
        <v>44789.923611111109</v>
      </c>
      <c r="D795" s="6">
        <v>44789.923611111109</v>
      </c>
      <c r="E795" s="4">
        <v>19.899999999999999</v>
      </c>
      <c r="F795" s="4" t="s">
        <v>21</v>
      </c>
      <c r="G795" s="4" t="s">
        <v>1927</v>
      </c>
      <c r="H795" s="4" t="s">
        <v>1933</v>
      </c>
      <c r="I795" s="7">
        <v>46022</v>
      </c>
      <c r="J795" s="7">
        <v>46022</v>
      </c>
      <c r="K795" s="4" t="s">
        <v>16</v>
      </c>
      <c r="L795" s="4" t="s">
        <v>16</v>
      </c>
      <c r="M795" s="4" t="s">
        <v>221</v>
      </c>
      <c r="N795" s="4" t="s">
        <v>16</v>
      </c>
      <c r="O795" s="15">
        <v>0</v>
      </c>
      <c r="P795" s="4">
        <v>-1.1769499999999999</v>
      </c>
      <c r="Q795" s="9">
        <v>0</v>
      </c>
      <c r="R795" s="9">
        <v>459473.15704881458</v>
      </c>
      <c r="S795" s="9">
        <v>0</v>
      </c>
      <c r="T795" s="9">
        <v>667975.46071520681</v>
      </c>
      <c r="U795" s="9">
        <v>1521388.3015303449</v>
      </c>
      <c r="V795" s="9">
        <v>-32.685376832713054</v>
      </c>
      <c r="W795" s="9">
        <v>1521388.3015303449</v>
      </c>
      <c r="X795" s="9">
        <v>0</v>
      </c>
      <c r="Y795" s="9">
        <v>729110711.35495424</v>
      </c>
      <c r="Z795" s="9">
        <v>728651238.19790542</v>
      </c>
      <c r="AA795" s="9">
        <v>729319213.6586206</v>
      </c>
      <c r="AB795" s="9">
        <v>730172626.49943578</v>
      </c>
      <c r="AC795" s="9">
        <v>728651205.51252854</v>
      </c>
      <c r="AD795" s="9">
        <v>730172626.49943578</v>
      </c>
      <c r="AE795" s="9">
        <v>728651238.19790542</v>
      </c>
      <c r="AF795" s="9">
        <v>4229586679.9325337</v>
      </c>
      <c r="AG795" s="9">
        <f>IF(ISBLANK(Tabla3[[#This Row],[FPO]]),"",YEAR(Tabla3[[#This Row],[FPO]])-$B$1)</f>
        <v>2</v>
      </c>
      <c r="AH795" s="9"/>
    </row>
    <row r="796" spans="1:34" x14ac:dyDescent="0.25">
      <c r="A796" s="4" t="s">
        <v>1934</v>
      </c>
      <c r="B796" s="4" t="s">
        <v>1932</v>
      </c>
      <c r="C796" s="5">
        <v>44789.923611111109</v>
      </c>
      <c r="D796" s="6">
        <v>44789.923611111109</v>
      </c>
      <c r="E796" s="4">
        <v>19.899999999999999</v>
      </c>
      <c r="F796" s="4" t="s">
        <v>21</v>
      </c>
      <c r="G796" s="4" t="s">
        <v>1930</v>
      </c>
      <c r="H796" s="4" t="s">
        <v>1933</v>
      </c>
      <c r="I796" s="7">
        <v>46022</v>
      </c>
      <c r="J796" s="7">
        <v>46022</v>
      </c>
      <c r="K796" s="4" t="s">
        <v>16</v>
      </c>
      <c r="L796" s="4" t="s">
        <v>16</v>
      </c>
      <c r="M796" s="4" t="s">
        <v>221</v>
      </c>
      <c r="N796" s="4" t="s">
        <v>16</v>
      </c>
      <c r="O796" s="15">
        <v>0</v>
      </c>
      <c r="P796" s="4">
        <v>-2.3440500000000002</v>
      </c>
      <c r="Q796" s="9">
        <v>0</v>
      </c>
      <c r="R796" s="9">
        <v>410977.77911343001</v>
      </c>
      <c r="S796" s="9">
        <v>0</v>
      </c>
      <c r="T796" s="9">
        <v>597473.57845725119</v>
      </c>
      <c r="U796" s="9">
        <v>1360812.4342847455</v>
      </c>
      <c r="V796" s="9">
        <v>-562747.67840716615</v>
      </c>
      <c r="W796" s="9">
        <v>1360812.434284745</v>
      </c>
      <c r="X796" s="9">
        <v>0</v>
      </c>
      <c r="Y796" s="9">
        <v>729062215.97701883</v>
      </c>
      <c r="Z796" s="9">
        <v>728651238.19790542</v>
      </c>
      <c r="AA796" s="9">
        <v>729248711.77636266</v>
      </c>
      <c r="AB796" s="9">
        <v>730012050.63219011</v>
      </c>
      <c r="AC796" s="9">
        <v>728088490.51949823</v>
      </c>
      <c r="AD796" s="9">
        <v>730012050.63219011</v>
      </c>
      <c r="AE796" s="9">
        <v>728651238.19790542</v>
      </c>
      <c r="AF796" s="9">
        <v>4228664103.8784423</v>
      </c>
      <c r="AG796" s="9">
        <f>IF(ISBLANK(Tabla3[[#This Row],[FPO]]),"",YEAR(Tabla3[[#This Row],[FPO]])-$B$1)</f>
        <v>2</v>
      </c>
      <c r="AH796" s="9"/>
    </row>
    <row r="797" spans="1:34" hidden="1" x14ac:dyDescent="0.25">
      <c r="A797" s="4" t="s">
        <v>2141</v>
      </c>
      <c r="B797" s="4" t="s">
        <v>2142</v>
      </c>
      <c r="C797" s="5">
        <v>44753</v>
      </c>
      <c r="D797" s="6">
        <v>44753</v>
      </c>
      <c r="E797" s="4">
        <v>65</v>
      </c>
      <c r="F797" s="4" t="s">
        <v>21</v>
      </c>
      <c r="G797" s="4" t="s">
        <v>1684</v>
      </c>
      <c r="H797" s="4" t="s">
        <v>2143</v>
      </c>
      <c r="I797" s="7">
        <v>46387</v>
      </c>
      <c r="J797" s="7">
        <v>46387</v>
      </c>
      <c r="K797" s="4" t="s">
        <v>16</v>
      </c>
      <c r="L797" s="4" t="s">
        <v>16</v>
      </c>
      <c r="M797" s="4" t="s">
        <v>221</v>
      </c>
      <c r="N797" s="4" t="s">
        <v>16</v>
      </c>
      <c r="O797" s="15">
        <v>0</v>
      </c>
      <c r="P797" s="4">
        <v>-3.9655100000000001</v>
      </c>
      <c r="Q797" s="9">
        <v>0</v>
      </c>
      <c r="R797" s="9">
        <v>410977.77911342977</v>
      </c>
      <c r="S797" s="9">
        <v>0</v>
      </c>
      <c r="T797" s="9">
        <v>597473.57845725096</v>
      </c>
      <c r="U797" s="9">
        <v>1360812.4342847452</v>
      </c>
      <c r="V797" s="9">
        <v>-80445.415306137205</v>
      </c>
      <c r="W797" s="9">
        <v>1360812.4342847452</v>
      </c>
      <c r="X797" s="9">
        <v>0</v>
      </c>
      <c r="Y797" s="9">
        <v>729062215.97701883</v>
      </c>
      <c r="Z797" s="9">
        <v>728651238.19790542</v>
      </c>
      <c r="AA797" s="9">
        <v>729248711.77636266</v>
      </c>
      <c r="AB797" s="9">
        <v>730012050.63219011</v>
      </c>
      <c r="AC797" s="9">
        <v>728570792.78259933</v>
      </c>
      <c r="AD797" s="9">
        <v>730012050.63219011</v>
      </c>
      <c r="AE797" s="9">
        <v>728651238.19790542</v>
      </c>
      <c r="AF797" s="9">
        <v>4229146406.1415434</v>
      </c>
      <c r="AG797" s="9">
        <f>IF(ISBLANK(Tabla3[[#This Row],[FPO]]),"",YEAR(Tabla3[[#This Row],[FPO]])-$B$1)</f>
        <v>3</v>
      </c>
      <c r="AH797" s="9"/>
    </row>
    <row r="798" spans="1:34" hidden="1" x14ac:dyDescent="0.25">
      <c r="A798" s="4" t="s">
        <v>2144</v>
      </c>
      <c r="B798" s="4" t="s">
        <v>2142</v>
      </c>
      <c r="C798" s="5">
        <v>44753</v>
      </c>
      <c r="D798" s="6">
        <v>44753</v>
      </c>
      <c r="E798" s="4">
        <v>65</v>
      </c>
      <c r="F798" s="4" t="s">
        <v>21</v>
      </c>
      <c r="G798" s="4" t="s">
        <v>1817</v>
      </c>
      <c r="H798" s="4" t="s">
        <v>2143</v>
      </c>
      <c r="I798" s="7">
        <v>46387</v>
      </c>
      <c r="J798" s="7">
        <v>46387</v>
      </c>
      <c r="K798" s="4" t="s">
        <v>16</v>
      </c>
      <c r="L798" s="4" t="s">
        <v>16</v>
      </c>
      <c r="M798" s="4" t="s">
        <v>221</v>
      </c>
      <c r="N798" s="4" t="s">
        <v>16</v>
      </c>
      <c r="O798" s="15">
        <v>0</v>
      </c>
      <c r="P798" s="4">
        <v>-4.5756199999999998</v>
      </c>
      <c r="Q798" s="9">
        <v>0</v>
      </c>
      <c r="R798" s="9">
        <v>410977.77911342977</v>
      </c>
      <c r="S798" s="9">
        <v>0</v>
      </c>
      <c r="T798" s="9">
        <v>597473.57845725096</v>
      </c>
      <c r="U798" s="9">
        <v>1360812.4342847452</v>
      </c>
      <c r="V798" s="9">
        <v>81556.101513519752</v>
      </c>
      <c r="W798" s="9">
        <v>1360812.4342847452</v>
      </c>
      <c r="X798" s="9">
        <v>0</v>
      </c>
      <c r="Y798" s="9">
        <v>729062215.97701883</v>
      </c>
      <c r="Z798" s="9">
        <v>728651238.19790542</v>
      </c>
      <c r="AA798" s="9">
        <v>729248711.77636266</v>
      </c>
      <c r="AB798" s="9">
        <v>730012050.63219011</v>
      </c>
      <c r="AC798" s="9">
        <v>728732794.29941893</v>
      </c>
      <c r="AD798" s="9">
        <v>730012050.63219011</v>
      </c>
      <c r="AE798" s="9">
        <v>728651238.19790542</v>
      </c>
      <c r="AF798" s="9">
        <v>4229308407.6583629</v>
      </c>
      <c r="AG798" s="9">
        <f>IF(ISBLANK(Tabla3[[#This Row],[FPO]]),"",YEAR(Tabla3[[#This Row],[FPO]])-$B$1)</f>
        <v>3</v>
      </c>
      <c r="AH798" s="9"/>
    </row>
    <row r="799" spans="1:34" hidden="1" x14ac:dyDescent="0.25">
      <c r="A799" s="4" t="s">
        <v>2111</v>
      </c>
      <c r="B799" s="4" t="s">
        <v>2112</v>
      </c>
      <c r="C799" s="5">
        <v>44757</v>
      </c>
      <c r="D799" s="6">
        <v>44757</v>
      </c>
      <c r="E799" s="4">
        <v>110</v>
      </c>
      <c r="F799" s="4" t="s">
        <v>21</v>
      </c>
      <c r="G799" s="4" t="s">
        <v>1865</v>
      </c>
      <c r="H799" s="4" t="s">
        <v>2113</v>
      </c>
      <c r="I799" s="7">
        <v>46265</v>
      </c>
      <c r="J799" s="7">
        <v>46265</v>
      </c>
      <c r="K799" s="4" t="s">
        <v>16</v>
      </c>
      <c r="L799" s="4" t="s">
        <v>16</v>
      </c>
      <c r="M799" s="4" t="s">
        <v>221</v>
      </c>
      <c r="N799" s="4" t="s">
        <v>16</v>
      </c>
      <c r="O799" s="15">
        <v>0</v>
      </c>
      <c r="P799" s="4">
        <v>-61.12</v>
      </c>
      <c r="Q799" s="9">
        <v>0</v>
      </c>
      <c r="R799" s="9">
        <v>459473.15704881452</v>
      </c>
      <c r="S799" s="9">
        <v>0</v>
      </c>
      <c r="T799" s="9">
        <v>667975.46071520646</v>
      </c>
      <c r="U799" s="9">
        <v>1521388.3015303449</v>
      </c>
      <c r="V799" s="9">
        <v>-106742.95281294819</v>
      </c>
      <c r="W799" s="9">
        <v>1521388.3015303449</v>
      </c>
      <c r="X799" s="9">
        <v>0</v>
      </c>
      <c r="Y799" s="9">
        <v>729110711.35495424</v>
      </c>
      <c r="Z799" s="9">
        <v>728651238.19790542</v>
      </c>
      <c r="AA799" s="9">
        <v>729319213.6586206</v>
      </c>
      <c r="AB799" s="9">
        <v>730172626.49943578</v>
      </c>
      <c r="AC799" s="9">
        <v>728544495.24509251</v>
      </c>
      <c r="AD799" s="9">
        <v>730172626.49943578</v>
      </c>
      <c r="AE799" s="9">
        <v>728651238.19790542</v>
      </c>
      <c r="AF799" s="9">
        <v>4229479969.6650977</v>
      </c>
      <c r="AG799" s="9">
        <f>IF(ISBLANK(Tabla3[[#This Row],[FPO]]),"",YEAR(Tabla3[[#This Row],[FPO]])-$B$1)</f>
        <v>3</v>
      </c>
      <c r="AH799" s="9"/>
    </row>
    <row r="800" spans="1:34" hidden="1" x14ac:dyDescent="0.25">
      <c r="A800" s="4" t="s">
        <v>2114</v>
      </c>
      <c r="B800" s="4" t="s">
        <v>2112</v>
      </c>
      <c r="C800" s="5">
        <v>44757</v>
      </c>
      <c r="D800" s="6">
        <v>44757</v>
      </c>
      <c r="E800" s="4">
        <v>110</v>
      </c>
      <c r="F800" s="4" t="s">
        <v>21</v>
      </c>
      <c r="G800" s="4" t="s">
        <v>1899</v>
      </c>
      <c r="H800" s="4" t="s">
        <v>2113</v>
      </c>
      <c r="I800" s="7">
        <v>46265</v>
      </c>
      <c r="J800" s="7">
        <v>46265</v>
      </c>
      <c r="K800" s="4" t="s">
        <v>16</v>
      </c>
      <c r="L800" s="4" t="s">
        <v>16</v>
      </c>
      <c r="M800" s="4" t="s">
        <v>221</v>
      </c>
      <c r="N800" s="4" t="s">
        <v>16</v>
      </c>
      <c r="O800" s="15">
        <v>0</v>
      </c>
      <c r="P800" s="4">
        <v>-58.52</v>
      </c>
      <c r="Q800" s="9">
        <v>0</v>
      </c>
      <c r="R800" s="9">
        <v>410977.77911342983</v>
      </c>
      <c r="S800" s="9">
        <v>0</v>
      </c>
      <c r="T800" s="9">
        <v>597473.57845725107</v>
      </c>
      <c r="U800" s="9">
        <v>1360812.4342847452</v>
      </c>
      <c r="V800" s="9">
        <v>-139720.57028309349</v>
      </c>
      <c r="W800" s="9">
        <v>1360812.4342847452</v>
      </c>
      <c r="X800" s="9">
        <v>0</v>
      </c>
      <c r="Y800" s="9">
        <v>729062215.97701883</v>
      </c>
      <c r="Z800" s="9">
        <v>728651238.19790542</v>
      </c>
      <c r="AA800" s="9">
        <v>729248711.77636266</v>
      </c>
      <c r="AB800" s="9">
        <v>730012050.63219011</v>
      </c>
      <c r="AC800" s="9">
        <v>728511517.62762237</v>
      </c>
      <c r="AD800" s="9">
        <v>730012050.63219011</v>
      </c>
      <c r="AE800" s="9">
        <v>728651238.19790542</v>
      </c>
      <c r="AF800" s="9">
        <v>4229087130.9865661</v>
      </c>
      <c r="AG800" s="9">
        <f>IF(ISBLANK(Tabla3[[#This Row],[FPO]]),"",YEAR(Tabla3[[#This Row],[FPO]])-$B$1)</f>
        <v>3</v>
      </c>
      <c r="AH800" s="9"/>
    </row>
    <row r="801" spans="1:34" hidden="1" x14ac:dyDescent="0.25">
      <c r="A801" s="4" t="s">
        <v>1809</v>
      </c>
      <c r="B801" s="4" t="s">
        <v>1810</v>
      </c>
      <c r="C801" s="5">
        <v>44760</v>
      </c>
      <c r="D801" s="6">
        <v>44760</v>
      </c>
      <c r="E801" s="4">
        <v>200</v>
      </c>
      <c r="F801" s="4" t="s">
        <v>21</v>
      </c>
      <c r="G801" s="4" t="s">
        <v>1681</v>
      </c>
      <c r="H801" s="4" t="s">
        <v>1811</v>
      </c>
      <c r="I801" s="7">
        <v>46387</v>
      </c>
      <c r="J801" s="7">
        <v>46387</v>
      </c>
      <c r="K801" s="4" t="s">
        <v>16</v>
      </c>
      <c r="L801" s="4" t="s">
        <v>16</v>
      </c>
      <c r="M801" s="4" t="s">
        <v>221</v>
      </c>
      <c r="N801" s="4" t="s">
        <v>16</v>
      </c>
      <c r="O801" s="15">
        <v>0</v>
      </c>
      <c r="P801" s="4">
        <v>-15.21</v>
      </c>
      <c r="Q801" s="9">
        <v>0</v>
      </c>
      <c r="R801" s="9">
        <v>410977.77911342983</v>
      </c>
      <c r="S801" s="9">
        <v>0</v>
      </c>
      <c r="T801" s="9">
        <v>597473.57845725107</v>
      </c>
      <c r="U801" s="9">
        <v>1360812.4342847452</v>
      </c>
      <c r="V801" s="9">
        <v>-115715.71459568974</v>
      </c>
      <c r="W801" s="9">
        <v>1360812.4342847452</v>
      </c>
      <c r="X801" s="9">
        <v>0</v>
      </c>
      <c r="Y801" s="9">
        <v>729062215.97701883</v>
      </c>
      <c r="Z801" s="9">
        <v>728651238.19790542</v>
      </c>
      <c r="AA801" s="9">
        <v>729248711.77636266</v>
      </c>
      <c r="AB801" s="9">
        <v>730012050.63219011</v>
      </c>
      <c r="AC801" s="9">
        <v>728535522.48330975</v>
      </c>
      <c r="AD801" s="9">
        <v>730012050.63219011</v>
      </c>
      <c r="AE801" s="9">
        <v>728651238.19790542</v>
      </c>
      <c r="AF801" s="9">
        <v>4229111135.8422537</v>
      </c>
      <c r="AG801" s="9">
        <f>IF(ISBLANK(Tabla3[[#This Row],[FPO]]),"",YEAR(Tabla3[[#This Row],[FPO]])-$B$1)</f>
        <v>3</v>
      </c>
      <c r="AH801" s="9"/>
    </row>
    <row r="802" spans="1:34" hidden="1" x14ac:dyDescent="0.25">
      <c r="A802" s="4" t="s">
        <v>1812</v>
      </c>
      <c r="B802" s="4" t="s">
        <v>1810</v>
      </c>
      <c r="C802" s="5">
        <v>44760</v>
      </c>
      <c r="D802" s="6">
        <v>44760</v>
      </c>
      <c r="E802" s="4">
        <v>200</v>
      </c>
      <c r="F802" s="4" t="s">
        <v>21</v>
      </c>
      <c r="G802" s="4" t="s">
        <v>1713</v>
      </c>
      <c r="H802" s="4" t="s">
        <v>1811</v>
      </c>
      <c r="I802" s="7">
        <v>46387</v>
      </c>
      <c r="J802" s="7">
        <v>46387</v>
      </c>
      <c r="K802" s="4" t="s">
        <v>16</v>
      </c>
      <c r="L802" s="4" t="s">
        <v>16</v>
      </c>
      <c r="M802" s="4" t="s">
        <v>221</v>
      </c>
      <c r="N802" s="4" t="s">
        <v>16</v>
      </c>
      <c r="O802" s="15">
        <v>0</v>
      </c>
      <c r="P802" s="4">
        <v>15.42</v>
      </c>
      <c r="Q802" s="9">
        <v>0</v>
      </c>
      <c r="R802" s="9">
        <v>367600.87577229866</v>
      </c>
      <c r="S802" s="9">
        <v>0</v>
      </c>
      <c r="T802" s="9">
        <v>534412.86087410641</v>
      </c>
      <c r="U802" s="9">
        <v>1217184.6460507561</v>
      </c>
      <c r="V802" s="9">
        <v>-55633.656183742074</v>
      </c>
      <c r="W802" s="9">
        <v>1217184.6460507561</v>
      </c>
      <c r="X802" s="9">
        <v>0</v>
      </c>
      <c r="Y802" s="9">
        <v>729018839.07367778</v>
      </c>
      <c r="Z802" s="9">
        <v>728651238.19790542</v>
      </c>
      <c r="AA802" s="9">
        <v>729185651.05877948</v>
      </c>
      <c r="AB802" s="9">
        <v>729868422.84395623</v>
      </c>
      <c r="AC802" s="9">
        <v>728595604.5417217</v>
      </c>
      <c r="AD802" s="9">
        <v>729868422.84395623</v>
      </c>
      <c r="AE802" s="9">
        <v>728651238.19790542</v>
      </c>
      <c r="AF802" s="9">
        <v>4228849338.5973902</v>
      </c>
      <c r="AG802" s="9">
        <f>IF(ISBLANK(Tabla3[[#This Row],[FPO]]),"",YEAR(Tabla3[[#This Row],[FPO]])-$B$1)</f>
        <v>3</v>
      </c>
      <c r="AH802" s="9"/>
    </row>
    <row r="803" spans="1:34" hidden="1" x14ac:dyDescent="0.25">
      <c r="A803" s="4" t="s">
        <v>2107</v>
      </c>
      <c r="B803" s="4" t="s">
        <v>2108</v>
      </c>
      <c r="C803" s="5">
        <v>44757</v>
      </c>
      <c r="D803" s="6">
        <v>44757</v>
      </c>
      <c r="E803" s="4">
        <v>120.3</v>
      </c>
      <c r="F803" s="4" t="s">
        <v>21</v>
      </c>
      <c r="G803" s="4" t="s">
        <v>1719</v>
      </c>
      <c r="H803" s="4" t="s">
        <v>2109</v>
      </c>
      <c r="I803" s="7">
        <v>46288</v>
      </c>
      <c r="J803" s="7">
        <v>46288</v>
      </c>
      <c r="K803" s="4" t="s">
        <v>16</v>
      </c>
      <c r="L803" s="4" t="s">
        <v>16</v>
      </c>
      <c r="M803" s="4" t="s">
        <v>221</v>
      </c>
      <c r="N803" s="4" t="s">
        <v>16</v>
      </c>
      <c r="O803" s="15">
        <v>0</v>
      </c>
      <c r="P803" s="4">
        <v>-15.89</v>
      </c>
      <c r="Q803" s="9">
        <v>0</v>
      </c>
      <c r="R803" s="9">
        <v>367600.87577229866</v>
      </c>
      <c r="S803" s="9">
        <v>0</v>
      </c>
      <c r="T803" s="9">
        <v>534412.86087410641</v>
      </c>
      <c r="U803" s="9">
        <v>1217184.6460507561</v>
      </c>
      <c r="V803" s="9">
        <v>-36805.258937883787</v>
      </c>
      <c r="W803" s="9">
        <v>1217184.6460507561</v>
      </c>
      <c r="X803" s="9">
        <v>0</v>
      </c>
      <c r="Y803" s="9">
        <v>729018839.07367778</v>
      </c>
      <c r="Z803" s="9">
        <v>728651238.19790542</v>
      </c>
      <c r="AA803" s="9">
        <v>729185651.05877948</v>
      </c>
      <c r="AB803" s="9">
        <v>729868422.84395623</v>
      </c>
      <c r="AC803" s="9">
        <v>728614432.93896759</v>
      </c>
      <c r="AD803" s="9">
        <v>729868422.84395623</v>
      </c>
      <c r="AE803" s="9">
        <v>728651238.19790542</v>
      </c>
      <c r="AF803" s="9">
        <v>4228868166.9946356</v>
      </c>
      <c r="AG803" s="9">
        <f>IF(ISBLANK(Tabla3[[#This Row],[FPO]]),"",YEAR(Tabla3[[#This Row],[FPO]])-$B$1)</f>
        <v>3</v>
      </c>
      <c r="AH803" s="9"/>
    </row>
    <row r="804" spans="1:34" hidden="1" x14ac:dyDescent="0.25">
      <c r="A804" s="4" t="s">
        <v>2110</v>
      </c>
      <c r="B804" s="4" t="s">
        <v>2108</v>
      </c>
      <c r="C804" s="5">
        <v>44757</v>
      </c>
      <c r="D804" s="6">
        <v>44757</v>
      </c>
      <c r="E804" s="4">
        <v>120.3</v>
      </c>
      <c r="F804" s="4" t="s">
        <v>21</v>
      </c>
      <c r="G804" s="4" t="s">
        <v>1749</v>
      </c>
      <c r="H804" s="4" t="s">
        <v>2109</v>
      </c>
      <c r="I804" s="7">
        <v>46288</v>
      </c>
      <c r="J804" s="7">
        <v>46288</v>
      </c>
      <c r="K804" s="4" t="s">
        <v>16</v>
      </c>
      <c r="L804" s="4" t="s">
        <v>18</v>
      </c>
      <c r="M804" s="4" t="s">
        <v>221</v>
      </c>
      <c r="N804" s="4" t="s">
        <v>16</v>
      </c>
      <c r="O804" s="15">
        <v>10705723360</v>
      </c>
      <c r="P804" s="4">
        <v>-13.16</v>
      </c>
      <c r="Q804" s="9">
        <v>0</v>
      </c>
      <c r="R804" s="9">
        <v>410977.77911343001</v>
      </c>
      <c r="S804" s="9">
        <v>0</v>
      </c>
      <c r="T804" s="9">
        <v>597473.57845725131</v>
      </c>
      <c r="U804" s="9">
        <v>1360812.434284745</v>
      </c>
      <c r="V804" s="9">
        <v>-65649.025080050531</v>
      </c>
      <c r="W804" s="9">
        <v>1360812.434284745</v>
      </c>
      <c r="X804" s="9">
        <v>0</v>
      </c>
      <c r="Y804" s="9">
        <v>729062215.97701883</v>
      </c>
      <c r="Z804" s="9">
        <v>728651238.19790542</v>
      </c>
      <c r="AA804" s="9">
        <v>729248711.77636266</v>
      </c>
      <c r="AB804" s="9">
        <v>730012050.63219011</v>
      </c>
      <c r="AC804" s="9">
        <v>728585589.17282534</v>
      </c>
      <c r="AD804" s="9">
        <v>730012050.63219011</v>
      </c>
      <c r="AE804" s="9">
        <v>728651238.19790542</v>
      </c>
      <c r="AF804" s="9">
        <v>4229161202.5317693</v>
      </c>
      <c r="AG804" s="9">
        <f>IF(ISBLANK(Tabla3[[#This Row],[FPO]]),"",YEAR(Tabla3[[#This Row],[FPO]])-$B$1)</f>
        <v>3</v>
      </c>
      <c r="AH804" s="9"/>
    </row>
    <row r="805" spans="1:34" hidden="1" x14ac:dyDescent="0.25">
      <c r="A805" s="4" t="s">
        <v>2115</v>
      </c>
      <c r="B805" s="4" t="s">
        <v>2116</v>
      </c>
      <c r="C805" s="5">
        <v>44757</v>
      </c>
      <c r="D805" s="6">
        <v>44757</v>
      </c>
      <c r="E805" s="4">
        <v>99.9</v>
      </c>
      <c r="F805" s="4" t="s">
        <v>21</v>
      </c>
      <c r="G805" s="4" t="s">
        <v>1691</v>
      </c>
      <c r="H805" s="4" t="s">
        <v>2117</v>
      </c>
      <c r="I805" s="7">
        <v>46258</v>
      </c>
      <c r="J805" s="7">
        <v>46258</v>
      </c>
      <c r="K805" s="4" t="s">
        <v>16</v>
      </c>
      <c r="L805" s="4" t="s">
        <v>16</v>
      </c>
      <c r="M805" s="4" t="s">
        <v>221</v>
      </c>
      <c r="N805" s="4" t="s">
        <v>16</v>
      </c>
      <c r="O805" s="15">
        <v>0</v>
      </c>
      <c r="P805" s="4">
        <v>-6.2</v>
      </c>
      <c r="Q805" s="9">
        <v>0</v>
      </c>
      <c r="R805" s="9">
        <v>410977.77911343001</v>
      </c>
      <c r="S805" s="9">
        <v>0</v>
      </c>
      <c r="T805" s="9">
        <v>597473.57845725131</v>
      </c>
      <c r="U805" s="9">
        <v>1360812.434284745</v>
      </c>
      <c r="V805" s="9">
        <v>-37271.371053941126</v>
      </c>
      <c r="W805" s="9">
        <v>1360812.434284745</v>
      </c>
      <c r="X805" s="9">
        <v>0</v>
      </c>
      <c r="Y805" s="9">
        <v>729062215.97701883</v>
      </c>
      <c r="Z805" s="9">
        <v>728651238.19790542</v>
      </c>
      <c r="AA805" s="9">
        <v>729248711.77636266</v>
      </c>
      <c r="AB805" s="9">
        <v>730012050.63219011</v>
      </c>
      <c r="AC805" s="9">
        <v>728613966.82685149</v>
      </c>
      <c r="AD805" s="9">
        <v>730012050.63219011</v>
      </c>
      <c r="AE805" s="9">
        <v>728651238.19790542</v>
      </c>
      <c r="AF805" s="9">
        <v>4229189580.1857953</v>
      </c>
      <c r="AG805" s="9">
        <f>IF(ISBLANK(Tabla3[[#This Row],[FPO]]),"",YEAR(Tabla3[[#This Row],[FPO]])-$B$1)</f>
        <v>3</v>
      </c>
      <c r="AH805" s="9"/>
    </row>
    <row r="806" spans="1:34" hidden="1" x14ac:dyDescent="0.25">
      <c r="A806" s="4" t="s">
        <v>2118</v>
      </c>
      <c r="B806" s="4" t="s">
        <v>2116</v>
      </c>
      <c r="C806" s="5">
        <v>44757</v>
      </c>
      <c r="D806" s="6">
        <v>44757</v>
      </c>
      <c r="E806" s="4">
        <v>99.9</v>
      </c>
      <c r="F806" s="4" t="s">
        <v>21</v>
      </c>
      <c r="G806" s="4" t="s">
        <v>1694</v>
      </c>
      <c r="H806" s="4" t="s">
        <v>2117</v>
      </c>
      <c r="I806" s="7">
        <v>46258</v>
      </c>
      <c r="J806" s="7">
        <v>46258</v>
      </c>
      <c r="K806" s="4" t="s">
        <v>16</v>
      </c>
      <c r="L806" s="4" t="s">
        <v>16</v>
      </c>
      <c r="M806" s="4" t="s">
        <v>221</v>
      </c>
      <c r="N806" s="4" t="s">
        <v>16</v>
      </c>
      <c r="O806" s="15">
        <v>0</v>
      </c>
      <c r="P806" s="4">
        <v>-6.58</v>
      </c>
      <c r="Q806" s="9">
        <v>0</v>
      </c>
      <c r="R806" s="9">
        <v>410977.77911343001</v>
      </c>
      <c r="S806" s="9">
        <v>0</v>
      </c>
      <c r="T806" s="9">
        <v>597473.57845725131</v>
      </c>
      <c r="U806" s="9">
        <v>1360812.434284745</v>
      </c>
      <c r="V806" s="9">
        <v>-69672.675004311692</v>
      </c>
      <c r="W806" s="9">
        <v>1360812.434284745</v>
      </c>
      <c r="X806" s="9">
        <v>0</v>
      </c>
      <c r="Y806" s="9">
        <v>729062215.97701883</v>
      </c>
      <c r="Z806" s="9">
        <v>728651238.19790542</v>
      </c>
      <c r="AA806" s="9">
        <v>729248711.77636266</v>
      </c>
      <c r="AB806" s="9">
        <v>730012050.63219011</v>
      </c>
      <c r="AC806" s="9">
        <v>728581565.52290106</v>
      </c>
      <c r="AD806" s="9">
        <v>730012050.63219011</v>
      </c>
      <c r="AE806" s="9">
        <v>728651238.19790542</v>
      </c>
      <c r="AF806" s="9">
        <v>4229157178.881845</v>
      </c>
      <c r="AG806" s="9">
        <f>IF(ISBLANK(Tabla3[[#This Row],[FPO]]),"",YEAR(Tabla3[[#This Row],[FPO]])-$B$1)</f>
        <v>3</v>
      </c>
      <c r="AH806" s="9"/>
    </row>
    <row r="807" spans="1:34" hidden="1" x14ac:dyDescent="0.25">
      <c r="A807" s="4" t="s">
        <v>2119</v>
      </c>
      <c r="B807" s="4" t="s">
        <v>2120</v>
      </c>
      <c r="C807" s="5">
        <v>44757</v>
      </c>
      <c r="D807" s="6">
        <v>44757</v>
      </c>
      <c r="E807" s="4">
        <v>200</v>
      </c>
      <c r="F807" s="4" t="s">
        <v>21</v>
      </c>
      <c r="G807" s="4" t="s">
        <v>1681</v>
      </c>
      <c r="H807" s="4" t="s">
        <v>2121</v>
      </c>
      <c r="I807" s="7">
        <v>46387</v>
      </c>
      <c r="J807" s="7">
        <v>46387</v>
      </c>
      <c r="K807" s="4" t="s">
        <v>16</v>
      </c>
      <c r="L807" s="4" t="s">
        <v>16</v>
      </c>
      <c r="M807" s="4" t="s">
        <v>221</v>
      </c>
      <c r="N807" s="4" t="s">
        <v>16</v>
      </c>
      <c r="O807" s="15">
        <v>0</v>
      </c>
      <c r="P807" s="4">
        <v>-15.21</v>
      </c>
      <c r="Q807" s="9">
        <v>0</v>
      </c>
      <c r="R807" s="9">
        <v>410977.77911342977</v>
      </c>
      <c r="S807" s="9">
        <v>0</v>
      </c>
      <c r="T807" s="9">
        <v>597473.57845725096</v>
      </c>
      <c r="U807" s="9">
        <v>1360812.4342847452</v>
      </c>
      <c r="V807" s="9">
        <v>-80445.415306137205</v>
      </c>
      <c r="W807" s="9">
        <v>1360812.4342847452</v>
      </c>
      <c r="X807" s="9">
        <v>0</v>
      </c>
      <c r="Y807" s="9">
        <v>729062215.97701883</v>
      </c>
      <c r="Z807" s="9">
        <v>728651238.19790542</v>
      </c>
      <c r="AA807" s="9">
        <v>729248711.77636266</v>
      </c>
      <c r="AB807" s="9">
        <v>730012050.63219011</v>
      </c>
      <c r="AC807" s="9">
        <v>728570792.78259933</v>
      </c>
      <c r="AD807" s="9">
        <v>730012050.63219011</v>
      </c>
      <c r="AE807" s="9">
        <v>728651238.19790542</v>
      </c>
      <c r="AF807" s="9">
        <v>4229146406.1415434</v>
      </c>
      <c r="AG807" s="9">
        <f>IF(ISBLANK(Tabla3[[#This Row],[FPO]]),"",YEAR(Tabla3[[#This Row],[FPO]])-$B$1)</f>
        <v>3</v>
      </c>
      <c r="AH807" s="9"/>
    </row>
    <row r="808" spans="1:34" hidden="1" x14ac:dyDescent="0.25">
      <c r="A808" s="10" t="s">
        <v>2122</v>
      </c>
      <c r="B808" s="10" t="s">
        <v>2120</v>
      </c>
      <c r="C808" s="11">
        <v>44757</v>
      </c>
      <c r="D808" s="12">
        <v>44757</v>
      </c>
      <c r="E808" s="10">
        <v>200</v>
      </c>
      <c r="F808" s="10" t="s">
        <v>21</v>
      </c>
      <c r="G808" s="10" t="s">
        <v>1713</v>
      </c>
      <c r="H808" s="10" t="s">
        <v>2121</v>
      </c>
      <c r="I808" s="13">
        <v>46387</v>
      </c>
      <c r="J808" s="13">
        <v>46387</v>
      </c>
      <c r="K808" s="10" t="s">
        <v>16</v>
      </c>
      <c r="L808" s="10" t="s">
        <v>16</v>
      </c>
      <c r="M808" s="10" t="s">
        <v>221</v>
      </c>
      <c r="N808" s="10" t="s">
        <v>16</v>
      </c>
      <c r="O808" s="16">
        <v>0</v>
      </c>
      <c r="P808" s="10">
        <v>-15.42</v>
      </c>
      <c r="Q808" s="14">
        <v>0</v>
      </c>
      <c r="R808" s="14">
        <v>410977.77911342977</v>
      </c>
      <c r="S808" s="14">
        <v>0</v>
      </c>
      <c r="T808" s="14">
        <v>597473.57845725096</v>
      </c>
      <c r="U808" s="14">
        <v>1360812.4342847452</v>
      </c>
      <c r="V808" s="14">
        <v>-81556.101513519752</v>
      </c>
      <c r="W808" s="14">
        <v>1360812.4342847452</v>
      </c>
      <c r="X808" s="14">
        <v>0</v>
      </c>
      <c r="Y808" s="14">
        <v>729062215.97701883</v>
      </c>
      <c r="Z808" s="14">
        <v>728651238.19790542</v>
      </c>
      <c r="AA808" s="14">
        <v>729248711.77636266</v>
      </c>
      <c r="AB808" s="14">
        <v>730012050.63219011</v>
      </c>
      <c r="AC808" s="14">
        <v>728569682.09639192</v>
      </c>
      <c r="AD808" s="14">
        <v>730012050.63219011</v>
      </c>
      <c r="AE808" s="14">
        <v>728651238.19790542</v>
      </c>
      <c r="AF808" s="14">
        <v>4229145295.4553361</v>
      </c>
      <c r="AG808" s="9">
        <f>IF(ISBLANK(Tabla3[[#This Row],[FPO]]),"",YEAR(Tabla3[[#This Row],[FPO]])-$B$1)</f>
        <v>3</v>
      </c>
      <c r="AH808" s="9"/>
    </row>
    <row r="809" spans="1:34" x14ac:dyDescent="0.25">
      <c r="A809" s="4" t="s">
        <v>2398</v>
      </c>
      <c r="B809" s="4" t="s">
        <v>2399</v>
      </c>
      <c r="C809" s="5">
        <v>44783.67291666667</v>
      </c>
      <c r="D809" s="6">
        <v>44783.67291666667</v>
      </c>
      <c r="E809" s="4">
        <v>8</v>
      </c>
      <c r="F809" s="4" t="s">
        <v>21</v>
      </c>
      <c r="G809" s="4" t="s">
        <v>2236</v>
      </c>
      <c r="H809" s="4" t="s">
        <v>2400</v>
      </c>
      <c r="I809" s="7">
        <v>45473</v>
      </c>
      <c r="J809" s="7">
        <v>45473</v>
      </c>
      <c r="K809" s="4" t="s">
        <v>16</v>
      </c>
      <c r="L809" s="4" t="s">
        <v>16</v>
      </c>
      <c r="M809" s="4" t="s">
        <v>2174</v>
      </c>
      <c r="N809" s="4" t="s">
        <v>16</v>
      </c>
      <c r="O809" s="27">
        <v>0</v>
      </c>
      <c r="P809" s="4">
        <v>0</v>
      </c>
      <c r="Q809" s="9">
        <v>0</v>
      </c>
      <c r="R809" s="9">
        <v>513690.98958057468</v>
      </c>
      <c r="S809" s="9">
        <v>0</v>
      </c>
      <c r="T809" s="9">
        <v>746796.56507960078</v>
      </c>
      <c r="U809" s="9">
        <v>1700912.1211109255</v>
      </c>
      <c r="V809" s="9">
        <v>0</v>
      </c>
      <c r="W809" s="9">
        <v>1700912.1211109255</v>
      </c>
      <c r="X809" s="9">
        <v>0</v>
      </c>
      <c r="Y809" s="21">
        <v>217433677.05592412</v>
      </c>
      <c r="Z809" s="21">
        <v>216919986.06634355</v>
      </c>
      <c r="AA809" s="21">
        <v>217666782.63142315</v>
      </c>
      <c r="AB809" s="21">
        <v>218620898.18745446</v>
      </c>
      <c r="AC809" s="21">
        <v>216919986.06634355</v>
      </c>
      <c r="AD809" s="21">
        <v>218620898.18745446</v>
      </c>
      <c r="AE809" s="21">
        <v>216919986.06634355</v>
      </c>
      <c r="AF809" s="22">
        <v>1261947774.9211192</v>
      </c>
      <c r="AG809" s="9">
        <f>IF(ISBLANK(Tabla3[[#This Row],[FPO]]),"",YEAR(Tabla3[[#This Row],[FPO]])-$B$1)</f>
        <v>1</v>
      </c>
      <c r="AH809" s="9"/>
    </row>
    <row r="810" spans="1:34" x14ac:dyDescent="0.25">
      <c r="A810" s="4" t="s">
        <v>2401</v>
      </c>
      <c r="B810" s="4" t="s">
        <v>2399</v>
      </c>
      <c r="C810" s="5">
        <v>44783.67291666667</v>
      </c>
      <c r="D810" s="6">
        <v>44783.67291666667</v>
      </c>
      <c r="E810" s="4">
        <v>8</v>
      </c>
      <c r="F810" s="4" t="s">
        <v>21</v>
      </c>
      <c r="G810" s="4" t="s">
        <v>2243</v>
      </c>
      <c r="H810" s="4" t="s">
        <v>2400</v>
      </c>
      <c r="I810" s="7">
        <v>45473</v>
      </c>
      <c r="J810" s="7">
        <v>45473</v>
      </c>
      <c r="K810" s="4" t="s">
        <v>16</v>
      </c>
      <c r="L810" s="4" t="s">
        <v>16</v>
      </c>
      <c r="M810" s="4" t="s">
        <v>2174</v>
      </c>
      <c r="N810" s="4" t="s">
        <v>16</v>
      </c>
      <c r="O810" s="27">
        <v>0</v>
      </c>
      <c r="P810" s="4">
        <v>-0.14599999999999999</v>
      </c>
      <c r="Q810" s="9">
        <v>0</v>
      </c>
      <c r="R810" s="9">
        <v>513690.98958057468</v>
      </c>
      <c r="S810" s="9">
        <v>0</v>
      </c>
      <c r="T810" s="9">
        <v>746796.56507960078</v>
      </c>
      <c r="U810" s="9">
        <v>1700912.1211109255</v>
      </c>
      <c r="V810" s="9">
        <v>-24129.512937281059</v>
      </c>
      <c r="W810" s="9">
        <v>1700912.1211109255</v>
      </c>
      <c r="X810" s="9">
        <v>0</v>
      </c>
      <c r="Y810" s="21">
        <v>217433677.05592412</v>
      </c>
      <c r="Z810" s="21">
        <v>216919986.06634355</v>
      </c>
      <c r="AA810" s="21">
        <v>217666782.63142315</v>
      </c>
      <c r="AB810" s="21">
        <v>218620898.18745446</v>
      </c>
      <c r="AC810" s="21">
        <v>216895856.55340627</v>
      </c>
      <c r="AD810" s="21">
        <v>218620898.18745446</v>
      </c>
      <c r="AE810" s="21">
        <v>216919986.06634355</v>
      </c>
      <c r="AF810" s="22">
        <v>1261923645.4081819</v>
      </c>
      <c r="AG810" s="9">
        <f>IF(ISBLANK(Tabla3[[#This Row],[FPO]]),"",YEAR(Tabla3[[#This Row],[FPO]])-$B$1)</f>
        <v>1</v>
      </c>
      <c r="AH810" s="9"/>
    </row>
    <row r="811" spans="1:34" x14ac:dyDescent="0.25">
      <c r="A811" s="4" t="s">
        <v>2389</v>
      </c>
      <c r="B811" s="4" t="s">
        <v>2390</v>
      </c>
      <c r="C811" s="5">
        <v>44782.584027777775</v>
      </c>
      <c r="D811" s="6">
        <v>44782.584027777775</v>
      </c>
      <c r="E811" s="4">
        <v>19.899999999999999</v>
      </c>
      <c r="F811" s="4" t="s">
        <v>21</v>
      </c>
      <c r="G811" s="4" t="s">
        <v>2391</v>
      </c>
      <c r="H811" s="4" t="s">
        <v>2392</v>
      </c>
      <c r="I811" s="7">
        <v>46022</v>
      </c>
      <c r="J811" s="7">
        <v>46022</v>
      </c>
      <c r="K811" s="4" t="s">
        <v>16</v>
      </c>
      <c r="L811" s="4" t="s">
        <v>16</v>
      </c>
      <c r="M811" s="4" t="s">
        <v>2174</v>
      </c>
      <c r="N811" s="4" t="s">
        <v>16</v>
      </c>
      <c r="O811" s="27">
        <v>0</v>
      </c>
      <c r="P811" s="4">
        <v>2.21</v>
      </c>
      <c r="Q811" s="9">
        <v>0</v>
      </c>
      <c r="R811" s="9">
        <v>459473.15704881458</v>
      </c>
      <c r="S811" s="9">
        <v>0</v>
      </c>
      <c r="T811" s="9">
        <v>667975.46071520681</v>
      </c>
      <c r="U811" s="9">
        <v>1521388.3015303449</v>
      </c>
      <c r="V811" s="9">
        <v>131335.78690962872</v>
      </c>
      <c r="W811" s="9">
        <v>1521388.3015303449</v>
      </c>
      <c r="X811" s="9">
        <v>0</v>
      </c>
      <c r="Y811" s="21">
        <v>217379459.22339237</v>
      </c>
      <c r="Z811" s="21">
        <v>216919986.06634355</v>
      </c>
      <c r="AA811" s="21">
        <v>217587961.52705875</v>
      </c>
      <c r="AB811" s="21">
        <v>218441374.36787388</v>
      </c>
      <c r="AC811" s="21">
        <v>217051321.85325319</v>
      </c>
      <c r="AD811" s="21">
        <v>218441374.36787388</v>
      </c>
      <c r="AE811" s="21">
        <v>216919986.06634355</v>
      </c>
      <c r="AF811" s="22">
        <v>1261676786.0417619</v>
      </c>
      <c r="AG811" s="9">
        <f>IF(ISBLANK(Tabla3[[#This Row],[FPO]]),"",YEAR(Tabla3[[#This Row],[FPO]])-$B$1)</f>
        <v>2</v>
      </c>
      <c r="AH811" s="9"/>
    </row>
    <row r="812" spans="1:34" x14ac:dyDescent="0.25">
      <c r="A812" s="4" t="s">
        <v>2393</v>
      </c>
      <c r="B812" s="4" t="s">
        <v>2390</v>
      </c>
      <c r="C812" s="5">
        <v>44782.584027777775</v>
      </c>
      <c r="D812" s="6">
        <v>44782.584027777775</v>
      </c>
      <c r="E812" s="4">
        <v>19.899999999999999</v>
      </c>
      <c r="F812" s="4" t="s">
        <v>21</v>
      </c>
      <c r="G812" s="4" t="s">
        <v>2394</v>
      </c>
      <c r="H812" s="4" t="s">
        <v>2392</v>
      </c>
      <c r="I812" s="7">
        <v>46022</v>
      </c>
      <c r="J812" s="7">
        <v>46022</v>
      </c>
      <c r="K812" s="4" t="s">
        <v>16</v>
      </c>
      <c r="L812" s="4" t="s">
        <v>16</v>
      </c>
      <c r="M812" s="4" t="s">
        <v>2174</v>
      </c>
      <c r="N812" s="4" t="s">
        <v>16</v>
      </c>
      <c r="O812" s="27">
        <v>0</v>
      </c>
      <c r="P812" s="4">
        <v>1.8420000000000001</v>
      </c>
      <c r="Q812" s="9">
        <v>0</v>
      </c>
      <c r="R812" s="9">
        <v>459473.15704881458</v>
      </c>
      <c r="S812" s="9">
        <v>0</v>
      </c>
      <c r="T812" s="9">
        <v>667975.46071520681</v>
      </c>
      <c r="U812" s="9">
        <v>1521388.3015303449</v>
      </c>
      <c r="V812" s="9">
        <v>109466.29841064985</v>
      </c>
      <c r="W812" s="9">
        <v>1521388.3015303449</v>
      </c>
      <c r="X812" s="9">
        <v>0</v>
      </c>
      <c r="Y812" s="21">
        <v>217379459.22339237</v>
      </c>
      <c r="Z812" s="21">
        <v>216919986.06634355</v>
      </c>
      <c r="AA812" s="21">
        <v>217587961.52705875</v>
      </c>
      <c r="AB812" s="21">
        <v>218441374.36787388</v>
      </c>
      <c r="AC812" s="21">
        <v>217029452.3647542</v>
      </c>
      <c r="AD812" s="21">
        <v>218441374.36787388</v>
      </c>
      <c r="AE812" s="21">
        <v>216919986.06634355</v>
      </c>
      <c r="AF812" s="22">
        <v>1261654916.5532627</v>
      </c>
      <c r="AG812" s="9">
        <f>IF(ISBLANK(Tabla3[[#This Row],[FPO]]),"",YEAR(Tabla3[[#This Row],[FPO]])-$B$1)</f>
        <v>2</v>
      </c>
      <c r="AH812" s="9"/>
    </row>
    <row r="813" spans="1:34" x14ac:dyDescent="0.25">
      <c r="A813" s="4" t="s">
        <v>2224</v>
      </c>
      <c r="B813" s="4" t="s">
        <v>2225</v>
      </c>
      <c r="C813" s="5">
        <v>44756</v>
      </c>
      <c r="D813" s="6">
        <v>44756</v>
      </c>
      <c r="E813" s="4">
        <v>9.9</v>
      </c>
      <c r="F813" s="4" t="s">
        <v>21</v>
      </c>
      <c r="G813" s="4" t="s">
        <v>2226</v>
      </c>
      <c r="H813" s="4" t="s">
        <v>2227</v>
      </c>
      <c r="I813" s="7">
        <v>45657</v>
      </c>
      <c r="J813" s="7">
        <v>45657</v>
      </c>
      <c r="K813" s="4" t="s">
        <v>16</v>
      </c>
      <c r="L813" s="4" t="s">
        <v>16</v>
      </c>
      <c r="M813" s="4" t="s">
        <v>2174</v>
      </c>
      <c r="N813" s="4" t="s">
        <v>16</v>
      </c>
      <c r="O813" s="27">
        <v>0</v>
      </c>
      <c r="P813" s="4">
        <v>-1.59</v>
      </c>
      <c r="Q813" s="9">
        <v>0</v>
      </c>
      <c r="R813" s="9">
        <v>513690.98958057474</v>
      </c>
      <c r="S813" s="9">
        <v>0</v>
      </c>
      <c r="T813" s="9">
        <v>746796.56507960113</v>
      </c>
      <c r="U813" s="9">
        <v>1700912.1211109257</v>
      </c>
      <c r="V813" s="9">
        <v>-212347.72696984583</v>
      </c>
      <c r="W813" s="9">
        <v>1700912.1211109257</v>
      </c>
      <c r="X813" s="9">
        <v>0</v>
      </c>
      <c r="Y813" s="21">
        <v>217433677.05592412</v>
      </c>
      <c r="Z813" s="21">
        <v>216919986.06634355</v>
      </c>
      <c r="AA813" s="21">
        <v>217666782.63142315</v>
      </c>
      <c r="AB813" s="21">
        <v>218620898.18745446</v>
      </c>
      <c r="AC813" s="21">
        <v>216707638.33937371</v>
      </c>
      <c r="AD813" s="21">
        <v>218620898.18745446</v>
      </c>
      <c r="AE813" s="21">
        <v>216919986.06634355</v>
      </c>
      <c r="AF813" s="22">
        <v>1261735427.1941493</v>
      </c>
      <c r="AG813" s="9">
        <f>IF(ISBLANK(Tabla3[[#This Row],[FPO]]),"",YEAR(Tabla3[[#This Row],[FPO]])-$B$1)</f>
        <v>1</v>
      </c>
      <c r="AH813" s="9"/>
    </row>
    <row r="814" spans="1:34" x14ac:dyDescent="0.25">
      <c r="A814" s="4" t="s">
        <v>2228</v>
      </c>
      <c r="B814" s="4" t="s">
        <v>2225</v>
      </c>
      <c r="C814" s="5">
        <v>44756</v>
      </c>
      <c r="D814" s="6">
        <v>44756</v>
      </c>
      <c r="E814" s="4">
        <v>9.9</v>
      </c>
      <c r="F814" s="4" t="s">
        <v>21</v>
      </c>
      <c r="G814" s="4" t="s">
        <v>2229</v>
      </c>
      <c r="H814" s="4" t="s">
        <v>2227</v>
      </c>
      <c r="I814" s="7">
        <v>45657</v>
      </c>
      <c r="J814" s="7">
        <v>45657</v>
      </c>
      <c r="K814" s="4" t="s">
        <v>16</v>
      </c>
      <c r="L814" s="4" t="s">
        <v>16</v>
      </c>
      <c r="M814" s="4" t="s">
        <v>2174</v>
      </c>
      <c r="N814" s="4" t="s">
        <v>16</v>
      </c>
      <c r="O814" s="27">
        <v>0</v>
      </c>
      <c r="P814" s="4">
        <v>-1.4790000000000001</v>
      </c>
      <c r="Q814" s="9">
        <v>0</v>
      </c>
      <c r="R814" s="9">
        <v>513690.98958057474</v>
      </c>
      <c r="S814" s="9">
        <v>0</v>
      </c>
      <c r="T814" s="9">
        <v>746796.56507960113</v>
      </c>
      <c r="U814" s="9">
        <v>1700912.1211109257</v>
      </c>
      <c r="V814" s="9">
        <v>-197523.45169081885</v>
      </c>
      <c r="W814" s="9">
        <v>1700912.1211109257</v>
      </c>
      <c r="X814" s="9">
        <v>0</v>
      </c>
      <c r="Y814" s="21">
        <v>217433677.05592412</v>
      </c>
      <c r="Z814" s="21">
        <v>216919986.06634355</v>
      </c>
      <c r="AA814" s="21">
        <v>217666782.63142315</v>
      </c>
      <c r="AB814" s="21">
        <v>218620898.18745446</v>
      </c>
      <c r="AC814" s="21">
        <v>216722462.61465272</v>
      </c>
      <c r="AD814" s="21">
        <v>218620898.18745446</v>
      </c>
      <c r="AE814" s="21">
        <v>216919986.06634355</v>
      </c>
      <c r="AF814" s="22">
        <v>1261750251.4694283</v>
      </c>
      <c r="AG814" s="9">
        <f>IF(ISBLANK(Tabla3[[#This Row],[FPO]]),"",YEAR(Tabla3[[#This Row],[FPO]])-$B$1)</f>
        <v>1</v>
      </c>
      <c r="AH814" s="9"/>
    </row>
    <row r="815" spans="1:34" hidden="1" x14ac:dyDescent="0.25">
      <c r="A815" s="4" t="s">
        <v>2291</v>
      </c>
      <c r="B815" s="4" t="s">
        <v>2292</v>
      </c>
      <c r="C815" s="5">
        <v>44758</v>
      </c>
      <c r="D815" s="6">
        <v>44758</v>
      </c>
      <c r="E815" s="4">
        <v>60</v>
      </c>
      <c r="F815" s="4" t="s">
        <v>21</v>
      </c>
      <c r="G815" s="4" t="s">
        <v>2270</v>
      </c>
      <c r="H815" s="4" t="s">
        <v>2293</v>
      </c>
      <c r="I815" s="7">
        <v>46387</v>
      </c>
      <c r="J815" s="7">
        <v>46387</v>
      </c>
      <c r="K815" s="4" t="s">
        <v>16</v>
      </c>
      <c r="L815" s="4" t="s">
        <v>16</v>
      </c>
      <c r="M815" s="4" t="s">
        <v>2174</v>
      </c>
      <c r="N815" s="4" t="s">
        <v>16</v>
      </c>
      <c r="O815" s="27">
        <v>0</v>
      </c>
      <c r="P815" s="4">
        <v>-19.123999999999999</v>
      </c>
      <c r="Q815" s="9">
        <v>0</v>
      </c>
      <c r="R815" s="9">
        <v>410977.77911342977</v>
      </c>
      <c r="S815" s="9">
        <v>0</v>
      </c>
      <c r="T815" s="9">
        <v>597473.57845725119</v>
      </c>
      <c r="U815" s="9">
        <v>1360812.4342847448</v>
      </c>
      <c r="V815" s="9">
        <v>-337154.96872990741</v>
      </c>
      <c r="W815" s="9">
        <v>1360812.4342847448</v>
      </c>
      <c r="X815" s="9">
        <v>0</v>
      </c>
      <c r="Y815" s="21">
        <v>217330963.84545699</v>
      </c>
      <c r="Z815" s="21">
        <v>216919986.06634355</v>
      </c>
      <c r="AA815" s="21">
        <v>217517459.64480078</v>
      </c>
      <c r="AB815" s="21">
        <v>218280798.50062829</v>
      </c>
      <c r="AC815" s="21">
        <v>216582831.09761363</v>
      </c>
      <c r="AD815" s="21">
        <v>218280798.50062829</v>
      </c>
      <c r="AE815" s="21">
        <v>216919986.06634355</v>
      </c>
      <c r="AF815" s="22">
        <v>1260848434.2250605</v>
      </c>
      <c r="AG815" s="9">
        <f>IF(ISBLANK(Tabla3[[#This Row],[FPO]]),"",YEAR(Tabla3[[#This Row],[FPO]])-$B$1)</f>
        <v>3</v>
      </c>
      <c r="AH815" s="9"/>
    </row>
    <row r="816" spans="1:34" hidden="1" x14ac:dyDescent="0.25">
      <c r="A816" s="4" t="s">
        <v>2294</v>
      </c>
      <c r="B816" s="4" t="s">
        <v>2292</v>
      </c>
      <c r="C816" s="5">
        <v>44758</v>
      </c>
      <c r="D816" s="6">
        <v>44758</v>
      </c>
      <c r="E816" s="4">
        <v>60</v>
      </c>
      <c r="F816" s="4" t="s">
        <v>21</v>
      </c>
      <c r="G816" s="4" t="s">
        <v>2295</v>
      </c>
      <c r="H816" s="4" t="s">
        <v>2293</v>
      </c>
      <c r="I816" s="7">
        <v>46387</v>
      </c>
      <c r="J816" s="7">
        <v>46387</v>
      </c>
      <c r="K816" s="4" t="s">
        <v>16</v>
      </c>
      <c r="L816" s="4" t="s">
        <v>16</v>
      </c>
      <c r="M816" s="4" t="s">
        <v>2174</v>
      </c>
      <c r="N816" s="4" t="s">
        <v>16</v>
      </c>
      <c r="O816" s="27">
        <v>0</v>
      </c>
      <c r="P816" s="4">
        <v>-20.492999999999999</v>
      </c>
      <c r="Q816" s="9">
        <v>0</v>
      </c>
      <c r="R816" s="9">
        <v>410977.77911342977</v>
      </c>
      <c r="S816" s="9">
        <v>0</v>
      </c>
      <c r="T816" s="9">
        <v>597473.57845725119</v>
      </c>
      <c r="U816" s="9">
        <v>1360812.4342847448</v>
      </c>
      <c r="V816" s="9">
        <v>-361290.35631572857</v>
      </c>
      <c r="W816" s="9">
        <v>1360812.4342847448</v>
      </c>
      <c r="X816" s="9">
        <v>0</v>
      </c>
      <c r="Y816" s="21">
        <v>217330963.84545699</v>
      </c>
      <c r="Z816" s="21">
        <v>216919986.06634355</v>
      </c>
      <c r="AA816" s="21">
        <v>217517459.64480078</v>
      </c>
      <c r="AB816" s="21">
        <v>218280798.50062829</v>
      </c>
      <c r="AC816" s="21">
        <v>216558695.71002781</v>
      </c>
      <c r="AD816" s="21">
        <v>218280798.50062829</v>
      </c>
      <c r="AE816" s="21">
        <v>216919986.06634355</v>
      </c>
      <c r="AF816" s="22">
        <v>1260824298.8374746</v>
      </c>
      <c r="AG816" s="9">
        <f>IF(ISBLANK(Tabla3[[#This Row],[FPO]]),"",YEAR(Tabla3[[#This Row],[FPO]])-$B$1)</f>
        <v>3</v>
      </c>
      <c r="AH816" s="9"/>
    </row>
    <row r="817" spans="1:34" x14ac:dyDescent="0.25">
      <c r="A817" s="4" t="s">
        <v>2333</v>
      </c>
      <c r="B817" s="4" t="s">
        <v>2334</v>
      </c>
      <c r="C817" s="5">
        <v>44763.78125</v>
      </c>
      <c r="D817" s="6">
        <v>44763.78125</v>
      </c>
      <c r="E817" s="4">
        <v>19.899999999999999</v>
      </c>
      <c r="F817" s="4" t="s">
        <v>21</v>
      </c>
      <c r="G817" s="4" t="s">
        <v>2218</v>
      </c>
      <c r="H817" s="4" t="s">
        <v>2335</v>
      </c>
      <c r="I817" s="7">
        <v>46022</v>
      </c>
      <c r="J817" s="7">
        <v>46022</v>
      </c>
      <c r="K817" s="4" t="s">
        <v>16</v>
      </c>
      <c r="L817" s="4" t="s">
        <v>16</v>
      </c>
      <c r="M817" s="4" t="s">
        <v>2174</v>
      </c>
      <c r="N817" s="4" t="s">
        <v>16</v>
      </c>
      <c r="O817" s="27">
        <v>0</v>
      </c>
      <c r="P817" s="4">
        <v>1.06</v>
      </c>
      <c r="Q817" s="9">
        <v>0</v>
      </c>
      <c r="R817" s="9">
        <v>459473.15704881458</v>
      </c>
      <c r="S817" s="9">
        <v>0</v>
      </c>
      <c r="T817" s="9">
        <v>667975.46071520681</v>
      </c>
      <c r="U817" s="9">
        <v>1521388.3015303449</v>
      </c>
      <c r="V817" s="9">
        <v>62993.635350319681</v>
      </c>
      <c r="W817" s="9">
        <v>1521388.3015303449</v>
      </c>
      <c r="X817" s="9">
        <v>0</v>
      </c>
      <c r="Y817" s="21">
        <v>217379459.22339237</v>
      </c>
      <c r="Z817" s="21">
        <v>216919986.06634355</v>
      </c>
      <c r="AA817" s="21">
        <v>217587961.52705875</v>
      </c>
      <c r="AB817" s="21">
        <v>218441374.36787388</v>
      </c>
      <c r="AC817" s="21">
        <v>216982979.70169386</v>
      </c>
      <c r="AD817" s="21">
        <v>218441374.36787388</v>
      </c>
      <c r="AE817" s="21">
        <v>216919986.06634355</v>
      </c>
      <c r="AF817" s="22">
        <v>1261608443.8902025</v>
      </c>
      <c r="AG817" s="9">
        <f>IF(ISBLANK(Tabla3[[#This Row],[FPO]]),"",YEAR(Tabla3[[#This Row],[FPO]])-$B$1)</f>
        <v>2</v>
      </c>
      <c r="AH817" s="9"/>
    </row>
    <row r="818" spans="1:34" hidden="1" x14ac:dyDescent="0.25">
      <c r="A818" s="4" t="s">
        <v>2216</v>
      </c>
      <c r="B818" s="4" t="s">
        <v>2217</v>
      </c>
      <c r="C818" s="5">
        <v>44754</v>
      </c>
      <c r="D818" s="6">
        <v>44754</v>
      </c>
      <c r="E818" s="4">
        <v>9.9</v>
      </c>
      <c r="F818" s="4" t="s">
        <v>21</v>
      </c>
      <c r="G818" s="4" t="s">
        <v>2218</v>
      </c>
      <c r="H818" s="4" t="s">
        <v>2219</v>
      </c>
      <c r="I818" s="7">
        <v>46387</v>
      </c>
      <c r="J818" s="7">
        <v>46387</v>
      </c>
      <c r="K818" s="4" t="s">
        <v>16</v>
      </c>
      <c r="L818" s="4" t="s">
        <v>16</v>
      </c>
      <c r="M818" s="4" t="s">
        <v>2174</v>
      </c>
      <c r="N818" s="4" t="s">
        <v>16</v>
      </c>
      <c r="O818" s="27">
        <v>0</v>
      </c>
      <c r="P818" s="4">
        <v>-0.21</v>
      </c>
      <c r="Q818" s="9">
        <v>0</v>
      </c>
      <c r="R818" s="9">
        <v>410977.77911342995</v>
      </c>
      <c r="S818" s="9">
        <v>0</v>
      </c>
      <c r="T818" s="9">
        <v>597473.57845725107</v>
      </c>
      <c r="U818" s="9">
        <v>1360812.4342847455</v>
      </c>
      <c r="V818" s="9">
        <v>-22438.105199647776</v>
      </c>
      <c r="W818" s="9">
        <v>1360812.4342847455</v>
      </c>
      <c r="X818" s="9">
        <v>0</v>
      </c>
      <c r="Y818" s="21">
        <v>217330963.84545699</v>
      </c>
      <c r="Z818" s="21">
        <v>216919986.06634355</v>
      </c>
      <c r="AA818" s="21">
        <v>217517459.64480078</v>
      </c>
      <c r="AB818" s="21">
        <v>218280798.50062829</v>
      </c>
      <c r="AC818" s="21">
        <v>216897547.96114391</v>
      </c>
      <c r="AD818" s="21">
        <v>218280798.50062829</v>
      </c>
      <c r="AE818" s="21">
        <v>216919986.06634355</v>
      </c>
      <c r="AF818" s="22">
        <v>1261163151.0885906</v>
      </c>
      <c r="AG818" s="9">
        <f>IF(ISBLANK(Tabla3[[#This Row],[FPO]]),"",YEAR(Tabla3[[#This Row],[FPO]])-$B$1)</f>
        <v>3</v>
      </c>
      <c r="AH818" s="9"/>
    </row>
    <row r="819" spans="1:34" x14ac:dyDescent="0.25">
      <c r="A819" s="4" t="s">
        <v>2465</v>
      </c>
      <c r="B819" s="4" t="s">
        <v>2466</v>
      </c>
      <c r="C819" s="5">
        <v>44806.679166666669</v>
      </c>
      <c r="D819" s="6">
        <v>44806.679166666669</v>
      </c>
      <c r="E819" s="4">
        <v>18</v>
      </c>
      <c r="F819" s="4" t="s">
        <v>21</v>
      </c>
      <c r="G819" s="4" t="s">
        <v>2236</v>
      </c>
      <c r="H819" s="4" t="s">
        <v>2467</v>
      </c>
      <c r="I819" s="7">
        <v>45473</v>
      </c>
      <c r="J819" s="7">
        <v>45473</v>
      </c>
      <c r="K819" s="4" t="s">
        <v>16</v>
      </c>
      <c r="L819" s="4" t="s">
        <v>16</v>
      </c>
      <c r="M819" s="4" t="s">
        <v>2174</v>
      </c>
      <c r="N819" s="4" t="s">
        <v>16</v>
      </c>
      <c r="O819" s="27">
        <v>0</v>
      </c>
      <c r="P819" s="4">
        <v>0.14599999999999999</v>
      </c>
      <c r="Q819" s="9">
        <v>0</v>
      </c>
      <c r="R819" s="9">
        <v>513690.98958057456</v>
      </c>
      <c r="S819" s="9">
        <v>0</v>
      </c>
      <c r="T819" s="9">
        <v>746796.56507960078</v>
      </c>
      <c r="U819" s="9">
        <v>1700912.1211109255</v>
      </c>
      <c r="V819" s="9">
        <v>10724.227972124914</v>
      </c>
      <c r="W819" s="9">
        <v>1700912.1211109255</v>
      </c>
      <c r="X819" s="9">
        <v>0</v>
      </c>
      <c r="Y819" s="21">
        <v>217433677.05592412</v>
      </c>
      <c r="Z819" s="21">
        <v>216919986.06634355</v>
      </c>
      <c r="AA819" s="21">
        <v>217666782.63142315</v>
      </c>
      <c r="AB819" s="21">
        <v>218620898.18745446</v>
      </c>
      <c r="AC819" s="21">
        <v>216930710.29431567</v>
      </c>
      <c r="AD819" s="21">
        <v>218620898.18745446</v>
      </c>
      <c r="AE819" s="21">
        <v>216919986.06634355</v>
      </c>
      <c r="AF819" s="22">
        <v>1261958499.1490915</v>
      </c>
      <c r="AG819" s="9">
        <f>IF(ISBLANK(Tabla3[[#This Row],[FPO]]),"",YEAR(Tabla3[[#This Row],[FPO]])-$B$1)</f>
        <v>1</v>
      </c>
      <c r="AH819" s="9"/>
    </row>
    <row r="820" spans="1:34" x14ac:dyDescent="0.25">
      <c r="A820" s="4" t="s">
        <v>2468</v>
      </c>
      <c r="B820" s="4" t="s">
        <v>2466</v>
      </c>
      <c r="C820" s="5">
        <v>44806.679166666669</v>
      </c>
      <c r="D820" s="6">
        <v>44806.679166666669</v>
      </c>
      <c r="E820" s="4">
        <v>18</v>
      </c>
      <c r="F820" s="4" t="s">
        <v>21</v>
      </c>
      <c r="G820" s="4" t="s">
        <v>2243</v>
      </c>
      <c r="H820" s="4" t="s">
        <v>2467</v>
      </c>
      <c r="I820" s="7">
        <v>45473</v>
      </c>
      <c r="J820" s="7">
        <v>45473</v>
      </c>
      <c r="K820" s="4" t="s">
        <v>16</v>
      </c>
      <c r="L820" s="4" t="s">
        <v>16</v>
      </c>
      <c r="M820" s="4" t="s">
        <v>2174</v>
      </c>
      <c r="N820" s="4" t="s">
        <v>16</v>
      </c>
      <c r="O820" s="27">
        <v>0</v>
      </c>
      <c r="P820" s="4">
        <v>0.14599999999999999</v>
      </c>
      <c r="Q820" s="9">
        <v>0</v>
      </c>
      <c r="R820" s="9">
        <v>513690.98958057456</v>
      </c>
      <c r="S820" s="9">
        <v>0</v>
      </c>
      <c r="T820" s="9">
        <v>746796.56507960078</v>
      </c>
      <c r="U820" s="9">
        <v>1700912.1211109255</v>
      </c>
      <c r="V820" s="9">
        <v>10724.227972124914</v>
      </c>
      <c r="W820" s="9">
        <v>1700912.1211109255</v>
      </c>
      <c r="X820" s="9">
        <v>0</v>
      </c>
      <c r="Y820" s="21">
        <v>217433677.05592412</v>
      </c>
      <c r="Z820" s="21">
        <v>216919986.06634355</v>
      </c>
      <c r="AA820" s="21">
        <v>217666782.63142315</v>
      </c>
      <c r="AB820" s="21">
        <v>218620898.18745446</v>
      </c>
      <c r="AC820" s="21">
        <v>216930710.29431567</v>
      </c>
      <c r="AD820" s="21">
        <v>218620898.18745446</v>
      </c>
      <c r="AE820" s="21">
        <v>216919986.06634355</v>
      </c>
      <c r="AF820" s="22">
        <v>1261958499.1490915</v>
      </c>
      <c r="AG820" s="9">
        <f>IF(ISBLANK(Tabla3[[#This Row],[FPO]]),"",YEAR(Tabla3[[#This Row],[FPO]])-$B$1)</f>
        <v>1</v>
      </c>
      <c r="AH820" s="9"/>
    </row>
    <row r="821" spans="1:34" x14ac:dyDescent="0.25">
      <c r="A821" s="4" t="s">
        <v>2395</v>
      </c>
      <c r="B821" s="4" t="s">
        <v>2396</v>
      </c>
      <c r="C821" s="5">
        <v>44782.820138888892</v>
      </c>
      <c r="D821" s="6">
        <v>44782.820138888892</v>
      </c>
      <c r="E821" s="4">
        <v>19.899999999999999</v>
      </c>
      <c r="F821" s="4" t="s">
        <v>21</v>
      </c>
      <c r="G821" s="4" t="s">
        <v>2385</v>
      </c>
      <c r="H821" s="4" t="s">
        <v>2397</v>
      </c>
      <c r="I821" s="7">
        <v>45657</v>
      </c>
      <c r="J821" s="7">
        <v>45657</v>
      </c>
      <c r="K821" s="4" t="s">
        <v>16</v>
      </c>
      <c r="L821" s="4" t="s">
        <v>18</v>
      </c>
      <c r="M821" s="4" t="s">
        <v>2174</v>
      </c>
      <c r="N821" s="4" t="s">
        <v>16</v>
      </c>
      <c r="O821" s="27">
        <v>20920411000</v>
      </c>
      <c r="P821" s="4">
        <v>-4.3769999999999998</v>
      </c>
      <c r="Q821" s="9">
        <v>0</v>
      </c>
      <c r="R821" s="9">
        <v>513690.98958057468</v>
      </c>
      <c r="S821" s="9">
        <v>0</v>
      </c>
      <c r="T821" s="9">
        <v>746796.56507960102</v>
      </c>
      <c r="U821" s="9">
        <v>1700912.1211109255</v>
      </c>
      <c r="V821" s="9">
        <v>-290809.87988291931</v>
      </c>
      <c r="W821" s="9">
        <v>1700912.1211109255</v>
      </c>
      <c r="X821" s="9">
        <v>0</v>
      </c>
      <c r="Y821" s="21">
        <v>217433677.05592412</v>
      </c>
      <c r="Z821" s="21">
        <v>216919986.06634355</v>
      </c>
      <c r="AA821" s="21">
        <v>217666782.63142315</v>
      </c>
      <c r="AB821" s="21">
        <v>218620898.18745446</v>
      </c>
      <c r="AC821" s="21">
        <v>216629176.18646061</v>
      </c>
      <c r="AD821" s="21">
        <v>218620898.18745446</v>
      </c>
      <c r="AE821" s="21">
        <v>216919986.06634355</v>
      </c>
      <c r="AF821" s="22">
        <v>1261656965.0412362</v>
      </c>
      <c r="AG821" s="9">
        <f>IF(ISBLANK(Tabla3[[#This Row],[FPO]]),"",YEAR(Tabla3[[#This Row],[FPO]])-$B$1)</f>
        <v>1</v>
      </c>
      <c r="AH821" s="9"/>
    </row>
    <row r="822" spans="1:34" x14ac:dyDescent="0.25">
      <c r="A822" s="4" t="s">
        <v>2258</v>
      </c>
      <c r="B822" s="4" t="s">
        <v>2259</v>
      </c>
      <c r="C822" s="5">
        <v>44757</v>
      </c>
      <c r="D822" s="6">
        <v>44757</v>
      </c>
      <c r="E822" s="4">
        <v>9.9</v>
      </c>
      <c r="F822" s="4" t="s">
        <v>21</v>
      </c>
      <c r="G822" s="4" t="s">
        <v>2260</v>
      </c>
      <c r="H822" s="4" t="s">
        <v>2261</v>
      </c>
      <c r="I822" s="7">
        <v>45657</v>
      </c>
      <c r="J822" s="7">
        <v>45657</v>
      </c>
      <c r="K822" s="4" t="s">
        <v>16</v>
      </c>
      <c r="L822" s="4" t="s">
        <v>16</v>
      </c>
      <c r="M822" s="4" t="s">
        <v>2174</v>
      </c>
      <c r="N822" s="4" t="s">
        <v>16</v>
      </c>
      <c r="O822" s="27">
        <v>0</v>
      </c>
      <c r="P822" s="4">
        <v>-0.69921</v>
      </c>
      <c r="Q822" s="9">
        <v>0</v>
      </c>
      <c r="R822" s="9">
        <v>513690.98958057474</v>
      </c>
      <c r="S822" s="9">
        <v>0</v>
      </c>
      <c r="T822" s="9">
        <v>746796.56507960113</v>
      </c>
      <c r="U822" s="9">
        <v>1700912.1211109257</v>
      </c>
      <c r="V822" s="9">
        <v>-93380.914575211253</v>
      </c>
      <c r="W822" s="9">
        <v>1700912.1211109257</v>
      </c>
      <c r="X822" s="9">
        <v>0</v>
      </c>
      <c r="Y822" s="21">
        <v>217433677.05592412</v>
      </c>
      <c r="Z822" s="21">
        <v>216919986.06634355</v>
      </c>
      <c r="AA822" s="21">
        <v>217666782.63142315</v>
      </c>
      <c r="AB822" s="21">
        <v>218620898.18745446</v>
      </c>
      <c r="AC822" s="21">
        <v>216826605.15176833</v>
      </c>
      <c r="AD822" s="21">
        <v>218620898.18745446</v>
      </c>
      <c r="AE822" s="21">
        <v>216919986.06634355</v>
      </c>
      <c r="AF822" s="22">
        <v>1261854394.0065439</v>
      </c>
      <c r="AG822" s="9">
        <f>IF(ISBLANK(Tabla3[[#This Row],[FPO]]),"",YEAR(Tabla3[[#This Row],[FPO]])-$B$1)</f>
        <v>1</v>
      </c>
      <c r="AH822" s="9"/>
    </row>
    <row r="823" spans="1:34" x14ac:dyDescent="0.25">
      <c r="A823" s="4" t="s">
        <v>2262</v>
      </c>
      <c r="B823" s="4" t="s">
        <v>2259</v>
      </c>
      <c r="C823" s="5">
        <v>44757</v>
      </c>
      <c r="D823" s="6">
        <v>44757</v>
      </c>
      <c r="E823" s="4">
        <v>9.9</v>
      </c>
      <c r="F823" s="4" t="s">
        <v>21</v>
      </c>
      <c r="G823" s="4" t="s">
        <v>2263</v>
      </c>
      <c r="H823" s="4" t="s">
        <v>2261</v>
      </c>
      <c r="I823" s="7">
        <v>45657</v>
      </c>
      <c r="J823" s="7">
        <v>45657</v>
      </c>
      <c r="K823" s="4" t="s">
        <v>16</v>
      </c>
      <c r="L823" s="4" t="s">
        <v>16</v>
      </c>
      <c r="M823" s="4" t="s">
        <v>2174</v>
      </c>
      <c r="N823" s="4" t="s">
        <v>16</v>
      </c>
      <c r="O823" s="27">
        <v>0</v>
      </c>
      <c r="P823" s="4">
        <v>-0.86878999999999995</v>
      </c>
      <c r="Q823" s="9">
        <v>0</v>
      </c>
      <c r="R823" s="9">
        <v>513690.98958057474</v>
      </c>
      <c r="S823" s="9">
        <v>0</v>
      </c>
      <c r="T823" s="9">
        <v>746796.56507960113</v>
      </c>
      <c r="U823" s="9">
        <v>1700912.1211109257</v>
      </c>
      <c r="V823" s="9">
        <v>-116028.66774473729</v>
      </c>
      <c r="W823" s="9">
        <v>1700912.1211109257</v>
      </c>
      <c r="X823" s="9">
        <v>0</v>
      </c>
      <c r="Y823" s="21">
        <v>217433677.05592412</v>
      </c>
      <c r="Z823" s="21">
        <v>216919986.06634355</v>
      </c>
      <c r="AA823" s="21">
        <v>217666782.63142315</v>
      </c>
      <c r="AB823" s="21">
        <v>218620898.18745446</v>
      </c>
      <c r="AC823" s="21">
        <v>216803957.39859882</v>
      </c>
      <c r="AD823" s="21">
        <v>218620898.18745446</v>
      </c>
      <c r="AE823" s="21">
        <v>216919986.06634355</v>
      </c>
      <c r="AF823" s="22">
        <v>1261831746.2533743</v>
      </c>
      <c r="AG823" s="9">
        <f>IF(ISBLANK(Tabla3[[#This Row],[FPO]]),"",YEAR(Tabla3[[#This Row],[FPO]])-$B$1)</f>
        <v>1</v>
      </c>
      <c r="AH823" s="9"/>
    </row>
    <row r="824" spans="1:34" x14ac:dyDescent="0.25">
      <c r="A824" s="4" t="s">
        <v>2220</v>
      </c>
      <c r="B824" s="4" t="s">
        <v>2221</v>
      </c>
      <c r="C824" s="5">
        <v>44755</v>
      </c>
      <c r="D824" s="6">
        <v>44755</v>
      </c>
      <c r="E824" s="4">
        <v>7.5</v>
      </c>
      <c r="F824" s="4" t="s">
        <v>21</v>
      </c>
      <c r="G824" s="4" t="s">
        <v>2222</v>
      </c>
      <c r="H824" s="4" t="s">
        <v>2223</v>
      </c>
      <c r="I824" s="7">
        <v>45291</v>
      </c>
      <c r="J824" s="7">
        <v>45291</v>
      </c>
      <c r="K824" s="4" t="s">
        <v>16</v>
      </c>
      <c r="L824" s="4" t="s">
        <v>16</v>
      </c>
      <c r="M824" s="4" t="s">
        <v>2174</v>
      </c>
      <c r="N824" s="4" t="s">
        <v>16</v>
      </c>
      <c r="O824" s="27">
        <v>0</v>
      </c>
      <c r="P824" s="4">
        <v>1.0109999999999999</v>
      </c>
      <c r="Q824" s="9">
        <v>0</v>
      </c>
      <c r="R824" s="9">
        <v>574306.52635108226</v>
      </c>
      <c r="S824" s="9">
        <v>0</v>
      </c>
      <c r="T824" s="9">
        <v>834918.55975899391</v>
      </c>
      <c r="U824" s="9">
        <v>1901619.7514020149</v>
      </c>
      <c r="V824" s="9">
        <v>199258.74128937276</v>
      </c>
      <c r="W824" s="9">
        <v>1901619.7514020149</v>
      </c>
      <c r="X824" s="9">
        <v>0</v>
      </c>
      <c r="Y824" s="21">
        <v>217494292.59269464</v>
      </c>
      <c r="Z824" s="21">
        <v>216919986.06634355</v>
      </c>
      <c r="AA824" s="21">
        <v>217754904.62610254</v>
      </c>
      <c r="AB824" s="21">
        <v>218821605.81774557</v>
      </c>
      <c r="AC824" s="21">
        <v>217119244.80763292</v>
      </c>
      <c r="AD824" s="21">
        <v>218821605.81774557</v>
      </c>
      <c r="AE824" s="21">
        <v>216919986.06634355</v>
      </c>
      <c r="AF824" s="22">
        <v>1262596832.6392953</v>
      </c>
      <c r="AG824" s="9">
        <f>IF(ISBLANK(Tabla3[[#This Row],[FPO]]),"",YEAR(Tabla3[[#This Row],[FPO]])-$B$1)</f>
        <v>0</v>
      </c>
      <c r="AH824" s="9"/>
    </row>
    <row r="825" spans="1:34" hidden="1" x14ac:dyDescent="0.25">
      <c r="A825" s="4" t="s">
        <v>2248</v>
      </c>
      <c r="B825" s="4" t="s">
        <v>2249</v>
      </c>
      <c r="C825" s="5">
        <v>44757</v>
      </c>
      <c r="D825" s="6">
        <v>44757</v>
      </c>
      <c r="E825" s="4">
        <v>9.9</v>
      </c>
      <c r="F825" s="4" t="s">
        <v>21</v>
      </c>
      <c r="G825" s="4" t="s">
        <v>2250</v>
      </c>
      <c r="H825" s="4" t="s">
        <v>2251</v>
      </c>
      <c r="I825" s="7">
        <v>46387</v>
      </c>
      <c r="J825" s="7">
        <v>46387</v>
      </c>
      <c r="K825" s="4" t="s">
        <v>16</v>
      </c>
      <c r="L825" s="4" t="s">
        <v>16</v>
      </c>
      <c r="M825" s="4" t="s">
        <v>2174</v>
      </c>
      <c r="N825" s="4" t="s">
        <v>16</v>
      </c>
      <c r="O825" s="27">
        <v>0</v>
      </c>
      <c r="P825" s="4">
        <v>-1.0269999999999999</v>
      </c>
      <c r="Q825" s="9">
        <v>0</v>
      </c>
      <c r="R825" s="9">
        <v>410977.77911342995</v>
      </c>
      <c r="S825" s="9">
        <v>0</v>
      </c>
      <c r="T825" s="9">
        <v>597473.57845725107</v>
      </c>
      <c r="U825" s="9">
        <v>1360812.4342847455</v>
      </c>
      <c r="V825" s="9">
        <v>-109733.01923827744</v>
      </c>
      <c r="W825" s="9">
        <v>1360812.4342847455</v>
      </c>
      <c r="X825" s="9">
        <v>0</v>
      </c>
      <c r="Y825" s="21">
        <v>217330963.84545699</v>
      </c>
      <c r="Z825" s="21">
        <v>216919986.06634355</v>
      </c>
      <c r="AA825" s="21">
        <v>217517459.64480078</v>
      </c>
      <c r="AB825" s="21">
        <v>218280798.50062829</v>
      </c>
      <c r="AC825" s="21">
        <v>216810253.04710528</v>
      </c>
      <c r="AD825" s="21">
        <v>218280798.50062829</v>
      </c>
      <c r="AE825" s="21">
        <v>216919986.06634355</v>
      </c>
      <c r="AF825" s="22">
        <v>1261075856.1745522</v>
      </c>
      <c r="AG825" s="9">
        <f>IF(ISBLANK(Tabla3[[#This Row],[FPO]]),"",YEAR(Tabla3[[#This Row],[FPO]])-$B$1)</f>
        <v>3</v>
      </c>
      <c r="AH825" s="9"/>
    </row>
    <row r="826" spans="1:34" hidden="1" x14ac:dyDescent="0.25">
      <c r="A826" s="4" t="s">
        <v>2252</v>
      </c>
      <c r="B826" s="4" t="s">
        <v>2249</v>
      </c>
      <c r="C826" s="5">
        <v>44757</v>
      </c>
      <c r="D826" s="6">
        <v>44757</v>
      </c>
      <c r="E826" s="4">
        <v>9.9</v>
      </c>
      <c r="F826" s="4" t="s">
        <v>21</v>
      </c>
      <c r="G826" s="4" t="s">
        <v>2253</v>
      </c>
      <c r="H826" s="4" t="s">
        <v>2251</v>
      </c>
      <c r="I826" s="7">
        <v>46387</v>
      </c>
      <c r="J826" s="7">
        <v>46387</v>
      </c>
      <c r="K826" s="4" t="s">
        <v>16</v>
      </c>
      <c r="L826" s="4" t="s">
        <v>16</v>
      </c>
      <c r="M826" s="4" t="s">
        <v>2174</v>
      </c>
      <c r="N826" s="4" t="s">
        <v>16</v>
      </c>
      <c r="O826" s="27">
        <v>0</v>
      </c>
      <c r="P826" s="4">
        <v>-1.01</v>
      </c>
      <c r="Q826" s="9">
        <v>0</v>
      </c>
      <c r="R826" s="9">
        <v>410977.77911342995</v>
      </c>
      <c r="S826" s="9">
        <v>0</v>
      </c>
      <c r="T826" s="9">
        <v>597473.57845725107</v>
      </c>
      <c r="U826" s="9">
        <v>1360812.4342847455</v>
      </c>
      <c r="V826" s="9">
        <v>-107916.60119830596</v>
      </c>
      <c r="W826" s="9">
        <v>1360812.4342847455</v>
      </c>
      <c r="X826" s="9">
        <v>0</v>
      </c>
      <c r="Y826" s="21">
        <v>217330963.84545699</v>
      </c>
      <c r="Z826" s="21">
        <v>216919986.06634355</v>
      </c>
      <c r="AA826" s="21">
        <v>217517459.64480078</v>
      </c>
      <c r="AB826" s="21">
        <v>218280798.50062829</v>
      </c>
      <c r="AC826" s="21">
        <v>216812069.46514523</v>
      </c>
      <c r="AD826" s="21">
        <v>218280798.50062829</v>
      </c>
      <c r="AE826" s="21">
        <v>216919986.06634355</v>
      </c>
      <c r="AF826" s="22">
        <v>1261077672.592592</v>
      </c>
      <c r="AG826" s="9">
        <f>IF(ISBLANK(Tabla3[[#This Row],[FPO]]),"",YEAR(Tabla3[[#This Row],[FPO]])-$B$1)</f>
        <v>3</v>
      </c>
      <c r="AH826" s="9"/>
    </row>
    <row r="827" spans="1:34" x14ac:dyDescent="0.25">
      <c r="A827" s="4" t="s">
        <v>2187</v>
      </c>
      <c r="B827" s="4" t="s">
        <v>2188</v>
      </c>
      <c r="C827" s="5">
        <v>44705</v>
      </c>
      <c r="D827" s="6">
        <v>44705</v>
      </c>
      <c r="E827" s="4">
        <v>9.9</v>
      </c>
      <c r="F827" s="4" t="s">
        <v>21</v>
      </c>
      <c r="G827" s="4" t="s">
        <v>2189</v>
      </c>
      <c r="H827" s="4" t="s">
        <v>2190</v>
      </c>
      <c r="I827" s="7">
        <v>45869</v>
      </c>
      <c r="J827" s="7">
        <v>45869</v>
      </c>
      <c r="K827" s="4" t="s">
        <v>16</v>
      </c>
      <c r="L827" s="4" t="s">
        <v>16</v>
      </c>
      <c r="M827" s="4" t="s">
        <v>2174</v>
      </c>
      <c r="N827" s="4" t="s">
        <v>16</v>
      </c>
      <c r="O827" s="27">
        <v>0</v>
      </c>
      <c r="P827" s="4">
        <v>-6.4110149999999999</v>
      </c>
      <c r="Q827" s="9">
        <v>0</v>
      </c>
      <c r="R827" s="9">
        <v>459473.15704881464</v>
      </c>
      <c r="S827" s="9">
        <v>0</v>
      </c>
      <c r="T827" s="9">
        <v>667975.46071520657</v>
      </c>
      <c r="U827" s="9">
        <v>1521388.3015303449</v>
      </c>
      <c r="V827" s="9">
        <v>-765835.47823471052</v>
      </c>
      <c r="W827" s="9">
        <v>1521388.3015303449</v>
      </c>
      <c r="X827" s="9">
        <v>0</v>
      </c>
      <c r="Y827" s="21">
        <v>217379459.22339237</v>
      </c>
      <c r="Z827" s="21">
        <v>216919986.06634355</v>
      </c>
      <c r="AA827" s="21">
        <v>217587961.52705875</v>
      </c>
      <c r="AB827" s="21">
        <v>218441374.36787388</v>
      </c>
      <c r="AC827" s="21">
        <v>216154150.58810884</v>
      </c>
      <c r="AD827" s="21">
        <v>218441374.36787388</v>
      </c>
      <c r="AE827" s="21">
        <v>216919986.06634355</v>
      </c>
      <c r="AF827" s="22">
        <v>1260779614.7766175</v>
      </c>
      <c r="AG827" s="9">
        <f>IF(ISBLANK(Tabla3[[#This Row],[FPO]]),"",YEAR(Tabla3[[#This Row],[FPO]])-$B$1)</f>
        <v>2</v>
      </c>
      <c r="AH827" s="9"/>
    </row>
    <row r="828" spans="1:34" x14ac:dyDescent="0.25">
      <c r="A828" s="4" t="s">
        <v>2349</v>
      </c>
      <c r="B828" s="4" t="s">
        <v>2350</v>
      </c>
      <c r="C828" s="5">
        <v>44772.670138888891</v>
      </c>
      <c r="D828" s="6">
        <v>44772.670138888891</v>
      </c>
      <c r="E828" s="4">
        <v>100</v>
      </c>
      <c r="F828" s="4" t="s">
        <v>21</v>
      </c>
      <c r="G828" s="4" t="s">
        <v>2351</v>
      </c>
      <c r="H828" s="4" t="s">
        <v>2352</v>
      </c>
      <c r="I828" s="7">
        <v>46022</v>
      </c>
      <c r="J828" s="7">
        <v>46022</v>
      </c>
      <c r="K828" s="4" t="s">
        <v>16</v>
      </c>
      <c r="L828" s="4" t="s">
        <v>16</v>
      </c>
      <c r="M828" s="4" t="s">
        <v>2174</v>
      </c>
      <c r="N828" s="4" t="s">
        <v>16</v>
      </c>
      <c r="O828" s="27">
        <v>0</v>
      </c>
      <c r="P828" s="4">
        <v>-3.1794820000000001</v>
      </c>
      <c r="Q828" s="9">
        <v>0</v>
      </c>
      <c r="R828" s="9">
        <v>459473.15704881452</v>
      </c>
      <c r="S828" s="9">
        <v>0</v>
      </c>
      <c r="T828" s="9">
        <v>667975.46071520646</v>
      </c>
      <c r="U828" s="9">
        <v>1521388.3015303449</v>
      </c>
      <c r="V828" s="9">
        <v>-37601.074351386902</v>
      </c>
      <c r="W828" s="9">
        <v>1521388.3015303449</v>
      </c>
      <c r="X828" s="9">
        <v>0</v>
      </c>
      <c r="Y828" s="21">
        <v>217379459.22339237</v>
      </c>
      <c r="Z828" s="21">
        <v>216919986.06634355</v>
      </c>
      <c r="AA828" s="21">
        <v>217587961.52705875</v>
      </c>
      <c r="AB828" s="21">
        <v>218441374.36787388</v>
      </c>
      <c r="AC828" s="21">
        <v>216882384.99199215</v>
      </c>
      <c r="AD828" s="21">
        <v>218441374.36787388</v>
      </c>
      <c r="AE828" s="21">
        <v>216919986.06634355</v>
      </c>
      <c r="AF828" s="22">
        <v>1261507849.1805007</v>
      </c>
      <c r="AG828" s="9">
        <f>IF(ISBLANK(Tabla3[[#This Row],[FPO]]),"",YEAR(Tabla3[[#This Row],[FPO]])-$B$1)</f>
        <v>2</v>
      </c>
      <c r="AH828" s="9"/>
    </row>
    <row r="829" spans="1:34" x14ac:dyDescent="0.25">
      <c r="A829" s="4" t="s">
        <v>2353</v>
      </c>
      <c r="B829" s="4" t="s">
        <v>2350</v>
      </c>
      <c r="C829" s="5">
        <v>44772.670138888891</v>
      </c>
      <c r="D829" s="6">
        <v>44772.670138888891</v>
      </c>
      <c r="E829" s="4">
        <v>100</v>
      </c>
      <c r="F829" s="4" t="s">
        <v>21</v>
      </c>
      <c r="G829" s="4" t="s">
        <v>2321</v>
      </c>
      <c r="H829" s="4" t="s">
        <v>2352</v>
      </c>
      <c r="I829" s="7">
        <v>46022</v>
      </c>
      <c r="J829" s="7">
        <v>46022</v>
      </c>
      <c r="K829" s="4" t="s">
        <v>16</v>
      </c>
      <c r="L829" s="4" t="s">
        <v>16</v>
      </c>
      <c r="M829" s="4" t="s">
        <v>2174</v>
      </c>
      <c r="N829" s="4" t="s">
        <v>16</v>
      </c>
      <c r="O829" s="27">
        <v>0</v>
      </c>
      <c r="P829" s="4">
        <v>-0.32314799999999999</v>
      </c>
      <c r="Q829" s="9">
        <v>0</v>
      </c>
      <c r="R829" s="9">
        <v>459473.15704881452</v>
      </c>
      <c r="S829" s="9">
        <v>0</v>
      </c>
      <c r="T829" s="9">
        <v>667975.46071520646</v>
      </c>
      <c r="U829" s="9">
        <v>1521388.3015303449</v>
      </c>
      <c r="V829" s="9">
        <v>-3821.6011207177703</v>
      </c>
      <c r="W829" s="9">
        <v>1521388.3015303449</v>
      </c>
      <c r="X829" s="9">
        <v>0</v>
      </c>
      <c r="Y829" s="21">
        <v>217379459.22339237</v>
      </c>
      <c r="Z829" s="21">
        <v>216919986.06634355</v>
      </c>
      <c r="AA829" s="21">
        <v>217587961.52705875</v>
      </c>
      <c r="AB829" s="21">
        <v>218441374.36787388</v>
      </c>
      <c r="AC829" s="21">
        <v>216916164.46522284</v>
      </c>
      <c r="AD829" s="21">
        <v>218441374.36787388</v>
      </c>
      <c r="AE829" s="21">
        <v>216919986.06634355</v>
      </c>
      <c r="AF829" s="22">
        <v>1261541628.6537313</v>
      </c>
      <c r="AG829" s="9">
        <f>IF(ISBLANK(Tabla3[[#This Row],[FPO]]),"",YEAR(Tabla3[[#This Row],[FPO]])-$B$1)</f>
        <v>2</v>
      </c>
      <c r="AH829" s="9"/>
    </row>
    <row r="830" spans="1:34" x14ac:dyDescent="0.25">
      <c r="A830" s="4" t="s">
        <v>2345</v>
      </c>
      <c r="B830" s="4" t="s">
        <v>2346</v>
      </c>
      <c r="C830" s="5">
        <v>44771.65347222222</v>
      </c>
      <c r="D830" s="6">
        <v>44771.65347222222</v>
      </c>
      <c r="E830" s="4">
        <v>19.899999999999999</v>
      </c>
      <c r="F830" s="4" t="s">
        <v>21</v>
      </c>
      <c r="G830" s="4" t="s">
        <v>2180</v>
      </c>
      <c r="H830" s="4" t="s">
        <v>2347</v>
      </c>
      <c r="I830" s="7">
        <v>45657</v>
      </c>
      <c r="J830" s="7">
        <v>45657</v>
      </c>
      <c r="K830" s="4" t="s">
        <v>16</v>
      </c>
      <c r="L830" s="4" t="s">
        <v>16</v>
      </c>
      <c r="M830" s="4" t="s">
        <v>2174</v>
      </c>
      <c r="N830" s="4" t="s">
        <v>16</v>
      </c>
      <c r="O830" s="27">
        <v>0</v>
      </c>
      <c r="P830" s="4">
        <v>-1.2399910000000001</v>
      </c>
      <c r="Q830" s="9">
        <v>0</v>
      </c>
      <c r="R830" s="9">
        <v>513690.98958057468</v>
      </c>
      <c r="S830" s="9">
        <v>0</v>
      </c>
      <c r="T830" s="9">
        <v>746796.56507960102</v>
      </c>
      <c r="U830" s="9">
        <v>1700912.1211109255</v>
      </c>
      <c r="V830" s="9">
        <v>-82385.568600845552</v>
      </c>
      <c r="W830" s="9">
        <v>1700912.1211109255</v>
      </c>
      <c r="X830" s="9">
        <v>0</v>
      </c>
      <c r="Y830" s="21">
        <v>217433677.05592412</v>
      </c>
      <c r="Z830" s="21">
        <v>216919986.06634355</v>
      </c>
      <c r="AA830" s="21">
        <v>217666782.63142315</v>
      </c>
      <c r="AB830" s="21">
        <v>218620898.18745446</v>
      </c>
      <c r="AC830" s="21">
        <v>216837600.49774271</v>
      </c>
      <c r="AD830" s="21">
        <v>218620898.18745446</v>
      </c>
      <c r="AE830" s="21">
        <v>216919986.06634355</v>
      </c>
      <c r="AF830" s="22">
        <v>1261865389.3525183</v>
      </c>
      <c r="AG830" s="9">
        <f>IF(ISBLANK(Tabla3[[#This Row],[FPO]]),"",YEAR(Tabla3[[#This Row],[FPO]])-$B$1)</f>
        <v>1</v>
      </c>
      <c r="AH830" s="9"/>
    </row>
    <row r="831" spans="1:34" x14ac:dyDescent="0.25">
      <c r="A831" s="4" t="s">
        <v>2348</v>
      </c>
      <c r="B831" s="4" t="s">
        <v>2346</v>
      </c>
      <c r="C831" s="5">
        <v>44771.65347222222</v>
      </c>
      <c r="D831" s="6">
        <v>44771.65347222222</v>
      </c>
      <c r="E831" s="4">
        <v>19.899999999999999</v>
      </c>
      <c r="F831" s="4" t="s">
        <v>21</v>
      </c>
      <c r="G831" s="4" t="s">
        <v>2180</v>
      </c>
      <c r="H831" s="4" t="s">
        <v>2347</v>
      </c>
      <c r="I831" s="7">
        <v>45657</v>
      </c>
      <c r="J831" s="7">
        <v>45657</v>
      </c>
      <c r="K831" s="4" t="s">
        <v>16</v>
      </c>
      <c r="L831" s="4" t="s">
        <v>16</v>
      </c>
      <c r="M831" s="4" t="s">
        <v>2174</v>
      </c>
      <c r="N831" s="4" t="s">
        <v>16</v>
      </c>
      <c r="O831" s="27">
        <v>0</v>
      </c>
      <c r="P831" s="4">
        <v>-0.81948100000000001</v>
      </c>
      <c r="Q831" s="9">
        <v>0</v>
      </c>
      <c r="R831" s="9">
        <v>513690.98958057468</v>
      </c>
      <c r="S831" s="9">
        <v>0</v>
      </c>
      <c r="T831" s="9">
        <v>746796.56507960102</v>
      </c>
      <c r="U831" s="9">
        <v>1700912.1211109255</v>
      </c>
      <c r="V831" s="9">
        <v>-54446.69206678879</v>
      </c>
      <c r="W831" s="9">
        <v>1700912.1211109255</v>
      </c>
      <c r="X831" s="9">
        <v>0</v>
      </c>
      <c r="Y831" s="21">
        <v>217433677.05592412</v>
      </c>
      <c r="Z831" s="21">
        <v>216919986.06634355</v>
      </c>
      <c r="AA831" s="21">
        <v>217666782.63142315</v>
      </c>
      <c r="AB831" s="21">
        <v>218620898.18745446</v>
      </c>
      <c r="AC831" s="21">
        <v>216865539.37427676</v>
      </c>
      <c r="AD831" s="21">
        <v>218620898.18745446</v>
      </c>
      <c r="AE831" s="21">
        <v>216919986.06634355</v>
      </c>
      <c r="AF831" s="22">
        <v>1261893328.2290523</v>
      </c>
      <c r="AG831" s="9">
        <f>IF(ISBLANK(Tabla3[[#This Row],[FPO]]),"",YEAR(Tabla3[[#This Row],[FPO]])-$B$1)</f>
        <v>1</v>
      </c>
      <c r="AH831" s="9"/>
    </row>
    <row r="832" spans="1:34" x14ac:dyDescent="0.25">
      <c r="A832" s="4" t="s">
        <v>2175</v>
      </c>
      <c r="B832" s="4" t="s">
        <v>2176</v>
      </c>
      <c r="C832" s="5">
        <v>44694</v>
      </c>
      <c r="D832" s="6">
        <v>44694</v>
      </c>
      <c r="E832" s="4">
        <v>19.899999999999999</v>
      </c>
      <c r="F832" s="4" t="s">
        <v>21</v>
      </c>
      <c r="G832" s="4" t="s">
        <v>2177</v>
      </c>
      <c r="H832" s="4" t="s">
        <v>2178</v>
      </c>
      <c r="I832" s="7">
        <v>45657</v>
      </c>
      <c r="J832" s="7">
        <v>45657</v>
      </c>
      <c r="K832" s="4" t="s">
        <v>16</v>
      </c>
      <c r="L832" s="4" t="s">
        <v>16</v>
      </c>
      <c r="M832" s="4" t="s">
        <v>2174</v>
      </c>
      <c r="N832" s="4" t="s">
        <v>16</v>
      </c>
      <c r="O832" s="27">
        <v>0</v>
      </c>
      <c r="P832" s="4">
        <v>-2.3935360000000001</v>
      </c>
      <c r="Q832" s="9">
        <v>0</v>
      </c>
      <c r="R832" s="9">
        <v>513690.98958057468</v>
      </c>
      <c r="S832" s="9">
        <v>0</v>
      </c>
      <c r="T832" s="9">
        <v>746796.56507960102</v>
      </c>
      <c r="U832" s="9">
        <v>1700912.1211109255</v>
      </c>
      <c r="V832" s="9">
        <v>-159027.62546388921</v>
      </c>
      <c r="W832" s="9">
        <v>1700912.1211109255</v>
      </c>
      <c r="X832" s="9">
        <v>0</v>
      </c>
      <c r="Y832" s="21">
        <v>217433677.05592412</v>
      </c>
      <c r="Z832" s="21">
        <v>216919986.06634355</v>
      </c>
      <c r="AA832" s="21">
        <v>217666782.63142315</v>
      </c>
      <c r="AB832" s="21">
        <v>218620898.18745446</v>
      </c>
      <c r="AC832" s="21">
        <v>216760958.44087964</v>
      </c>
      <c r="AD832" s="21">
        <v>218620898.18745446</v>
      </c>
      <c r="AE832" s="21">
        <v>216919986.06634355</v>
      </c>
      <c r="AF832" s="22">
        <v>1261788747.2956553</v>
      </c>
      <c r="AG832" s="9">
        <f>IF(ISBLANK(Tabla3[[#This Row],[FPO]]),"",YEAR(Tabla3[[#This Row],[FPO]])-$B$1)</f>
        <v>1</v>
      </c>
      <c r="AH832" s="9"/>
    </row>
    <row r="833" spans="1:34" x14ac:dyDescent="0.25">
      <c r="A833" s="4" t="s">
        <v>2179</v>
      </c>
      <c r="B833" s="4" t="s">
        <v>2176</v>
      </c>
      <c r="C833" s="5">
        <v>44694</v>
      </c>
      <c r="D833" s="6">
        <v>44694</v>
      </c>
      <c r="E833" s="4">
        <v>19.899999999999999</v>
      </c>
      <c r="F833" s="4" t="s">
        <v>21</v>
      </c>
      <c r="G833" s="4" t="s">
        <v>2180</v>
      </c>
      <c r="H833" s="4" t="s">
        <v>2178</v>
      </c>
      <c r="I833" s="7">
        <v>45657</v>
      </c>
      <c r="J833" s="7">
        <v>45657</v>
      </c>
      <c r="K833" s="4" t="s">
        <v>16</v>
      </c>
      <c r="L833" s="4" t="s">
        <v>16</v>
      </c>
      <c r="M833" s="4" t="s">
        <v>2174</v>
      </c>
      <c r="N833" s="4" t="s">
        <v>16</v>
      </c>
      <c r="O833" s="27">
        <v>0</v>
      </c>
      <c r="P833" s="4">
        <v>-2.7462059999999999</v>
      </c>
      <c r="Q833" s="9">
        <v>0</v>
      </c>
      <c r="R833" s="9">
        <v>513690.98958057468</v>
      </c>
      <c r="S833" s="9">
        <v>0</v>
      </c>
      <c r="T833" s="9">
        <v>746796.56507960102</v>
      </c>
      <c r="U833" s="9">
        <v>1700912.1211109255</v>
      </c>
      <c r="V833" s="9">
        <v>-182459.18140135991</v>
      </c>
      <c r="W833" s="9">
        <v>1700912.1211109255</v>
      </c>
      <c r="X833" s="9">
        <v>0</v>
      </c>
      <c r="Y833" s="21">
        <v>217433677.05592412</v>
      </c>
      <c r="Z833" s="21">
        <v>216919986.06634355</v>
      </c>
      <c r="AA833" s="21">
        <v>217666782.63142315</v>
      </c>
      <c r="AB833" s="21">
        <v>218620898.18745446</v>
      </c>
      <c r="AC833" s="21">
        <v>216737526.88494217</v>
      </c>
      <c r="AD833" s="21">
        <v>218620898.18745446</v>
      </c>
      <c r="AE833" s="21">
        <v>216919986.06634355</v>
      </c>
      <c r="AF833" s="22">
        <v>1261765315.7397177</v>
      </c>
      <c r="AG833" s="9">
        <f>IF(ISBLANK(Tabla3[[#This Row],[FPO]]),"",YEAR(Tabla3[[#This Row],[FPO]])-$B$1)</f>
        <v>1</v>
      </c>
      <c r="AH833" s="9"/>
    </row>
    <row r="834" spans="1:34" x14ac:dyDescent="0.25">
      <c r="A834" s="4" t="s">
        <v>2358</v>
      </c>
      <c r="B834" s="4" t="s">
        <v>2359</v>
      </c>
      <c r="C834" s="5">
        <v>44774.586805555555</v>
      </c>
      <c r="D834" s="6">
        <v>44774.586805555555</v>
      </c>
      <c r="E834" s="4">
        <v>50</v>
      </c>
      <c r="F834" s="4" t="s">
        <v>21</v>
      </c>
      <c r="G834" s="4" t="s">
        <v>2206</v>
      </c>
      <c r="H834" s="4" t="s">
        <v>2360</v>
      </c>
      <c r="I834" s="7">
        <v>46022</v>
      </c>
      <c r="J834" s="7">
        <v>46022</v>
      </c>
      <c r="K834" s="4" t="s">
        <v>16</v>
      </c>
      <c r="L834" s="4" t="s">
        <v>16</v>
      </c>
      <c r="M834" s="4" t="s">
        <v>2174</v>
      </c>
      <c r="N834" s="4" t="s">
        <v>16</v>
      </c>
      <c r="O834" s="27">
        <v>0</v>
      </c>
      <c r="P834" s="4">
        <v>6.7345920000000001</v>
      </c>
      <c r="Q834" s="9">
        <v>0</v>
      </c>
      <c r="R834" s="9">
        <v>459473.15704881452</v>
      </c>
      <c r="S834" s="9">
        <v>0</v>
      </c>
      <c r="T834" s="9">
        <v>667975.46071520646</v>
      </c>
      <c r="U834" s="9">
        <v>1521388.3015303449</v>
      </c>
      <c r="V834" s="9">
        <v>159288.77378029216</v>
      </c>
      <c r="W834" s="9">
        <v>1521388.3015303449</v>
      </c>
      <c r="X834" s="9">
        <v>0</v>
      </c>
      <c r="Y834" s="21">
        <v>217379459.22339237</v>
      </c>
      <c r="Z834" s="21">
        <v>216919986.06634355</v>
      </c>
      <c r="AA834" s="21">
        <v>217587961.52705875</v>
      </c>
      <c r="AB834" s="21">
        <v>218441374.36787388</v>
      </c>
      <c r="AC834" s="21">
        <v>217079274.84012383</v>
      </c>
      <c r="AD834" s="21">
        <v>218441374.36787388</v>
      </c>
      <c r="AE834" s="21">
        <v>216919986.06634355</v>
      </c>
      <c r="AF834" s="22">
        <v>1261704739.0286324</v>
      </c>
      <c r="AG834" s="9">
        <f>IF(ISBLANK(Tabla3[[#This Row],[FPO]]),"",YEAR(Tabla3[[#This Row],[FPO]])-$B$1)</f>
        <v>2</v>
      </c>
      <c r="AH834" s="9"/>
    </row>
    <row r="835" spans="1:34" x14ac:dyDescent="0.25">
      <c r="A835" s="4" t="s">
        <v>2361</v>
      </c>
      <c r="B835" s="4" t="s">
        <v>2359</v>
      </c>
      <c r="C835" s="5">
        <v>44774.586805555555</v>
      </c>
      <c r="D835" s="6">
        <v>44774.586805555555</v>
      </c>
      <c r="E835" s="4">
        <v>50</v>
      </c>
      <c r="F835" s="4" t="s">
        <v>21</v>
      </c>
      <c r="G835" s="4" t="s">
        <v>2209</v>
      </c>
      <c r="H835" s="4" t="s">
        <v>2360</v>
      </c>
      <c r="I835" s="7">
        <v>46022</v>
      </c>
      <c r="J835" s="7">
        <v>46022</v>
      </c>
      <c r="K835" s="4" t="s">
        <v>16</v>
      </c>
      <c r="L835" s="4" t="s">
        <v>16</v>
      </c>
      <c r="M835" s="4" t="s">
        <v>2174</v>
      </c>
      <c r="N835" s="4" t="s">
        <v>16</v>
      </c>
      <c r="O835" s="27">
        <v>0</v>
      </c>
      <c r="P835" s="4">
        <v>7.0634119999999996</v>
      </c>
      <c r="Q835" s="9">
        <v>0</v>
      </c>
      <c r="R835" s="9">
        <v>459473.15704881452</v>
      </c>
      <c r="S835" s="9">
        <v>0</v>
      </c>
      <c r="T835" s="9">
        <v>667975.46071520646</v>
      </c>
      <c r="U835" s="9">
        <v>1521388.3015303449</v>
      </c>
      <c r="V835" s="9">
        <v>167066.13202180641</v>
      </c>
      <c r="W835" s="9">
        <v>1521388.3015303449</v>
      </c>
      <c r="X835" s="9">
        <v>0</v>
      </c>
      <c r="Y835" s="21">
        <v>217379459.22339237</v>
      </c>
      <c r="Z835" s="21">
        <v>216919986.06634355</v>
      </c>
      <c r="AA835" s="21">
        <v>217587961.52705875</v>
      </c>
      <c r="AB835" s="21">
        <v>218441374.36787388</v>
      </c>
      <c r="AC835" s="21">
        <v>217087052.19836536</v>
      </c>
      <c r="AD835" s="21">
        <v>218441374.36787388</v>
      </c>
      <c r="AE835" s="21">
        <v>216919986.06634355</v>
      </c>
      <c r="AF835" s="22">
        <v>1261712516.386874</v>
      </c>
      <c r="AG835" s="9">
        <f>IF(ISBLANK(Tabla3[[#This Row],[FPO]]),"",YEAR(Tabla3[[#This Row],[FPO]])-$B$1)</f>
        <v>2</v>
      </c>
      <c r="AH835" s="9"/>
    </row>
    <row r="836" spans="1:34" x14ac:dyDescent="0.25">
      <c r="A836" s="4" t="s">
        <v>2181</v>
      </c>
      <c r="B836" s="4" t="s">
        <v>2182</v>
      </c>
      <c r="C836" s="5">
        <v>44701</v>
      </c>
      <c r="D836" s="6">
        <v>44701</v>
      </c>
      <c r="E836" s="4">
        <v>19.899999999999999</v>
      </c>
      <c r="F836" s="4" t="s">
        <v>21</v>
      </c>
      <c r="G836" s="4" t="s">
        <v>2183</v>
      </c>
      <c r="H836" s="4" t="s">
        <v>2184</v>
      </c>
      <c r="I836" s="7">
        <v>45657</v>
      </c>
      <c r="J836" s="7">
        <v>45657</v>
      </c>
      <c r="K836" s="4" t="s">
        <v>16</v>
      </c>
      <c r="L836" s="4" t="s">
        <v>16</v>
      </c>
      <c r="M836" s="4" t="s">
        <v>2174</v>
      </c>
      <c r="N836" s="4" t="s">
        <v>16</v>
      </c>
      <c r="O836" s="27">
        <v>0</v>
      </c>
      <c r="P836" s="4">
        <v>-4.0842689999999999</v>
      </c>
      <c r="Q836" s="9">
        <v>0</v>
      </c>
      <c r="R836" s="9">
        <v>513690.98958057468</v>
      </c>
      <c r="S836" s="9">
        <v>0</v>
      </c>
      <c r="T836" s="9">
        <v>746796.56507960102</v>
      </c>
      <c r="U836" s="9">
        <v>1700912.1211109255</v>
      </c>
      <c r="V836" s="9">
        <v>-271360.69849201071</v>
      </c>
      <c r="W836" s="9">
        <v>1700912.1211109255</v>
      </c>
      <c r="X836" s="9">
        <v>0</v>
      </c>
      <c r="Y836" s="21">
        <v>217433677.05592412</v>
      </c>
      <c r="Z836" s="21">
        <v>216919986.06634355</v>
      </c>
      <c r="AA836" s="21">
        <v>217666782.63142315</v>
      </c>
      <c r="AB836" s="21">
        <v>218620898.18745446</v>
      </c>
      <c r="AC836" s="21">
        <v>216648625.36785153</v>
      </c>
      <c r="AD836" s="21">
        <v>218620898.18745446</v>
      </c>
      <c r="AE836" s="21">
        <v>216919986.06634355</v>
      </c>
      <c r="AF836" s="22">
        <v>1261676414.2226272</v>
      </c>
      <c r="AG836" s="9">
        <f>IF(ISBLANK(Tabla3[[#This Row],[FPO]]),"",YEAR(Tabla3[[#This Row],[FPO]])-$B$1)</f>
        <v>1</v>
      </c>
      <c r="AH836" s="9"/>
    </row>
    <row r="837" spans="1:34" x14ac:dyDescent="0.25">
      <c r="A837" s="4" t="s">
        <v>2185</v>
      </c>
      <c r="B837" s="4" t="s">
        <v>2182</v>
      </c>
      <c r="C837" s="5">
        <v>44701</v>
      </c>
      <c r="D837" s="6">
        <v>44701</v>
      </c>
      <c r="E837" s="4">
        <v>19.899999999999999</v>
      </c>
      <c r="F837" s="4" t="s">
        <v>21</v>
      </c>
      <c r="G837" s="4" t="s">
        <v>2186</v>
      </c>
      <c r="H837" s="4" t="s">
        <v>2184</v>
      </c>
      <c r="I837" s="7">
        <v>45657</v>
      </c>
      <c r="J837" s="7">
        <v>45657</v>
      </c>
      <c r="K837" s="4" t="s">
        <v>16</v>
      </c>
      <c r="L837" s="4" t="s">
        <v>16</v>
      </c>
      <c r="M837" s="4" t="s">
        <v>2174</v>
      </c>
      <c r="N837" s="4" t="s">
        <v>16</v>
      </c>
      <c r="O837" s="27">
        <v>0</v>
      </c>
      <c r="P837" s="4">
        <v>-0.58757199999999998</v>
      </c>
      <c r="Q837" s="9">
        <v>0</v>
      </c>
      <c r="R837" s="9">
        <v>513690.98958057468</v>
      </c>
      <c r="S837" s="9">
        <v>0</v>
      </c>
      <c r="T837" s="9">
        <v>746796.56507960102</v>
      </c>
      <c r="U837" s="9">
        <v>1700912.1211109255</v>
      </c>
      <c r="V837" s="9">
        <v>-39038.552145891401</v>
      </c>
      <c r="W837" s="9">
        <v>1700912.1211109255</v>
      </c>
      <c r="X837" s="9">
        <v>0</v>
      </c>
      <c r="Y837" s="21">
        <v>217433677.05592412</v>
      </c>
      <c r="Z837" s="21">
        <v>216919986.06634355</v>
      </c>
      <c r="AA837" s="21">
        <v>217666782.63142315</v>
      </c>
      <c r="AB837" s="21">
        <v>218620898.18745446</v>
      </c>
      <c r="AC837" s="21">
        <v>216880947.51419765</v>
      </c>
      <c r="AD837" s="21">
        <v>218620898.18745446</v>
      </c>
      <c r="AE837" s="21">
        <v>216919986.06634355</v>
      </c>
      <c r="AF837" s="22">
        <v>1261908736.3689733</v>
      </c>
      <c r="AG837" s="9">
        <f>IF(ISBLANK(Tabla3[[#This Row],[FPO]]),"",YEAR(Tabla3[[#This Row],[FPO]])-$B$1)</f>
        <v>1</v>
      </c>
      <c r="AH837" s="9"/>
    </row>
    <row r="838" spans="1:34" x14ac:dyDescent="0.25">
      <c r="A838" s="4" t="s">
        <v>2374</v>
      </c>
      <c r="B838" s="4" t="s">
        <v>2375</v>
      </c>
      <c r="C838" s="5">
        <v>44777.588888888888</v>
      </c>
      <c r="D838" s="6">
        <v>44777.588888888888</v>
      </c>
      <c r="E838" s="4">
        <v>4.9000000000000004</v>
      </c>
      <c r="F838" s="4" t="s">
        <v>21</v>
      </c>
      <c r="G838" s="4" t="s">
        <v>2189</v>
      </c>
      <c r="H838" s="4" t="s">
        <v>2376</v>
      </c>
      <c r="I838" s="7">
        <v>45657</v>
      </c>
      <c r="J838" s="7">
        <v>45657</v>
      </c>
      <c r="K838" s="4" t="s">
        <v>16</v>
      </c>
      <c r="L838" s="4" t="s">
        <v>16</v>
      </c>
      <c r="M838" s="4" t="s">
        <v>2174</v>
      </c>
      <c r="N838" s="4" t="s">
        <v>16</v>
      </c>
      <c r="O838" s="27">
        <v>0</v>
      </c>
      <c r="P838" s="4">
        <v>-0.24</v>
      </c>
      <c r="Q838" s="9">
        <v>0</v>
      </c>
      <c r="R838" s="9">
        <v>513690.98958057462</v>
      </c>
      <c r="S838" s="9">
        <v>0</v>
      </c>
      <c r="T838" s="9">
        <v>746796.56507960137</v>
      </c>
      <c r="U838" s="9">
        <v>1700912.1211109255</v>
      </c>
      <c r="V838" s="9">
        <v>-64759.106569163603</v>
      </c>
      <c r="W838" s="9">
        <v>1700912.1211109259</v>
      </c>
      <c r="X838" s="9">
        <v>0</v>
      </c>
      <c r="Y838" s="21">
        <v>217433677.05592412</v>
      </c>
      <c r="Z838" s="21">
        <v>216919986.06634355</v>
      </c>
      <c r="AA838" s="21">
        <v>217666782.63142315</v>
      </c>
      <c r="AB838" s="21">
        <v>218620898.18745446</v>
      </c>
      <c r="AC838" s="21">
        <v>216855226.95977437</v>
      </c>
      <c r="AD838" s="21">
        <v>218620898.18745446</v>
      </c>
      <c r="AE838" s="21">
        <v>216919986.06634355</v>
      </c>
      <c r="AF838" s="22">
        <v>1261883015.8145502</v>
      </c>
      <c r="AG838" s="9">
        <f>IF(ISBLANK(Tabla3[[#This Row],[FPO]]),"",YEAR(Tabla3[[#This Row],[FPO]])-$B$1)</f>
        <v>1</v>
      </c>
      <c r="AH838" s="9"/>
    </row>
    <row r="839" spans="1:34" x14ac:dyDescent="0.25">
      <c r="A839" s="4" t="s">
        <v>2371</v>
      </c>
      <c r="B839" s="4" t="s">
        <v>2372</v>
      </c>
      <c r="C839" s="5">
        <v>44775.785416666666</v>
      </c>
      <c r="D839" s="6">
        <v>44775.785416666666</v>
      </c>
      <c r="E839" s="4">
        <v>9.9</v>
      </c>
      <c r="F839" s="4" t="s">
        <v>21</v>
      </c>
      <c r="G839" s="4" t="s">
        <v>2226</v>
      </c>
      <c r="H839" s="4" t="s">
        <v>2373</v>
      </c>
      <c r="I839" s="7">
        <v>45657</v>
      </c>
      <c r="J839" s="7">
        <v>45657</v>
      </c>
      <c r="K839" s="4" t="s">
        <v>16</v>
      </c>
      <c r="L839" s="4" t="s">
        <v>16</v>
      </c>
      <c r="M839" s="4" t="s">
        <v>2174</v>
      </c>
      <c r="N839" s="4" t="s">
        <v>16</v>
      </c>
      <c r="O839" s="27">
        <v>0</v>
      </c>
      <c r="P839" s="4">
        <v>-1.4670000000000001</v>
      </c>
      <c r="Q839" s="9">
        <v>0</v>
      </c>
      <c r="R839" s="9">
        <v>513690.98958057474</v>
      </c>
      <c r="S839" s="9">
        <v>0</v>
      </c>
      <c r="T839" s="9">
        <v>746796.56507960113</v>
      </c>
      <c r="U839" s="9">
        <v>1700912.1211109257</v>
      </c>
      <c r="V839" s="9">
        <v>-195920.82733632941</v>
      </c>
      <c r="W839" s="9">
        <v>1700912.1211109257</v>
      </c>
      <c r="X839" s="9">
        <v>0</v>
      </c>
      <c r="Y839" s="21">
        <v>217433677.05592412</v>
      </c>
      <c r="Z839" s="21">
        <v>216919986.06634355</v>
      </c>
      <c r="AA839" s="21">
        <v>217666782.63142315</v>
      </c>
      <c r="AB839" s="21">
        <v>218620898.18745446</v>
      </c>
      <c r="AC839" s="21">
        <v>216724065.2390072</v>
      </c>
      <c r="AD839" s="21">
        <v>218620898.18745446</v>
      </c>
      <c r="AE839" s="21">
        <v>216919986.06634355</v>
      </c>
      <c r="AF839" s="22">
        <v>1261751854.0937829</v>
      </c>
      <c r="AG839" s="9">
        <f>IF(ISBLANK(Tabla3[[#This Row],[FPO]]),"",YEAR(Tabla3[[#This Row],[FPO]])-$B$1)</f>
        <v>1</v>
      </c>
      <c r="AH839" s="9"/>
    </row>
    <row r="840" spans="1:34" x14ac:dyDescent="0.25">
      <c r="A840" s="4" t="s">
        <v>2278</v>
      </c>
      <c r="B840" s="4" t="s">
        <v>2279</v>
      </c>
      <c r="C840" s="5">
        <v>44757</v>
      </c>
      <c r="D840" s="6">
        <v>44757</v>
      </c>
      <c r="E840" s="4">
        <v>15</v>
      </c>
      <c r="F840" s="4" t="s">
        <v>21</v>
      </c>
      <c r="G840" s="4" t="s">
        <v>2280</v>
      </c>
      <c r="H840" s="4" t="s">
        <v>2281</v>
      </c>
      <c r="I840" s="7">
        <v>45657</v>
      </c>
      <c r="J840" s="7">
        <v>45657</v>
      </c>
      <c r="K840" s="4" t="s">
        <v>16</v>
      </c>
      <c r="L840" s="4" t="s">
        <v>16</v>
      </c>
      <c r="M840" s="4" t="s">
        <v>2174</v>
      </c>
      <c r="N840" s="4" t="s">
        <v>16</v>
      </c>
      <c r="O840" s="27">
        <v>0</v>
      </c>
      <c r="P840" s="4">
        <v>1.1639999999999999</v>
      </c>
      <c r="Q840" s="9">
        <v>0</v>
      </c>
      <c r="R840" s="9">
        <v>513690.9895805745</v>
      </c>
      <c r="S840" s="9">
        <v>0</v>
      </c>
      <c r="T840" s="9">
        <v>746796.56507960113</v>
      </c>
      <c r="U840" s="9">
        <v>1700912.1211109255</v>
      </c>
      <c r="V840" s="9">
        <v>102600.01117441154</v>
      </c>
      <c r="W840" s="9">
        <v>1700912.1211109255</v>
      </c>
      <c r="X840" s="9">
        <v>0</v>
      </c>
      <c r="Y840" s="21">
        <v>217433677.05592412</v>
      </c>
      <c r="Z840" s="21">
        <v>216919986.06634355</v>
      </c>
      <c r="AA840" s="21">
        <v>217666782.63142315</v>
      </c>
      <c r="AB840" s="21">
        <v>218620898.18745446</v>
      </c>
      <c r="AC840" s="21">
        <v>217022586.07751796</v>
      </c>
      <c r="AD840" s="21">
        <v>218620898.18745446</v>
      </c>
      <c r="AE840" s="21">
        <v>216919986.06634355</v>
      </c>
      <c r="AF840" s="22">
        <v>1262050374.9322937</v>
      </c>
      <c r="AG840" s="9">
        <f>IF(ISBLANK(Tabla3[[#This Row],[FPO]]),"",YEAR(Tabla3[[#This Row],[FPO]])-$B$1)</f>
        <v>1</v>
      </c>
      <c r="AH840" s="9"/>
    </row>
    <row r="841" spans="1:34" x14ac:dyDescent="0.25">
      <c r="A841" s="4" t="s">
        <v>2282</v>
      </c>
      <c r="B841" s="4" t="s">
        <v>2279</v>
      </c>
      <c r="C841" s="5">
        <v>44757</v>
      </c>
      <c r="D841" s="6">
        <v>44757</v>
      </c>
      <c r="E841" s="4">
        <v>15</v>
      </c>
      <c r="F841" s="4" t="s">
        <v>21</v>
      </c>
      <c r="G841" s="4" t="s">
        <v>2280</v>
      </c>
      <c r="H841" s="4" t="s">
        <v>2281</v>
      </c>
      <c r="I841" s="7">
        <v>45657</v>
      </c>
      <c r="J841" s="7">
        <v>45657</v>
      </c>
      <c r="K841" s="4" t="s">
        <v>16</v>
      </c>
      <c r="L841" s="4" t="s">
        <v>16</v>
      </c>
      <c r="M841" s="4" t="s">
        <v>2174</v>
      </c>
      <c r="N841" s="4" t="s">
        <v>16</v>
      </c>
      <c r="O841" s="27">
        <v>0</v>
      </c>
      <c r="P841" s="4">
        <v>1.1639999999999999</v>
      </c>
      <c r="Q841" s="9">
        <v>0</v>
      </c>
      <c r="R841" s="9">
        <v>513690.9895805745</v>
      </c>
      <c r="S841" s="9">
        <v>0</v>
      </c>
      <c r="T841" s="9">
        <v>746796.56507960113</v>
      </c>
      <c r="U841" s="9">
        <v>1700912.1211109255</v>
      </c>
      <c r="V841" s="9">
        <v>102600.01117441154</v>
      </c>
      <c r="W841" s="9">
        <v>1700912.1211109255</v>
      </c>
      <c r="X841" s="9">
        <v>0</v>
      </c>
      <c r="Y841" s="21">
        <v>217433677.05592412</v>
      </c>
      <c r="Z841" s="21">
        <v>216919986.06634355</v>
      </c>
      <c r="AA841" s="21">
        <v>217666782.63142315</v>
      </c>
      <c r="AB841" s="21">
        <v>218620898.18745446</v>
      </c>
      <c r="AC841" s="21">
        <v>217022586.07751796</v>
      </c>
      <c r="AD841" s="21">
        <v>218620898.18745446</v>
      </c>
      <c r="AE841" s="21">
        <v>216919986.06634355</v>
      </c>
      <c r="AF841" s="22">
        <v>1262050374.9322937</v>
      </c>
      <c r="AG841" s="9">
        <f>IF(ISBLANK(Tabla3[[#This Row],[FPO]]),"",YEAR(Tabla3[[#This Row],[FPO]])-$B$1)</f>
        <v>1</v>
      </c>
      <c r="AH841" s="9"/>
    </row>
    <row r="842" spans="1:34" hidden="1" x14ac:dyDescent="0.25">
      <c r="A842" s="4" t="s">
        <v>2402</v>
      </c>
      <c r="B842" s="4" t="s">
        <v>2403</v>
      </c>
      <c r="C842" s="5">
        <v>44784.644444444442</v>
      </c>
      <c r="D842" s="6">
        <v>44784.644444444442</v>
      </c>
      <c r="E842" s="4">
        <v>80</v>
      </c>
      <c r="F842" s="4" t="s">
        <v>21</v>
      </c>
      <c r="G842" s="4" t="s">
        <v>2404</v>
      </c>
      <c r="H842" s="4" t="s">
        <v>2405</v>
      </c>
      <c r="I842" s="7">
        <v>46387</v>
      </c>
      <c r="J842" s="7">
        <v>46387</v>
      </c>
      <c r="K842" s="4" t="s">
        <v>16</v>
      </c>
      <c r="L842" s="4" t="s">
        <v>16</v>
      </c>
      <c r="M842" s="4" t="s">
        <v>2174</v>
      </c>
      <c r="N842" s="4" t="s">
        <v>16</v>
      </c>
      <c r="O842" s="27">
        <v>0</v>
      </c>
      <c r="P842" s="4">
        <v>-11.25</v>
      </c>
      <c r="Q842" s="9">
        <v>0</v>
      </c>
      <c r="R842" s="9">
        <v>410977.77911342995</v>
      </c>
      <c r="S842" s="9">
        <v>0</v>
      </c>
      <c r="T842" s="9">
        <v>597473.57845725131</v>
      </c>
      <c r="U842" s="9">
        <v>1360812.4342847455</v>
      </c>
      <c r="V842" s="9">
        <v>-148752.61706016489</v>
      </c>
      <c r="W842" s="9">
        <v>1360812.4342847455</v>
      </c>
      <c r="X842" s="9">
        <v>0</v>
      </c>
      <c r="Y842" s="21">
        <v>217330963.84545699</v>
      </c>
      <c r="Z842" s="21">
        <v>216919986.06634355</v>
      </c>
      <c r="AA842" s="21">
        <v>217517459.64480081</v>
      </c>
      <c r="AB842" s="21">
        <v>218280798.50062829</v>
      </c>
      <c r="AC842" s="21">
        <v>216771233.44928339</v>
      </c>
      <c r="AD842" s="21">
        <v>218280798.50062829</v>
      </c>
      <c r="AE842" s="21">
        <v>216919986.06634355</v>
      </c>
      <c r="AF842" s="22">
        <v>1261036836.5767303</v>
      </c>
      <c r="AG842" s="9">
        <f>IF(ISBLANK(Tabla3[[#This Row],[FPO]]),"",YEAR(Tabla3[[#This Row],[FPO]])-$B$1)</f>
        <v>3</v>
      </c>
      <c r="AH842" s="9"/>
    </row>
    <row r="843" spans="1:34" hidden="1" x14ac:dyDescent="0.25">
      <c r="A843" s="4" t="s">
        <v>2406</v>
      </c>
      <c r="B843" s="4" t="s">
        <v>2403</v>
      </c>
      <c r="C843" s="5">
        <v>44784.644444444442</v>
      </c>
      <c r="D843" s="6">
        <v>44784.644444444442</v>
      </c>
      <c r="E843" s="4">
        <v>80</v>
      </c>
      <c r="F843" s="4" t="s">
        <v>21</v>
      </c>
      <c r="G843" s="4" t="s">
        <v>2407</v>
      </c>
      <c r="H843" s="4" t="s">
        <v>2405</v>
      </c>
      <c r="I843" s="7">
        <v>46387</v>
      </c>
      <c r="J843" s="7">
        <v>46387</v>
      </c>
      <c r="K843" s="4" t="s">
        <v>16</v>
      </c>
      <c r="L843" s="4" t="s">
        <v>16</v>
      </c>
      <c r="M843" s="4" t="s">
        <v>2174</v>
      </c>
      <c r="N843" s="4" t="s">
        <v>16</v>
      </c>
      <c r="O843" s="27">
        <v>0</v>
      </c>
      <c r="P843" s="4">
        <v>-12.348000000000001</v>
      </c>
      <c r="Q843" s="9">
        <v>0</v>
      </c>
      <c r="R843" s="9">
        <v>410977.77911342995</v>
      </c>
      <c r="S843" s="9">
        <v>0</v>
      </c>
      <c r="T843" s="9">
        <v>597473.57845725131</v>
      </c>
      <c r="U843" s="9">
        <v>1360812.4342847455</v>
      </c>
      <c r="V843" s="9">
        <v>-163270.87248523699</v>
      </c>
      <c r="W843" s="9">
        <v>1360812.4342847455</v>
      </c>
      <c r="X843" s="9">
        <v>0</v>
      </c>
      <c r="Y843" s="21">
        <v>217330963.84545699</v>
      </c>
      <c r="Z843" s="21">
        <v>216919986.06634355</v>
      </c>
      <c r="AA843" s="21">
        <v>217517459.64480081</v>
      </c>
      <c r="AB843" s="21">
        <v>218280798.50062829</v>
      </c>
      <c r="AC843" s="21">
        <v>216756715.1938583</v>
      </c>
      <c r="AD843" s="21">
        <v>218280798.50062829</v>
      </c>
      <c r="AE843" s="21">
        <v>216919986.06634355</v>
      </c>
      <c r="AF843" s="22">
        <v>1261022318.321305</v>
      </c>
      <c r="AG843" s="9">
        <f>IF(ISBLANK(Tabla3[[#This Row],[FPO]]),"",YEAR(Tabla3[[#This Row],[FPO]])-$B$1)</f>
        <v>3</v>
      </c>
      <c r="AH843" s="9"/>
    </row>
    <row r="844" spans="1:34" x14ac:dyDescent="0.25">
      <c r="A844" s="4" t="s">
        <v>2238</v>
      </c>
      <c r="B844" s="4" t="s">
        <v>2239</v>
      </c>
      <c r="C844" s="5">
        <v>44757</v>
      </c>
      <c r="D844" s="6">
        <v>44757</v>
      </c>
      <c r="E844" s="4">
        <v>50</v>
      </c>
      <c r="F844" s="4" t="s">
        <v>21</v>
      </c>
      <c r="G844" s="4" t="s">
        <v>2236</v>
      </c>
      <c r="H844" s="4" t="s">
        <v>2240</v>
      </c>
      <c r="I844" s="7">
        <v>45657</v>
      </c>
      <c r="J844" s="7">
        <v>45657</v>
      </c>
      <c r="K844" s="4" t="s">
        <v>16</v>
      </c>
      <c r="L844" s="4" t="s">
        <v>16</v>
      </c>
      <c r="M844" s="4" t="s">
        <v>2174</v>
      </c>
      <c r="N844" s="4" t="s">
        <v>16</v>
      </c>
      <c r="O844" s="27">
        <v>0</v>
      </c>
      <c r="P844" s="4">
        <v>-8.27</v>
      </c>
      <c r="Q844" s="9">
        <v>0</v>
      </c>
      <c r="R844" s="9">
        <v>513690.98958057474</v>
      </c>
      <c r="S844" s="9">
        <v>0</v>
      </c>
      <c r="T844" s="9">
        <v>746796.56507960102</v>
      </c>
      <c r="U844" s="9">
        <v>1700912.1211109257</v>
      </c>
      <c r="V844" s="9">
        <v>-218686.10629185135</v>
      </c>
      <c r="W844" s="9">
        <v>1700912.1211109257</v>
      </c>
      <c r="X844" s="9">
        <v>0</v>
      </c>
      <c r="Y844" s="21">
        <v>217433677.05592412</v>
      </c>
      <c r="Z844" s="21">
        <v>216919986.06634355</v>
      </c>
      <c r="AA844" s="21">
        <v>217666782.63142315</v>
      </c>
      <c r="AB844" s="21">
        <v>218620898.18745446</v>
      </c>
      <c r="AC844" s="21">
        <v>216701299.96005169</v>
      </c>
      <c r="AD844" s="21">
        <v>218620898.18745446</v>
      </c>
      <c r="AE844" s="21">
        <v>216919986.06634355</v>
      </c>
      <c r="AF844" s="22">
        <v>1261729088.8148272</v>
      </c>
      <c r="AG844" s="9">
        <f>IF(ISBLANK(Tabla3[[#This Row],[FPO]]),"",YEAR(Tabla3[[#This Row],[FPO]])-$B$1)</f>
        <v>1</v>
      </c>
      <c r="AH844" s="9"/>
    </row>
    <row r="845" spans="1:34" x14ac:dyDescent="0.25">
      <c r="A845" s="4" t="s">
        <v>2241</v>
      </c>
      <c r="B845" s="4" t="s">
        <v>2242</v>
      </c>
      <c r="C845" s="5">
        <v>44757</v>
      </c>
      <c r="D845" s="6">
        <v>44757</v>
      </c>
      <c r="E845" s="4">
        <v>9.9</v>
      </c>
      <c r="F845" s="4" t="s">
        <v>21</v>
      </c>
      <c r="G845" s="4" t="s">
        <v>2243</v>
      </c>
      <c r="H845" s="4" t="s">
        <v>2244</v>
      </c>
      <c r="I845" s="7">
        <v>45657</v>
      </c>
      <c r="J845" s="7">
        <v>45657</v>
      </c>
      <c r="K845" s="4" t="s">
        <v>16</v>
      </c>
      <c r="L845" s="4" t="s">
        <v>16</v>
      </c>
      <c r="M845" s="4" t="s">
        <v>2174</v>
      </c>
      <c r="N845" s="4" t="s">
        <v>16</v>
      </c>
      <c r="O845" s="27">
        <v>0</v>
      </c>
      <c r="P845" s="4">
        <v>-1.42</v>
      </c>
      <c r="Q845" s="9">
        <v>0</v>
      </c>
      <c r="R845" s="9">
        <v>513690.98958057474</v>
      </c>
      <c r="S845" s="9">
        <v>0</v>
      </c>
      <c r="T845" s="9">
        <v>746796.56507960113</v>
      </c>
      <c r="U845" s="9">
        <v>1700912.1211109257</v>
      </c>
      <c r="V845" s="9">
        <v>-189643.88194791257</v>
      </c>
      <c r="W845" s="9">
        <v>1700912.1211109257</v>
      </c>
      <c r="X845" s="9">
        <v>0</v>
      </c>
      <c r="Y845" s="21">
        <v>217433677.05592412</v>
      </c>
      <c r="Z845" s="21">
        <v>216919986.06634355</v>
      </c>
      <c r="AA845" s="21">
        <v>217666782.63142315</v>
      </c>
      <c r="AB845" s="21">
        <v>218620898.18745446</v>
      </c>
      <c r="AC845" s="21">
        <v>216730342.18439564</v>
      </c>
      <c r="AD845" s="21">
        <v>218620898.18745446</v>
      </c>
      <c r="AE845" s="21">
        <v>216919986.06634355</v>
      </c>
      <c r="AF845" s="22">
        <v>1261758131.0391715</v>
      </c>
      <c r="AG845" s="9">
        <f>IF(ISBLANK(Tabla3[[#This Row],[FPO]]),"",YEAR(Tabla3[[#This Row],[FPO]])-$B$1)</f>
        <v>1</v>
      </c>
      <c r="AH845" s="9"/>
    </row>
    <row r="846" spans="1:34" x14ac:dyDescent="0.25">
      <c r="A846" s="4" t="s">
        <v>2362</v>
      </c>
      <c r="B846" s="4" t="s">
        <v>2363</v>
      </c>
      <c r="C846" s="5">
        <v>44775.595833333333</v>
      </c>
      <c r="D846" s="6">
        <v>44775.595833333333</v>
      </c>
      <c r="E846" s="4">
        <v>9.9</v>
      </c>
      <c r="F846" s="4" t="s">
        <v>21</v>
      </c>
      <c r="G846" s="4" t="s">
        <v>2189</v>
      </c>
      <c r="H846" s="4" t="s">
        <v>2364</v>
      </c>
      <c r="I846" s="7">
        <v>45657</v>
      </c>
      <c r="J846" s="7">
        <v>45657</v>
      </c>
      <c r="K846" s="4" t="s">
        <v>16</v>
      </c>
      <c r="L846" s="4" t="s">
        <v>16</v>
      </c>
      <c r="M846" s="4" t="s">
        <v>2174</v>
      </c>
      <c r="N846" s="4" t="s">
        <v>16</v>
      </c>
      <c r="O846" s="27">
        <v>0</v>
      </c>
      <c r="P846" s="4">
        <v>-1.274</v>
      </c>
      <c r="Q846" s="9">
        <v>0</v>
      </c>
      <c r="R846" s="9">
        <v>513690.98958057474</v>
      </c>
      <c r="S846" s="9">
        <v>0</v>
      </c>
      <c r="T846" s="9">
        <v>746796.56507960113</v>
      </c>
      <c r="U846" s="9">
        <v>1700912.1211109257</v>
      </c>
      <c r="V846" s="9">
        <v>-170145.28563495819</v>
      </c>
      <c r="W846" s="9">
        <v>1700912.1211109257</v>
      </c>
      <c r="X846" s="9">
        <v>0</v>
      </c>
      <c r="Y846" s="21">
        <v>217433677.05592412</v>
      </c>
      <c r="Z846" s="21">
        <v>216919986.06634355</v>
      </c>
      <c r="AA846" s="21">
        <v>217666782.63142315</v>
      </c>
      <c r="AB846" s="21">
        <v>218620898.18745446</v>
      </c>
      <c r="AC846" s="21">
        <v>216749840.78070858</v>
      </c>
      <c r="AD846" s="21">
        <v>218620898.18745446</v>
      </c>
      <c r="AE846" s="21">
        <v>216919986.06634355</v>
      </c>
      <c r="AF846" s="22">
        <v>1261777629.6354842</v>
      </c>
      <c r="AG846" s="9">
        <f>IF(ISBLANK(Tabla3[[#This Row],[FPO]]),"",YEAR(Tabla3[[#This Row],[FPO]])-$B$1)</f>
        <v>1</v>
      </c>
      <c r="AH846" s="9"/>
    </row>
    <row r="847" spans="1:34" x14ac:dyDescent="0.25">
      <c r="A847" s="4" t="s">
        <v>2432</v>
      </c>
      <c r="B847" s="4" t="s">
        <v>2433</v>
      </c>
      <c r="C847" s="5">
        <v>44795.816666666666</v>
      </c>
      <c r="D847" s="6">
        <v>44795.816666666666</v>
      </c>
      <c r="E847" s="4">
        <v>9.9</v>
      </c>
      <c r="F847" s="4" t="s">
        <v>21</v>
      </c>
      <c r="G847" s="4" t="s">
        <v>2256</v>
      </c>
      <c r="H847" s="4" t="s">
        <v>2434</v>
      </c>
      <c r="I847" s="7">
        <v>45657</v>
      </c>
      <c r="J847" s="7">
        <v>45657</v>
      </c>
      <c r="K847" s="4" t="s">
        <v>16</v>
      </c>
      <c r="L847" s="4" t="s">
        <v>16</v>
      </c>
      <c r="M847" s="4" t="s">
        <v>2174</v>
      </c>
      <c r="N847" s="4" t="s">
        <v>16</v>
      </c>
      <c r="O847" s="27">
        <v>0</v>
      </c>
      <c r="P847" s="4">
        <v>-4.6280000000000001</v>
      </c>
      <c r="Q847" s="9">
        <v>0</v>
      </c>
      <c r="R847" s="9">
        <v>513690.98958057474</v>
      </c>
      <c r="S847" s="9">
        <v>0</v>
      </c>
      <c r="T847" s="9">
        <v>746796.56507960113</v>
      </c>
      <c r="U847" s="9">
        <v>1700912.1211109257</v>
      </c>
      <c r="V847" s="9">
        <v>-618078.79271474632</v>
      </c>
      <c r="W847" s="9">
        <v>1700912.1211109257</v>
      </c>
      <c r="X847" s="9">
        <v>0</v>
      </c>
      <c r="Y847" s="21">
        <v>217433677.05592412</v>
      </c>
      <c r="Z847" s="21">
        <v>216919986.06634355</v>
      </c>
      <c r="AA847" s="21">
        <v>217666782.63142315</v>
      </c>
      <c r="AB847" s="21">
        <v>218620898.18745446</v>
      </c>
      <c r="AC847" s="21">
        <v>216301907.2736288</v>
      </c>
      <c r="AD847" s="21">
        <v>218620898.18745446</v>
      </c>
      <c r="AE847" s="21">
        <v>216919986.06634355</v>
      </c>
      <c r="AF847" s="22">
        <v>1261329696.1284044</v>
      </c>
      <c r="AG847" s="9">
        <f>IF(ISBLANK(Tabla3[[#This Row],[FPO]]),"",YEAR(Tabla3[[#This Row],[FPO]])-$B$1)</f>
        <v>1</v>
      </c>
      <c r="AH847" s="9"/>
    </row>
    <row r="848" spans="1:34" x14ac:dyDescent="0.25">
      <c r="A848" s="4" t="s">
        <v>2424</v>
      </c>
      <c r="B848" s="4" t="s">
        <v>2425</v>
      </c>
      <c r="C848" s="5">
        <v>44793.354861111111</v>
      </c>
      <c r="D848" s="6">
        <v>44793.354861111111</v>
      </c>
      <c r="E848" s="4">
        <v>9.9</v>
      </c>
      <c r="F848" s="4" t="s">
        <v>21</v>
      </c>
      <c r="G848" s="4" t="s">
        <v>2256</v>
      </c>
      <c r="H848" s="4" t="s">
        <v>2426</v>
      </c>
      <c r="I848" s="7">
        <v>45657</v>
      </c>
      <c r="J848" s="7">
        <v>45657</v>
      </c>
      <c r="K848" s="4" t="s">
        <v>16</v>
      </c>
      <c r="L848" s="4" t="s">
        <v>16</v>
      </c>
      <c r="M848" s="4" t="s">
        <v>2174</v>
      </c>
      <c r="N848" s="4" t="s">
        <v>16</v>
      </c>
      <c r="O848" s="27">
        <v>0</v>
      </c>
      <c r="P848" s="4">
        <v>-1.879</v>
      </c>
      <c r="Q848" s="9">
        <v>0</v>
      </c>
      <c r="R848" s="9">
        <v>513690.98958057474</v>
      </c>
      <c r="S848" s="9">
        <v>0</v>
      </c>
      <c r="T848" s="9">
        <v>746796.56507960113</v>
      </c>
      <c r="U848" s="9">
        <v>1700912.1211109257</v>
      </c>
      <c r="V848" s="9">
        <v>-250944.26350713219</v>
      </c>
      <c r="W848" s="9">
        <v>1700912.1211109257</v>
      </c>
      <c r="X848" s="9">
        <v>0</v>
      </c>
      <c r="Y848" s="21">
        <v>217433677.05592412</v>
      </c>
      <c r="Z848" s="21">
        <v>216919986.06634355</v>
      </c>
      <c r="AA848" s="21">
        <v>217666782.63142315</v>
      </c>
      <c r="AB848" s="21">
        <v>218620898.18745446</v>
      </c>
      <c r="AC848" s="21">
        <v>216669041.80283642</v>
      </c>
      <c r="AD848" s="21">
        <v>218620898.18745446</v>
      </c>
      <c r="AE848" s="21">
        <v>216919986.06634355</v>
      </c>
      <c r="AF848" s="22">
        <v>1261696830.6576121</v>
      </c>
      <c r="AG848" s="9">
        <f>IF(ISBLANK(Tabla3[[#This Row],[FPO]]),"",YEAR(Tabla3[[#This Row],[FPO]])-$B$1)</f>
        <v>1</v>
      </c>
      <c r="AH848" s="9"/>
    </row>
    <row r="849" spans="1:34" hidden="1" x14ac:dyDescent="0.25">
      <c r="A849" s="4" t="s">
        <v>2296</v>
      </c>
      <c r="B849" s="4" t="s">
        <v>2297</v>
      </c>
      <c r="C849" s="5">
        <v>44759</v>
      </c>
      <c r="D849" s="6">
        <v>44759</v>
      </c>
      <c r="E849" s="4">
        <v>60</v>
      </c>
      <c r="F849" s="4" t="s">
        <v>21</v>
      </c>
      <c r="G849" s="4" t="s">
        <v>2298</v>
      </c>
      <c r="H849" s="4" t="s">
        <v>2299</v>
      </c>
      <c r="I849" s="7">
        <v>46387</v>
      </c>
      <c r="J849" s="7">
        <v>46387</v>
      </c>
      <c r="K849" s="4" t="s">
        <v>16</v>
      </c>
      <c r="L849" s="4" t="s">
        <v>16</v>
      </c>
      <c r="M849" s="4" t="s">
        <v>2174</v>
      </c>
      <c r="N849" s="4" t="s">
        <v>16</v>
      </c>
      <c r="O849" s="27">
        <v>0</v>
      </c>
      <c r="P849" s="4">
        <v>-42.770389999999999</v>
      </c>
      <c r="Q849" s="9">
        <v>0</v>
      </c>
      <c r="R849" s="9">
        <v>410977.77911342977</v>
      </c>
      <c r="S849" s="9">
        <v>0</v>
      </c>
      <c r="T849" s="9">
        <v>597473.57845725119</v>
      </c>
      <c r="U849" s="9">
        <v>1360812.4342847448</v>
      </c>
      <c r="V849" s="9">
        <v>-754039.4009106853</v>
      </c>
      <c r="W849" s="9">
        <v>1360812.4342847448</v>
      </c>
      <c r="X849" s="9">
        <v>0</v>
      </c>
      <c r="Y849" s="21">
        <v>217330963.84545699</v>
      </c>
      <c r="Z849" s="21">
        <v>216919986.06634355</v>
      </c>
      <c r="AA849" s="21">
        <v>217517459.64480078</v>
      </c>
      <c r="AB849" s="21">
        <v>218280798.50062829</v>
      </c>
      <c r="AC849" s="21">
        <v>216165946.66543287</v>
      </c>
      <c r="AD849" s="21">
        <v>218280798.50062829</v>
      </c>
      <c r="AE849" s="21">
        <v>216919986.06634355</v>
      </c>
      <c r="AF849" s="22">
        <v>1260431549.7928796</v>
      </c>
      <c r="AG849" s="9">
        <f>IF(ISBLANK(Tabla3[[#This Row],[FPO]]),"",YEAR(Tabla3[[#This Row],[FPO]])-$B$1)</f>
        <v>3</v>
      </c>
      <c r="AH849" s="9"/>
    </row>
    <row r="850" spans="1:34" hidden="1" x14ac:dyDescent="0.25">
      <c r="A850" s="4" t="s">
        <v>2300</v>
      </c>
      <c r="B850" s="4" t="s">
        <v>2297</v>
      </c>
      <c r="C850" s="5">
        <v>44759</v>
      </c>
      <c r="D850" s="6">
        <v>44759</v>
      </c>
      <c r="E850" s="4">
        <v>60</v>
      </c>
      <c r="F850" s="4" t="s">
        <v>21</v>
      </c>
      <c r="G850" s="4" t="s">
        <v>2301</v>
      </c>
      <c r="H850" s="4" t="s">
        <v>2299</v>
      </c>
      <c r="I850" s="7">
        <v>46387</v>
      </c>
      <c r="J850" s="7">
        <v>46387</v>
      </c>
      <c r="K850" s="4" t="s">
        <v>16</v>
      </c>
      <c r="L850" s="4" t="s">
        <v>16</v>
      </c>
      <c r="M850" s="4" t="s">
        <v>2174</v>
      </c>
      <c r="N850" s="4" t="s">
        <v>16</v>
      </c>
      <c r="O850" s="27">
        <v>0</v>
      </c>
      <c r="P850" s="4">
        <v>-43.975099999999998</v>
      </c>
      <c r="Q850" s="9">
        <v>0</v>
      </c>
      <c r="R850" s="9">
        <v>410977.77911342977</v>
      </c>
      <c r="S850" s="9">
        <v>0</v>
      </c>
      <c r="T850" s="9">
        <v>597473.57845725119</v>
      </c>
      <c r="U850" s="9">
        <v>1360812.4342847448</v>
      </c>
      <c r="V850" s="9">
        <v>-775278.36568680988</v>
      </c>
      <c r="W850" s="9">
        <v>1360812.4342847448</v>
      </c>
      <c r="X850" s="9">
        <v>0</v>
      </c>
      <c r="Y850" s="21">
        <v>217330963.84545699</v>
      </c>
      <c r="Z850" s="21">
        <v>216919986.06634355</v>
      </c>
      <c r="AA850" s="21">
        <v>217517459.64480078</v>
      </c>
      <c r="AB850" s="21">
        <v>218280798.50062829</v>
      </c>
      <c r="AC850" s="21">
        <v>216144707.70065674</v>
      </c>
      <c r="AD850" s="21">
        <v>218280798.50062829</v>
      </c>
      <c r="AE850" s="21">
        <v>216919986.06634355</v>
      </c>
      <c r="AF850" s="22">
        <v>1260410310.8281035</v>
      </c>
      <c r="AG850" s="9">
        <f>IF(ISBLANK(Tabla3[[#This Row],[FPO]]),"",YEAR(Tabla3[[#This Row],[FPO]])-$B$1)</f>
        <v>3</v>
      </c>
      <c r="AH850" s="9"/>
    </row>
    <row r="851" spans="1:34" hidden="1" x14ac:dyDescent="0.25">
      <c r="A851" s="4" t="s">
        <v>2234</v>
      </c>
      <c r="B851" s="4" t="s">
        <v>2235</v>
      </c>
      <c r="C851" s="5">
        <v>44757</v>
      </c>
      <c r="D851" s="6">
        <v>44757</v>
      </c>
      <c r="E851" s="4">
        <v>80</v>
      </c>
      <c r="F851" s="4" t="s">
        <v>21</v>
      </c>
      <c r="G851" s="4" t="s">
        <v>2236</v>
      </c>
      <c r="H851" s="4" t="s">
        <v>2237</v>
      </c>
      <c r="I851" s="7">
        <v>46387</v>
      </c>
      <c r="J851" s="7">
        <v>46387</v>
      </c>
      <c r="K851" s="4" t="s">
        <v>16</v>
      </c>
      <c r="L851" s="4" t="s">
        <v>16</v>
      </c>
      <c r="M851" s="4" t="s">
        <v>2174</v>
      </c>
      <c r="N851" s="4" t="s">
        <v>16</v>
      </c>
      <c r="O851" s="27">
        <v>0</v>
      </c>
      <c r="P851" s="4">
        <v>-53.91966</v>
      </c>
      <c r="Q851" s="9">
        <v>0</v>
      </c>
      <c r="R851" s="9">
        <v>410977.77911342995</v>
      </c>
      <c r="S851" s="9">
        <v>0</v>
      </c>
      <c r="T851" s="9">
        <v>597473.57845725131</v>
      </c>
      <c r="U851" s="9">
        <v>1360812.4342847455</v>
      </c>
      <c r="V851" s="9">
        <v>-712950.26986615942</v>
      </c>
      <c r="W851" s="9">
        <v>1360812.4342847455</v>
      </c>
      <c r="X851" s="9">
        <v>0</v>
      </c>
      <c r="Y851" s="21">
        <v>217330963.84545699</v>
      </c>
      <c r="Z851" s="21">
        <v>216919986.06634355</v>
      </c>
      <c r="AA851" s="21">
        <v>217517459.64480081</v>
      </c>
      <c r="AB851" s="21">
        <v>218280798.50062829</v>
      </c>
      <c r="AC851" s="21">
        <v>216207035.79647738</v>
      </c>
      <c r="AD851" s="21">
        <v>218280798.50062829</v>
      </c>
      <c r="AE851" s="21">
        <v>216919986.06634355</v>
      </c>
      <c r="AF851" s="22">
        <v>1260472638.9239242</v>
      </c>
      <c r="AG851" s="9">
        <f>IF(ISBLANK(Tabla3[[#This Row],[FPO]]),"",YEAR(Tabla3[[#This Row],[FPO]])-$B$1)</f>
        <v>3</v>
      </c>
      <c r="AH851" s="9"/>
    </row>
    <row r="852" spans="1:34" hidden="1" x14ac:dyDescent="0.25">
      <c r="A852" s="4" t="s">
        <v>2272</v>
      </c>
      <c r="B852" s="4" t="s">
        <v>2235</v>
      </c>
      <c r="C852" s="5">
        <v>44757</v>
      </c>
      <c r="D852" s="6">
        <v>44757</v>
      </c>
      <c r="E852" s="4">
        <v>80</v>
      </c>
      <c r="F852" s="4" t="s">
        <v>21</v>
      </c>
      <c r="G852" s="4" t="s">
        <v>2273</v>
      </c>
      <c r="H852" s="4" t="s">
        <v>2237</v>
      </c>
      <c r="I852" s="7">
        <v>46387</v>
      </c>
      <c r="J852" s="7">
        <v>46387</v>
      </c>
      <c r="K852" s="4" t="s">
        <v>16</v>
      </c>
      <c r="L852" s="4" t="s">
        <v>16</v>
      </c>
      <c r="M852" s="4" t="s">
        <v>2174</v>
      </c>
      <c r="N852" s="4" t="s">
        <v>16</v>
      </c>
      <c r="O852" s="27">
        <v>0</v>
      </c>
      <c r="P852" s="4">
        <v>-54.235729999999997</v>
      </c>
      <c r="Q852" s="9">
        <v>0</v>
      </c>
      <c r="R852" s="9">
        <v>410977.77911342995</v>
      </c>
      <c r="S852" s="9">
        <v>0</v>
      </c>
      <c r="T852" s="9">
        <v>597473.57845725131</v>
      </c>
      <c r="U852" s="9">
        <v>1360812.4342847455</v>
      </c>
      <c r="V852" s="9">
        <v>-717129.49117053323</v>
      </c>
      <c r="W852" s="9">
        <v>1360812.4342847455</v>
      </c>
      <c r="X852" s="9">
        <v>0</v>
      </c>
      <c r="Y852" s="21">
        <v>217330963.84545699</v>
      </c>
      <c r="Z852" s="21">
        <v>216919986.06634355</v>
      </c>
      <c r="AA852" s="21">
        <v>217517459.64480081</v>
      </c>
      <c r="AB852" s="21">
        <v>218280798.50062829</v>
      </c>
      <c r="AC852" s="21">
        <v>216202856.57517302</v>
      </c>
      <c r="AD852" s="21">
        <v>218280798.50062829</v>
      </c>
      <c r="AE852" s="21">
        <v>216919986.06634355</v>
      </c>
      <c r="AF852" s="22">
        <v>1260468459.7026198</v>
      </c>
      <c r="AG852" s="9">
        <f>IF(ISBLANK(Tabla3[[#This Row],[FPO]]),"",YEAR(Tabla3[[#This Row],[FPO]])-$B$1)</f>
        <v>3</v>
      </c>
      <c r="AH852" s="9"/>
    </row>
    <row r="853" spans="1:34" hidden="1" x14ac:dyDescent="0.25">
      <c r="A853" s="4" t="s">
        <v>2326</v>
      </c>
      <c r="B853" s="4" t="s">
        <v>2327</v>
      </c>
      <c r="C853" s="5">
        <v>44760</v>
      </c>
      <c r="D853" s="6">
        <v>44760</v>
      </c>
      <c r="E853" s="4">
        <v>19.899999999999999</v>
      </c>
      <c r="F853" s="4" t="s">
        <v>21</v>
      </c>
      <c r="G853" s="4" t="s">
        <v>2321</v>
      </c>
      <c r="H853" s="4" t="s">
        <v>2328</v>
      </c>
      <c r="I853" s="7">
        <v>46387</v>
      </c>
      <c r="J853" s="7">
        <v>46387</v>
      </c>
      <c r="K853" s="4" t="s">
        <v>16</v>
      </c>
      <c r="L853" s="4" t="s">
        <v>16</v>
      </c>
      <c r="M853" s="4" t="s">
        <v>2174</v>
      </c>
      <c r="N853" s="4" t="s">
        <v>16</v>
      </c>
      <c r="O853" s="27">
        <v>0</v>
      </c>
      <c r="P853" s="4">
        <v>-1.46</v>
      </c>
      <c r="Q853" s="9">
        <v>0</v>
      </c>
      <c r="R853" s="9">
        <v>410977.77911342995</v>
      </c>
      <c r="S853" s="9">
        <v>0</v>
      </c>
      <c r="T853" s="9">
        <v>597473.57845725107</v>
      </c>
      <c r="U853" s="9">
        <v>1360812.4342847448</v>
      </c>
      <c r="V853" s="9">
        <v>-77607.172183706352</v>
      </c>
      <c r="W853" s="9">
        <v>1360812.4342847448</v>
      </c>
      <c r="X853" s="9">
        <v>0</v>
      </c>
      <c r="Y853" s="21">
        <v>217330963.84545699</v>
      </c>
      <c r="Z853" s="21">
        <v>216919986.06634355</v>
      </c>
      <c r="AA853" s="21">
        <v>217517459.64480078</v>
      </c>
      <c r="AB853" s="21">
        <v>218280798.50062829</v>
      </c>
      <c r="AC853" s="21">
        <v>216842378.89415985</v>
      </c>
      <c r="AD853" s="21">
        <v>218280798.50062829</v>
      </c>
      <c r="AE853" s="21">
        <v>216919986.06634355</v>
      </c>
      <c r="AF853" s="22">
        <v>1261107982.0216067</v>
      </c>
      <c r="AG853" s="9">
        <f>IF(ISBLANK(Tabla3[[#This Row],[FPO]]),"",YEAR(Tabla3[[#This Row],[FPO]])-$B$1)</f>
        <v>3</v>
      </c>
      <c r="AH853" s="9"/>
    </row>
    <row r="854" spans="1:34" hidden="1" x14ac:dyDescent="0.25">
      <c r="A854" s="4" t="s">
        <v>2332</v>
      </c>
      <c r="B854" s="4" t="s">
        <v>2327</v>
      </c>
      <c r="C854" s="5">
        <v>44760</v>
      </c>
      <c r="D854" s="6">
        <v>44760</v>
      </c>
      <c r="E854" s="4">
        <v>19.899999999999999</v>
      </c>
      <c r="F854" s="4" t="s">
        <v>21</v>
      </c>
      <c r="G854" s="4" t="s">
        <v>2330</v>
      </c>
      <c r="H854" s="4" t="s">
        <v>2328</v>
      </c>
      <c r="I854" s="7">
        <v>46387</v>
      </c>
      <c r="J854" s="7">
        <v>46387</v>
      </c>
      <c r="K854" s="4" t="s">
        <v>16</v>
      </c>
      <c r="L854" s="4" t="s">
        <v>16</v>
      </c>
      <c r="M854" s="4" t="s">
        <v>2174</v>
      </c>
      <c r="N854" s="4" t="s">
        <v>16</v>
      </c>
      <c r="O854" s="27">
        <v>0</v>
      </c>
      <c r="P854" s="4">
        <v>-1.4379999999999999</v>
      </c>
      <c r="Q854" s="9">
        <v>0</v>
      </c>
      <c r="R854" s="9">
        <v>410977.77911342995</v>
      </c>
      <c r="S854" s="9">
        <v>0</v>
      </c>
      <c r="T854" s="9">
        <v>597473.57845725107</v>
      </c>
      <c r="U854" s="9">
        <v>1360812.4342847448</v>
      </c>
      <c r="V854" s="9">
        <v>-76437.74904121217</v>
      </c>
      <c r="W854" s="9">
        <v>1360812.4342847448</v>
      </c>
      <c r="X854" s="9">
        <v>0</v>
      </c>
      <c r="Y854" s="21">
        <v>217330963.84545699</v>
      </c>
      <c r="Z854" s="21">
        <v>216919986.06634355</v>
      </c>
      <c r="AA854" s="21">
        <v>217517459.64480078</v>
      </c>
      <c r="AB854" s="21">
        <v>218280798.50062829</v>
      </c>
      <c r="AC854" s="21">
        <v>216843548.31730235</v>
      </c>
      <c r="AD854" s="21">
        <v>218280798.50062829</v>
      </c>
      <c r="AE854" s="21">
        <v>216919986.06634355</v>
      </c>
      <c r="AF854" s="22">
        <v>1261109151.4447491</v>
      </c>
      <c r="AG854" s="9">
        <f>IF(ISBLANK(Tabla3[[#This Row],[FPO]]),"",YEAR(Tabla3[[#This Row],[FPO]])-$B$1)</f>
        <v>3</v>
      </c>
      <c r="AH854" s="9"/>
    </row>
    <row r="855" spans="1:34" x14ac:dyDescent="0.25">
      <c r="A855" s="4" t="s">
        <v>2365</v>
      </c>
      <c r="B855" s="4" t="s">
        <v>2366</v>
      </c>
      <c r="C855" s="5">
        <v>44775.620138888888</v>
      </c>
      <c r="D855" s="6">
        <v>44775.620138888888</v>
      </c>
      <c r="E855" s="4">
        <v>9.9</v>
      </c>
      <c r="F855" s="4" t="s">
        <v>21</v>
      </c>
      <c r="G855" s="4" t="s">
        <v>2367</v>
      </c>
      <c r="H855" s="4" t="s">
        <v>2368</v>
      </c>
      <c r="I855" s="7">
        <v>45657</v>
      </c>
      <c r="J855" s="7">
        <v>45657</v>
      </c>
      <c r="K855" s="4" t="s">
        <v>16</v>
      </c>
      <c r="L855" s="4" t="s">
        <v>16</v>
      </c>
      <c r="M855" s="4" t="s">
        <v>2174</v>
      </c>
      <c r="N855" s="4" t="s">
        <v>16</v>
      </c>
      <c r="O855" s="27">
        <v>0</v>
      </c>
      <c r="P855" s="4">
        <v>0</v>
      </c>
      <c r="Q855" s="9">
        <v>0</v>
      </c>
      <c r="R855" s="9">
        <v>513690.98958057474</v>
      </c>
      <c r="S855" s="9">
        <v>0</v>
      </c>
      <c r="T855" s="9">
        <v>746796.56507960113</v>
      </c>
      <c r="U855" s="9">
        <v>1700912.1211109257</v>
      </c>
      <c r="V855" s="9">
        <v>0</v>
      </c>
      <c r="W855" s="9">
        <v>1700912.1211109257</v>
      </c>
      <c r="X855" s="9">
        <v>0</v>
      </c>
      <c r="Y855" s="21">
        <v>217433677.05592412</v>
      </c>
      <c r="Z855" s="21">
        <v>216919986.06634355</v>
      </c>
      <c r="AA855" s="21">
        <v>217666782.63142315</v>
      </c>
      <c r="AB855" s="21">
        <v>218620898.18745446</v>
      </c>
      <c r="AC855" s="21">
        <v>216919986.06634355</v>
      </c>
      <c r="AD855" s="21">
        <v>218620898.18745446</v>
      </c>
      <c r="AE855" s="21">
        <v>216919986.06634355</v>
      </c>
      <c r="AF855" s="22">
        <v>1261947774.9211192</v>
      </c>
      <c r="AG855" s="9">
        <f>IF(ISBLANK(Tabla3[[#This Row],[FPO]]),"",YEAR(Tabla3[[#This Row],[FPO]])-$B$1)</f>
        <v>1</v>
      </c>
      <c r="AH855" s="9"/>
    </row>
    <row r="856" spans="1:34" x14ac:dyDescent="0.25">
      <c r="A856" s="4" t="s">
        <v>2369</v>
      </c>
      <c r="B856" s="4" t="s">
        <v>2366</v>
      </c>
      <c r="C856" s="5">
        <v>44775.620138888888</v>
      </c>
      <c r="D856" s="6">
        <v>44775.620138888888</v>
      </c>
      <c r="E856" s="4">
        <v>9.9</v>
      </c>
      <c r="F856" s="4" t="s">
        <v>21</v>
      </c>
      <c r="G856" s="4" t="s">
        <v>2370</v>
      </c>
      <c r="H856" s="4" t="s">
        <v>2368</v>
      </c>
      <c r="I856" s="7">
        <v>45657</v>
      </c>
      <c r="J856" s="7">
        <v>45657</v>
      </c>
      <c r="K856" s="4" t="s">
        <v>16</v>
      </c>
      <c r="L856" s="4" t="s">
        <v>18</v>
      </c>
      <c r="M856" s="4" t="s">
        <v>2174</v>
      </c>
      <c r="N856" s="4" t="s">
        <v>16</v>
      </c>
      <c r="O856" s="27">
        <v>3139860000</v>
      </c>
      <c r="P856" s="4">
        <v>0</v>
      </c>
      <c r="Q856" s="9">
        <v>0</v>
      </c>
      <c r="R856" s="9">
        <v>513690.98958057474</v>
      </c>
      <c r="S856" s="9">
        <v>0</v>
      </c>
      <c r="T856" s="9">
        <v>746796.56507960113</v>
      </c>
      <c r="U856" s="9">
        <v>1700912.1211109257</v>
      </c>
      <c r="V856" s="9">
        <v>0</v>
      </c>
      <c r="W856" s="9">
        <v>1700912.1211109257</v>
      </c>
      <c r="X856" s="9">
        <v>0</v>
      </c>
      <c r="Y856" s="21">
        <v>217433677.05592412</v>
      </c>
      <c r="Z856" s="21">
        <v>216919986.06634355</v>
      </c>
      <c r="AA856" s="21">
        <v>217666782.63142315</v>
      </c>
      <c r="AB856" s="21">
        <v>218620898.18745446</v>
      </c>
      <c r="AC856" s="21">
        <v>216919986.06634355</v>
      </c>
      <c r="AD856" s="21">
        <v>218620898.18745446</v>
      </c>
      <c r="AE856" s="21">
        <v>216919986.06634355</v>
      </c>
      <c r="AF856" s="22">
        <v>1261947774.9211192</v>
      </c>
      <c r="AG856" s="9">
        <f>IF(ISBLANK(Tabla3[[#This Row],[FPO]]),"",YEAR(Tabla3[[#This Row],[FPO]])-$B$1)</f>
        <v>1</v>
      </c>
      <c r="AH856" s="9"/>
    </row>
    <row r="857" spans="1:34" x14ac:dyDescent="0.25">
      <c r="A857" s="4" t="s">
        <v>2452</v>
      </c>
      <c r="B857" s="4" t="s">
        <v>2453</v>
      </c>
      <c r="C857" s="5">
        <v>44805.679166666669</v>
      </c>
      <c r="D857" s="6">
        <v>44805</v>
      </c>
      <c r="E857" s="4">
        <v>9.9</v>
      </c>
      <c r="F857" s="4" t="s">
        <v>21</v>
      </c>
      <c r="G857" s="4" t="s">
        <v>2454</v>
      </c>
      <c r="H857" s="4" t="s">
        <v>2455</v>
      </c>
      <c r="I857" s="7">
        <v>45657</v>
      </c>
      <c r="J857" s="7">
        <v>45657</v>
      </c>
      <c r="K857" s="4" t="s">
        <v>16</v>
      </c>
      <c r="L857" s="4" t="s">
        <v>16</v>
      </c>
      <c r="M857" s="4" t="s">
        <v>2174</v>
      </c>
      <c r="N857" s="4" t="s">
        <v>16</v>
      </c>
      <c r="O857" s="27">
        <v>0</v>
      </c>
      <c r="P857" s="4">
        <v>-4.8460000000000001</v>
      </c>
      <c r="Q857" s="9">
        <v>0</v>
      </c>
      <c r="R857" s="9">
        <v>513690.98958057474</v>
      </c>
      <c r="S857" s="9">
        <v>0</v>
      </c>
      <c r="T857" s="9">
        <v>746796.56507960113</v>
      </c>
      <c r="U857" s="9">
        <v>1700912.1211109257</v>
      </c>
      <c r="V857" s="9">
        <v>-647193.13515463693</v>
      </c>
      <c r="W857" s="9">
        <v>1700912.1211109257</v>
      </c>
      <c r="X857" s="9">
        <v>0</v>
      </c>
      <c r="Y857" s="21">
        <v>217433677.05592412</v>
      </c>
      <c r="Z857" s="21">
        <v>216919986.06634355</v>
      </c>
      <c r="AA857" s="21">
        <v>217666782.63142315</v>
      </c>
      <c r="AB857" s="21">
        <v>218620898.18745446</v>
      </c>
      <c r="AC857" s="21">
        <v>216272792.93118891</v>
      </c>
      <c r="AD857" s="21">
        <v>218620898.18745446</v>
      </c>
      <c r="AE857" s="21">
        <v>216919986.06634355</v>
      </c>
      <c r="AF857" s="22">
        <v>1261300581.7859647</v>
      </c>
      <c r="AG857" s="9">
        <f>IF(ISBLANK(Tabla3[[#This Row],[FPO]]),"",YEAR(Tabla3[[#This Row],[FPO]])-$B$1)</f>
        <v>1</v>
      </c>
      <c r="AH857" s="9"/>
    </row>
    <row r="858" spans="1:34" x14ac:dyDescent="0.25">
      <c r="A858" s="4" t="s">
        <v>2456</v>
      </c>
      <c r="B858" s="4" t="s">
        <v>2453</v>
      </c>
      <c r="C858" s="5">
        <v>44805.679166666669</v>
      </c>
      <c r="D858" s="6">
        <v>44805</v>
      </c>
      <c r="E858" s="4">
        <v>9.9</v>
      </c>
      <c r="F858" s="4" t="s">
        <v>21</v>
      </c>
      <c r="G858" s="4" t="s">
        <v>2457</v>
      </c>
      <c r="H858" s="4" t="s">
        <v>2455</v>
      </c>
      <c r="I858" s="7">
        <v>45657</v>
      </c>
      <c r="J858" s="7">
        <v>45657</v>
      </c>
      <c r="K858" s="4" t="s">
        <v>16</v>
      </c>
      <c r="L858" s="4" t="s">
        <v>16</v>
      </c>
      <c r="M858" s="4" t="s">
        <v>2174</v>
      </c>
      <c r="N858" s="4" t="s">
        <v>16</v>
      </c>
      <c r="O858" s="27">
        <v>0</v>
      </c>
      <c r="P858" s="4">
        <v>-4.734</v>
      </c>
      <c r="Q858" s="9">
        <v>0</v>
      </c>
      <c r="R858" s="9">
        <v>513690.98958057474</v>
      </c>
      <c r="S858" s="9">
        <v>0</v>
      </c>
      <c r="T858" s="9">
        <v>746796.56507960113</v>
      </c>
      <c r="U858" s="9">
        <v>1700912.1211109257</v>
      </c>
      <c r="V858" s="9">
        <v>-632235.3078460691</v>
      </c>
      <c r="W858" s="9">
        <v>1700912.1211109257</v>
      </c>
      <c r="X858" s="9">
        <v>0</v>
      </c>
      <c r="Y858" s="21">
        <v>217433677.05592412</v>
      </c>
      <c r="Z858" s="21">
        <v>216919986.06634355</v>
      </c>
      <c r="AA858" s="21">
        <v>217666782.63142315</v>
      </c>
      <c r="AB858" s="21">
        <v>218620898.18745446</v>
      </c>
      <c r="AC858" s="21">
        <v>216287750.75849748</v>
      </c>
      <c r="AD858" s="21">
        <v>218620898.18745446</v>
      </c>
      <c r="AE858" s="21">
        <v>216919986.06634355</v>
      </c>
      <c r="AF858" s="22">
        <v>1261315539.6132731</v>
      </c>
      <c r="AG858" s="9">
        <f>IF(ISBLANK(Tabla3[[#This Row],[FPO]]),"",YEAR(Tabla3[[#This Row],[FPO]])-$B$1)</f>
        <v>1</v>
      </c>
      <c r="AH858" s="9"/>
    </row>
    <row r="859" spans="1:34" x14ac:dyDescent="0.25">
      <c r="A859" s="4" t="s">
        <v>2171</v>
      </c>
      <c r="B859" s="4" t="s">
        <v>2172</v>
      </c>
      <c r="C859" s="5">
        <v>44672</v>
      </c>
      <c r="D859" s="6">
        <v>44672</v>
      </c>
      <c r="E859" s="4">
        <v>9.9</v>
      </c>
      <c r="F859" s="4" t="s">
        <v>21</v>
      </c>
      <c r="G859" s="4" t="s">
        <v>272</v>
      </c>
      <c r="H859" s="4" t="s">
        <v>2173</v>
      </c>
      <c r="I859" s="7">
        <v>45869</v>
      </c>
      <c r="J859" s="7">
        <v>45869</v>
      </c>
      <c r="K859" s="4" t="s">
        <v>16</v>
      </c>
      <c r="L859" s="4" t="s">
        <v>16</v>
      </c>
      <c r="M859" s="4" t="s">
        <v>2174</v>
      </c>
      <c r="N859" s="4" t="s">
        <v>16</v>
      </c>
      <c r="O859" s="27">
        <v>0</v>
      </c>
      <c r="P859" s="4">
        <v>-6.6535799999999998</v>
      </c>
      <c r="Q859" s="9">
        <v>0</v>
      </c>
      <c r="R859" s="9">
        <v>459473.15704881464</v>
      </c>
      <c r="S859" s="9">
        <v>0</v>
      </c>
      <c r="T859" s="9">
        <v>667975.46071520657</v>
      </c>
      <c r="U859" s="9">
        <v>1521388.3015303449</v>
      </c>
      <c r="V859" s="9">
        <v>-794811.37094093603</v>
      </c>
      <c r="W859" s="9">
        <v>1521388.3015303449</v>
      </c>
      <c r="X859" s="9">
        <v>0</v>
      </c>
      <c r="Y859" s="21">
        <v>217379459.22339237</v>
      </c>
      <c r="Z859" s="21">
        <v>216919986.06634355</v>
      </c>
      <c r="AA859" s="21">
        <v>217587961.52705875</v>
      </c>
      <c r="AB859" s="21">
        <v>218441374.36787388</v>
      </c>
      <c r="AC859" s="21">
        <v>216125174.69540262</v>
      </c>
      <c r="AD859" s="21">
        <v>218441374.36787388</v>
      </c>
      <c r="AE859" s="21">
        <v>216919986.06634355</v>
      </c>
      <c r="AF859" s="22">
        <v>1260750638.8839111</v>
      </c>
      <c r="AG859" s="9">
        <f>IF(ISBLANK(Tabla3[[#This Row],[FPO]]),"",YEAR(Tabla3[[#This Row],[FPO]])-$B$1)</f>
        <v>2</v>
      </c>
      <c r="AH859" s="9"/>
    </row>
    <row r="860" spans="1:34" x14ac:dyDescent="0.25">
      <c r="A860" s="4" t="s">
        <v>2191</v>
      </c>
      <c r="B860" s="4" t="s">
        <v>2172</v>
      </c>
      <c r="C860" s="5">
        <v>44712</v>
      </c>
      <c r="D860" s="6">
        <v>44712</v>
      </c>
      <c r="E860" s="4">
        <v>9.9</v>
      </c>
      <c r="F860" s="4" t="s">
        <v>21</v>
      </c>
      <c r="G860" s="4" t="s">
        <v>2192</v>
      </c>
      <c r="H860" s="4" t="s">
        <v>2193</v>
      </c>
      <c r="I860" s="7">
        <v>45869</v>
      </c>
      <c r="J860" s="7">
        <v>45869</v>
      </c>
      <c r="K860" s="4" t="s">
        <v>16</v>
      </c>
      <c r="L860" s="4" t="s">
        <v>16</v>
      </c>
      <c r="M860" s="4" t="s">
        <v>2174</v>
      </c>
      <c r="N860" s="4" t="s">
        <v>16</v>
      </c>
      <c r="O860" s="27">
        <v>0</v>
      </c>
      <c r="P860" s="4">
        <v>-7.0341899999999997</v>
      </c>
      <c r="Q860" s="9">
        <v>0</v>
      </c>
      <c r="R860" s="9">
        <v>459473.15704881464</v>
      </c>
      <c r="S860" s="9">
        <v>0</v>
      </c>
      <c r="T860" s="9">
        <v>667975.46071520657</v>
      </c>
      <c r="U860" s="9">
        <v>1521388.3015303449</v>
      </c>
      <c r="V860" s="9">
        <v>-840277.59452189982</v>
      </c>
      <c r="W860" s="9">
        <v>1521388.3015303449</v>
      </c>
      <c r="X860" s="9">
        <v>0</v>
      </c>
      <c r="Y860" s="21">
        <v>217379459.22339237</v>
      </c>
      <c r="Z860" s="21">
        <v>216919986.06634355</v>
      </c>
      <c r="AA860" s="21">
        <v>217587961.52705875</v>
      </c>
      <c r="AB860" s="21">
        <v>218441374.36787388</v>
      </c>
      <c r="AC860" s="21">
        <v>216079708.47182164</v>
      </c>
      <c r="AD860" s="21">
        <v>218441374.36787388</v>
      </c>
      <c r="AE860" s="21">
        <v>216919986.06634355</v>
      </c>
      <c r="AF860" s="22">
        <v>1260705172.6603303</v>
      </c>
      <c r="AG860" s="9">
        <f>IF(ISBLANK(Tabla3[[#This Row],[FPO]]),"",YEAR(Tabla3[[#This Row],[FPO]])-$B$1)</f>
        <v>2</v>
      </c>
      <c r="AH860" s="9"/>
    </row>
    <row r="861" spans="1:34" hidden="1" x14ac:dyDescent="0.25">
      <c r="A861" s="4" t="s">
        <v>2315</v>
      </c>
      <c r="B861" s="4" t="s">
        <v>2316</v>
      </c>
      <c r="C861" s="5">
        <v>44760</v>
      </c>
      <c r="D861" s="6">
        <v>0.68402777777777779</v>
      </c>
      <c r="E861" s="4">
        <v>9.9</v>
      </c>
      <c r="F861" s="4" t="s">
        <v>21</v>
      </c>
      <c r="G861" s="4" t="s">
        <v>2206</v>
      </c>
      <c r="H861" s="4" t="s">
        <v>2317</v>
      </c>
      <c r="I861" s="7">
        <v>46387</v>
      </c>
      <c r="J861" s="7">
        <v>46387</v>
      </c>
      <c r="K861" s="4" t="s">
        <v>16</v>
      </c>
      <c r="L861" s="4" t="s">
        <v>16</v>
      </c>
      <c r="M861" s="4" t="s">
        <v>2174</v>
      </c>
      <c r="N861" s="4" t="s">
        <v>16</v>
      </c>
      <c r="O861" s="27">
        <v>0</v>
      </c>
      <c r="P861" s="4">
        <v>-0.77400000000000002</v>
      </c>
      <c r="Q861" s="9">
        <v>0</v>
      </c>
      <c r="R861" s="9">
        <v>410977.77911342995</v>
      </c>
      <c r="S861" s="9">
        <v>0</v>
      </c>
      <c r="T861" s="9">
        <v>597473.57845725107</v>
      </c>
      <c r="U861" s="9">
        <v>1360812.4342847455</v>
      </c>
      <c r="V861" s="9">
        <v>-82700.444878701834</v>
      </c>
      <c r="W861" s="9">
        <v>1360812.4342847455</v>
      </c>
      <c r="X861" s="9">
        <v>0</v>
      </c>
      <c r="Y861" s="21">
        <v>217330963.84545699</v>
      </c>
      <c r="Z861" s="21">
        <v>216919986.06634355</v>
      </c>
      <c r="AA861" s="21">
        <v>217517459.64480078</v>
      </c>
      <c r="AB861" s="21">
        <v>218280798.50062829</v>
      </c>
      <c r="AC861" s="21">
        <v>216837285.62146485</v>
      </c>
      <c r="AD861" s="21">
        <v>218280798.50062829</v>
      </c>
      <c r="AE861" s="21">
        <v>216919986.06634355</v>
      </c>
      <c r="AF861" s="22">
        <v>1261102888.7489116</v>
      </c>
      <c r="AG861" s="9">
        <f>IF(ISBLANK(Tabla3[[#This Row],[FPO]]),"",YEAR(Tabla3[[#This Row],[FPO]])-$B$1)</f>
        <v>3</v>
      </c>
      <c r="AH861" s="9"/>
    </row>
    <row r="862" spans="1:34" hidden="1" x14ac:dyDescent="0.25">
      <c r="A862" s="4" t="s">
        <v>2318</v>
      </c>
      <c r="B862" s="4" t="s">
        <v>2316</v>
      </c>
      <c r="C862" s="5">
        <v>44760</v>
      </c>
      <c r="D862" s="6">
        <v>0.68402777777777779</v>
      </c>
      <c r="E862" s="4">
        <v>9.9</v>
      </c>
      <c r="F862" s="4" t="s">
        <v>21</v>
      </c>
      <c r="G862" s="4" t="s">
        <v>2183</v>
      </c>
      <c r="H862" s="4" t="s">
        <v>2317</v>
      </c>
      <c r="I862" s="7">
        <v>46387</v>
      </c>
      <c r="J862" s="7">
        <v>46387</v>
      </c>
      <c r="K862" s="4" t="s">
        <v>16</v>
      </c>
      <c r="L862" s="4" t="s">
        <v>16</v>
      </c>
      <c r="M862" s="4" t="s">
        <v>2174</v>
      </c>
      <c r="N862" s="4" t="s">
        <v>16</v>
      </c>
      <c r="O862" s="27">
        <v>0</v>
      </c>
      <c r="P862" s="4">
        <v>-0.77700000000000002</v>
      </c>
      <c r="Q862" s="9">
        <v>0</v>
      </c>
      <c r="R862" s="9">
        <v>410977.77911342995</v>
      </c>
      <c r="S862" s="9">
        <v>0</v>
      </c>
      <c r="T862" s="9">
        <v>597473.57845725107</v>
      </c>
      <c r="U862" s="9">
        <v>1360812.4342847455</v>
      </c>
      <c r="V862" s="9">
        <v>-83020.989238696769</v>
      </c>
      <c r="W862" s="9">
        <v>1360812.4342847455</v>
      </c>
      <c r="X862" s="9">
        <v>0</v>
      </c>
      <c r="Y862" s="21">
        <v>217330963.84545699</v>
      </c>
      <c r="Z862" s="21">
        <v>216919986.06634355</v>
      </c>
      <c r="AA862" s="21">
        <v>217517459.64480078</v>
      </c>
      <c r="AB862" s="21">
        <v>218280798.50062829</v>
      </c>
      <c r="AC862" s="21">
        <v>216836965.07710484</v>
      </c>
      <c r="AD862" s="21">
        <v>218280798.50062829</v>
      </c>
      <c r="AE862" s="21">
        <v>216919986.06634355</v>
      </c>
      <c r="AF862" s="22">
        <v>1261102568.2045517</v>
      </c>
      <c r="AG862" s="9">
        <f>IF(ISBLANK(Tabla3[[#This Row],[FPO]]),"",YEAR(Tabla3[[#This Row],[FPO]])-$B$1)</f>
        <v>3</v>
      </c>
      <c r="AH862" s="9"/>
    </row>
    <row r="863" spans="1:34" hidden="1" x14ac:dyDescent="0.25">
      <c r="A863" s="4" t="s">
        <v>2306</v>
      </c>
      <c r="B863" s="4" t="s">
        <v>2307</v>
      </c>
      <c r="C863" s="5">
        <v>44760.754861111112</v>
      </c>
      <c r="D863" s="6">
        <v>44760.754861111112</v>
      </c>
      <c r="E863" s="4">
        <v>9.9</v>
      </c>
      <c r="F863" s="4" t="s">
        <v>21</v>
      </c>
      <c r="G863" s="4" t="s">
        <v>2308</v>
      </c>
      <c r="H863" s="4" t="s">
        <v>2309</v>
      </c>
      <c r="I863" s="7">
        <v>46387</v>
      </c>
      <c r="J863" s="7">
        <v>46387</v>
      </c>
      <c r="K863" s="4" t="s">
        <v>16</v>
      </c>
      <c r="L863" s="4" t="s">
        <v>16</v>
      </c>
      <c r="M863" s="4" t="s">
        <v>2174</v>
      </c>
      <c r="N863" s="4" t="s">
        <v>16</v>
      </c>
      <c r="O863" s="27">
        <v>0</v>
      </c>
      <c r="P863" s="4">
        <v>-0.64424999999999999</v>
      </c>
      <c r="Q863" s="9">
        <v>0</v>
      </c>
      <c r="R863" s="9">
        <v>410977.77911342995</v>
      </c>
      <c r="S863" s="9">
        <v>0</v>
      </c>
      <c r="T863" s="9">
        <v>597473.57845725107</v>
      </c>
      <c r="U863" s="9">
        <v>1360812.4342847455</v>
      </c>
      <c r="V863" s="9">
        <v>-68836.90130891942</v>
      </c>
      <c r="W863" s="9">
        <v>1360812.4342847455</v>
      </c>
      <c r="X863" s="9">
        <v>0</v>
      </c>
      <c r="Y863" s="21">
        <v>217330963.84545699</v>
      </c>
      <c r="Z863" s="21">
        <v>216919986.06634355</v>
      </c>
      <c r="AA863" s="21">
        <v>217517459.64480078</v>
      </c>
      <c r="AB863" s="21">
        <v>218280798.50062829</v>
      </c>
      <c r="AC863" s="21">
        <v>216851149.16503462</v>
      </c>
      <c r="AD863" s="21">
        <v>218280798.50062829</v>
      </c>
      <c r="AE863" s="21">
        <v>216919986.06634355</v>
      </c>
      <c r="AF863" s="22">
        <v>1261116752.2924814</v>
      </c>
      <c r="AG863" s="9">
        <f>IF(ISBLANK(Tabla3[[#This Row],[FPO]]),"",YEAR(Tabla3[[#This Row],[FPO]])-$B$1)</f>
        <v>3</v>
      </c>
      <c r="AH863" s="9"/>
    </row>
    <row r="864" spans="1:34" hidden="1" x14ac:dyDescent="0.25">
      <c r="A864" s="4" t="s">
        <v>2310</v>
      </c>
      <c r="B864" s="4" t="s">
        <v>2307</v>
      </c>
      <c r="C864" s="5">
        <v>44760.754861111112</v>
      </c>
      <c r="D864" s="6">
        <v>44760.754861111112</v>
      </c>
      <c r="E864" s="4">
        <v>9.9</v>
      </c>
      <c r="F864" s="4" t="s">
        <v>21</v>
      </c>
      <c r="G864" s="4" t="s">
        <v>2304</v>
      </c>
      <c r="H864" s="4" t="s">
        <v>2309</v>
      </c>
      <c r="I864" s="7">
        <v>46387</v>
      </c>
      <c r="J864" s="7">
        <v>46387</v>
      </c>
      <c r="K864" s="4" t="s">
        <v>16</v>
      </c>
      <c r="L864" s="4" t="s">
        <v>16</v>
      </c>
      <c r="M864" s="4" t="s">
        <v>2174</v>
      </c>
      <c r="N864" s="4" t="s">
        <v>16</v>
      </c>
      <c r="O864" s="27">
        <v>0</v>
      </c>
      <c r="P864" s="4">
        <v>-2.0813799999999998</v>
      </c>
      <c r="Q864" s="9">
        <v>0</v>
      </c>
      <c r="R864" s="9">
        <v>410977.77911342995</v>
      </c>
      <c r="S864" s="9">
        <v>0</v>
      </c>
      <c r="T864" s="9">
        <v>597473.57845725107</v>
      </c>
      <c r="U864" s="9">
        <v>1360812.4342847455</v>
      </c>
      <c r="V864" s="9">
        <v>-222391.54000210896</v>
      </c>
      <c r="W864" s="9">
        <v>1360812.4342847455</v>
      </c>
      <c r="X864" s="9">
        <v>0</v>
      </c>
      <c r="Y864" s="21">
        <v>217330963.84545699</v>
      </c>
      <c r="Z864" s="21">
        <v>216919986.06634355</v>
      </c>
      <c r="AA864" s="21">
        <v>217517459.64480078</v>
      </c>
      <c r="AB864" s="21">
        <v>218280798.50062829</v>
      </c>
      <c r="AC864" s="21">
        <v>216697594.52634144</v>
      </c>
      <c r="AD864" s="21">
        <v>218280798.50062829</v>
      </c>
      <c r="AE864" s="21">
        <v>216919986.06634355</v>
      </c>
      <c r="AF864" s="22">
        <v>1260963197.6537883</v>
      </c>
      <c r="AG864" s="9">
        <f>IF(ISBLANK(Tabla3[[#This Row],[FPO]]),"",YEAR(Tabla3[[#This Row],[FPO]])-$B$1)</f>
        <v>3</v>
      </c>
      <c r="AH864" s="9"/>
    </row>
    <row r="865" spans="1:34" x14ac:dyDescent="0.25">
      <c r="A865" s="4" t="s">
        <v>2204</v>
      </c>
      <c r="B865" s="4" t="s">
        <v>2205</v>
      </c>
      <c r="C865" s="5">
        <v>44743.691666666666</v>
      </c>
      <c r="D865" s="6">
        <v>44743.691666666666</v>
      </c>
      <c r="E865" s="4">
        <v>19.899999999999999</v>
      </c>
      <c r="F865" s="4" t="s">
        <v>21</v>
      </c>
      <c r="G865" s="4" t="s">
        <v>2206</v>
      </c>
      <c r="H865" s="4" t="s">
        <v>2207</v>
      </c>
      <c r="I865" s="7">
        <v>45657</v>
      </c>
      <c r="J865" s="7">
        <v>45657</v>
      </c>
      <c r="K865" s="4" t="s">
        <v>16</v>
      </c>
      <c r="L865" s="4" t="s">
        <v>16</v>
      </c>
      <c r="M865" s="4" t="s">
        <v>2174</v>
      </c>
      <c r="N865" s="4" t="s">
        <v>16</v>
      </c>
      <c r="O865" s="27">
        <v>0</v>
      </c>
      <c r="P865" s="4">
        <v>-0.91053799999999996</v>
      </c>
      <c r="Q865" s="9">
        <v>0</v>
      </c>
      <c r="R865" s="9">
        <v>513690.98958057468</v>
      </c>
      <c r="S865" s="9">
        <v>0</v>
      </c>
      <c r="T865" s="9">
        <v>746796.56507960102</v>
      </c>
      <c r="U865" s="9">
        <v>1700912.1211109255</v>
      </c>
      <c r="V865" s="9">
        <v>-60496.560751389909</v>
      </c>
      <c r="W865" s="9">
        <v>1700912.1211109255</v>
      </c>
      <c r="X865" s="9">
        <v>0</v>
      </c>
      <c r="Y865" s="21">
        <v>217433677.05592412</v>
      </c>
      <c r="Z865" s="21">
        <v>216919986.06634355</v>
      </c>
      <c r="AA865" s="21">
        <v>217666782.63142315</v>
      </c>
      <c r="AB865" s="21">
        <v>218620898.18745446</v>
      </c>
      <c r="AC865" s="21">
        <v>216859489.50559217</v>
      </c>
      <c r="AD865" s="21">
        <v>218620898.18745446</v>
      </c>
      <c r="AE865" s="21">
        <v>216919986.06634355</v>
      </c>
      <c r="AF865" s="22">
        <v>1261887278.3603678</v>
      </c>
      <c r="AG865" s="9">
        <f>IF(ISBLANK(Tabla3[[#This Row],[FPO]]),"",YEAR(Tabla3[[#This Row],[FPO]])-$B$1)</f>
        <v>1</v>
      </c>
      <c r="AH865" s="9"/>
    </row>
    <row r="866" spans="1:34" x14ac:dyDescent="0.25">
      <c r="A866" s="4" t="s">
        <v>2208</v>
      </c>
      <c r="B866" s="4" t="s">
        <v>2205</v>
      </c>
      <c r="C866" s="5">
        <v>44743.691666666666</v>
      </c>
      <c r="D866" s="6">
        <v>44743.691666666666</v>
      </c>
      <c r="E866" s="4">
        <v>19.899999999999999</v>
      </c>
      <c r="F866" s="4" t="s">
        <v>21</v>
      </c>
      <c r="G866" s="4" t="s">
        <v>2209</v>
      </c>
      <c r="H866" s="4" t="s">
        <v>2207</v>
      </c>
      <c r="I866" s="7">
        <v>45657</v>
      </c>
      <c r="J866" s="7">
        <v>45657</v>
      </c>
      <c r="K866" s="4" t="s">
        <v>16</v>
      </c>
      <c r="L866" s="4" t="s">
        <v>16</v>
      </c>
      <c r="M866" s="4" t="s">
        <v>2174</v>
      </c>
      <c r="N866" s="4" t="s">
        <v>16</v>
      </c>
      <c r="O866" s="27">
        <v>0</v>
      </c>
      <c r="P866" s="4">
        <v>0.83133299999999999</v>
      </c>
      <c r="Q866" s="9">
        <v>0</v>
      </c>
      <c r="R866" s="9">
        <v>513690.98958057468</v>
      </c>
      <c r="S866" s="9">
        <v>0</v>
      </c>
      <c r="T866" s="9">
        <v>746796.56507960102</v>
      </c>
      <c r="U866" s="9">
        <v>1700912.1211109255</v>
      </c>
      <c r="V866" s="9">
        <v>55234.144362053215</v>
      </c>
      <c r="W866" s="9">
        <v>1700912.1211109255</v>
      </c>
      <c r="X866" s="9">
        <v>0</v>
      </c>
      <c r="Y866" s="21">
        <v>217433677.05592412</v>
      </c>
      <c r="Z866" s="21">
        <v>216919986.06634355</v>
      </c>
      <c r="AA866" s="21">
        <v>217666782.63142315</v>
      </c>
      <c r="AB866" s="21">
        <v>218620898.18745446</v>
      </c>
      <c r="AC866" s="21">
        <v>216975220.21070561</v>
      </c>
      <c r="AD866" s="21">
        <v>218620898.18745446</v>
      </c>
      <c r="AE866" s="21">
        <v>216919986.06634355</v>
      </c>
      <c r="AF866" s="22">
        <v>1262003009.0654814</v>
      </c>
      <c r="AG866" s="9">
        <f>IF(ISBLANK(Tabla3[[#This Row],[FPO]]),"",YEAR(Tabla3[[#This Row],[FPO]])-$B$1)</f>
        <v>1</v>
      </c>
      <c r="AH866" s="9"/>
    </row>
    <row r="867" spans="1:34" hidden="1" x14ac:dyDescent="0.25">
      <c r="A867" s="4" t="s">
        <v>2474</v>
      </c>
      <c r="B867" s="4" t="s">
        <v>2475</v>
      </c>
      <c r="C867" s="5">
        <v>44760.462500000001</v>
      </c>
      <c r="D867" s="6">
        <v>44806.652083333334</v>
      </c>
      <c r="E867" s="4">
        <v>19.899999999999999</v>
      </c>
      <c r="F867" s="4" t="s">
        <v>21</v>
      </c>
      <c r="G867" s="4" t="s">
        <v>2330</v>
      </c>
      <c r="H867" s="4" t="s">
        <v>2476</v>
      </c>
      <c r="I867" s="7">
        <v>46387</v>
      </c>
      <c r="J867" s="7">
        <v>46387</v>
      </c>
      <c r="K867" s="4" t="s">
        <v>16</v>
      </c>
      <c r="L867" s="4" t="s">
        <v>16</v>
      </c>
      <c r="M867" s="4" t="s">
        <v>2174</v>
      </c>
      <c r="N867" s="4" t="s">
        <v>16</v>
      </c>
      <c r="O867" s="27">
        <v>0</v>
      </c>
      <c r="P867" s="4">
        <v>-1.4379999999999999</v>
      </c>
      <c r="Q867" s="9">
        <v>0</v>
      </c>
      <c r="R867" s="9">
        <v>410977.77911342995</v>
      </c>
      <c r="S867" s="9">
        <v>0</v>
      </c>
      <c r="T867" s="9">
        <v>597473.57845725107</v>
      </c>
      <c r="U867" s="9">
        <v>1360812.4342847448</v>
      </c>
      <c r="V867" s="9">
        <v>-76437.74904121217</v>
      </c>
      <c r="W867" s="9">
        <v>1360812.4342847448</v>
      </c>
      <c r="X867" s="9">
        <v>0</v>
      </c>
      <c r="Y867" s="21">
        <v>217330963.84545699</v>
      </c>
      <c r="Z867" s="21">
        <v>216919986.06634355</v>
      </c>
      <c r="AA867" s="21">
        <v>217517459.64480078</v>
      </c>
      <c r="AB867" s="21">
        <v>218280798.50062829</v>
      </c>
      <c r="AC867" s="21">
        <v>216843548.31730235</v>
      </c>
      <c r="AD867" s="21">
        <v>218280798.50062829</v>
      </c>
      <c r="AE867" s="21">
        <v>216919986.06634355</v>
      </c>
      <c r="AF867" s="22">
        <v>1261109151.4447491</v>
      </c>
      <c r="AG867" s="9">
        <f>IF(ISBLANK(Tabla3[[#This Row],[FPO]]),"",YEAR(Tabla3[[#This Row],[FPO]])-$B$1)</f>
        <v>3</v>
      </c>
      <c r="AH867" s="9"/>
    </row>
    <row r="868" spans="1:34" hidden="1" x14ac:dyDescent="0.25">
      <c r="A868" s="4" t="s">
        <v>2477</v>
      </c>
      <c r="B868" s="4" t="s">
        <v>2475</v>
      </c>
      <c r="C868" s="5">
        <v>44760.462500000001</v>
      </c>
      <c r="D868" s="6">
        <v>44806.652083333334</v>
      </c>
      <c r="E868" s="4">
        <v>19.899999999999999</v>
      </c>
      <c r="F868" s="4" t="s">
        <v>21</v>
      </c>
      <c r="G868" s="4" t="s">
        <v>2321</v>
      </c>
      <c r="H868" s="4" t="s">
        <v>2476</v>
      </c>
      <c r="I868" s="7">
        <v>46387</v>
      </c>
      <c r="J868" s="7">
        <v>46387</v>
      </c>
      <c r="K868" s="4" t="s">
        <v>16</v>
      </c>
      <c r="L868" s="4" t="s">
        <v>16</v>
      </c>
      <c r="M868" s="4" t="s">
        <v>2174</v>
      </c>
      <c r="N868" s="4" t="s">
        <v>16</v>
      </c>
      <c r="O868" s="27">
        <v>0</v>
      </c>
      <c r="P868" s="4">
        <v>-1.46</v>
      </c>
      <c r="Q868" s="9">
        <v>0</v>
      </c>
      <c r="R868" s="9">
        <v>410977.77911342995</v>
      </c>
      <c r="S868" s="9">
        <v>0</v>
      </c>
      <c r="T868" s="9">
        <v>597473.57845725107</v>
      </c>
      <c r="U868" s="9">
        <v>1360812.4342847448</v>
      </c>
      <c r="V868" s="9">
        <v>-77607.172183706352</v>
      </c>
      <c r="W868" s="9">
        <v>1360812.4342847448</v>
      </c>
      <c r="X868" s="9">
        <v>0</v>
      </c>
      <c r="Y868" s="21">
        <v>217330963.84545699</v>
      </c>
      <c r="Z868" s="21">
        <v>216919986.06634355</v>
      </c>
      <c r="AA868" s="21">
        <v>217517459.64480078</v>
      </c>
      <c r="AB868" s="21">
        <v>218280798.50062829</v>
      </c>
      <c r="AC868" s="21">
        <v>216842378.89415985</v>
      </c>
      <c r="AD868" s="21">
        <v>218280798.50062829</v>
      </c>
      <c r="AE868" s="21">
        <v>216919986.06634355</v>
      </c>
      <c r="AF868" s="22">
        <v>1261107982.0216067</v>
      </c>
      <c r="AG868" s="9">
        <f>IF(ISBLANK(Tabla3[[#This Row],[FPO]]),"",YEAR(Tabla3[[#This Row],[FPO]])-$B$1)</f>
        <v>3</v>
      </c>
      <c r="AH868" s="9"/>
    </row>
    <row r="869" spans="1:34" hidden="1" x14ac:dyDescent="0.25">
      <c r="A869" s="4" t="s">
        <v>2319</v>
      </c>
      <c r="B869" s="4" t="s">
        <v>2320</v>
      </c>
      <c r="C869" s="5">
        <v>44760</v>
      </c>
      <c r="D869" s="6">
        <v>44760</v>
      </c>
      <c r="E869" s="4">
        <v>19.899999999999999</v>
      </c>
      <c r="F869" s="4" t="s">
        <v>21</v>
      </c>
      <c r="G869" s="4" t="s">
        <v>2321</v>
      </c>
      <c r="H869" s="4" t="s">
        <v>2322</v>
      </c>
      <c r="I869" s="7">
        <v>46387</v>
      </c>
      <c r="J869" s="7">
        <v>46387</v>
      </c>
      <c r="K869" s="4" t="s">
        <v>16</v>
      </c>
      <c r="L869" s="4" t="s">
        <v>16</v>
      </c>
      <c r="M869" s="4" t="s">
        <v>2174</v>
      </c>
      <c r="N869" s="4" t="s">
        <v>16</v>
      </c>
      <c r="O869" s="27">
        <v>0</v>
      </c>
      <c r="P869" s="4">
        <v>-1.46</v>
      </c>
      <c r="Q869" s="9">
        <v>0</v>
      </c>
      <c r="R869" s="9">
        <v>410977.77911342995</v>
      </c>
      <c r="S869" s="9">
        <v>0</v>
      </c>
      <c r="T869" s="9">
        <v>597473.57845725107</v>
      </c>
      <c r="U869" s="9">
        <v>1360812.4342847448</v>
      </c>
      <c r="V869" s="9">
        <v>-77607.172183706352</v>
      </c>
      <c r="W869" s="9">
        <v>1360812.4342847448</v>
      </c>
      <c r="X869" s="9">
        <v>0</v>
      </c>
      <c r="Y869" s="21">
        <v>217330963.84545699</v>
      </c>
      <c r="Z869" s="21">
        <v>216919986.06634355</v>
      </c>
      <c r="AA869" s="21">
        <v>217517459.64480078</v>
      </c>
      <c r="AB869" s="21">
        <v>218280798.50062829</v>
      </c>
      <c r="AC869" s="21">
        <v>216842378.89415985</v>
      </c>
      <c r="AD869" s="21">
        <v>218280798.50062829</v>
      </c>
      <c r="AE869" s="21">
        <v>216919986.06634355</v>
      </c>
      <c r="AF869" s="22">
        <v>1261107982.0216067</v>
      </c>
      <c r="AG869" s="9">
        <f>IF(ISBLANK(Tabla3[[#This Row],[FPO]]),"",YEAR(Tabla3[[#This Row],[FPO]])-$B$1)</f>
        <v>3</v>
      </c>
      <c r="AH869" s="9"/>
    </row>
    <row r="870" spans="1:34" hidden="1" x14ac:dyDescent="0.25">
      <c r="A870" s="4" t="s">
        <v>2329</v>
      </c>
      <c r="B870" s="4" t="s">
        <v>2320</v>
      </c>
      <c r="C870" s="5">
        <v>44760</v>
      </c>
      <c r="D870" s="6">
        <v>44760</v>
      </c>
      <c r="E870" s="4">
        <v>19.899999999999999</v>
      </c>
      <c r="F870" s="4" t="s">
        <v>21</v>
      </c>
      <c r="G870" s="4" t="s">
        <v>2330</v>
      </c>
      <c r="H870" s="4" t="s">
        <v>2322</v>
      </c>
      <c r="I870" s="7">
        <v>46387</v>
      </c>
      <c r="J870" s="7">
        <v>46387</v>
      </c>
      <c r="K870" s="4" t="s">
        <v>16</v>
      </c>
      <c r="L870" s="4" t="s">
        <v>16</v>
      </c>
      <c r="M870" s="4" t="s">
        <v>2174</v>
      </c>
      <c r="N870" s="4" t="s">
        <v>16</v>
      </c>
      <c r="O870" s="27">
        <v>0</v>
      </c>
      <c r="P870" s="4">
        <v>-1.4379999999999999</v>
      </c>
      <c r="Q870" s="9">
        <v>0</v>
      </c>
      <c r="R870" s="9">
        <v>410977.77911342995</v>
      </c>
      <c r="S870" s="9">
        <v>0</v>
      </c>
      <c r="T870" s="9">
        <v>597473.57845725107</v>
      </c>
      <c r="U870" s="9">
        <v>1360812.4342847448</v>
      </c>
      <c r="V870" s="9">
        <v>-76437.74904121217</v>
      </c>
      <c r="W870" s="9">
        <v>1360812.4342847448</v>
      </c>
      <c r="X870" s="9">
        <v>0</v>
      </c>
      <c r="Y870" s="21">
        <v>217330963.84545699</v>
      </c>
      <c r="Z870" s="21">
        <v>216919986.06634355</v>
      </c>
      <c r="AA870" s="21">
        <v>217517459.64480078</v>
      </c>
      <c r="AB870" s="21">
        <v>218280798.50062829</v>
      </c>
      <c r="AC870" s="21">
        <v>216843548.31730235</v>
      </c>
      <c r="AD870" s="21">
        <v>218280798.50062829</v>
      </c>
      <c r="AE870" s="21">
        <v>216919986.06634355</v>
      </c>
      <c r="AF870" s="22">
        <v>1261109151.4447491</v>
      </c>
      <c r="AG870" s="9">
        <f>IF(ISBLANK(Tabla3[[#This Row],[FPO]]),"",YEAR(Tabla3[[#This Row],[FPO]])-$B$1)</f>
        <v>3</v>
      </c>
      <c r="AH870" s="9"/>
    </row>
    <row r="871" spans="1:34" x14ac:dyDescent="0.25">
      <c r="A871" s="4" t="s">
        <v>2200</v>
      </c>
      <c r="B871" s="4" t="s">
        <v>2201</v>
      </c>
      <c r="C871" s="5">
        <v>44732.686111111114</v>
      </c>
      <c r="D871" s="6">
        <v>44732.686111111114</v>
      </c>
      <c r="E871" s="4">
        <v>19.899999999999999</v>
      </c>
      <c r="F871" s="4" t="s">
        <v>21</v>
      </c>
      <c r="G871" s="4" t="s">
        <v>2202</v>
      </c>
      <c r="H871" s="4" t="s">
        <v>2203</v>
      </c>
      <c r="I871" s="7">
        <v>45657</v>
      </c>
      <c r="J871" s="7">
        <v>45657</v>
      </c>
      <c r="K871" s="4" t="s">
        <v>16</v>
      </c>
      <c r="L871" s="4" t="s">
        <v>16</v>
      </c>
      <c r="M871" s="4" t="s">
        <v>2174</v>
      </c>
      <c r="N871" s="4" t="s">
        <v>16</v>
      </c>
      <c r="O871" s="27">
        <v>0</v>
      </c>
      <c r="P871" s="4">
        <v>-1.29369062</v>
      </c>
      <c r="Q871" s="9">
        <v>0</v>
      </c>
      <c r="R871" s="9">
        <v>513690.98958057468</v>
      </c>
      <c r="S871" s="9">
        <v>0</v>
      </c>
      <c r="T871" s="9">
        <v>746796.56507960102</v>
      </c>
      <c r="U871" s="9">
        <v>1700912.1211109255</v>
      </c>
      <c r="V871" s="9">
        <v>-85953.395889389853</v>
      </c>
      <c r="W871" s="9">
        <v>1700912.1211109255</v>
      </c>
      <c r="X871" s="9">
        <v>0</v>
      </c>
      <c r="Y871" s="21">
        <v>217433677.05592412</v>
      </c>
      <c r="Z871" s="21">
        <v>216919986.06634355</v>
      </c>
      <c r="AA871" s="21">
        <v>217666782.63142315</v>
      </c>
      <c r="AB871" s="21">
        <v>218620898.18745446</v>
      </c>
      <c r="AC871" s="21">
        <v>216834032.67045414</v>
      </c>
      <c r="AD871" s="21">
        <v>218620898.18745446</v>
      </c>
      <c r="AE871" s="21">
        <v>216919986.06634355</v>
      </c>
      <c r="AF871" s="22">
        <v>1261861821.5252297</v>
      </c>
      <c r="AG871" s="9">
        <f>IF(ISBLANK(Tabla3[[#This Row],[FPO]]),"",YEAR(Tabla3[[#This Row],[FPO]])-$B$1)</f>
        <v>1</v>
      </c>
      <c r="AH871" s="9"/>
    </row>
    <row r="872" spans="1:34" hidden="1" x14ac:dyDescent="0.25">
      <c r="A872" s="4" t="s">
        <v>2462</v>
      </c>
      <c r="B872" s="4" t="s">
        <v>2463</v>
      </c>
      <c r="C872" s="5">
        <v>44806.679166666669</v>
      </c>
      <c r="D872" s="6">
        <v>44805</v>
      </c>
      <c r="E872" s="4">
        <v>9.9</v>
      </c>
      <c r="F872" s="4" t="s">
        <v>21</v>
      </c>
      <c r="G872" s="4" t="s">
        <v>2243</v>
      </c>
      <c r="H872" s="4" t="s">
        <v>2464</v>
      </c>
      <c r="I872" s="7">
        <v>46052</v>
      </c>
      <c r="J872" s="7">
        <v>46052</v>
      </c>
      <c r="K872" s="4" t="s">
        <v>16</v>
      </c>
      <c r="L872" s="4" t="s">
        <v>16</v>
      </c>
      <c r="M872" s="4" t="s">
        <v>2174</v>
      </c>
      <c r="N872" s="4" t="s">
        <v>16</v>
      </c>
      <c r="O872" s="27">
        <v>0</v>
      </c>
      <c r="P872" s="4">
        <v>-0.78900000000000003</v>
      </c>
      <c r="Q872" s="9">
        <v>0</v>
      </c>
      <c r="R872" s="9">
        <v>410977.77911342995</v>
      </c>
      <c r="S872" s="9">
        <v>0</v>
      </c>
      <c r="T872" s="9">
        <v>597473.57845725107</v>
      </c>
      <c r="U872" s="9">
        <v>1360812.4342847455</v>
      </c>
      <c r="V872" s="9">
        <v>-84303.166678676629</v>
      </c>
      <c r="W872" s="9">
        <v>1360812.4342847455</v>
      </c>
      <c r="X872" s="9">
        <v>0</v>
      </c>
      <c r="Y872" s="21">
        <v>217330963.84545699</v>
      </c>
      <c r="Z872" s="21">
        <v>216919986.06634355</v>
      </c>
      <c r="AA872" s="21">
        <v>217517459.64480078</v>
      </c>
      <c r="AB872" s="21">
        <v>218280798.50062829</v>
      </c>
      <c r="AC872" s="21">
        <v>216835682.89966488</v>
      </c>
      <c r="AD872" s="21">
        <v>218280798.50062829</v>
      </c>
      <c r="AE872" s="21">
        <v>216919986.06634355</v>
      </c>
      <c r="AF872" s="22">
        <v>1261101286.0271118</v>
      </c>
      <c r="AG872" s="9">
        <f>IF(ISBLANK(Tabla3[[#This Row],[FPO]]),"",YEAR(Tabla3[[#This Row],[FPO]])-$B$1)</f>
        <v>3</v>
      </c>
      <c r="AH872" s="9"/>
    </row>
    <row r="873" spans="1:34" x14ac:dyDescent="0.25">
      <c r="A873" s="4" t="s">
        <v>2354</v>
      </c>
      <c r="B873" s="4" t="s">
        <v>2355</v>
      </c>
      <c r="C873" s="5">
        <v>44774.434027777781</v>
      </c>
      <c r="D873" s="6">
        <v>44774.434027777781</v>
      </c>
      <c r="E873" s="4">
        <v>9.9</v>
      </c>
      <c r="F873" s="4" t="s">
        <v>21</v>
      </c>
      <c r="G873" s="4" t="s">
        <v>2236</v>
      </c>
      <c r="H873" s="4" t="s">
        <v>2356</v>
      </c>
      <c r="I873" s="7">
        <v>45657</v>
      </c>
      <c r="J873" s="7">
        <v>45657</v>
      </c>
      <c r="K873" s="4" t="s">
        <v>16</v>
      </c>
      <c r="L873" s="4" t="s">
        <v>16</v>
      </c>
      <c r="M873" s="4" t="s">
        <v>2174</v>
      </c>
      <c r="N873" s="4" t="s">
        <v>16</v>
      </c>
      <c r="O873" s="27">
        <v>0</v>
      </c>
      <c r="P873" s="4">
        <v>-1.73</v>
      </c>
      <c r="Q873" s="9">
        <v>0</v>
      </c>
      <c r="R873" s="9">
        <v>513690.98958057474</v>
      </c>
      <c r="S873" s="9">
        <v>0</v>
      </c>
      <c r="T873" s="9">
        <v>746796.56507960113</v>
      </c>
      <c r="U873" s="9">
        <v>1700912.1211109257</v>
      </c>
      <c r="V873" s="9">
        <v>-231045.01110555552</v>
      </c>
      <c r="W873" s="9">
        <v>1700912.1211109257</v>
      </c>
      <c r="X873" s="9">
        <v>0</v>
      </c>
      <c r="Y873" s="21">
        <v>217433677.05592412</v>
      </c>
      <c r="Z873" s="21">
        <v>216919986.06634355</v>
      </c>
      <c r="AA873" s="21">
        <v>217666782.63142315</v>
      </c>
      <c r="AB873" s="21">
        <v>218620898.18745446</v>
      </c>
      <c r="AC873" s="21">
        <v>216688941.05523798</v>
      </c>
      <c r="AD873" s="21">
        <v>218620898.18745446</v>
      </c>
      <c r="AE873" s="21">
        <v>216919986.06634355</v>
      </c>
      <c r="AF873" s="22">
        <v>1261716729.9100137</v>
      </c>
      <c r="AG873" s="9">
        <f>IF(ISBLANK(Tabla3[[#This Row],[FPO]]),"",YEAR(Tabla3[[#This Row],[FPO]])-$B$1)</f>
        <v>1</v>
      </c>
      <c r="AH873" s="9"/>
    </row>
    <row r="874" spans="1:34" x14ac:dyDescent="0.25">
      <c r="A874" s="4" t="s">
        <v>2357</v>
      </c>
      <c r="B874" s="4" t="s">
        <v>2355</v>
      </c>
      <c r="C874" s="5">
        <v>44774.434027777781</v>
      </c>
      <c r="D874" s="6">
        <v>44774.434027777781</v>
      </c>
      <c r="E874" s="4">
        <v>9.9</v>
      </c>
      <c r="F874" s="4" t="s">
        <v>21</v>
      </c>
      <c r="G874" s="4" t="s">
        <v>2243</v>
      </c>
      <c r="H874" s="4" t="s">
        <v>2356</v>
      </c>
      <c r="I874" s="7">
        <v>45657</v>
      </c>
      <c r="J874" s="7">
        <v>45657</v>
      </c>
      <c r="K874" s="4" t="s">
        <v>16</v>
      </c>
      <c r="L874" s="4" t="s">
        <v>16</v>
      </c>
      <c r="M874" s="4" t="s">
        <v>2174</v>
      </c>
      <c r="N874" s="4" t="s">
        <v>16</v>
      </c>
      <c r="O874" s="27">
        <v>0</v>
      </c>
      <c r="P874" s="4">
        <v>-1.63</v>
      </c>
      <c r="Q874" s="9">
        <v>0</v>
      </c>
      <c r="R874" s="9">
        <v>513690.98958057474</v>
      </c>
      <c r="S874" s="9">
        <v>0</v>
      </c>
      <c r="T874" s="9">
        <v>746796.56507960113</v>
      </c>
      <c r="U874" s="9">
        <v>1700912.1211109257</v>
      </c>
      <c r="V874" s="9">
        <v>-217689.80815147713</v>
      </c>
      <c r="W874" s="9">
        <v>1700912.1211109257</v>
      </c>
      <c r="X874" s="9">
        <v>0</v>
      </c>
      <c r="Y874" s="21">
        <v>217433677.05592412</v>
      </c>
      <c r="Z874" s="21">
        <v>216919986.06634355</v>
      </c>
      <c r="AA874" s="21">
        <v>217666782.63142315</v>
      </c>
      <c r="AB874" s="21">
        <v>218620898.18745446</v>
      </c>
      <c r="AC874" s="21">
        <v>216702296.25819206</v>
      </c>
      <c r="AD874" s="21">
        <v>218620898.18745446</v>
      </c>
      <c r="AE874" s="21">
        <v>216919986.06634355</v>
      </c>
      <c r="AF874" s="22">
        <v>1261730085.1129677</v>
      </c>
      <c r="AG874" s="9">
        <f>IF(ISBLANK(Tabla3[[#This Row],[FPO]]),"",YEAR(Tabla3[[#This Row],[FPO]])-$B$1)</f>
        <v>1</v>
      </c>
      <c r="AH874" s="9"/>
    </row>
    <row r="875" spans="1:34" hidden="1" x14ac:dyDescent="0.25">
      <c r="A875" s="4" t="s">
        <v>2420</v>
      </c>
      <c r="B875" s="4" t="s">
        <v>2421</v>
      </c>
      <c r="C875" s="5">
        <v>44791.76458333333</v>
      </c>
      <c r="D875" s="6">
        <v>44791.76458333333</v>
      </c>
      <c r="E875" s="4">
        <v>100</v>
      </c>
      <c r="F875" s="4" t="s">
        <v>21</v>
      </c>
      <c r="G875" s="4" t="s">
        <v>2410</v>
      </c>
      <c r="H875" s="4" t="s">
        <v>2422</v>
      </c>
      <c r="I875" s="7">
        <v>46716</v>
      </c>
      <c r="J875" s="7">
        <v>46716</v>
      </c>
      <c r="K875" s="4" t="s">
        <v>16</v>
      </c>
      <c r="L875" s="4" t="s">
        <v>16</v>
      </c>
      <c r="M875" s="4" t="s">
        <v>2174</v>
      </c>
      <c r="N875" s="4" t="s">
        <v>16</v>
      </c>
      <c r="O875" s="27">
        <v>0</v>
      </c>
      <c r="P875" s="4">
        <v>-8.56</v>
      </c>
      <c r="Q875" s="9">
        <v>0</v>
      </c>
      <c r="R875" s="9">
        <v>367600.87577229866</v>
      </c>
      <c r="S875" s="9">
        <v>0</v>
      </c>
      <c r="T875" s="9">
        <v>534412.86087410641</v>
      </c>
      <c r="U875" s="9">
        <v>1217184.6460507561</v>
      </c>
      <c r="V875" s="9">
        <v>-80990.492675651738</v>
      </c>
      <c r="W875" s="9">
        <v>1217184.6460507561</v>
      </c>
      <c r="X875" s="9">
        <v>0</v>
      </c>
      <c r="Y875" s="21">
        <v>217287586.94211584</v>
      </c>
      <c r="Z875" s="21">
        <v>216919986.06634355</v>
      </c>
      <c r="AA875" s="21">
        <v>217454398.92721766</v>
      </c>
      <c r="AB875" s="21">
        <v>218137170.7123943</v>
      </c>
      <c r="AC875" s="21">
        <v>216838995.57366788</v>
      </c>
      <c r="AD875" s="21">
        <v>218137170.7123943</v>
      </c>
      <c r="AE875" s="21">
        <v>216919986.06634355</v>
      </c>
      <c r="AF875" s="22">
        <v>1260782719.3978395</v>
      </c>
      <c r="AG875" s="9">
        <f>IF(ISBLANK(Tabla3[[#This Row],[FPO]]),"",YEAR(Tabla3[[#This Row],[FPO]])-$B$1)</f>
        <v>4</v>
      </c>
      <c r="AH875" s="9"/>
    </row>
    <row r="876" spans="1:34" hidden="1" x14ac:dyDescent="0.25">
      <c r="A876" s="4" t="s">
        <v>2423</v>
      </c>
      <c r="B876" s="4" t="s">
        <v>2421</v>
      </c>
      <c r="C876" s="5">
        <v>44791.76458333333</v>
      </c>
      <c r="D876" s="6">
        <v>44791.76458333333</v>
      </c>
      <c r="E876" s="4">
        <v>100</v>
      </c>
      <c r="F876" s="4" t="s">
        <v>21</v>
      </c>
      <c r="G876" s="4" t="s">
        <v>2413</v>
      </c>
      <c r="H876" s="4" t="s">
        <v>2422</v>
      </c>
      <c r="I876" s="7">
        <v>46716</v>
      </c>
      <c r="J876" s="7">
        <v>46716</v>
      </c>
      <c r="K876" s="4" t="s">
        <v>16</v>
      </c>
      <c r="L876" s="4" t="s">
        <v>16</v>
      </c>
      <c r="M876" s="4" t="s">
        <v>2174</v>
      </c>
      <c r="N876" s="4" t="s">
        <v>16</v>
      </c>
      <c r="O876" s="27">
        <v>0</v>
      </c>
      <c r="P876" s="4">
        <v>-9.84</v>
      </c>
      <c r="Q876" s="9">
        <v>0</v>
      </c>
      <c r="R876" s="9">
        <v>367600.87577229866</v>
      </c>
      <c r="S876" s="9">
        <v>0</v>
      </c>
      <c r="T876" s="9">
        <v>534412.86087410641</v>
      </c>
      <c r="U876" s="9">
        <v>1217184.6460507561</v>
      </c>
      <c r="V876" s="9">
        <v>-93101.220552384664</v>
      </c>
      <c r="W876" s="9">
        <v>1217184.6460507561</v>
      </c>
      <c r="X876" s="9">
        <v>0</v>
      </c>
      <c r="Y876" s="21">
        <v>217287586.94211584</v>
      </c>
      <c r="Z876" s="21">
        <v>216919986.06634355</v>
      </c>
      <c r="AA876" s="21">
        <v>217454398.92721766</v>
      </c>
      <c r="AB876" s="21">
        <v>218137170.7123943</v>
      </c>
      <c r="AC876" s="21">
        <v>216826884.84579116</v>
      </c>
      <c r="AD876" s="21">
        <v>218137170.7123943</v>
      </c>
      <c r="AE876" s="21">
        <v>216919986.06634355</v>
      </c>
      <c r="AF876" s="22">
        <v>1260770608.6699626</v>
      </c>
      <c r="AG876" s="9">
        <f>IF(ISBLANK(Tabla3[[#This Row],[FPO]]),"",YEAR(Tabla3[[#This Row],[FPO]])-$B$1)</f>
        <v>4</v>
      </c>
      <c r="AH876" s="9"/>
    </row>
    <row r="877" spans="1:34" x14ac:dyDescent="0.25">
      <c r="A877" s="4" t="s">
        <v>2287</v>
      </c>
      <c r="B877" s="4" t="s">
        <v>2288</v>
      </c>
      <c r="C877" s="5">
        <v>44758</v>
      </c>
      <c r="D877" s="6">
        <v>44758</v>
      </c>
      <c r="E877" s="4">
        <v>9.9</v>
      </c>
      <c r="F877" s="4" t="s">
        <v>21</v>
      </c>
      <c r="G877" s="4" t="s">
        <v>2236</v>
      </c>
      <c r="H877" s="4" t="s">
        <v>2289</v>
      </c>
      <c r="I877" s="7">
        <v>45657</v>
      </c>
      <c r="J877" s="7">
        <v>45657</v>
      </c>
      <c r="K877" s="4" t="s">
        <v>16</v>
      </c>
      <c r="L877" s="4" t="s">
        <v>16</v>
      </c>
      <c r="M877" s="4" t="s">
        <v>2174</v>
      </c>
      <c r="N877" s="4" t="s">
        <v>16</v>
      </c>
      <c r="O877" s="27">
        <v>0</v>
      </c>
      <c r="P877" s="4">
        <v>-1.73</v>
      </c>
      <c r="Q877" s="9">
        <v>0</v>
      </c>
      <c r="R877" s="9">
        <v>513690.98958057474</v>
      </c>
      <c r="S877" s="9">
        <v>0</v>
      </c>
      <c r="T877" s="9">
        <v>746796.56507960113</v>
      </c>
      <c r="U877" s="9">
        <v>1700912.1211109257</v>
      </c>
      <c r="V877" s="9">
        <v>-231045.01110555552</v>
      </c>
      <c r="W877" s="9">
        <v>1700912.1211109257</v>
      </c>
      <c r="X877" s="9">
        <v>0</v>
      </c>
      <c r="Y877" s="21">
        <v>217433677.05592412</v>
      </c>
      <c r="Z877" s="21">
        <v>216919986.06634355</v>
      </c>
      <c r="AA877" s="21">
        <v>217666782.63142315</v>
      </c>
      <c r="AB877" s="21">
        <v>218620898.18745446</v>
      </c>
      <c r="AC877" s="21">
        <v>216688941.05523798</v>
      </c>
      <c r="AD877" s="21">
        <v>218620898.18745446</v>
      </c>
      <c r="AE877" s="21">
        <v>216919986.06634355</v>
      </c>
      <c r="AF877" s="22">
        <v>1261716729.9100137</v>
      </c>
      <c r="AG877" s="9">
        <f>IF(ISBLANK(Tabla3[[#This Row],[FPO]]),"",YEAR(Tabla3[[#This Row],[FPO]])-$B$1)</f>
        <v>1</v>
      </c>
      <c r="AH877" s="9"/>
    </row>
    <row r="878" spans="1:34" x14ac:dyDescent="0.25">
      <c r="A878" s="4" t="s">
        <v>2290</v>
      </c>
      <c r="B878" s="4" t="s">
        <v>2288</v>
      </c>
      <c r="C878" s="5">
        <v>44758</v>
      </c>
      <c r="D878" s="6">
        <v>44758</v>
      </c>
      <c r="E878" s="4">
        <v>9.9</v>
      </c>
      <c r="F878" s="4" t="s">
        <v>21</v>
      </c>
      <c r="G878" s="4" t="s">
        <v>2243</v>
      </c>
      <c r="H878" s="4" t="s">
        <v>2289</v>
      </c>
      <c r="I878" s="7">
        <v>45657</v>
      </c>
      <c r="J878" s="7">
        <v>45657</v>
      </c>
      <c r="K878" s="4" t="s">
        <v>16</v>
      </c>
      <c r="L878" s="4" t="s">
        <v>16</v>
      </c>
      <c r="M878" s="4" t="s">
        <v>2174</v>
      </c>
      <c r="N878" s="4" t="s">
        <v>16</v>
      </c>
      <c r="O878" s="27">
        <v>0</v>
      </c>
      <c r="P878" s="4">
        <v>-1.63</v>
      </c>
      <c r="Q878" s="9">
        <v>0</v>
      </c>
      <c r="R878" s="9">
        <v>513690.98958057474</v>
      </c>
      <c r="S878" s="9">
        <v>0</v>
      </c>
      <c r="T878" s="9">
        <v>746796.56507960113</v>
      </c>
      <c r="U878" s="9">
        <v>1700912.1211109257</v>
      </c>
      <c r="V878" s="9">
        <v>-217689.80815147713</v>
      </c>
      <c r="W878" s="9">
        <v>1700912.1211109257</v>
      </c>
      <c r="X878" s="9">
        <v>0</v>
      </c>
      <c r="Y878" s="21">
        <v>217433677.05592412</v>
      </c>
      <c r="Z878" s="21">
        <v>216919986.06634355</v>
      </c>
      <c r="AA878" s="21">
        <v>217666782.63142315</v>
      </c>
      <c r="AB878" s="21">
        <v>218620898.18745446</v>
      </c>
      <c r="AC878" s="21">
        <v>216702296.25819206</v>
      </c>
      <c r="AD878" s="21">
        <v>218620898.18745446</v>
      </c>
      <c r="AE878" s="21">
        <v>216919986.06634355</v>
      </c>
      <c r="AF878" s="22">
        <v>1261730085.1129677</v>
      </c>
      <c r="AG878" s="9">
        <f>IF(ISBLANK(Tabla3[[#This Row],[FPO]]),"",YEAR(Tabla3[[#This Row],[FPO]])-$B$1)</f>
        <v>1</v>
      </c>
      <c r="AH878" s="9"/>
    </row>
    <row r="879" spans="1:34" x14ac:dyDescent="0.25">
      <c r="A879" s="4" t="s">
        <v>2264</v>
      </c>
      <c r="B879" s="4" t="s">
        <v>2265</v>
      </c>
      <c r="C879" s="5">
        <v>44757</v>
      </c>
      <c r="D879" s="6">
        <v>44757</v>
      </c>
      <c r="E879" s="4">
        <v>9.9</v>
      </c>
      <c r="F879" s="4" t="s">
        <v>21</v>
      </c>
      <c r="G879" s="4" t="s">
        <v>2226</v>
      </c>
      <c r="H879" s="4" t="s">
        <v>2266</v>
      </c>
      <c r="I879" s="7">
        <v>45657</v>
      </c>
      <c r="J879" s="7">
        <v>45657</v>
      </c>
      <c r="K879" s="4" t="s">
        <v>16</v>
      </c>
      <c r="L879" s="4" t="s">
        <v>16</v>
      </c>
      <c r="M879" s="4" t="s">
        <v>2174</v>
      </c>
      <c r="N879" s="4" t="s">
        <v>16</v>
      </c>
      <c r="O879" s="27">
        <v>0</v>
      </c>
      <c r="P879" s="4">
        <v>4.1172E-2</v>
      </c>
      <c r="Q879" s="9">
        <v>0</v>
      </c>
      <c r="R879" s="9">
        <v>513690.98958057474</v>
      </c>
      <c r="S879" s="9">
        <v>0</v>
      </c>
      <c r="T879" s="9">
        <v>746796.56507960113</v>
      </c>
      <c r="U879" s="9">
        <v>1700912.1211109257</v>
      </c>
      <c r="V879" s="9">
        <v>5498.6041602531386</v>
      </c>
      <c r="W879" s="9">
        <v>1700912.1211109257</v>
      </c>
      <c r="X879" s="9">
        <v>0</v>
      </c>
      <c r="Y879" s="21">
        <v>217433677.05592412</v>
      </c>
      <c r="Z879" s="21">
        <v>216919986.06634355</v>
      </c>
      <c r="AA879" s="21">
        <v>217666782.63142315</v>
      </c>
      <c r="AB879" s="21">
        <v>218620898.18745446</v>
      </c>
      <c r="AC879" s="21">
        <v>216925484.6705038</v>
      </c>
      <c r="AD879" s="21">
        <v>218620898.18745446</v>
      </c>
      <c r="AE879" s="21">
        <v>216919986.06634355</v>
      </c>
      <c r="AF879" s="22">
        <v>1261953273.5252795</v>
      </c>
      <c r="AG879" s="9">
        <f>IF(ISBLANK(Tabla3[[#This Row],[FPO]]),"",YEAR(Tabla3[[#This Row],[FPO]])-$B$1)</f>
        <v>1</v>
      </c>
      <c r="AH879" s="9"/>
    </row>
    <row r="880" spans="1:34" hidden="1" x14ac:dyDescent="0.25">
      <c r="A880" s="4" t="s">
        <v>2336</v>
      </c>
      <c r="B880" s="4" t="s">
        <v>2337</v>
      </c>
      <c r="C880" s="5">
        <v>44768.668749999997</v>
      </c>
      <c r="D880" s="6">
        <v>44768.668749999997</v>
      </c>
      <c r="E880" s="4">
        <v>9.9</v>
      </c>
      <c r="F880" s="4" t="s">
        <v>21</v>
      </c>
      <c r="G880" s="4" t="s">
        <v>2338</v>
      </c>
      <c r="H880" s="4" t="s">
        <v>2339</v>
      </c>
      <c r="I880" s="7">
        <v>46053</v>
      </c>
      <c r="J880" s="7">
        <v>46053</v>
      </c>
      <c r="K880" s="4" t="s">
        <v>16</v>
      </c>
      <c r="L880" s="4" t="s">
        <v>16</v>
      </c>
      <c r="M880" s="4" t="s">
        <v>2174</v>
      </c>
      <c r="N880" s="4" t="s">
        <v>16</v>
      </c>
      <c r="O880" s="27">
        <v>0</v>
      </c>
      <c r="P880" s="4">
        <v>-5.6183556000000003E-2</v>
      </c>
      <c r="Q880" s="9">
        <v>0</v>
      </c>
      <c r="R880" s="9">
        <v>410977.77911342995</v>
      </c>
      <c r="S880" s="9">
        <v>0</v>
      </c>
      <c r="T880" s="9">
        <v>597473.57845725107</v>
      </c>
      <c r="U880" s="9">
        <v>1360812.4342847455</v>
      </c>
      <c r="V880" s="9">
        <v>-6003.1073334204857</v>
      </c>
      <c r="W880" s="9">
        <v>1360812.4342847455</v>
      </c>
      <c r="X880" s="9">
        <v>0</v>
      </c>
      <c r="Y880" s="21">
        <v>217330963.84545699</v>
      </c>
      <c r="Z880" s="21">
        <v>216919986.06634355</v>
      </c>
      <c r="AA880" s="21">
        <v>217517459.64480078</v>
      </c>
      <c r="AB880" s="21">
        <v>218280798.50062829</v>
      </c>
      <c r="AC880" s="21">
        <v>216913982.95901012</v>
      </c>
      <c r="AD880" s="21">
        <v>218280798.50062829</v>
      </c>
      <c r="AE880" s="21">
        <v>216919986.06634355</v>
      </c>
      <c r="AF880" s="22">
        <v>1261179586.086457</v>
      </c>
      <c r="AG880" s="9">
        <f>IF(ISBLANK(Tabla3[[#This Row],[FPO]]),"",YEAR(Tabla3[[#This Row],[FPO]])-$B$1)</f>
        <v>3</v>
      </c>
      <c r="AH880" s="9"/>
    </row>
    <row r="881" spans="1:34" hidden="1" x14ac:dyDescent="0.25">
      <c r="A881" s="4" t="s">
        <v>2340</v>
      </c>
      <c r="B881" s="4" t="s">
        <v>2337</v>
      </c>
      <c r="C881" s="5">
        <v>44768.668749999997</v>
      </c>
      <c r="D881" s="6">
        <v>44768.668749999997</v>
      </c>
      <c r="E881" s="4">
        <v>9.9</v>
      </c>
      <c r="F881" s="4" t="s">
        <v>21</v>
      </c>
      <c r="G881" s="4" t="s">
        <v>2196</v>
      </c>
      <c r="H881" s="4" t="s">
        <v>2339</v>
      </c>
      <c r="I881" s="7">
        <v>46053</v>
      </c>
      <c r="J881" s="7">
        <v>46053</v>
      </c>
      <c r="K881" s="4" t="s">
        <v>16</v>
      </c>
      <c r="L881" s="4" t="s">
        <v>16</v>
      </c>
      <c r="M881" s="4" t="s">
        <v>2174</v>
      </c>
      <c r="N881" s="4" t="s">
        <v>16</v>
      </c>
      <c r="O881" s="27">
        <v>0</v>
      </c>
      <c r="P881" s="4">
        <v>-1.6077279250000001</v>
      </c>
      <c r="Q881" s="9">
        <v>0</v>
      </c>
      <c r="R881" s="9">
        <v>410977.77911342995</v>
      </c>
      <c r="S881" s="9">
        <v>0</v>
      </c>
      <c r="T881" s="9">
        <v>597473.57845725107</v>
      </c>
      <c r="U881" s="9">
        <v>1360812.4342847455</v>
      </c>
      <c r="V881" s="9">
        <v>-171782.70625505439</v>
      </c>
      <c r="W881" s="9">
        <v>1360812.4342847455</v>
      </c>
      <c r="X881" s="9">
        <v>0</v>
      </c>
      <c r="Y881" s="21">
        <v>217330963.84545699</v>
      </c>
      <c r="Z881" s="21">
        <v>216919986.06634355</v>
      </c>
      <c r="AA881" s="21">
        <v>217517459.64480078</v>
      </c>
      <c r="AB881" s="21">
        <v>218280798.50062829</v>
      </c>
      <c r="AC881" s="21">
        <v>216748203.3600885</v>
      </c>
      <c r="AD881" s="21">
        <v>218280798.50062829</v>
      </c>
      <c r="AE881" s="21">
        <v>216919986.06634355</v>
      </c>
      <c r="AF881" s="22">
        <v>1261013806.4875352</v>
      </c>
      <c r="AG881" s="9">
        <f>IF(ISBLANK(Tabla3[[#This Row],[FPO]]),"",YEAR(Tabla3[[#This Row],[FPO]])-$B$1)</f>
        <v>3</v>
      </c>
      <c r="AH881" s="9"/>
    </row>
    <row r="882" spans="1:34" x14ac:dyDescent="0.25">
      <c r="A882" s="4" t="s">
        <v>2283</v>
      </c>
      <c r="B882" s="4" t="s">
        <v>2284</v>
      </c>
      <c r="C882" s="5">
        <v>44758</v>
      </c>
      <c r="D882" s="6">
        <v>44758</v>
      </c>
      <c r="E882" s="4">
        <v>0</v>
      </c>
      <c r="F882" s="4" t="s">
        <v>21</v>
      </c>
      <c r="G882" s="4" t="s">
        <v>2285</v>
      </c>
      <c r="H882" s="4" t="s">
        <v>2286</v>
      </c>
      <c r="I882" s="7">
        <v>45657</v>
      </c>
      <c r="J882" s="7">
        <v>45657</v>
      </c>
      <c r="K882" s="4" t="s">
        <v>16</v>
      </c>
      <c r="L882" s="4" t="s">
        <v>16</v>
      </c>
      <c r="M882" s="4" t="s">
        <v>2174</v>
      </c>
      <c r="N882" s="4" t="s">
        <v>16</v>
      </c>
      <c r="O882" s="27">
        <v>0</v>
      </c>
      <c r="P882" s="4">
        <v>32</v>
      </c>
      <c r="Q882" s="9">
        <v>0</v>
      </c>
      <c r="R882" s="9">
        <v>0</v>
      </c>
      <c r="S882" s="9">
        <v>0</v>
      </c>
      <c r="T882" s="9">
        <v>0</v>
      </c>
      <c r="U882" s="9">
        <v>0</v>
      </c>
      <c r="V882" s="9">
        <v>0</v>
      </c>
      <c r="W882" s="9">
        <v>0</v>
      </c>
      <c r="X882" s="9">
        <v>0</v>
      </c>
      <c r="Y882" s="21">
        <v>216919986.06634355</v>
      </c>
      <c r="Z882" s="21">
        <v>216919986.06634355</v>
      </c>
      <c r="AA882" s="21">
        <v>216919986.06634355</v>
      </c>
      <c r="AB882" s="21">
        <v>216919986.06634355</v>
      </c>
      <c r="AC882" s="21">
        <v>216919986.06634355</v>
      </c>
      <c r="AD882" s="21">
        <v>216919986.06634355</v>
      </c>
      <c r="AE882" s="21">
        <v>216919986.06634355</v>
      </c>
      <c r="AF882" s="22">
        <v>1258135919.1847928</v>
      </c>
      <c r="AG882" s="9">
        <f>IF(ISBLANK(Tabla3[[#This Row],[FPO]]),"",YEAR(Tabla3[[#This Row],[FPO]])-$B$1)</f>
        <v>1</v>
      </c>
      <c r="AH882" s="9"/>
    </row>
    <row r="883" spans="1:34" hidden="1" x14ac:dyDescent="0.25">
      <c r="A883" s="4" t="s">
        <v>2302</v>
      </c>
      <c r="B883" s="4" t="s">
        <v>2303</v>
      </c>
      <c r="C883" s="5">
        <v>44759</v>
      </c>
      <c r="D883" s="6">
        <v>44759</v>
      </c>
      <c r="E883" s="4">
        <v>9.9</v>
      </c>
      <c r="F883" s="4" t="s">
        <v>21</v>
      </c>
      <c r="G883" s="4" t="s">
        <v>2304</v>
      </c>
      <c r="H883" s="4" t="s">
        <v>2305</v>
      </c>
      <c r="I883" s="7">
        <v>46387</v>
      </c>
      <c r="J883" s="7">
        <v>46387</v>
      </c>
      <c r="K883" s="4" t="s">
        <v>16</v>
      </c>
      <c r="L883" s="4" t="s">
        <v>16</v>
      </c>
      <c r="M883" s="4" t="s">
        <v>2174</v>
      </c>
      <c r="N883" s="4" t="s">
        <v>16</v>
      </c>
      <c r="O883" s="27">
        <v>0</v>
      </c>
      <c r="P883" s="4">
        <v>-2.9317799999999998</v>
      </c>
      <c r="Q883" s="9">
        <v>0</v>
      </c>
      <c r="R883" s="9">
        <v>410977.77911342995</v>
      </c>
      <c r="S883" s="9">
        <v>0</v>
      </c>
      <c r="T883" s="9">
        <v>597473.57845725107</v>
      </c>
      <c r="U883" s="9">
        <v>1360812.4342847455</v>
      </c>
      <c r="V883" s="9">
        <v>-313255.18124868261</v>
      </c>
      <c r="W883" s="9">
        <v>1360812.4342847455</v>
      </c>
      <c r="X883" s="9">
        <v>0</v>
      </c>
      <c r="Y883" s="21">
        <v>217330963.84545699</v>
      </c>
      <c r="Z883" s="21">
        <v>216919986.06634355</v>
      </c>
      <c r="AA883" s="21">
        <v>217517459.64480078</v>
      </c>
      <c r="AB883" s="21">
        <v>218280798.50062829</v>
      </c>
      <c r="AC883" s="21">
        <v>216606730.88509485</v>
      </c>
      <c r="AD883" s="21">
        <v>218280798.50062829</v>
      </c>
      <c r="AE883" s="21">
        <v>216919986.06634355</v>
      </c>
      <c r="AF883" s="22">
        <v>1260872334.0125418</v>
      </c>
      <c r="AG883" s="9">
        <f>IF(ISBLANK(Tabla3[[#This Row],[FPO]]),"",YEAR(Tabla3[[#This Row],[FPO]])-$B$1)</f>
        <v>3</v>
      </c>
      <c r="AH883" s="9"/>
    </row>
    <row r="884" spans="1:34" x14ac:dyDescent="0.25">
      <c r="A884" s="4" t="s">
        <v>2435</v>
      </c>
      <c r="B884" s="4" t="s">
        <v>2436</v>
      </c>
      <c r="C884" s="5">
        <v>44797.604861111111</v>
      </c>
      <c r="D884" s="6">
        <v>44797.604861111111</v>
      </c>
      <c r="E884" s="4">
        <v>9.9</v>
      </c>
      <c r="F884" s="4" t="s">
        <v>21</v>
      </c>
      <c r="G884" s="4" t="s">
        <v>2429</v>
      </c>
      <c r="H884" s="4" t="s">
        <v>2437</v>
      </c>
      <c r="I884" s="7">
        <v>46022</v>
      </c>
      <c r="J884" s="7">
        <v>46022</v>
      </c>
      <c r="K884" s="4" t="s">
        <v>16</v>
      </c>
      <c r="L884" s="4" t="s">
        <v>16</v>
      </c>
      <c r="M884" s="4" t="s">
        <v>2174</v>
      </c>
      <c r="N884" s="4" t="s">
        <v>16</v>
      </c>
      <c r="O884" s="27">
        <v>0</v>
      </c>
      <c r="P884" s="4">
        <v>-2.77</v>
      </c>
      <c r="Q884" s="9">
        <v>0</v>
      </c>
      <c r="R884" s="9">
        <v>459473.15704881464</v>
      </c>
      <c r="S884" s="9">
        <v>0</v>
      </c>
      <c r="T884" s="9">
        <v>667975.46071520657</v>
      </c>
      <c r="U884" s="9">
        <v>1521388.3015303449</v>
      </c>
      <c r="V884" s="9">
        <v>-330893.66889800568</v>
      </c>
      <c r="W884" s="9">
        <v>1521388.3015303449</v>
      </c>
      <c r="X884" s="9">
        <v>0</v>
      </c>
      <c r="Y884" s="21">
        <v>217379459.22339237</v>
      </c>
      <c r="Z884" s="21">
        <v>216919986.06634355</v>
      </c>
      <c r="AA884" s="21">
        <v>217587961.52705875</v>
      </c>
      <c r="AB884" s="21">
        <v>218441374.36787388</v>
      </c>
      <c r="AC884" s="21">
        <v>216589092.39744553</v>
      </c>
      <c r="AD884" s="21">
        <v>218441374.36787388</v>
      </c>
      <c r="AE884" s="21">
        <v>216919986.06634355</v>
      </c>
      <c r="AF884" s="22">
        <v>1261214556.5859542</v>
      </c>
      <c r="AG884" s="9">
        <f>IF(ISBLANK(Tabla3[[#This Row],[FPO]]),"",YEAR(Tabla3[[#This Row],[FPO]])-$B$1)</f>
        <v>2</v>
      </c>
      <c r="AH884" s="9"/>
    </row>
    <row r="885" spans="1:34" x14ac:dyDescent="0.25">
      <c r="A885" s="4" t="s">
        <v>2438</v>
      </c>
      <c r="B885" s="4" t="s">
        <v>2436</v>
      </c>
      <c r="C885" s="5">
        <v>44797.604861111111</v>
      </c>
      <c r="D885" s="6">
        <v>44797.604861111111</v>
      </c>
      <c r="E885" s="4">
        <v>9.9</v>
      </c>
      <c r="F885" s="4" t="s">
        <v>21</v>
      </c>
      <c r="G885" s="4" t="s">
        <v>2183</v>
      </c>
      <c r="H885" s="4" t="s">
        <v>2437</v>
      </c>
      <c r="I885" s="7">
        <v>46022</v>
      </c>
      <c r="J885" s="7">
        <v>46022</v>
      </c>
      <c r="K885" s="4" t="s">
        <v>16</v>
      </c>
      <c r="L885" s="4" t="s">
        <v>16</v>
      </c>
      <c r="M885" s="4" t="s">
        <v>2174</v>
      </c>
      <c r="N885" s="4" t="s">
        <v>16</v>
      </c>
      <c r="O885" s="27">
        <v>0</v>
      </c>
      <c r="P885" s="4">
        <v>-2.2999999999999998</v>
      </c>
      <c r="Q885" s="9">
        <v>0</v>
      </c>
      <c r="R885" s="9">
        <v>459473.15704881464</v>
      </c>
      <c r="S885" s="9">
        <v>0</v>
      </c>
      <c r="T885" s="9">
        <v>667975.46071520657</v>
      </c>
      <c r="U885" s="9">
        <v>1521388.3015303449</v>
      </c>
      <c r="V885" s="9">
        <v>-274749.25576368696</v>
      </c>
      <c r="W885" s="9">
        <v>1521388.3015303449</v>
      </c>
      <c r="X885" s="9">
        <v>0</v>
      </c>
      <c r="Y885" s="21">
        <v>217379459.22339237</v>
      </c>
      <c r="Z885" s="21">
        <v>216919986.06634355</v>
      </c>
      <c r="AA885" s="21">
        <v>217587961.52705875</v>
      </c>
      <c r="AB885" s="21">
        <v>218441374.36787388</v>
      </c>
      <c r="AC885" s="21">
        <v>216645236.81057987</v>
      </c>
      <c r="AD885" s="21">
        <v>218441374.36787388</v>
      </c>
      <c r="AE885" s="21">
        <v>216919986.06634355</v>
      </c>
      <c r="AF885" s="22">
        <v>1261270700.9990885</v>
      </c>
      <c r="AG885" s="9">
        <f>IF(ISBLANK(Tabla3[[#This Row],[FPO]]),"",YEAR(Tabla3[[#This Row],[FPO]])-$B$1)</f>
        <v>2</v>
      </c>
      <c r="AH885" s="9"/>
    </row>
    <row r="886" spans="1:34" x14ac:dyDescent="0.25">
      <c r="A886" s="4" t="s">
        <v>2427</v>
      </c>
      <c r="B886" s="4" t="s">
        <v>2428</v>
      </c>
      <c r="C886" s="5">
        <v>44793.369444444441</v>
      </c>
      <c r="D886" s="6">
        <v>44793.369444444441</v>
      </c>
      <c r="E886" s="4">
        <v>9.9</v>
      </c>
      <c r="F886" s="4" t="s">
        <v>21</v>
      </c>
      <c r="G886" s="4" t="s">
        <v>2429</v>
      </c>
      <c r="H886" s="4" t="s">
        <v>2430</v>
      </c>
      <c r="I886" s="7">
        <v>45657</v>
      </c>
      <c r="J886" s="7">
        <v>45657</v>
      </c>
      <c r="K886" s="4" t="s">
        <v>16</v>
      </c>
      <c r="L886" s="4" t="s">
        <v>16</v>
      </c>
      <c r="M886" s="4" t="s">
        <v>2174</v>
      </c>
      <c r="N886" s="4" t="s">
        <v>16</v>
      </c>
      <c r="O886" s="27">
        <v>0</v>
      </c>
      <c r="P886" s="4">
        <v>-3.5305800000000001</v>
      </c>
      <c r="Q886" s="9">
        <v>0</v>
      </c>
      <c r="R886" s="9">
        <v>513690.98958057474</v>
      </c>
      <c r="S886" s="9">
        <v>0</v>
      </c>
      <c r="T886" s="9">
        <v>746796.56507960113</v>
      </c>
      <c r="U886" s="9">
        <v>1700912.1211109257</v>
      </c>
      <c r="V886" s="9">
        <v>-471516.12445609929</v>
      </c>
      <c r="W886" s="9">
        <v>1700912.1211109257</v>
      </c>
      <c r="X886" s="9">
        <v>0</v>
      </c>
      <c r="Y886" s="21">
        <v>217433677.05592412</v>
      </c>
      <c r="Z886" s="21">
        <v>216919986.06634355</v>
      </c>
      <c r="AA886" s="21">
        <v>217666782.63142315</v>
      </c>
      <c r="AB886" s="21">
        <v>218620898.18745446</v>
      </c>
      <c r="AC886" s="21">
        <v>216448469.94188744</v>
      </c>
      <c r="AD886" s="21">
        <v>218620898.18745446</v>
      </c>
      <c r="AE886" s="21">
        <v>216919986.06634355</v>
      </c>
      <c r="AF886" s="22">
        <v>1261476258.796663</v>
      </c>
      <c r="AG886" s="9">
        <f>IF(ISBLANK(Tabla3[[#This Row],[FPO]]),"",YEAR(Tabla3[[#This Row],[FPO]])-$B$1)</f>
        <v>1</v>
      </c>
      <c r="AH886" s="9"/>
    </row>
    <row r="887" spans="1:34" x14ac:dyDescent="0.25">
      <c r="A887" s="4" t="s">
        <v>2431</v>
      </c>
      <c r="B887" s="4" t="s">
        <v>2428</v>
      </c>
      <c r="C887" s="5">
        <v>44793.369444444441</v>
      </c>
      <c r="D887" s="6">
        <v>44793.369444444441</v>
      </c>
      <c r="E887" s="4">
        <v>9.9</v>
      </c>
      <c r="F887" s="4" t="s">
        <v>21</v>
      </c>
      <c r="G887" s="4" t="s">
        <v>2183</v>
      </c>
      <c r="H887" s="4" t="s">
        <v>2430</v>
      </c>
      <c r="I887" s="7">
        <v>45657</v>
      </c>
      <c r="J887" s="7">
        <v>45657</v>
      </c>
      <c r="K887" s="4" t="s">
        <v>16</v>
      </c>
      <c r="L887" s="4" t="s">
        <v>16</v>
      </c>
      <c r="M887" s="4" t="s">
        <v>2174</v>
      </c>
      <c r="N887" s="4" t="s">
        <v>16</v>
      </c>
      <c r="O887" s="27">
        <v>0</v>
      </c>
      <c r="P887" s="4">
        <v>-3.9717899999999999</v>
      </c>
      <c r="Q887" s="9">
        <v>0</v>
      </c>
      <c r="R887" s="9">
        <v>513690.98958057474</v>
      </c>
      <c r="S887" s="9">
        <v>0</v>
      </c>
      <c r="T887" s="9">
        <v>746796.56507960113</v>
      </c>
      <c r="U887" s="9">
        <v>1700912.1211109257</v>
      </c>
      <c r="V887" s="9">
        <v>-530440.61540978844</v>
      </c>
      <c r="W887" s="9">
        <v>1700912.1211109257</v>
      </c>
      <c r="X887" s="9">
        <v>0</v>
      </c>
      <c r="Y887" s="21">
        <v>217433677.05592412</v>
      </c>
      <c r="Z887" s="21">
        <v>216919986.06634355</v>
      </c>
      <c r="AA887" s="21">
        <v>217666782.63142315</v>
      </c>
      <c r="AB887" s="21">
        <v>218620898.18745446</v>
      </c>
      <c r="AC887" s="21">
        <v>216389545.45093375</v>
      </c>
      <c r="AD887" s="21">
        <v>218620898.18745446</v>
      </c>
      <c r="AE887" s="21">
        <v>216919986.06634355</v>
      </c>
      <c r="AF887" s="22">
        <v>1261417334.3057094</v>
      </c>
      <c r="AG887" s="9">
        <f>IF(ISBLANK(Tabla3[[#This Row],[FPO]]),"",YEAR(Tabla3[[#This Row],[FPO]])-$B$1)</f>
        <v>1</v>
      </c>
      <c r="AH887" s="9"/>
    </row>
    <row r="888" spans="1:34" x14ac:dyDescent="0.25">
      <c r="A888" s="4" t="s">
        <v>2439</v>
      </c>
      <c r="B888" s="4" t="s">
        <v>2440</v>
      </c>
      <c r="C888" s="5">
        <v>44797.613194444442</v>
      </c>
      <c r="D888" s="6">
        <v>44797.613194444442</v>
      </c>
      <c r="E888" s="4">
        <v>9.9</v>
      </c>
      <c r="F888" s="4" t="s">
        <v>21</v>
      </c>
      <c r="G888" s="4" t="s">
        <v>2429</v>
      </c>
      <c r="H888" s="4" t="s">
        <v>2441</v>
      </c>
      <c r="I888" s="7">
        <v>46022</v>
      </c>
      <c r="J888" s="7">
        <v>46022</v>
      </c>
      <c r="K888" s="4" t="s">
        <v>16</v>
      </c>
      <c r="L888" s="4" t="s">
        <v>16</v>
      </c>
      <c r="M888" s="4" t="s">
        <v>2174</v>
      </c>
      <c r="N888" s="4" t="s">
        <v>16</v>
      </c>
      <c r="O888" s="27">
        <v>0</v>
      </c>
      <c r="P888" s="4">
        <v>-2.77</v>
      </c>
      <c r="Q888" s="9">
        <v>0</v>
      </c>
      <c r="R888" s="9">
        <v>459473.15704881464</v>
      </c>
      <c r="S888" s="9">
        <v>0</v>
      </c>
      <c r="T888" s="9">
        <v>667975.46071520657</v>
      </c>
      <c r="U888" s="9">
        <v>1521388.3015303449</v>
      </c>
      <c r="V888" s="9">
        <v>-330893.66889800568</v>
      </c>
      <c r="W888" s="9">
        <v>1521388.3015303449</v>
      </c>
      <c r="X888" s="9">
        <v>0</v>
      </c>
      <c r="Y888" s="21">
        <v>217379459.22339237</v>
      </c>
      <c r="Z888" s="21">
        <v>216919986.06634355</v>
      </c>
      <c r="AA888" s="21">
        <v>217587961.52705875</v>
      </c>
      <c r="AB888" s="21">
        <v>218441374.36787388</v>
      </c>
      <c r="AC888" s="21">
        <v>216589092.39744553</v>
      </c>
      <c r="AD888" s="21">
        <v>218441374.36787388</v>
      </c>
      <c r="AE888" s="21">
        <v>216919986.06634355</v>
      </c>
      <c r="AF888" s="22">
        <v>1261214556.5859542</v>
      </c>
      <c r="AG888" s="9">
        <f>IF(ISBLANK(Tabla3[[#This Row],[FPO]]),"",YEAR(Tabla3[[#This Row],[FPO]])-$B$1)</f>
        <v>2</v>
      </c>
      <c r="AH888" s="9"/>
    </row>
    <row r="889" spans="1:34" x14ac:dyDescent="0.25">
      <c r="A889" s="4" t="s">
        <v>2442</v>
      </c>
      <c r="B889" s="4" t="s">
        <v>2440</v>
      </c>
      <c r="C889" s="5">
        <v>44797.613194444442</v>
      </c>
      <c r="D889" s="6">
        <v>44797.613194444442</v>
      </c>
      <c r="E889" s="4">
        <v>9.9</v>
      </c>
      <c r="F889" s="4" t="s">
        <v>21</v>
      </c>
      <c r="G889" s="4" t="s">
        <v>2183</v>
      </c>
      <c r="H889" s="4" t="s">
        <v>2441</v>
      </c>
      <c r="I889" s="7">
        <v>46022</v>
      </c>
      <c r="J889" s="7">
        <v>46022</v>
      </c>
      <c r="K889" s="4" t="s">
        <v>16</v>
      </c>
      <c r="L889" s="4" t="s">
        <v>16</v>
      </c>
      <c r="M889" s="4" t="s">
        <v>2174</v>
      </c>
      <c r="N889" s="4" t="s">
        <v>16</v>
      </c>
      <c r="O889" s="27">
        <v>0</v>
      </c>
      <c r="P889" s="4">
        <v>-2.2999999999999998</v>
      </c>
      <c r="Q889" s="9">
        <v>0</v>
      </c>
      <c r="R889" s="9">
        <v>459473.15704881464</v>
      </c>
      <c r="S889" s="9">
        <v>0</v>
      </c>
      <c r="T889" s="9">
        <v>667975.46071520657</v>
      </c>
      <c r="U889" s="9">
        <v>1521388.3015303449</v>
      </c>
      <c r="V889" s="9">
        <v>-274749.25576368696</v>
      </c>
      <c r="W889" s="9">
        <v>1521388.3015303449</v>
      </c>
      <c r="X889" s="9">
        <v>0</v>
      </c>
      <c r="Y889" s="21">
        <v>217379459.22339237</v>
      </c>
      <c r="Z889" s="21">
        <v>216919986.06634355</v>
      </c>
      <c r="AA889" s="21">
        <v>217587961.52705875</v>
      </c>
      <c r="AB889" s="21">
        <v>218441374.36787388</v>
      </c>
      <c r="AC889" s="21">
        <v>216645236.81057987</v>
      </c>
      <c r="AD889" s="21">
        <v>218441374.36787388</v>
      </c>
      <c r="AE889" s="21">
        <v>216919986.06634355</v>
      </c>
      <c r="AF889" s="22">
        <v>1261270700.9990885</v>
      </c>
      <c r="AG889" s="9">
        <f>IF(ISBLANK(Tabla3[[#This Row],[FPO]]),"",YEAR(Tabla3[[#This Row],[FPO]])-$B$1)</f>
        <v>2</v>
      </c>
      <c r="AH889" s="9"/>
    </row>
    <row r="890" spans="1:34" hidden="1" x14ac:dyDescent="0.25">
      <c r="A890" s="4" t="s">
        <v>2323</v>
      </c>
      <c r="B890" s="4" t="s">
        <v>2324</v>
      </c>
      <c r="C890" s="5">
        <v>44760</v>
      </c>
      <c r="D890" s="6">
        <v>44760</v>
      </c>
      <c r="E890" s="4">
        <v>19.899999999999999</v>
      </c>
      <c r="F890" s="4" t="s">
        <v>21</v>
      </c>
      <c r="G890" s="4" t="s">
        <v>2321</v>
      </c>
      <c r="H890" s="4" t="s">
        <v>2325</v>
      </c>
      <c r="I890" s="7">
        <v>46387</v>
      </c>
      <c r="J890" s="7">
        <v>46387</v>
      </c>
      <c r="K890" s="4" t="s">
        <v>16</v>
      </c>
      <c r="L890" s="4" t="s">
        <v>16</v>
      </c>
      <c r="M890" s="4" t="s">
        <v>2174</v>
      </c>
      <c r="N890" s="4" t="s">
        <v>16</v>
      </c>
      <c r="O890" s="27">
        <v>0</v>
      </c>
      <c r="P890" s="4">
        <v>-1.46</v>
      </c>
      <c r="Q890" s="9">
        <v>0</v>
      </c>
      <c r="R890" s="9">
        <v>410977.77911342995</v>
      </c>
      <c r="S890" s="9">
        <v>0</v>
      </c>
      <c r="T890" s="9">
        <v>597473.57845725107</v>
      </c>
      <c r="U890" s="9">
        <v>1360812.4342847448</v>
      </c>
      <c r="V890" s="9">
        <v>-77607.172183706352</v>
      </c>
      <c r="W890" s="9">
        <v>1360812.4342847448</v>
      </c>
      <c r="X890" s="9">
        <v>0</v>
      </c>
      <c r="Y890" s="21">
        <v>217330963.84545699</v>
      </c>
      <c r="Z890" s="21">
        <v>216919986.06634355</v>
      </c>
      <c r="AA890" s="21">
        <v>217517459.64480078</v>
      </c>
      <c r="AB890" s="21">
        <v>218280798.50062829</v>
      </c>
      <c r="AC890" s="21">
        <v>216842378.89415985</v>
      </c>
      <c r="AD890" s="21">
        <v>218280798.50062829</v>
      </c>
      <c r="AE890" s="21">
        <v>216919986.06634355</v>
      </c>
      <c r="AF890" s="22">
        <v>1261107982.0216067</v>
      </c>
      <c r="AG890" s="9">
        <f>IF(ISBLANK(Tabla3[[#This Row],[FPO]]),"",YEAR(Tabla3[[#This Row],[FPO]])-$B$1)</f>
        <v>3</v>
      </c>
      <c r="AH890" s="9"/>
    </row>
    <row r="891" spans="1:34" hidden="1" x14ac:dyDescent="0.25">
      <c r="A891" s="4" t="s">
        <v>2331</v>
      </c>
      <c r="B891" s="4" t="s">
        <v>2324</v>
      </c>
      <c r="C891" s="5">
        <v>44760</v>
      </c>
      <c r="D891" s="6">
        <v>44760</v>
      </c>
      <c r="E891" s="4">
        <v>19.899999999999999</v>
      </c>
      <c r="F891" s="4" t="s">
        <v>21</v>
      </c>
      <c r="G891" s="4" t="s">
        <v>2330</v>
      </c>
      <c r="H891" s="4" t="s">
        <v>2325</v>
      </c>
      <c r="I891" s="7">
        <v>46387</v>
      </c>
      <c r="J891" s="7">
        <v>46387</v>
      </c>
      <c r="K891" s="4" t="s">
        <v>16</v>
      </c>
      <c r="L891" s="4" t="s">
        <v>16</v>
      </c>
      <c r="M891" s="4" t="s">
        <v>2174</v>
      </c>
      <c r="N891" s="4" t="s">
        <v>16</v>
      </c>
      <c r="O891" s="27">
        <v>0</v>
      </c>
      <c r="P891" s="4">
        <v>-1.4379999999999999</v>
      </c>
      <c r="Q891" s="9">
        <v>0</v>
      </c>
      <c r="R891" s="9">
        <v>410977.77911342995</v>
      </c>
      <c r="S891" s="9">
        <v>0</v>
      </c>
      <c r="T891" s="9">
        <v>597473.57845725107</v>
      </c>
      <c r="U891" s="9">
        <v>1360812.4342847448</v>
      </c>
      <c r="V891" s="9">
        <v>-76437.74904121217</v>
      </c>
      <c r="W891" s="9">
        <v>1360812.4342847448</v>
      </c>
      <c r="X891" s="9">
        <v>0</v>
      </c>
      <c r="Y891" s="21">
        <v>217330963.84545699</v>
      </c>
      <c r="Z891" s="21">
        <v>216919986.06634355</v>
      </c>
      <c r="AA891" s="21">
        <v>217517459.64480078</v>
      </c>
      <c r="AB891" s="21">
        <v>218280798.50062829</v>
      </c>
      <c r="AC891" s="21">
        <v>216843548.31730235</v>
      </c>
      <c r="AD891" s="21">
        <v>218280798.50062829</v>
      </c>
      <c r="AE891" s="21">
        <v>216919986.06634355</v>
      </c>
      <c r="AF891" s="22">
        <v>1261109151.4447491</v>
      </c>
      <c r="AG891" s="9">
        <f>IF(ISBLANK(Tabla3[[#This Row],[FPO]]),"",YEAR(Tabla3[[#This Row],[FPO]])-$B$1)</f>
        <v>3</v>
      </c>
      <c r="AH891" s="9"/>
    </row>
    <row r="892" spans="1:34" hidden="1" x14ac:dyDescent="0.25">
      <c r="A892" s="4" t="s">
        <v>2311</v>
      </c>
      <c r="B892" s="4" t="s">
        <v>2312</v>
      </c>
      <c r="C892" s="5">
        <v>44760</v>
      </c>
      <c r="D892" s="6">
        <v>0.67986111111111114</v>
      </c>
      <c r="E892" s="4">
        <v>9.9</v>
      </c>
      <c r="F892" s="4" t="s">
        <v>21</v>
      </c>
      <c r="G892" s="4" t="s">
        <v>2206</v>
      </c>
      <c r="H892" s="4" t="s">
        <v>2313</v>
      </c>
      <c r="I892" s="7">
        <v>46387</v>
      </c>
      <c r="J892" s="7">
        <v>46387</v>
      </c>
      <c r="K892" s="4" t="s">
        <v>16</v>
      </c>
      <c r="L892" s="4" t="s">
        <v>16</v>
      </c>
      <c r="M892" s="4" t="s">
        <v>2174</v>
      </c>
      <c r="N892" s="4" t="s">
        <v>16</v>
      </c>
      <c r="O892" s="27">
        <v>0</v>
      </c>
      <c r="P892" s="4">
        <v>-0.77400000000000002</v>
      </c>
      <c r="Q892" s="9">
        <v>0</v>
      </c>
      <c r="R892" s="9">
        <v>410977.77911342995</v>
      </c>
      <c r="S892" s="9">
        <v>0</v>
      </c>
      <c r="T892" s="9">
        <v>597473.57845725107</v>
      </c>
      <c r="U892" s="9">
        <v>1360812.4342847455</v>
      </c>
      <c r="V892" s="9">
        <v>-82700.444878701834</v>
      </c>
      <c r="W892" s="9">
        <v>1360812.4342847455</v>
      </c>
      <c r="X892" s="9">
        <v>0</v>
      </c>
      <c r="Y892" s="21">
        <v>217330963.84545699</v>
      </c>
      <c r="Z892" s="21">
        <v>216919986.06634355</v>
      </c>
      <c r="AA892" s="21">
        <v>217517459.64480078</v>
      </c>
      <c r="AB892" s="21">
        <v>218280798.50062829</v>
      </c>
      <c r="AC892" s="21">
        <v>216837285.62146485</v>
      </c>
      <c r="AD892" s="21">
        <v>218280798.50062829</v>
      </c>
      <c r="AE892" s="21">
        <v>216919986.06634355</v>
      </c>
      <c r="AF892" s="22">
        <v>1261102888.7489116</v>
      </c>
      <c r="AG892" s="9">
        <f>IF(ISBLANK(Tabla3[[#This Row],[FPO]]),"",YEAR(Tabla3[[#This Row],[FPO]])-$B$1)</f>
        <v>3</v>
      </c>
      <c r="AH892" s="9"/>
    </row>
    <row r="893" spans="1:34" hidden="1" x14ac:dyDescent="0.25">
      <c r="A893" s="4" t="s">
        <v>2314</v>
      </c>
      <c r="B893" s="4" t="s">
        <v>2312</v>
      </c>
      <c r="C893" s="5">
        <v>44760</v>
      </c>
      <c r="D893" s="6">
        <v>0.67986111111111114</v>
      </c>
      <c r="E893" s="4">
        <v>9.9</v>
      </c>
      <c r="F893" s="4" t="s">
        <v>21</v>
      </c>
      <c r="G893" s="4" t="s">
        <v>2183</v>
      </c>
      <c r="H893" s="4" t="s">
        <v>2313</v>
      </c>
      <c r="I893" s="7">
        <v>46387</v>
      </c>
      <c r="J893" s="7">
        <v>46387</v>
      </c>
      <c r="K893" s="4" t="s">
        <v>16</v>
      </c>
      <c r="L893" s="4" t="s">
        <v>16</v>
      </c>
      <c r="M893" s="4" t="s">
        <v>2174</v>
      </c>
      <c r="N893" s="4" t="s">
        <v>16</v>
      </c>
      <c r="O893" s="27">
        <v>0</v>
      </c>
      <c r="P893" s="4">
        <v>-0.77700000000000002</v>
      </c>
      <c r="Q893" s="9">
        <v>0</v>
      </c>
      <c r="R893" s="9">
        <v>410977.77911342995</v>
      </c>
      <c r="S893" s="9">
        <v>0</v>
      </c>
      <c r="T893" s="9">
        <v>597473.57845725107</v>
      </c>
      <c r="U893" s="9">
        <v>1360812.4342847455</v>
      </c>
      <c r="V893" s="9">
        <v>-83020.989238696769</v>
      </c>
      <c r="W893" s="9">
        <v>1360812.4342847455</v>
      </c>
      <c r="X893" s="9">
        <v>0</v>
      </c>
      <c r="Y893" s="21">
        <v>217330963.84545699</v>
      </c>
      <c r="Z893" s="21">
        <v>216919986.06634355</v>
      </c>
      <c r="AA893" s="21">
        <v>217517459.64480078</v>
      </c>
      <c r="AB893" s="21">
        <v>218280798.50062829</v>
      </c>
      <c r="AC893" s="21">
        <v>216836965.07710484</v>
      </c>
      <c r="AD893" s="21">
        <v>218280798.50062829</v>
      </c>
      <c r="AE893" s="21">
        <v>216919986.06634355</v>
      </c>
      <c r="AF893" s="22">
        <v>1261102568.2045517</v>
      </c>
      <c r="AG893" s="9">
        <f>IF(ISBLANK(Tabla3[[#This Row],[FPO]]),"",YEAR(Tabla3[[#This Row],[FPO]])-$B$1)</f>
        <v>3</v>
      </c>
      <c r="AH893" s="9"/>
    </row>
    <row r="894" spans="1:34" hidden="1" x14ac:dyDescent="0.25">
      <c r="A894" s="4" t="s">
        <v>2408</v>
      </c>
      <c r="B894" s="4" t="s">
        <v>2409</v>
      </c>
      <c r="C894" s="5">
        <v>44785.655555555553</v>
      </c>
      <c r="D894" s="6">
        <v>44785.655555555553</v>
      </c>
      <c r="E894" s="4">
        <v>15</v>
      </c>
      <c r="F894" s="4" t="s">
        <v>21</v>
      </c>
      <c r="G894" s="4" t="s">
        <v>2410</v>
      </c>
      <c r="H894" s="4" t="s">
        <v>2411</v>
      </c>
      <c r="I894" s="7">
        <v>46418</v>
      </c>
      <c r="J894" s="7">
        <v>46418</v>
      </c>
      <c r="K894" s="4" t="s">
        <v>16</v>
      </c>
      <c r="L894" s="4" t="s">
        <v>16</v>
      </c>
      <c r="M894" s="4" t="s">
        <v>2174</v>
      </c>
      <c r="N894" s="4" t="s">
        <v>16</v>
      </c>
      <c r="O894" s="27">
        <v>0</v>
      </c>
      <c r="P894" s="4">
        <v>-6.09</v>
      </c>
      <c r="Q894" s="9">
        <v>0</v>
      </c>
      <c r="R894" s="9">
        <v>367600.8757722986</v>
      </c>
      <c r="S894" s="9">
        <v>0</v>
      </c>
      <c r="T894" s="9">
        <v>534412.86087410653</v>
      </c>
      <c r="U894" s="9">
        <v>1217184.6460507561</v>
      </c>
      <c r="V894" s="9">
        <v>-384137.14984012389</v>
      </c>
      <c r="W894" s="9">
        <v>1217184.6460507561</v>
      </c>
      <c r="X894" s="9">
        <v>0</v>
      </c>
      <c r="Y894" s="21">
        <v>217287586.94211584</v>
      </c>
      <c r="Z894" s="21">
        <v>216919986.06634355</v>
      </c>
      <c r="AA894" s="21">
        <v>217454398.92721766</v>
      </c>
      <c r="AB894" s="21">
        <v>218137170.7123943</v>
      </c>
      <c r="AC894" s="21">
        <v>216535848.91650343</v>
      </c>
      <c r="AD894" s="21">
        <v>218137170.7123943</v>
      </c>
      <c r="AE894" s="21">
        <v>216919986.06634355</v>
      </c>
      <c r="AF894" s="22">
        <v>1260479572.740675</v>
      </c>
      <c r="AG894" s="9">
        <f>IF(ISBLANK(Tabla3[[#This Row],[FPO]]),"",YEAR(Tabla3[[#This Row],[FPO]])-$B$1)</f>
        <v>4</v>
      </c>
      <c r="AH894" s="9"/>
    </row>
    <row r="895" spans="1:34" hidden="1" x14ac:dyDescent="0.25">
      <c r="A895" s="4" t="s">
        <v>2412</v>
      </c>
      <c r="B895" s="4" t="s">
        <v>2409</v>
      </c>
      <c r="C895" s="5">
        <v>44785.655555555553</v>
      </c>
      <c r="D895" s="6">
        <v>44785.655555555553</v>
      </c>
      <c r="E895" s="4">
        <v>15</v>
      </c>
      <c r="F895" s="4" t="s">
        <v>21</v>
      </c>
      <c r="G895" s="4" t="s">
        <v>2413</v>
      </c>
      <c r="H895" s="4" t="s">
        <v>2411</v>
      </c>
      <c r="I895" s="7">
        <v>46418</v>
      </c>
      <c r="J895" s="7">
        <v>46418</v>
      </c>
      <c r="K895" s="4" t="s">
        <v>16</v>
      </c>
      <c r="L895" s="4" t="s">
        <v>16</v>
      </c>
      <c r="M895" s="4" t="s">
        <v>2174</v>
      </c>
      <c r="N895" s="4" t="s">
        <v>16</v>
      </c>
      <c r="O895" s="27">
        <v>0</v>
      </c>
      <c r="P895" s="4">
        <v>-6.97</v>
      </c>
      <c r="Q895" s="9">
        <v>0</v>
      </c>
      <c r="R895" s="9">
        <v>367600.8757722986</v>
      </c>
      <c r="S895" s="9">
        <v>0</v>
      </c>
      <c r="T895" s="9">
        <v>534412.86087410653</v>
      </c>
      <c r="U895" s="9">
        <v>1217184.6460507561</v>
      </c>
      <c r="V895" s="9">
        <v>-439644.65260848321</v>
      </c>
      <c r="W895" s="9">
        <v>1217184.6460507561</v>
      </c>
      <c r="X895" s="9">
        <v>0</v>
      </c>
      <c r="Y895" s="21">
        <v>217287586.94211584</v>
      </c>
      <c r="Z895" s="21">
        <v>216919986.06634355</v>
      </c>
      <c r="AA895" s="21">
        <v>217454398.92721766</v>
      </c>
      <c r="AB895" s="21">
        <v>218137170.7123943</v>
      </c>
      <c r="AC895" s="21">
        <v>216480341.41373506</v>
      </c>
      <c r="AD895" s="21">
        <v>218137170.7123943</v>
      </c>
      <c r="AE895" s="21">
        <v>216919986.06634355</v>
      </c>
      <c r="AF895" s="22">
        <v>1260424065.2379067</v>
      </c>
      <c r="AG895" s="9">
        <f>IF(ISBLANK(Tabla3[[#This Row],[FPO]]),"",YEAR(Tabla3[[#This Row],[FPO]])-$B$1)</f>
        <v>4</v>
      </c>
      <c r="AH895" s="9"/>
    </row>
    <row r="896" spans="1:34" x14ac:dyDescent="0.25">
      <c r="A896" s="4" t="s">
        <v>2386</v>
      </c>
      <c r="B896" s="4" t="s">
        <v>2387</v>
      </c>
      <c r="C896" s="5">
        <v>44778.750694444447</v>
      </c>
      <c r="D896" s="6">
        <v>44778.750694444447</v>
      </c>
      <c r="E896" s="4">
        <v>9.9</v>
      </c>
      <c r="F896" s="4" t="s">
        <v>21</v>
      </c>
      <c r="G896" s="4" t="s">
        <v>2253</v>
      </c>
      <c r="H896" s="4" t="s">
        <v>2388</v>
      </c>
      <c r="I896" s="7">
        <v>46022</v>
      </c>
      <c r="J896" s="7">
        <v>46022</v>
      </c>
      <c r="K896" s="4" t="s">
        <v>16</v>
      </c>
      <c r="L896" s="4" t="s">
        <v>16</v>
      </c>
      <c r="M896" s="4" t="s">
        <v>2174</v>
      </c>
      <c r="N896" s="4" t="s">
        <v>16</v>
      </c>
      <c r="O896" s="27">
        <v>0</v>
      </c>
      <c r="P896" s="4">
        <v>0.73199999999999998</v>
      </c>
      <c r="Q896" s="9">
        <v>0</v>
      </c>
      <c r="R896" s="9">
        <v>459473.15704881464</v>
      </c>
      <c r="S896" s="9">
        <v>0</v>
      </c>
      <c r="T896" s="9">
        <v>667975.46071520657</v>
      </c>
      <c r="U896" s="9">
        <v>1521388.3015303449</v>
      </c>
      <c r="V896" s="9">
        <v>87441.937051747358</v>
      </c>
      <c r="W896" s="9">
        <v>1521388.3015303449</v>
      </c>
      <c r="X896" s="9">
        <v>0</v>
      </c>
      <c r="Y896" s="21">
        <v>217379459.22339237</v>
      </c>
      <c r="Z896" s="21">
        <v>216919986.06634355</v>
      </c>
      <c r="AA896" s="21">
        <v>217587961.52705875</v>
      </c>
      <c r="AB896" s="21">
        <v>218441374.36787388</v>
      </c>
      <c r="AC896" s="21">
        <v>217007428.00339529</v>
      </c>
      <c r="AD896" s="21">
        <v>218441374.36787388</v>
      </c>
      <c r="AE896" s="21">
        <v>216919986.06634355</v>
      </c>
      <c r="AF896" s="22">
        <v>1261632892.1919038</v>
      </c>
      <c r="AG896" s="9">
        <f>IF(ISBLANK(Tabla3[[#This Row],[FPO]]),"",YEAR(Tabla3[[#This Row],[FPO]])-$B$1)</f>
        <v>2</v>
      </c>
      <c r="AH896" s="9"/>
    </row>
    <row r="897" spans="1:34" x14ac:dyDescent="0.25">
      <c r="A897" s="4" t="s">
        <v>2194</v>
      </c>
      <c r="B897" s="4" t="s">
        <v>2195</v>
      </c>
      <c r="C897" s="5">
        <v>44718</v>
      </c>
      <c r="D897" s="6">
        <v>44718</v>
      </c>
      <c r="E897" s="4">
        <v>9.9</v>
      </c>
      <c r="F897" s="4" t="s">
        <v>21</v>
      </c>
      <c r="G897" s="4" t="s">
        <v>2196</v>
      </c>
      <c r="H897" s="4" t="s">
        <v>2197</v>
      </c>
      <c r="I897" s="7">
        <v>45869</v>
      </c>
      <c r="J897" s="7">
        <v>45869</v>
      </c>
      <c r="K897" s="4" t="s">
        <v>16</v>
      </c>
      <c r="L897" s="4" t="s">
        <v>16</v>
      </c>
      <c r="M897" s="4" t="s">
        <v>2174</v>
      </c>
      <c r="N897" s="4" t="s">
        <v>16</v>
      </c>
      <c r="O897" s="27">
        <v>0</v>
      </c>
      <c r="P897" s="4">
        <v>-5.2598200000000004</v>
      </c>
      <c r="Q897" s="9">
        <v>0</v>
      </c>
      <c r="R897" s="9">
        <v>459473.15704881464</v>
      </c>
      <c r="S897" s="9">
        <v>0</v>
      </c>
      <c r="T897" s="9">
        <v>667975.46071520657</v>
      </c>
      <c r="U897" s="9">
        <v>1521388.3015303449</v>
      </c>
      <c r="V897" s="9">
        <v>-628318.10019606806</v>
      </c>
      <c r="W897" s="9">
        <v>1521388.3015303449</v>
      </c>
      <c r="X897" s="9">
        <v>0</v>
      </c>
      <c r="Y897" s="21">
        <v>217379459.22339237</v>
      </c>
      <c r="Z897" s="21">
        <v>216919986.06634355</v>
      </c>
      <c r="AA897" s="21">
        <v>217587961.52705875</v>
      </c>
      <c r="AB897" s="21">
        <v>218441374.36787388</v>
      </c>
      <c r="AC897" s="21">
        <v>216291667.96614748</v>
      </c>
      <c r="AD897" s="21">
        <v>218441374.36787388</v>
      </c>
      <c r="AE897" s="21">
        <v>216919986.06634355</v>
      </c>
      <c r="AF897" s="22">
        <v>1260917132.1546562</v>
      </c>
      <c r="AG897" s="9">
        <f>IF(ISBLANK(Tabla3[[#This Row],[FPO]]),"",YEAR(Tabla3[[#This Row],[FPO]])-$B$1)</f>
        <v>2</v>
      </c>
      <c r="AH897" s="9"/>
    </row>
    <row r="898" spans="1:34" x14ac:dyDescent="0.25">
      <c r="A898" s="4" t="s">
        <v>2198</v>
      </c>
      <c r="B898" s="4" t="s">
        <v>2195</v>
      </c>
      <c r="C898" s="5">
        <v>44718</v>
      </c>
      <c r="D898" s="6">
        <v>44718</v>
      </c>
      <c r="E898" s="4">
        <v>9.9</v>
      </c>
      <c r="F898" s="4" t="s">
        <v>21</v>
      </c>
      <c r="G898" s="4" t="s">
        <v>2199</v>
      </c>
      <c r="H898" s="4" t="s">
        <v>2197</v>
      </c>
      <c r="I898" s="7">
        <v>45869</v>
      </c>
      <c r="J898" s="7">
        <v>45869</v>
      </c>
      <c r="K898" s="4" t="s">
        <v>16</v>
      </c>
      <c r="L898" s="4" t="s">
        <v>18</v>
      </c>
      <c r="M898" s="4" t="s">
        <v>2174</v>
      </c>
      <c r="N898" s="4" t="s">
        <v>16</v>
      </c>
      <c r="O898" s="27">
        <v>0</v>
      </c>
      <c r="P898" s="4">
        <v>-4.9092200000000004</v>
      </c>
      <c r="Q898" s="9">
        <v>0</v>
      </c>
      <c r="R898" s="9">
        <v>459473.15704881464</v>
      </c>
      <c r="S898" s="9">
        <v>0</v>
      </c>
      <c r="T898" s="9">
        <v>667975.46071520657</v>
      </c>
      <c r="U898" s="9">
        <v>1521388.3015303449</v>
      </c>
      <c r="V898" s="9">
        <v>-586436.75712182955</v>
      </c>
      <c r="W898" s="9">
        <v>1521388.3015303449</v>
      </c>
      <c r="X898" s="9">
        <v>0</v>
      </c>
      <c r="Y898" s="21">
        <v>217379459.22339237</v>
      </c>
      <c r="Z898" s="21">
        <v>216919986.06634355</v>
      </c>
      <c r="AA898" s="21">
        <v>217587961.52705875</v>
      </c>
      <c r="AB898" s="21">
        <v>218441374.36787388</v>
      </c>
      <c r="AC898" s="21">
        <v>216333549.30922171</v>
      </c>
      <c r="AD898" s="21">
        <v>218441374.36787388</v>
      </c>
      <c r="AE898" s="21">
        <v>216919986.06634355</v>
      </c>
      <c r="AF898" s="22">
        <v>1260959013.4977303</v>
      </c>
      <c r="AG898" s="9">
        <f>IF(ISBLANK(Tabla3[[#This Row],[FPO]]),"",YEAR(Tabla3[[#This Row],[FPO]])-$B$1)</f>
        <v>2</v>
      </c>
      <c r="AH898" s="9"/>
    </row>
    <row r="899" spans="1:34" x14ac:dyDescent="0.25">
      <c r="A899" s="4" t="s">
        <v>2254</v>
      </c>
      <c r="B899" s="4" t="s">
        <v>2255</v>
      </c>
      <c r="C899" s="5">
        <v>44757</v>
      </c>
      <c r="D899" s="6">
        <v>44757</v>
      </c>
      <c r="E899" s="4">
        <v>9.9</v>
      </c>
      <c r="F899" s="4" t="s">
        <v>21</v>
      </c>
      <c r="G899" s="4" t="s">
        <v>2256</v>
      </c>
      <c r="H899" s="4" t="s">
        <v>2257</v>
      </c>
      <c r="I899" s="7">
        <v>45657</v>
      </c>
      <c r="J899" s="7">
        <v>45657</v>
      </c>
      <c r="K899" s="4" t="s">
        <v>16</v>
      </c>
      <c r="L899" s="4" t="s">
        <v>16</v>
      </c>
      <c r="M899" s="4" t="s">
        <v>2174</v>
      </c>
      <c r="N899" s="4" t="s">
        <v>16</v>
      </c>
      <c r="O899" s="27">
        <v>0</v>
      </c>
      <c r="P899" s="4">
        <v>-0.82899999999999996</v>
      </c>
      <c r="Q899" s="9">
        <v>0</v>
      </c>
      <c r="R899" s="9">
        <v>513690.98958057474</v>
      </c>
      <c r="S899" s="9">
        <v>0</v>
      </c>
      <c r="T899" s="9">
        <v>746796.56507960113</v>
      </c>
      <c r="U899" s="9">
        <v>1700912.1211109257</v>
      </c>
      <c r="V899" s="9">
        <v>-110714.63248930956</v>
      </c>
      <c r="W899" s="9">
        <v>1700912.1211109257</v>
      </c>
      <c r="X899" s="9">
        <v>0</v>
      </c>
      <c r="Y899" s="21">
        <v>217433677.05592412</v>
      </c>
      <c r="Z899" s="21">
        <v>216919986.06634355</v>
      </c>
      <c r="AA899" s="21">
        <v>217666782.63142315</v>
      </c>
      <c r="AB899" s="21">
        <v>218620898.18745446</v>
      </c>
      <c r="AC899" s="21">
        <v>216809271.43385422</v>
      </c>
      <c r="AD899" s="21">
        <v>218620898.18745446</v>
      </c>
      <c r="AE899" s="21">
        <v>216919986.06634355</v>
      </c>
      <c r="AF899" s="22">
        <v>1261837060.2886298</v>
      </c>
      <c r="AG899" s="9">
        <f>IF(ISBLANK(Tabla3[[#This Row],[FPO]]),"",YEAR(Tabla3[[#This Row],[FPO]])-$B$1)</f>
        <v>1</v>
      </c>
      <c r="AH899" s="9"/>
    </row>
    <row r="900" spans="1:34" x14ac:dyDescent="0.25">
      <c r="A900" s="4" t="s">
        <v>2443</v>
      </c>
      <c r="B900" s="4" t="s">
        <v>2444</v>
      </c>
      <c r="C900" s="5">
        <v>44797.729166666664</v>
      </c>
      <c r="D900" s="6">
        <v>44797.729166666664</v>
      </c>
      <c r="E900" s="4">
        <v>50</v>
      </c>
      <c r="F900" s="4" t="s">
        <v>21</v>
      </c>
      <c r="G900" s="4" t="s">
        <v>2445</v>
      </c>
      <c r="H900" s="4" t="s">
        <v>2446</v>
      </c>
      <c r="I900" s="7">
        <v>45657</v>
      </c>
      <c r="J900" s="7">
        <v>45657</v>
      </c>
      <c r="K900" s="4" t="s">
        <v>16</v>
      </c>
      <c r="L900" s="4" t="s">
        <v>16</v>
      </c>
      <c r="M900" s="4" t="s">
        <v>2174</v>
      </c>
      <c r="N900" s="4" t="s">
        <v>16</v>
      </c>
      <c r="O900" s="27">
        <v>0</v>
      </c>
      <c r="P900" s="4">
        <v>-38.756</v>
      </c>
      <c r="Q900" s="9">
        <v>0</v>
      </c>
      <c r="R900" s="9">
        <v>513690.98958057474</v>
      </c>
      <c r="S900" s="9">
        <v>0</v>
      </c>
      <c r="T900" s="9">
        <v>746796.56507960102</v>
      </c>
      <c r="U900" s="9">
        <v>1700912.1211109257</v>
      </c>
      <c r="V900" s="9">
        <v>-1024836.6064627561</v>
      </c>
      <c r="W900" s="9">
        <v>1700912.1211109257</v>
      </c>
      <c r="X900" s="9">
        <v>0</v>
      </c>
      <c r="Y900" s="21">
        <v>217433677.05592412</v>
      </c>
      <c r="Z900" s="21">
        <v>216919986.06634355</v>
      </c>
      <c r="AA900" s="21">
        <v>217666782.63142315</v>
      </c>
      <c r="AB900" s="21">
        <v>218620898.18745446</v>
      </c>
      <c r="AC900" s="21">
        <v>215895149.4598808</v>
      </c>
      <c r="AD900" s="21">
        <v>218620898.18745446</v>
      </c>
      <c r="AE900" s="21">
        <v>216919986.06634355</v>
      </c>
      <c r="AF900" s="22">
        <v>1260922938.3146565</v>
      </c>
      <c r="AG900" s="9">
        <f>IF(ISBLANK(Tabla3[[#This Row],[FPO]]),"",YEAR(Tabla3[[#This Row],[FPO]])-$B$1)</f>
        <v>1</v>
      </c>
      <c r="AH900" s="9"/>
    </row>
    <row r="901" spans="1:34" x14ac:dyDescent="0.25">
      <c r="A901" s="4" t="s">
        <v>2447</v>
      </c>
      <c r="B901" s="4" t="s">
        <v>2444</v>
      </c>
      <c r="C901" s="5">
        <v>44797.729166666664</v>
      </c>
      <c r="D901" s="6">
        <v>44797.729166666664</v>
      </c>
      <c r="E901" s="4">
        <v>50</v>
      </c>
      <c r="F901" s="4" t="s">
        <v>21</v>
      </c>
      <c r="G901" s="4" t="s">
        <v>2448</v>
      </c>
      <c r="H901" s="4" t="s">
        <v>2446</v>
      </c>
      <c r="I901" s="7">
        <v>45657</v>
      </c>
      <c r="J901" s="7">
        <v>45657</v>
      </c>
      <c r="K901" s="4" t="s">
        <v>16</v>
      </c>
      <c r="L901" s="4" t="s">
        <v>16</v>
      </c>
      <c r="M901" s="4" t="s">
        <v>2174</v>
      </c>
      <c r="N901" s="4" t="s">
        <v>16</v>
      </c>
      <c r="O901" s="27">
        <v>0</v>
      </c>
      <c r="P901" s="4">
        <v>-37.595999999999997</v>
      </c>
      <c r="Q901" s="9">
        <v>0</v>
      </c>
      <c r="R901" s="9">
        <v>513690.98958057474</v>
      </c>
      <c r="S901" s="9">
        <v>0</v>
      </c>
      <c r="T901" s="9">
        <v>746796.56507960102</v>
      </c>
      <c r="U901" s="9">
        <v>1700912.1211109257</v>
      </c>
      <c r="V901" s="9">
        <v>-994162.37631782878</v>
      </c>
      <c r="W901" s="9">
        <v>1700912.1211109257</v>
      </c>
      <c r="X901" s="9">
        <v>0</v>
      </c>
      <c r="Y901" s="21">
        <v>217433677.05592412</v>
      </c>
      <c r="Z901" s="21">
        <v>216919986.06634355</v>
      </c>
      <c r="AA901" s="21">
        <v>217666782.63142315</v>
      </c>
      <c r="AB901" s="21">
        <v>218620898.18745446</v>
      </c>
      <c r="AC901" s="21">
        <v>215925823.69002572</v>
      </c>
      <c r="AD901" s="21">
        <v>218620898.18745446</v>
      </c>
      <c r="AE901" s="21">
        <v>216919986.06634355</v>
      </c>
      <c r="AF901" s="22">
        <v>1260953612.5448015</v>
      </c>
      <c r="AG901" s="9">
        <f>IF(ISBLANK(Tabla3[[#This Row],[FPO]]),"",YEAR(Tabla3[[#This Row],[FPO]])-$B$1)</f>
        <v>1</v>
      </c>
      <c r="AH901" s="9"/>
    </row>
    <row r="902" spans="1:34" x14ac:dyDescent="0.25">
      <c r="A902" s="4" t="s">
        <v>2210</v>
      </c>
      <c r="B902" s="4" t="s">
        <v>2211</v>
      </c>
      <c r="C902" s="5">
        <v>44743</v>
      </c>
      <c r="D902" s="6">
        <v>44743</v>
      </c>
      <c r="E902" s="4">
        <v>9.9</v>
      </c>
      <c r="F902" s="4" t="s">
        <v>21</v>
      </c>
      <c r="G902" s="4" t="s">
        <v>2212</v>
      </c>
      <c r="H902" s="4" t="s">
        <v>2213</v>
      </c>
      <c r="I902" s="7">
        <v>46022</v>
      </c>
      <c r="J902" s="7">
        <v>46022</v>
      </c>
      <c r="K902" s="4" t="s">
        <v>16</v>
      </c>
      <c r="L902" s="4" t="s">
        <v>18</v>
      </c>
      <c r="M902" s="4" t="s">
        <v>2174</v>
      </c>
      <c r="N902" s="4" t="s">
        <v>16</v>
      </c>
      <c r="O902" s="27">
        <v>318984566</v>
      </c>
      <c r="P902" s="4">
        <v>-1.34</v>
      </c>
      <c r="Q902" s="9">
        <v>0</v>
      </c>
      <c r="R902" s="9">
        <v>459473.15704881464</v>
      </c>
      <c r="S902" s="9">
        <v>0</v>
      </c>
      <c r="T902" s="9">
        <v>667975.46071520657</v>
      </c>
      <c r="U902" s="9">
        <v>1521388.3015303449</v>
      </c>
      <c r="V902" s="9">
        <v>-160071.30553188725</v>
      </c>
      <c r="W902" s="9">
        <v>1521388.3015303449</v>
      </c>
      <c r="X902" s="9">
        <v>0</v>
      </c>
      <c r="Y902" s="21">
        <v>217379459.22339237</v>
      </c>
      <c r="Z902" s="21">
        <v>216919986.06634355</v>
      </c>
      <c r="AA902" s="21">
        <v>217587961.52705875</v>
      </c>
      <c r="AB902" s="21">
        <v>218441374.36787388</v>
      </c>
      <c r="AC902" s="21">
        <v>216759914.76081166</v>
      </c>
      <c r="AD902" s="21">
        <v>218441374.36787388</v>
      </c>
      <c r="AE902" s="21">
        <v>216919986.06634355</v>
      </c>
      <c r="AF902" s="22">
        <v>1261385378.9493203</v>
      </c>
      <c r="AG902" s="9">
        <f>IF(ISBLANK(Tabla3[[#This Row],[FPO]]),"",YEAR(Tabla3[[#This Row],[FPO]])-$B$1)</f>
        <v>2</v>
      </c>
      <c r="AH902" s="9"/>
    </row>
    <row r="903" spans="1:34" x14ac:dyDescent="0.25">
      <c r="A903" s="4" t="s">
        <v>2214</v>
      </c>
      <c r="B903" s="4" t="s">
        <v>2211</v>
      </c>
      <c r="C903" s="5">
        <v>44743</v>
      </c>
      <c r="D903" s="6">
        <v>44743</v>
      </c>
      <c r="E903" s="4">
        <v>9.9</v>
      </c>
      <c r="F903" s="4" t="s">
        <v>21</v>
      </c>
      <c r="G903" s="4" t="s">
        <v>2215</v>
      </c>
      <c r="H903" s="4" t="s">
        <v>2213</v>
      </c>
      <c r="I903" s="7">
        <v>46022</v>
      </c>
      <c r="J903" s="7">
        <v>46022</v>
      </c>
      <c r="K903" s="4" t="s">
        <v>16</v>
      </c>
      <c r="L903" s="4" t="s">
        <v>18</v>
      </c>
      <c r="M903" s="4" t="s">
        <v>2174</v>
      </c>
      <c r="N903" s="4" t="s">
        <v>16</v>
      </c>
      <c r="O903" s="27">
        <v>318984566</v>
      </c>
      <c r="P903" s="4">
        <v>-1.35</v>
      </c>
      <c r="Q903" s="9">
        <v>0</v>
      </c>
      <c r="R903" s="9">
        <v>459473.15704881464</v>
      </c>
      <c r="S903" s="9">
        <v>0</v>
      </c>
      <c r="T903" s="9">
        <v>667975.46071520657</v>
      </c>
      <c r="U903" s="9">
        <v>1521388.3015303449</v>
      </c>
      <c r="V903" s="9">
        <v>-161265.86751346846</v>
      </c>
      <c r="W903" s="9">
        <v>1521388.3015303449</v>
      </c>
      <c r="X903" s="9">
        <v>0</v>
      </c>
      <c r="Y903" s="21">
        <v>217379459.22339237</v>
      </c>
      <c r="Z903" s="21">
        <v>216919986.06634355</v>
      </c>
      <c r="AA903" s="21">
        <v>217587961.52705875</v>
      </c>
      <c r="AB903" s="21">
        <v>218441374.36787388</v>
      </c>
      <c r="AC903" s="21">
        <v>216758720.19883007</v>
      </c>
      <c r="AD903" s="21">
        <v>218441374.36787388</v>
      </c>
      <c r="AE903" s="21">
        <v>216919986.06634355</v>
      </c>
      <c r="AF903" s="22">
        <v>1261384184.3873386</v>
      </c>
      <c r="AG903" s="9">
        <f>IF(ISBLANK(Tabla3[[#This Row],[FPO]]),"",YEAR(Tabla3[[#This Row],[FPO]])-$B$1)</f>
        <v>2</v>
      </c>
      <c r="AH903" s="9"/>
    </row>
    <row r="904" spans="1:34" x14ac:dyDescent="0.25">
      <c r="A904" s="4" t="s">
        <v>2381</v>
      </c>
      <c r="B904" s="4" t="s">
        <v>2382</v>
      </c>
      <c r="C904" s="5">
        <v>44778.595138888886</v>
      </c>
      <c r="D904" s="6">
        <v>44778.595138888886</v>
      </c>
      <c r="E904" s="4">
        <v>19.899999999999999</v>
      </c>
      <c r="F904" s="4" t="s">
        <v>21</v>
      </c>
      <c r="G904" s="4" t="s">
        <v>2206</v>
      </c>
      <c r="H904" s="4" t="s">
        <v>2383</v>
      </c>
      <c r="I904" s="7">
        <v>45657</v>
      </c>
      <c r="J904" s="7">
        <v>45657</v>
      </c>
      <c r="K904" s="4" t="s">
        <v>16</v>
      </c>
      <c r="L904" s="4" t="s">
        <v>18</v>
      </c>
      <c r="M904" s="4" t="s">
        <v>2174</v>
      </c>
      <c r="N904" s="4" t="s">
        <v>16</v>
      </c>
      <c r="O904" s="27">
        <v>20920411000</v>
      </c>
      <c r="P904" s="4">
        <v>-3255.127</v>
      </c>
      <c r="Q904" s="9">
        <v>0</v>
      </c>
      <c r="R904" s="9">
        <v>513690.98958057468</v>
      </c>
      <c r="S904" s="9">
        <v>0</v>
      </c>
      <c r="T904" s="9">
        <v>746796.56507960102</v>
      </c>
      <c r="U904" s="9">
        <v>1700912.1211109255</v>
      </c>
      <c r="V904" s="9">
        <v>-216272125.17104125</v>
      </c>
      <c r="W904" s="9">
        <v>1700912.1211109255</v>
      </c>
      <c r="X904" s="9">
        <v>0</v>
      </c>
      <c r="Y904" s="21">
        <v>217433677.05592412</v>
      </c>
      <c r="Z904" s="21">
        <v>216919986.06634355</v>
      </c>
      <c r="AA904" s="21">
        <v>217666782.63142315</v>
      </c>
      <c r="AB904" s="21">
        <v>218620898.18745446</v>
      </c>
      <c r="AC904" s="21">
        <v>647860.89530229568</v>
      </c>
      <c r="AD904" s="21">
        <v>218620898.18745446</v>
      </c>
      <c r="AE904" s="21">
        <v>216919986.06634355</v>
      </c>
      <c r="AF904" s="22">
        <v>1045675649.7500778</v>
      </c>
      <c r="AG904" s="9">
        <f>IF(ISBLANK(Tabla3[[#This Row],[FPO]]),"",YEAR(Tabla3[[#This Row],[FPO]])-$B$1)</f>
        <v>1</v>
      </c>
      <c r="AH904" s="9"/>
    </row>
    <row r="905" spans="1:34" x14ac:dyDescent="0.25">
      <c r="A905" s="4" t="s">
        <v>2384</v>
      </c>
      <c r="B905" s="4" t="s">
        <v>2382</v>
      </c>
      <c r="C905" s="5">
        <v>44778.595138888886</v>
      </c>
      <c r="D905" s="6">
        <v>44778.595138888886</v>
      </c>
      <c r="E905" s="4">
        <v>19.899999999999999</v>
      </c>
      <c r="F905" s="4" t="s">
        <v>21</v>
      </c>
      <c r="G905" s="4" t="s">
        <v>2385</v>
      </c>
      <c r="H905" s="4" t="s">
        <v>2383</v>
      </c>
      <c r="I905" s="7">
        <v>45657</v>
      </c>
      <c r="J905" s="7">
        <v>45657</v>
      </c>
      <c r="K905" s="4" t="s">
        <v>16</v>
      </c>
      <c r="L905" s="4" t="s">
        <v>18</v>
      </c>
      <c r="M905" s="4" t="s">
        <v>2174</v>
      </c>
      <c r="N905" s="4" t="s">
        <v>16</v>
      </c>
      <c r="O905" s="27">
        <v>15492722000</v>
      </c>
      <c r="P905" s="4">
        <v>-3264.8780000000002</v>
      </c>
      <c r="Q905" s="9">
        <v>0</v>
      </c>
      <c r="R905" s="9">
        <v>513690.98958057468</v>
      </c>
      <c r="S905" s="9">
        <v>0</v>
      </c>
      <c r="T905" s="9">
        <v>746796.56507960102</v>
      </c>
      <c r="U905" s="9">
        <v>1700912.1211109255</v>
      </c>
      <c r="V905" s="9">
        <v>-216919986.06634355</v>
      </c>
      <c r="W905" s="9">
        <v>1700912.1211109255</v>
      </c>
      <c r="X905" s="9">
        <v>0</v>
      </c>
      <c r="Y905" s="21">
        <v>217433677.05592412</v>
      </c>
      <c r="Z905" s="21">
        <v>216919986.06634355</v>
      </c>
      <c r="AA905" s="21">
        <v>217666782.63142315</v>
      </c>
      <c r="AB905" s="21">
        <v>218620898.18745446</v>
      </c>
      <c r="AC905" s="21">
        <v>0</v>
      </c>
      <c r="AD905" s="21">
        <v>218620898.18745446</v>
      </c>
      <c r="AE905" s="21">
        <v>216919986.06634355</v>
      </c>
      <c r="AF905" s="22">
        <v>1045027788.8547755</v>
      </c>
      <c r="AG905" s="9">
        <f>IF(ISBLANK(Tabla3[[#This Row],[FPO]]),"",YEAR(Tabla3[[#This Row],[FPO]])-$B$1)</f>
        <v>1</v>
      </c>
      <c r="AH905" s="9"/>
    </row>
    <row r="906" spans="1:34" hidden="1" x14ac:dyDescent="0.25">
      <c r="A906" s="4" t="s">
        <v>2230</v>
      </c>
      <c r="B906" s="4" t="s">
        <v>2231</v>
      </c>
      <c r="C906" s="5">
        <v>44757</v>
      </c>
      <c r="D906" s="6">
        <v>44757</v>
      </c>
      <c r="E906" s="4">
        <v>200</v>
      </c>
      <c r="F906" s="4" t="s">
        <v>21</v>
      </c>
      <c r="G906" s="4" t="s">
        <v>2232</v>
      </c>
      <c r="H906" s="4" t="s">
        <v>2233</v>
      </c>
      <c r="I906" s="7">
        <v>46356</v>
      </c>
      <c r="J906" s="7">
        <v>46356</v>
      </c>
      <c r="K906" s="4" t="s">
        <v>16</v>
      </c>
      <c r="L906" s="4" t="s">
        <v>18</v>
      </c>
      <c r="M906" s="4" t="s">
        <v>2174</v>
      </c>
      <c r="N906" s="4" t="s">
        <v>16</v>
      </c>
      <c r="O906" s="27">
        <v>209586221000</v>
      </c>
      <c r="P906" s="4">
        <v>-34.54</v>
      </c>
      <c r="Q906" s="9">
        <v>0</v>
      </c>
      <c r="R906" s="9">
        <v>410977.77911342977</v>
      </c>
      <c r="S906" s="9">
        <v>0</v>
      </c>
      <c r="T906" s="9">
        <v>597473.57845725096</v>
      </c>
      <c r="U906" s="9">
        <v>1360812.4342847452</v>
      </c>
      <c r="V906" s="9">
        <v>-182681.43620473237</v>
      </c>
      <c r="W906" s="9">
        <v>1360812.4342847452</v>
      </c>
      <c r="X906" s="9">
        <v>0</v>
      </c>
      <c r="Y906" s="21">
        <v>217330963.84545699</v>
      </c>
      <c r="Z906" s="21">
        <v>216919986.06634355</v>
      </c>
      <c r="AA906" s="21">
        <v>217517459.64480078</v>
      </c>
      <c r="AB906" s="21">
        <v>218280798.50062829</v>
      </c>
      <c r="AC906" s="21">
        <v>216737304.63013881</v>
      </c>
      <c r="AD906" s="21">
        <v>218280798.50062829</v>
      </c>
      <c r="AE906" s="21">
        <v>216919986.06634355</v>
      </c>
      <c r="AF906" s="22">
        <v>1261002907.7575855</v>
      </c>
      <c r="AG906" s="9">
        <f>IF(ISBLANK(Tabla3[[#This Row],[FPO]]),"",YEAR(Tabla3[[#This Row],[FPO]])-$B$1)</f>
        <v>3</v>
      </c>
      <c r="AH906" s="9"/>
    </row>
    <row r="907" spans="1:34" hidden="1" x14ac:dyDescent="0.25">
      <c r="A907" s="4" t="s">
        <v>2469</v>
      </c>
      <c r="B907" s="4" t="s">
        <v>2231</v>
      </c>
      <c r="C907" s="5">
        <v>44757</v>
      </c>
      <c r="D907" s="6">
        <v>44757</v>
      </c>
      <c r="E907" s="4">
        <v>200</v>
      </c>
      <c r="F907" s="4" t="s">
        <v>21</v>
      </c>
      <c r="G907" s="4" t="s">
        <v>2410</v>
      </c>
      <c r="H907" s="4" t="s">
        <v>2233</v>
      </c>
      <c r="I907" s="7">
        <v>46356</v>
      </c>
      <c r="J907" s="7">
        <v>46356</v>
      </c>
      <c r="K907" s="4" t="s">
        <v>16</v>
      </c>
      <c r="L907" s="4" t="s">
        <v>18</v>
      </c>
      <c r="M907" s="4" t="s">
        <v>2174</v>
      </c>
      <c r="N907" s="4" t="s">
        <v>16</v>
      </c>
      <c r="O907" s="27">
        <v>209586221000</v>
      </c>
      <c r="P907" s="4">
        <v>-14.82</v>
      </c>
      <c r="Q907" s="9">
        <v>0</v>
      </c>
      <c r="R907" s="9">
        <v>410977.77911342977</v>
      </c>
      <c r="S907" s="9">
        <v>0</v>
      </c>
      <c r="T907" s="9">
        <v>597473.57845725096</v>
      </c>
      <c r="U907" s="9">
        <v>1360812.4342847452</v>
      </c>
      <c r="V907" s="9">
        <v>-78382.712349569556</v>
      </c>
      <c r="W907" s="9">
        <v>1360812.4342847452</v>
      </c>
      <c r="X907" s="9">
        <v>0</v>
      </c>
      <c r="Y907" s="21">
        <v>217330963.84545699</v>
      </c>
      <c r="Z907" s="21">
        <v>216919986.06634355</v>
      </c>
      <c r="AA907" s="21">
        <v>217517459.64480078</v>
      </c>
      <c r="AB907" s="21">
        <v>218280798.50062829</v>
      </c>
      <c r="AC907" s="21">
        <v>216841603.35399398</v>
      </c>
      <c r="AD907" s="21">
        <v>218280798.50062829</v>
      </c>
      <c r="AE907" s="21">
        <v>216919986.06634355</v>
      </c>
      <c r="AF907" s="22">
        <v>1261107206.4814408</v>
      </c>
      <c r="AG907" s="9">
        <f>IF(ISBLANK(Tabla3[[#This Row],[FPO]]),"",YEAR(Tabla3[[#This Row],[FPO]])-$B$1)</f>
        <v>3</v>
      </c>
      <c r="AH907" s="9"/>
    </row>
    <row r="908" spans="1:34" hidden="1" x14ac:dyDescent="0.25">
      <c r="A908" s="4" t="s">
        <v>2245</v>
      </c>
      <c r="B908" s="4" t="s">
        <v>2246</v>
      </c>
      <c r="C908" s="5">
        <v>44757</v>
      </c>
      <c r="D908" s="6">
        <v>44757</v>
      </c>
      <c r="E908" s="4">
        <v>9.9</v>
      </c>
      <c r="F908" s="4" t="s">
        <v>21</v>
      </c>
      <c r="G908" s="4" t="s">
        <v>2177</v>
      </c>
      <c r="H908" s="4" t="s">
        <v>2247</v>
      </c>
      <c r="I908" s="7">
        <v>47118</v>
      </c>
      <c r="J908" s="7">
        <v>47118</v>
      </c>
      <c r="K908" s="4" t="s">
        <v>16</v>
      </c>
      <c r="L908" s="4" t="s">
        <v>16</v>
      </c>
      <c r="M908" s="4" t="s">
        <v>2174</v>
      </c>
      <c r="N908" s="4" t="s">
        <v>16</v>
      </c>
      <c r="O908" s="27">
        <v>0</v>
      </c>
      <c r="P908" s="4">
        <v>-2.1688499999999999</v>
      </c>
      <c r="Q908" s="9">
        <v>0</v>
      </c>
      <c r="R908" s="9">
        <v>328802.2144653835</v>
      </c>
      <c r="S908" s="9">
        <v>0</v>
      </c>
      <c r="T908" s="9">
        <v>478007.9256476803</v>
      </c>
      <c r="U908" s="9">
        <v>1088716.1413691915</v>
      </c>
      <c r="V908" s="9">
        <v>-185401.30844624338</v>
      </c>
      <c r="W908" s="9">
        <v>1088716.1413691915</v>
      </c>
      <c r="X908" s="9">
        <v>0</v>
      </c>
      <c r="Y908" s="21">
        <v>217248788.28080893</v>
      </c>
      <c r="Z908" s="21">
        <v>216919986.06634355</v>
      </c>
      <c r="AA908" s="21">
        <v>217397993.99199122</v>
      </c>
      <c r="AB908" s="21">
        <v>218008702.20771274</v>
      </c>
      <c r="AC908" s="21">
        <v>216734584.75789732</v>
      </c>
      <c r="AD908" s="21">
        <v>218008702.20771274</v>
      </c>
      <c r="AE908" s="21">
        <v>216919986.06634355</v>
      </c>
      <c r="AF908" s="22">
        <v>1260390402.2285132</v>
      </c>
      <c r="AG908" s="9">
        <f>IF(ISBLANK(Tabla3[[#This Row],[FPO]]),"",YEAR(Tabla3[[#This Row],[FPO]])-$B$1)</f>
        <v>5</v>
      </c>
      <c r="AH908" s="9"/>
    </row>
    <row r="909" spans="1:34" hidden="1" x14ac:dyDescent="0.25">
      <c r="A909" s="4" t="s">
        <v>2267</v>
      </c>
      <c r="B909" s="4" t="s">
        <v>2246</v>
      </c>
      <c r="C909" s="5">
        <v>44757</v>
      </c>
      <c r="D909" s="6">
        <v>44757</v>
      </c>
      <c r="E909" s="4">
        <v>9.9</v>
      </c>
      <c r="F909" s="4" t="s">
        <v>21</v>
      </c>
      <c r="G909" s="4" t="s">
        <v>2180</v>
      </c>
      <c r="H909" s="4" t="s">
        <v>2247</v>
      </c>
      <c r="I909" s="7">
        <v>47118</v>
      </c>
      <c r="J909" s="7">
        <v>47118</v>
      </c>
      <c r="K909" s="4" t="s">
        <v>16</v>
      </c>
      <c r="L909" s="4" t="s">
        <v>16</v>
      </c>
      <c r="M909" s="4" t="s">
        <v>2174</v>
      </c>
      <c r="N909" s="4" t="s">
        <v>16</v>
      </c>
      <c r="O909" s="27">
        <v>0</v>
      </c>
      <c r="P909" s="4">
        <v>-2.5996700000000001</v>
      </c>
      <c r="Q909" s="9">
        <v>0</v>
      </c>
      <c r="R909" s="9">
        <v>328802.2144653835</v>
      </c>
      <c r="S909" s="9">
        <v>0</v>
      </c>
      <c r="T909" s="9">
        <v>478007.9256476803</v>
      </c>
      <c r="U909" s="9">
        <v>1088716.1413691915</v>
      </c>
      <c r="V909" s="9">
        <v>-222229.39323994078</v>
      </c>
      <c r="W909" s="9">
        <v>1088716.1413691915</v>
      </c>
      <c r="X909" s="9">
        <v>0</v>
      </c>
      <c r="Y909" s="21">
        <v>217248788.28080893</v>
      </c>
      <c r="Z909" s="21">
        <v>216919986.06634355</v>
      </c>
      <c r="AA909" s="21">
        <v>217397993.99199122</v>
      </c>
      <c r="AB909" s="21">
        <v>218008702.20771274</v>
      </c>
      <c r="AC909" s="21">
        <v>216697756.6731036</v>
      </c>
      <c r="AD909" s="21">
        <v>218008702.20771274</v>
      </c>
      <c r="AE909" s="21">
        <v>216919986.06634355</v>
      </c>
      <c r="AF909" s="22">
        <v>1260353574.1437194</v>
      </c>
      <c r="AG909" s="9">
        <f>IF(ISBLANK(Tabla3[[#This Row],[FPO]]),"",YEAR(Tabla3[[#This Row],[FPO]])-$B$1)</f>
        <v>5</v>
      </c>
      <c r="AH909" s="9"/>
    </row>
    <row r="910" spans="1:34" hidden="1" x14ac:dyDescent="0.25">
      <c r="A910" s="4" t="s">
        <v>2417</v>
      </c>
      <c r="B910" s="4" t="s">
        <v>2418</v>
      </c>
      <c r="C910" s="5">
        <v>44789.762499999997</v>
      </c>
      <c r="D910" s="6">
        <v>44789.762499999997</v>
      </c>
      <c r="E910" s="4">
        <v>19.899999999999999</v>
      </c>
      <c r="F910" s="4" t="s">
        <v>21</v>
      </c>
      <c r="G910" s="4" t="s">
        <v>2270</v>
      </c>
      <c r="H910" s="4" t="s">
        <v>2419</v>
      </c>
      <c r="I910" s="7">
        <v>47848</v>
      </c>
      <c r="J910" s="7">
        <v>47848</v>
      </c>
      <c r="K910" s="4" t="s">
        <v>16</v>
      </c>
      <c r="L910" s="4" t="s">
        <v>16</v>
      </c>
      <c r="M910" s="4" t="s">
        <v>2174</v>
      </c>
      <c r="N910" s="4" t="s">
        <v>16</v>
      </c>
      <c r="O910" s="27">
        <v>0</v>
      </c>
      <c r="P910" s="4">
        <v>-2.1749999999999998</v>
      </c>
      <c r="Q910" s="9">
        <v>0</v>
      </c>
      <c r="R910" s="9">
        <v>263057.76548444829</v>
      </c>
      <c r="S910" s="9">
        <v>0</v>
      </c>
      <c r="T910" s="9">
        <v>382429.59223735222</v>
      </c>
      <c r="U910" s="9">
        <v>871025.87146833865</v>
      </c>
      <c r="V910" s="9">
        <v>-74001.589881223874</v>
      </c>
      <c r="W910" s="9">
        <v>871025.87146833853</v>
      </c>
      <c r="X910" s="9">
        <v>0</v>
      </c>
      <c r="Y910" s="21">
        <v>217183043.831828</v>
      </c>
      <c r="Z910" s="21">
        <v>216919986.06634355</v>
      </c>
      <c r="AA910" s="21">
        <v>217302415.6585809</v>
      </c>
      <c r="AB910" s="21">
        <v>217791011.93781188</v>
      </c>
      <c r="AC910" s="21">
        <v>216845984.47646233</v>
      </c>
      <c r="AD910" s="21">
        <v>217791011.93781188</v>
      </c>
      <c r="AE910" s="21">
        <v>216919986.06634355</v>
      </c>
      <c r="AF910" s="22">
        <v>1260013943.7598357</v>
      </c>
      <c r="AG910" s="9">
        <f>IF(ISBLANK(Tabla3[[#This Row],[FPO]]),"",YEAR(Tabla3[[#This Row],[FPO]])-$B$1)</f>
        <v>7</v>
      </c>
      <c r="AH910" s="9"/>
    </row>
    <row r="911" spans="1:34" hidden="1" x14ac:dyDescent="0.25">
      <c r="A911" s="4" t="s">
        <v>2414</v>
      </c>
      <c r="B911" s="4" t="s">
        <v>2415</v>
      </c>
      <c r="C911" s="5">
        <v>44789.436805555553</v>
      </c>
      <c r="D911" s="6">
        <v>44789.436805555553</v>
      </c>
      <c r="E911" s="4">
        <v>19.899999999999999</v>
      </c>
      <c r="F911" s="4" t="s">
        <v>21</v>
      </c>
      <c r="G911" s="4" t="s">
        <v>2270</v>
      </c>
      <c r="H911" s="4" t="s">
        <v>2416</v>
      </c>
      <c r="I911" s="7">
        <v>47848</v>
      </c>
      <c r="J911" s="7">
        <v>47848</v>
      </c>
      <c r="K911" s="4" t="s">
        <v>16</v>
      </c>
      <c r="L911" s="4" t="s">
        <v>16</v>
      </c>
      <c r="M911" s="4" t="s">
        <v>2174</v>
      </c>
      <c r="N911" s="4" t="s">
        <v>16</v>
      </c>
      <c r="O911" s="27">
        <v>0</v>
      </c>
      <c r="P911" s="4">
        <v>-2.1749999999999998</v>
      </c>
      <c r="Q911" s="9">
        <v>0</v>
      </c>
      <c r="R911" s="9">
        <v>263057.76548444829</v>
      </c>
      <c r="S911" s="9">
        <v>0</v>
      </c>
      <c r="T911" s="9">
        <v>382429.59223735222</v>
      </c>
      <c r="U911" s="9">
        <v>871025.87146833865</v>
      </c>
      <c r="V911" s="9">
        <v>-74001.589881223874</v>
      </c>
      <c r="W911" s="9">
        <v>871025.87146833853</v>
      </c>
      <c r="X911" s="9">
        <v>0</v>
      </c>
      <c r="Y911" s="21">
        <v>217183043.831828</v>
      </c>
      <c r="Z911" s="21">
        <v>216919986.06634355</v>
      </c>
      <c r="AA911" s="21">
        <v>217302415.6585809</v>
      </c>
      <c r="AB911" s="21">
        <v>217791011.93781188</v>
      </c>
      <c r="AC911" s="21">
        <v>216845984.47646233</v>
      </c>
      <c r="AD911" s="21">
        <v>217791011.93781188</v>
      </c>
      <c r="AE911" s="21">
        <v>216919986.06634355</v>
      </c>
      <c r="AF911" s="22">
        <v>1260013943.7598357</v>
      </c>
      <c r="AG911" s="9">
        <f>IF(ISBLANK(Tabla3[[#This Row],[FPO]]),"",YEAR(Tabla3[[#This Row],[FPO]])-$B$1)</f>
        <v>7</v>
      </c>
      <c r="AH911" s="9"/>
    </row>
    <row r="912" spans="1:34" hidden="1" x14ac:dyDescent="0.25">
      <c r="A912" s="4" t="s">
        <v>2268</v>
      </c>
      <c r="B912" s="4" t="s">
        <v>2269</v>
      </c>
      <c r="C912" s="5">
        <v>44757</v>
      </c>
      <c r="D912" s="6">
        <v>44757</v>
      </c>
      <c r="E912" s="4">
        <v>19.899999999999999</v>
      </c>
      <c r="F912" s="4" t="s">
        <v>21</v>
      </c>
      <c r="G912" s="4" t="s">
        <v>2270</v>
      </c>
      <c r="H912" s="4" t="s">
        <v>2271</v>
      </c>
      <c r="I912" s="7">
        <v>47848</v>
      </c>
      <c r="J912" s="7">
        <v>47848</v>
      </c>
      <c r="K912" s="4" t="s">
        <v>16</v>
      </c>
      <c r="L912" s="4" t="s">
        <v>16</v>
      </c>
      <c r="M912" s="4" t="s">
        <v>2174</v>
      </c>
      <c r="N912" s="4" t="s">
        <v>16</v>
      </c>
      <c r="O912" s="27">
        <v>0</v>
      </c>
      <c r="P912" s="4">
        <v>-2.1749999999999998</v>
      </c>
      <c r="Q912" s="9">
        <v>0</v>
      </c>
      <c r="R912" s="9">
        <v>263057.76548444829</v>
      </c>
      <c r="S912" s="9">
        <v>0</v>
      </c>
      <c r="T912" s="9">
        <v>382429.59223735222</v>
      </c>
      <c r="U912" s="9">
        <v>871025.87146833865</v>
      </c>
      <c r="V912" s="9">
        <v>-74001.589881223874</v>
      </c>
      <c r="W912" s="9">
        <v>871025.87146833853</v>
      </c>
      <c r="X912" s="9">
        <v>0</v>
      </c>
      <c r="Y912" s="21">
        <v>217183043.831828</v>
      </c>
      <c r="Z912" s="21">
        <v>216919986.06634355</v>
      </c>
      <c r="AA912" s="21">
        <v>217302415.6585809</v>
      </c>
      <c r="AB912" s="21">
        <v>217791011.93781188</v>
      </c>
      <c r="AC912" s="21">
        <v>216845984.47646233</v>
      </c>
      <c r="AD912" s="21">
        <v>217791011.93781188</v>
      </c>
      <c r="AE912" s="21">
        <v>216919986.06634355</v>
      </c>
      <c r="AF912" s="22">
        <v>1260013943.7598357</v>
      </c>
      <c r="AG912" s="9">
        <f>IF(ISBLANK(Tabla3[[#This Row],[FPO]]),"",YEAR(Tabla3[[#This Row],[FPO]])-$B$1)</f>
        <v>7</v>
      </c>
      <c r="AH912" s="9"/>
    </row>
    <row r="913" spans="1:34" hidden="1" x14ac:dyDescent="0.25">
      <c r="A913" s="4" t="s">
        <v>2458</v>
      </c>
      <c r="B913" s="4" t="s">
        <v>2459</v>
      </c>
      <c r="C913" s="5">
        <v>44806.462500000001</v>
      </c>
      <c r="D913" s="6">
        <v>44806.462500000001</v>
      </c>
      <c r="E913" s="4">
        <v>9.9</v>
      </c>
      <c r="F913" s="4" t="s">
        <v>21</v>
      </c>
      <c r="G913" s="4" t="s">
        <v>2321</v>
      </c>
      <c r="H913" s="4" t="s">
        <v>2460</v>
      </c>
      <c r="I913" s="7">
        <v>46387</v>
      </c>
      <c r="J913" s="7">
        <v>46387</v>
      </c>
      <c r="K913" s="4" t="s">
        <v>16</v>
      </c>
      <c r="L913" s="4" t="s">
        <v>16</v>
      </c>
      <c r="M913" s="4" t="s">
        <v>2174</v>
      </c>
      <c r="N913" s="4" t="s">
        <v>16</v>
      </c>
      <c r="O913" s="27">
        <v>0</v>
      </c>
      <c r="P913" s="4">
        <v>-2.883</v>
      </c>
      <c r="Q913" s="9">
        <v>0</v>
      </c>
      <c r="R913" s="9">
        <v>410977.77911342995</v>
      </c>
      <c r="S913" s="9">
        <v>0</v>
      </c>
      <c r="T913" s="9">
        <v>597473.57845725107</v>
      </c>
      <c r="U913" s="9">
        <v>1360812.4342847455</v>
      </c>
      <c r="V913" s="9">
        <v>-308043.12995516445</v>
      </c>
      <c r="W913" s="9">
        <v>1360812.4342847455</v>
      </c>
      <c r="X913" s="9">
        <v>0</v>
      </c>
      <c r="Y913" s="21">
        <v>217330963.84545699</v>
      </c>
      <c r="Z913" s="21">
        <v>216919986.06634355</v>
      </c>
      <c r="AA913" s="21">
        <v>217517459.64480078</v>
      </c>
      <c r="AB913" s="21">
        <v>218280798.50062829</v>
      </c>
      <c r="AC913" s="21">
        <v>216611942.93638837</v>
      </c>
      <c r="AD913" s="21">
        <v>218280798.50062829</v>
      </c>
      <c r="AE913" s="21">
        <v>216919986.06634355</v>
      </c>
      <c r="AF913" s="22">
        <v>1260877546.0638351</v>
      </c>
      <c r="AG913" s="9">
        <f>IF(ISBLANK(Tabla3[[#This Row],[FPO]]),"",YEAR(Tabla3[[#This Row],[FPO]])-$B$1)</f>
        <v>3</v>
      </c>
      <c r="AH913" s="9"/>
    </row>
    <row r="914" spans="1:34" hidden="1" x14ac:dyDescent="0.25">
      <c r="A914" s="4" t="s">
        <v>2461</v>
      </c>
      <c r="B914" s="4" t="s">
        <v>2459</v>
      </c>
      <c r="C914" s="5">
        <v>44806.462500000001</v>
      </c>
      <c r="D914" s="6">
        <v>44806.462500000001</v>
      </c>
      <c r="E914" s="4">
        <v>9.9</v>
      </c>
      <c r="F914" s="4" t="s">
        <v>21</v>
      </c>
      <c r="G914" s="4" t="s">
        <v>2330</v>
      </c>
      <c r="H914" s="4" t="s">
        <v>2460</v>
      </c>
      <c r="I914" s="7">
        <v>46387</v>
      </c>
      <c r="J914" s="7">
        <v>46387</v>
      </c>
      <c r="K914" s="4" t="s">
        <v>16</v>
      </c>
      <c r="L914" s="4" t="s">
        <v>16</v>
      </c>
      <c r="M914" s="4" t="s">
        <v>2174</v>
      </c>
      <c r="N914" s="4" t="s">
        <v>16</v>
      </c>
      <c r="O914" s="27">
        <v>0</v>
      </c>
      <c r="P914" s="4">
        <v>-2.9609999999999999</v>
      </c>
      <c r="Q914" s="9">
        <v>0</v>
      </c>
      <c r="R914" s="9">
        <v>410977.77911342995</v>
      </c>
      <c r="S914" s="9">
        <v>0</v>
      </c>
      <c r="T914" s="9">
        <v>597473.57845725107</v>
      </c>
      <c r="U914" s="9">
        <v>1360812.4342847455</v>
      </c>
      <c r="V914" s="9">
        <v>-316377.28331503359</v>
      </c>
      <c r="W914" s="9">
        <v>1360812.4342847455</v>
      </c>
      <c r="X914" s="9">
        <v>0</v>
      </c>
      <c r="Y914" s="21">
        <v>217330963.84545699</v>
      </c>
      <c r="Z914" s="21">
        <v>216919986.06634355</v>
      </c>
      <c r="AA914" s="21">
        <v>217517459.64480078</v>
      </c>
      <c r="AB914" s="21">
        <v>218280798.50062829</v>
      </c>
      <c r="AC914" s="21">
        <v>216603608.78302851</v>
      </c>
      <c r="AD914" s="21">
        <v>218280798.50062829</v>
      </c>
      <c r="AE914" s="21">
        <v>216919986.06634355</v>
      </c>
      <c r="AF914" s="22">
        <v>1260869211.9104753</v>
      </c>
      <c r="AG914" s="9">
        <f>IF(ISBLANK(Tabla3[[#This Row],[FPO]]),"",YEAR(Tabla3[[#This Row],[FPO]])-$B$1)</f>
        <v>3</v>
      </c>
      <c r="AH914" s="9"/>
    </row>
    <row r="915" spans="1:34" hidden="1" x14ac:dyDescent="0.25">
      <c r="A915" s="4" t="s">
        <v>2470</v>
      </c>
      <c r="B915" s="4" t="s">
        <v>2471</v>
      </c>
      <c r="C915" s="5">
        <v>44806.462500000001</v>
      </c>
      <c r="D915" s="6">
        <v>44806.462500000001</v>
      </c>
      <c r="E915" s="4">
        <v>9.9</v>
      </c>
      <c r="F915" s="4" t="s">
        <v>21</v>
      </c>
      <c r="G915" s="4" t="s">
        <v>2330</v>
      </c>
      <c r="H915" s="4" t="s">
        <v>2472</v>
      </c>
      <c r="I915" s="7">
        <v>46387</v>
      </c>
      <c r="J915" s="7">
        <v>46387</v>
      </c>
      <c r="K915" s="4" t="s">
        <v>16</v>
      </c>
      <c r="L915" s="4" t="s">
        <v>16</v>
      </c>
      <c r="M915" s="4" t="s">
        <v>2174</v>
      </c>
      <c r="N915" s="4" t="s">
        <v>16</v>
      </c>
      <c r="O915" s="27">
        <v>0</v>
      </c>
      <c r="P915" s="4">
        <v>-2.9609999999999999</v>
      </c>
      <c r="Q915" s="9">
        <v>0</v>
      </c>
      <c r="R915" s="9">
        <v>410977.77911342995</v>
      </c>
      <c r="S915" s="9">
        <v>0</v>
      </c>
      <c r="T915" s="9">
        <v>597473.57845725107</v>
      </c>
      <c r="U915" s="9">
        <v>1360812.4342847455</v>
      </c>
      <c r="V915" s="9">
        <v>-316377.28331503359</v>
      </c>
      <c r="W915" s="9">
        <v>1360812.4342847455</v>
      </c>
      <c r="X915" s="9">
        <v>0</v>
      </c>
      <c r="Y915" s="21">
        <v>217330963.84545699</v>
      </c>
      <c r="Z915" s="21">
        <v>216919986.06634355</v>
      </c>
      <c r="AA915" s="21">
        <v>217517459.64480078</v>
      </c>
      <c r="AB915" s="21">
        <v>218280798.50062829</v>
      </c>
      <c r="AC915" s="21">
        <v>216603608.78302851</v>
      </c>
      <c r="AD915" s="21">
        <v>218280798.50062829</v>
      </c>
      <c r="AE915" s="21">
        <v>216919986.06634355</v>
      </c>
      <c r="AF915" s="22">
        <v>1260869211.9104753</v>
      </c>
      <c r="AG915" s="9">
        <f>IF(ISBLANK(Tabla3[[#This Row],[FPO]]),"",YEAR(Tabla3[[#This Row],[FPO]])-$B$1)</f>
        <v>3</v>
      </c>
      <c r="AH915" s="9"/>
    </row>
    <row r="916" spans="1:34" hidden="1" x14ac:dyDescent="0.25">
      <c r="A916" s="4" t="s">
        <v>2473</v>
      </c>
      <c r="B916" s="4" t="s">
        <v>2471</v>
      </c>
      <c r="C916" s="5">
        <v>44806.462500000001</v>
      </c>
      <c r="D916" s="6">
        <v>44806.462500000001</v>
      </c>
      <c r="E916" s="4">
        <v>9.9</v>
      </c>
      <c r="F916" s="4" t="s">
        <v>21</v>
      </c>
      <c r="G916" s="4" t="s">
        <v>2321</v>
      </c>
      <c r="H916" s="4" t="s">
        <v>2472</v>
      </c>
      <c r="I916" s="7">
        <v>46387</v>
      </c>
      <c r="J916" s="7">
        <v>46387</v>
      </c>
      <c r="K916" s="4" t="s">
        <v>16</v>
      </c>
      <c r="L916" s="4" t="s">
        <v>16</v>
      </c>
      <c r="M916" s="4" t="s">
        <v>2174</v>
      </c>
      <c r="N916" s="4" t="s">
        <v>16</v>
      </c>
      <c r="O916" s="27">
        <v>0</v>
      </c>
      <c r="P916" s="4">
        <v>-2.883</v>
      </c>
      <c r="Q916" s="9">
        <v>0</v>
      </c>
      <c r="R916" s="9">
        <v>410977.77911342995</v>
      </c>
      <c r="S916" s="9">
        <v>0</v>
      </c>
      <c r="T916" s="9">
        <v>597473.57845725107</v>
      </c>
      <c r="U916" s="9">
        <v>1360812.4342847455</v>
      </c>
      <c r="V916" s="9">
        <v>-153247.58726412704</v>
      </c>
      <c r="W916" s="9">
        <v>1360812.4342847455</v>
      </c>
      <c r="X916" s="9">
        <v>0</v>
      </c>
      <c r="Y916" s="21">
        <v>217330963.84545699</v>
      </c>
      <c r="Z916" s="21">
        <v>216919986.06634355</v>
      </c>
      <c r="AA916" s="21">
        <v>217517459.64480078</v>
      </c>
      <c r="AB916" s="21">
        <v>218280798.50062829</v>
      </c>
      <c r="AC916" s="21">
        <v>216766738.47907943</v>
      </c>
      <c r="AD916" s="21">
        <v>218280798.50062829</v>
      </c>
      <c r="AE916" s="21">
        <v>216919986.06634355</v>
      </c>
      <c r="AF916" s="22">
        <v>1261032341.6065261</v>
      </c>
      <c r="AG916" s="9">
        <f>IF(ISBLANK(Tabla3[[#This Row],[FPO]]),"",YEAR(Tabla3[[#This Row],[FPO]])-$B$1)</f>
        <v>3</v>
      </c>
      <c r="AH916" s="9"/>
    </row>
    <row r="917" spans="1:34" hidden="1" x14ac:dyDescent="0.25">
      <c r="A917" s="4" t="s">
        <v>2478</v>
      </c>
      <c r="B917" s="4" t="s">
        <v>2479</v>
      </c>
      <c r="C917" s="5">
        <v>44760</v>
      </c>
      <c r="D917" s="6">
        <v>44760</v>
      </c>
      <c r="E917" s="4">
        <v>180</v>
      </c>
      <c r="F917" s="4" t="s">
        <v>21</v>
      </c>
      <c r="G917" s="4" t="s">
        <v>2480</v>
      </c>
      <c r="H917" s="4" t="s">
        <v>2481</v>
      </c>
      <c r="I917" s="7">
        <v>46387</v>
      </c>
      <c r="J917" s="7">
        <v>46387</v>
      </c>
      <c r="K917" s="4" t="s">
        <v>16</v>
      </c>
      <c r="L917" s="4" t="s">
        <v>16</v>
      </c>
      <c r="M917" s="4" t="s">
        <v>2174</v>
      </c>
      <c r="N917" s="4" t="s">
        <v>16</v>
      </c>
      <c r="O917" s="27">
        <v>0</v>
      </c>
      <c r="P917" s="4">
        <v>-14.61</v>
      </c>
      <c r="Q917" s="9">
        <v>0</v>
      </c>
      <c r="R917" s="9">
        <v>410977.77911342983</v>
      </c>
      <c r="S917" s="9">
        <v>0</v>
      </c>
      <c r="T917" s="9">
        <v>597473.57845725107</v>
      </c>
      <c r="U917" s="9">
        <v>1360812.4342847448</v>
      </c>
      <c r="V917" s="9">
        <v>-85857.806824652216</v>
      </c>
      <c r="W917" s="9">
        <v>1360812.4342847448</v>
      </c>
      <c r="X917" s="9">
        <v>0</v>
      </c>
      <c r="Y917" s="21">
        <v>217330963.84545699</v>
      </c>
      <c r="Z917" s="21">
        <v>216919986.06634355</v>
      </c>
      <c r="AA917" s="21">
        <v>217517459.64480078</v>
      </c>
      <c r="AB917" s="21">
        <v>218280798.50062829</v>
      </c>
      <c r="AC917" s="21">
        <v>216834128.25951889</v>
      </c>
      <c r="AD917" s="21">
        <v>218280798.50062829</v>
      </c>
      <c r="AE917" s="21">
        <v>216919986.06634355</v>
      </c>
      <c r="AF917" s="22">
        <v>1261099731.3869658</v>
      </c>
      <c r="AG917" s="9">
        <f>IF(ISBLANK(Tabla3[[#This Row],[FPO]]),"",YEAR(Tabla3[[#This Row],[FPO]])-$B$1)</f>
        <v>3</v>
      </c>
      <c r="AH917" s="9"/>
    </row>
    <row r="918" spans="1:34" hidden="1" x14ac:dyDescent="0.25">
      <c r="A918" s="4" t="s">
        <v>2482</v>
      </c>
      <c r="B918" s="4" t="s">
        <v>2479</v>
      </c>
      <c r="C918" s="5">
        <v>44760</v>
      </c>
      <c r="D918" s="6">
        <v>44760</v>
      </c>
      <c r="E918" s="4">
        <v>180</v>
      </c>
      <c r="F918" s="4" t="s">
        <v>21</v>
      </c>
      <c r="G918" s="4" t="s">
        <v>2483</v>
      </c>
      <c r="H918" s="4" t="s">
        <v>2481</v>
      </c>
      <c r="I918" s="7">
        <v>46387</v>
      </c>
      <c r="J918" s="7">
        <v>46387</v>
      </c>
      <c r="K918" s="4" t="s">
        <v>16</v>
      </c>
      <c r="L918" s="4" t="s">
        <v>16</v>
      </c>
      <c r="M918" s="4" t="s">
        <v>2174</v>
      </c>
      <c r="N918" s="4" t="s">
        <v>16</v>
      </c>
      <c r="O918" s="27">
        <v>0</v>
      </c>
      <c r="P918" s="4">
        <v>-21.137</v>
      </c>
      <c r="Q918" s="9">
        <v>0</v>
      </c>
      <c r="R918" s="9">
        <v>410977.77911342983</v>
      </c>
      <c r="S918" s="9">
        <v>0</v>
      </c>
      <c r="T918" s="9">
        <v>597473.57845725107</v>
      </c>
      <c r="U918" s="9">
        <v>1360812.4342847448</v>
      </c>
      <c r="V918" s="9">
        <v>-124214.67918225008</v>
      </c>
      <c r="W918" s="9">
        <v>1360812.4342847448</v>
      </c>
      <c r="X918" s="9">
        <v>0</v>
      </c>
      <c r="Y918" s="21">
        <v>217330963.84545699</v>
      </c>
      <c r="Z918" s="21">
        <v>216919986.06634355</v>
      </c>
      <c r="AA918" s="21">
        <v>217517459.64480078</v>
      </c>
      <c r="AB918" s="21">
        <v>218280798.50062829</v>
      </c>
      <c r="AC918" s="21">
        <v>216795771.38716128</v>
      </c>
      <c r="AD918" s="21">
        <v>218280798.50062829</v>
      </c>
      <c r="AE918" s="21">
        <v>216919986.06634355</v>
      </c>
      <c r="AF918" s="22">
        <v>1261061374.5146081</v>
      </c>
      <c r="AG918" s="9">
        <f>IF(ISBLANK(Tabla3[[#This Row],[FPO]]),"",YEAR(Tabla3[[#This Row],[FPO]])-$B$1)</f>
        <v>3</v>
      </c>
      <c r="AH918" s="9"/>
    </row>
    <row r="919" spans="1:34" hidden="1" x14ac:dyDescent="0.25">
      <c r="A919" s="4" t="s">
        <v>2449</v>
      </c>
      <c r="B919" s="4" t="s">
        <v>2450</v>
      </c>
      <c r="C919" s="5">
        <v>44800.740277777775</v>
      </c>
      <c r="D919" s="6">
        <v>44800.740277777775</v>
      </c>
      <c r="E919" s="4">
        <v>9.9</v>
      </c>
      <c r="F919" s="4" t="s">
        <v>21</v>
      </c>
      <c r="G919" s="4" t="s">
        <v>2321</v>
      </c>
      <c r="H919" s="4" t="s">
        <v>2451</v>
      </c>
      <c r="I919" s="7">
        <v>46387</v>
      </c>
      <c r="J919" s="7">
        <v>46387</v>
      </c>
      <c r="K919" s="4" t="s">
        <v>16</v>
      </c>
      <c r="L919" s="4" t="s">
        <v>16</v>
      </c>
      <c r="M919" s="4" t="s">
        <v>2174</v>
      </c>
      <c r="N919" s="4" t="s">
        <v>16</v>
      </c>
      <c r="O919" s="27">
        <v>0</v>
      </c>
      <c r="P919" s="4">
        <v>-2.883</v>
      </c>
      <c r="Q919" s="9">
        <v>0</v>
      </c>
      <c r="R919" s="9">
        <v>410977.77911342995</v>
      </c>
      <c r="S919" s="9">
        <v>0</v>
      </c>
      <c r="T919" s="9">
        <v>597473.57845725107</v>
      </c>
      <c r="U919" s="9">
        <v>1360812.4342847455</v>
      </c>
      <c r="V919" s="9">
        <v>-308043.12995516445</v>
      </c>
      <c r="W919" s="9">
        <v>1360812.4342847455</v>
      </c>
      <c r="X919" s="9">
        <v>0</v>
      </c>
      <c r="Y919" s="21">
        <v>217330963.84545699</v>
      </c>
      <c r="Z919" s="21">
        <v>216919986.06634355</v>
      </c>
      <c r="AA919" s="21">
        <v>217517459.64480078</v>
      </c>
      <c r="AB919" s="21">
        <v>218280798.50062829</v>
      </c>
      <c r="AC919" s="21">
        <v>216611942.93638837</v>
      </c>
      <c r="AD919" s="21">
        <v>218280798.50062829</v>
      </c>
      <c r="AE919" s="21">
        <v>216919986.06634355</v>
      </c>
      <c r="AF919" s="22">
        <v>1260877546.0638351</v>
      </c>
      <c r="AG919" s="9">
        <f>IF(ISBLANK(Tabla3[[#This Row],[FPO]]),"",YEAR(Tabla3[[#This Row],[FPO]])-$B$1)</f>
        <v>3</v>
      </c>
      <c r="AH919" s="9"/>
    </row>
    <row r="920" spans="1:34" hidden="1" x14ac:dyDescent="0.25">
      <c r="A920" s="4" t="s">
        <v>2484</v>
      </c>
      <c r="B920" s="4" t="s">
        <v>2450</v>
      </c>
      <c r="C920" s="5">
        <v>44800.740277777775</v>
      </c>
      <c r="D920" s="6">
        <v>44800.740277777775</v>
      </c>
      <c r="E920" s="4">
        <v>9.9</v>
      </c>
      <c r="F920" s="4" t="s">
        <v>21</v>
      </c>
      <c r="G920" s="4" t="s">
        <v>2330</v>
      </c>
      <c r="H920" s="4" t="s">
        <v>2451</v>
      </c>
      <c r="I920" s="7">
        <v>46387</v>
      </c>
      <c r="J920" s="7">
        <v>46387</v>
      </c>
      <c r="K920" s="4" t="s">
        <v>16</v>
      </c>
      <c r="L920" s="4" t="s">
        <v>16</v>
      </c>
      <c r="M920" s="4" t="s">
        <v>2174</v>
      </c>
      <c r="N920" s="4" t="s">
        <v>16</v>
      </c>
      <c r="O920" s="27">
        <v>0</v>
      </c>
      <c r="P920" s="4">
        <v>-2.9609999999999999</v>
      </c>
      <c r="Q920" s="9">
        <v>0</v>
      </c>
      <c r="R920" s="9">
        <v>410977.77911342995</v>
      </c>
      <c r="S920" s="9">
        <v>0</v>
      </c>
      <c r="T920" s="9">
        <v>597473.57845725107</v>
      </c>
      <c r="U920" s="9">
        <v>1360812.4342847455</v>
      </c>
      <c r="V920" s="9">
        <v>-316377.28331503359</v>
      </c>
      <c r="W920" s="9">
        <v>1360812.4342847455</v>
      </c>
      <c r="X920" s="9">
        <v>0</v>
      </c>
      <c r="Y920" s="21">
        <v>217330963.84545699</v>
      </c>
      <c r="Z920" s="21">
        <v>216919986.06634355</v>
      </c>
      <c r="AA920" s="21">
        <v>217517459.64480078</v>
      </c>
      <c r="AB920" s="21">
        <v>218280798.50062829</v>
      </c>
      <c r="AC920" s="21">
        <v>216603608.78302851</v>
      </c>
      <c r="AD920" s="21">
        <v>218280798.50062829</v>
      </c>
      <c r="AE920" s="21">
        <v>216919986.06634355</v>
      </c>
      <c r="AF920" s="22">
        <v>1260869211.9104753</v>
      </c>
      <c r="AG920" s="9">
        <f>IF(ISBLANK(Tabla3[[#This Row],[FPO]]),"",YEAR(Tabla3[[#This Row],[FPO]])-$B$1)</f>
        <v>3</v>
      </c>
      <c r="AH920" s="9"/>
    </row>
    <row r="921" spans="1:34" x14ac:dyDescent="0.25">
      <c r="A921" s="4" t="s">
        <v>2274</v>
      </c>
      <c r="B921" s="4" t="s">
        <v>2275</v>
      </c>
      <c r="C921" s="5">
        <v>44757</v>
      </c>
      <c r="D921" s="6">
        <v>44757</v>
      </c>
      <c r="E921" s="4">
        <v>45</v>
      </c>
      <c r="F921" s="4" t="s">
        <v>21</v>
      </c>
      <c r="G921" s="4" t="s">
        <v>2209</v>
      </c>
      <c r="H921" s="4" t="s">
        <v>2276</v>
      </c>
      <c r="I921" s="7">
        <v>46017</v>
      </c>
      <c r="J921" s="7">
        <v>46017</v>
      </c>
      <c r="K921" s="4" t="s">
        <v>16</v>
      </c>
      <c r="L921" s="4" t="s">
        <v>16</v>
      </c>
      <c r="M921" s="4" t="s">
        <v>2174</v>
      </c>
      <c r="N921" s="4" t="s">
        <v>16</v>
      </c>
      <c r="O921" s="27">
        <v>0</v>
      </c>
      <c r="P921" s="4">
        <v>-8.6199999999999992</v>
      </c>
      <c r="Q921" s="9">
        <v>0</v>
      </c>
      <c r="R921" s="9">
        <v>459473.15704881458</v>
      </c>
      <c r="S921" s="9">
        <v>0</v>
      </c>
      <c r="T921" s="9">
        <v>667975.46071520669</v>
      </c>
      <c r="U921" s="9">
        <v>1521388.3015303446</v>
      </c>
      <c r="V921" s="9">
        <v>-226536.73418706784</v>
      </c>
      <c r="W921" s="9">
        <v>1521388.3015303446</v>
      </c>
      <c r="X921" s="9">
        <v>0</v>
      </c>
      <c r="Y921" s="21">
        <v>217379459.22339237</v>
      </c>
      <c r="Z921" s="21">
        <v>216919986.06634355</v>
      </c>
      <c r="AA921" s="21">
        <v>217587961.52705875</v>
      </c>
      <c r="AB921" s="21">
        <v>218441374.36787388</v>
      </c>
      <c r="AC921" s="21">
        <v>216693449.33215648</v>
      </c>
      <c r="AD921" s="21">
        <v>218441374.36787388</v>
      </c>
      <c r="AE921" s="21">
        <v>216919986.06634355</v>
      </c>
      <c r="AF921" s="22">
        <v>1261318913.5206652</v>
      </c>
      <c r="AG921" s="9">
        <f>IF(ISBLANK(Tabla3[[#This Row],[FPO]]),"",YEAR(Tabla3[[#This Row],[FPO]])-$B$1)</f>
        <v>2</v>
      </c>
      <c r="AH921" s="9"/>
    </row>
    <row r="922" spans="1:34" x14ac:dyDescent="0.25">
      <c r="A922" s="4" t="s">
        <v>2277</v>
      </c>
      <c r="B922" s="4" t="s">
        <v>2275</v>
      </c>
      <c r="C922" s="5">
        <v>44757</v>
      </c>
      <c r="D922" s="6">
        <v>44757</v>
      </c>
      <c r="E922" s="4">
        <v>45</v>
      </c>
      <c r="F922" s="4" t="s">
        <v>21</v>
      </c>
      <c r="G922" s="4" t="s">
        <v>2232</v>
      </c>
      <c r="H922" s="4" t="s">
        <v>2276</v>
      </c>
      <c r="I922" s="7">
        <v>46017</v>
      </c>
      <c r="J922" s="7">
        <v>46017</v>
      </c>
      <c r="K922" s="4" t="s">
        <v>16</v>
      </c>
      <c r="L922" s="4" t="s">
        <v>16</v>
      </c>
      <c r="M922" s="4" t="s">
        <v>2174</v>
      </c>
      <c r="N922" s="4" t="s">
        <v>16</v>
      </c>
      <c r="O922" s="27">
        <v>0</v>
      </c>
      <c r="P922" s="4">
        <v>-7.9</v>
      </c>
      <c r="Q922" s="9">
        <v>0</v>
      </c>
      <c r="R922" s="9">
        <v>459473.15704881458</v>
      </c>
      <c r="S922" s="9">
        <v>0</v>
      </c>
      <c r="T922" s="9">
        <v>667975.46071520669</v>
      </c>
      <c r="U922" s="9">
        <v>1521388.3015303446</v>
      </c>
      <c r="V922" s="9">
        <v>-207614.87239882097</v>
      </c>
      <c r="W922" s="9">
        <v>1521388.3015303446</v>
      </c>
      <c r="X922" s="9">
        <v>0</v>
      </c>
      <c r="Y922" s="21">
        <v>217379459.22339237</v>
      </c>
      <c r="Z922" s="21">
        <v>216919986.06634355</v>
      </c>
      <c r="AA922" s="21">
        <v>217587961.52705875</v>
      </c>
      <c r="AB922" s="21">
        <v>218441374.36787388</v>
      </c>
      <c r="AC922" s="21">
        <v>216712371.19394472</v>
      </c>
      <c r="AD922" s="21">
        <v>218441374.36787388</v>
      </c>
      <c r="AE922" s="21">
        <v>216919986.06634355</v>
      </c>
      <c r="AF922" s="22">
        <v>1261337835.3824532</v>
      </c>
      <c r="AG922" s="9">
        <f>IF(ISBLANK(Tabla3[[#This Row],[FPO]]),"",YEAR(Tabla3[[#This Row],[FPO]])-$B$1)</f>
        <v>2</v>
      </c>
      <c r="AH922" s="9"/>
    </row>
    <row r="923" spans="1:34" hidden="1" x14ac:dyDescent="0.25">
      <c r="A923" s="4" t="s">
        <v>2377</v>
      </c>
      <c r="B923" s="4" t="s">
        <v>2378</v>
      </c>
      <c r="C923" s="5">
        <v>44777.74722222222</v>
      </c>
      <c r="D923" s="6">
        <v>44777.74722222222</v>
      </c>
      <c r="E923" s="4">
        <v>40</v>
      </c>
      <c r="F923" s="4" t="s">
        <v>21</v>
      </c>
      <c r="G923" s="4" t="s">
        <v>2236</v>
      </c>
      <c r="H923" s="4" t="s">
        <v>2379</v>
      </c>
      <c r="I923" s="7">
        <v>46387</v>
      </c>
      <c r="J923" s="7">
        <v>46387</v>
      </c>
      <c r="K923" s="4" t="s">
        <v>16</v>
      </c>
      <c r="L923" s="4" t="s">
        <v>16</v>
      </c>
      <c r="M923" s="4" t="s">
        <v>2174</v>
      </c>
      <c r="N923" s="4" t="s">
        <v>16</v>
      </c>
      <c r="O923" s="27">
        <v>0</v>
      </c>
      <c r="P923" s="4">
        <v>-2.1399900000000001</v>
      </c>
      <c r="Q923" s="9">
        <v>0</v>
      </c>
      <c r="R923" s="9">
        <v>410977.77911342995</v>
      </c>
      <c r="S923" s="9">
        <v>0</v>
      </c>
      <c r="T923" s="9">
        <v>597473.57845725131</v>
      </c>
      <c r="U923" s="9">
        <v>1360812.4342847455</v>
      </c>
      <c r="V923" s="9">
        <v>-56591.842308014646</v>
      </c>
      <c r="W923" s="9">
        <v>1360812.4342847455</v>
      </c>
      <c r="X923" s="9">
        <v>0</v>
      </c>
      <c r="Y923" s="21">
        <v>217330963.84545699</v>
      </c>
      <c r="Z923" s="21">
        <v>216919986.06634355</v>
      </c>
      <c r="AA923" s="21">
        <v>217517459.64480081</v>
      </c>
      <c r="AB923" s="21">
        <v>218280798.50062829</v>
      </c>
      <c r="AC923" s="21">
        <v>216863394.22403553</v>
      </c>
      <c r="AD923" s="21">
        <v>218280798.50062829</v>
      </c>
      <c r="AE923" s="21">
        <v>216919986.06634355</v>
      </c>
      <c r="AF923" s="22">
        <v>1261128997.3514824</v>
      </c>
      <c r="AG923" s="9">
        <f>IF(ISBLANK(Tabla3[[#This Row],[FPO]]),"",YEAR(Tabla3[[#This Row],[FPO]])-$B$1)</f>
        <v>3</v>
      </c>
      <c r="AH923" s="9"/>
    </row>
    <row r="924" spans="1:34" hidden="1" x14ac:dyDescent="0.25">
      <c r="A924" s="4" t="s">
        <v>2380</v>
      </c>
      <c r="B924" s="4" t="s">
        <v>2378</v>
      </c>
      <c r="C924" s="5">
        <v>44777.74722222222</v>
      </c>
      <c r="D924" s="6">
        <v>44777.74722222222</v>
      </c>
      <c r="E924" s="4">
        <v>40</v>
      </c>
      <c r="F924" s="4" t="s">
        <v>21</v>
      </c>
      <c r="G924" s="4" t="s">
        <v>2273</v>
      </c>
      <c r="H924" s="4" t="s">
        <v>2379</v>
      </c>
      <c r="I924" s="7">
        <v>46387</v>
      </c>
      <c r="J924" s="7">
        <v>46387</v>
      </c>
      <c r="K924" s="4" t="s">
        <v>16</v>
      </c>
      <c r="L924" s="4" t="s">
        <v>16</v>
      </c>
      <c r="M924" s="4" t="s">
        <v>2174</v>
      </c>
      <c r="N924" s="4" t="s">
        <v>16</v>
      </c>
      <c r="O924" s="27">
        <v>0</v>
      </c>
      <c r="P924" s="4">
        <v>-2.1732100000000001</v>
      </c>
      <c r="Q924" s="9">
        <v>0</v>
      </c>
      <c r="R924" s="9">
        <v>410977.77911342995</v>
      </c>
      <c r="S924" s="9">
        <v>0</v>
      </c>
      <c r="T924" s="9">
        <v>597473.57845725131</v>
      </c>
      <c r="U924" s="9">
        <v>1360812.4342847455</v>
      </c>
      <c r="V924" s="9">
        <v>-57470.342208234855</v>
      </c>
      <c r="W924" s="9">
        <v>1360812.4342847455</v>
      </c>
      <c r="X924" s="9">
        <v>0</v>
      </c>
      <c r="Y924" s="21">
        <v>217330963.84545699</v>
      </c>
      <c r="Z924" s="21">
        <v>216919986.06634355</v>
      </c>
      <c r="AA924" s="21">
        <v>217517459.64480081</v>
      </c>
      <c r="AB924" s="21">
        <v>218280798.50062829</v>
      </c>
      <c r="AC924" s="21">
        <v>216862515.72413531</v>
      </c>
      <c r="AD924" s="21">
        <v>218280798.50062829</v>
      </c>
      <c r="AE924" s="21">
        <v>216919986.06634355</v>
      </c>
      <c r="AF924" s="22">
        <v>1261128118.8515821</v>
      </c>
      <c r="AG924" s="9">
        <f>IF(ISBLANK(Tabla3[[#This Row],[FPO]]),"",YEAR(Tabla3[[#This Row],[FPO]])-$B$1)</f>
        <v>3</v>
      </c>
      <c r="AH924" s="9"/>
    </row>
    <row r="925" spans="1:34" hidden="1" x14ac:dyDescent="0.25">
      <c r="A925" s="4" t="s">
        <v>2341</v>
      </c>
      <c r="B925" s="4" t="s">
        <v>2342</v>
      </c>
      <c r="C925" s="5">
        <v>44770.803472222222</v>
      </c>
      <c r="D925" s="6">
        <v>44770.803472222222</v>
      </c>
      <c r="E925" s="4">
        <v>60</v>
      </c>
      <c r="F925" s="4" t="s">
        <v>21</v>
      </c>
      <c r="G925" s="4" t="s">
        <v>2270</v>
      </c>
      <c r="H925" s="4" t="s">
        <v>2343</v>
      </c>
      <c r="I925" s="7">
        <v>46752</v>
      </c>
      <c r="J925" s="7">
        <v>46752</v>
      </c>
      <c r="K925" s="4" t="s">
        <v>16</v>
      </c>
      <c r="L925" s="4" t="s">
        <v>16</v>
      </c>
      <c r="M925" s="4" t="s">
        <v>2174</v>
      </c>
      <c r="N925" s="4" t="s">
        <v>16</v>
      </c>
      <c r="O925" s="27">
        <v>0</v>
      </c>
      <c r="P925" s="4">
        <v>-6.6810600000000004</v>
      </c>
      <c r="Q925" s="9">
        <v>0</v>
      </c>
      <c r="R925" s="9">
        <v>367600.8757722986</v>
      </c>
      <c r="S925" s="9">
        <v>0</v>
      </c>
      <c r="T925" s="9">
        <v>534412.86087410653</v>
      </c>
      <c r="U925" s="9">
        <v>1217184.6460507561</v>
      </c>
      <c r="V925" s="9">
        <v>-105354.81717203851</v>
      </c>
      <c r="W925" s="9">
        <v>1217184.6460507561</v>
      </c>
      <c r="X925" s="9">
        <v>0</v>
      </c>
      <c r="Y925" s="21">
        <v>217287586.94211584</v>
      </c>
      <c r="Z925" s="21">
        <v>216919986.06634355</v>
      </c>
      <c r="AA925" s="21">
        <v>217454398.92721766</v>
      </c>
      <c r="AB925" s="21">
        <v>218137170.7123943</v>
      </c>
      <c r="AC925" s="21">
        <v>216814631.2491715</v>
      </c>
      <c r="AD925" s="21">
        <v>218137170.7123943</v>
      </c>
      <c r="AE925" s="21">
        <v>216919986.06634355</v>
      </c>
      <c r="AF925" s="22">
        <v>1260758355.073343</v>
      </c>
      <c r="AG925" s="9">
        <f>IF(ISBLANK(Tabla3[[#This Row],[FPO]]),"",YEAR(Tabla3[[#This Row],[FPO]])-$B$1)</f>
        <v>4</v>
      </c>
      <c r="AH925" s="9"/>
    </row>
    <row r="926" spans="1:34" hidden="1" x14ac:dyDescent="0.25">
      <c r="A926" s="10" t="s">
        <v>2344</v>
      </c>
      <c r="B926" s="10" t="s">
        <v>2342</v>
      </c>
      <c r="C926" s="11">
        <v>44770.803472222222</v>
      </c>
      <c r="D926" s="12">
        <v>44770.803472222222</v>
      </c>
      <c r="E926" s="10">
        <v>60</v>
      </c>
      <c r="F926" s="10" t="s">
        <v>21</v>
      </c>
      <c r="G926" s="10" t="s">
        <v>2215</v>
      </c>
      <c r="H926" s="10" t="s">
        <v>2343</v>
      </c>
      <c r="I926" s="13">
        <v>46752</v>
      </c>
      <c r="J926" s="13">
        <v>46752</v>
      </c>
      <c r="K926" s="10" t="s">
        <v>16</v>
      </c>
      <c r="L926" s="10" t="s">
        <v>18</v>
      </c>
      <c r="M926" s="10" t="s">
        <v>2174</v>
      </c>
      <c r="N926" s="10" t="s">
        <v>16</v>
      </c>
      <c r="O926" s="28">
        <v>910550000</v>
      </c>
      <c r="P926" s="10">
        <v>-6.8300700000000001</v>
      </c>
      <c r="Q926" s="14">
        <v>0</v>
      </c>
      <c r="R926" s="14">
        <v>367600.8757722986</v>
      </c>
      <c r="S926" s="14">
        <v>0</v>
      </c>
      <c r="T926" s="14">
        <v>534412.86087410653</v>
      </c>
      <c r="U926" s="14">
        <v>1217184.6460507561</v>
      </c>
      <c r="V926" s="14">
        <v>-107704.58222530929</v>
      </c>
      <c r="W926" s="14">
        <v>1217184.6460507561</v>
      </c>
      <c r="X926" s="14">
        <v>0</v>
      </c>
      <c r="Y926" s="25">
        <v>217287586.94211584</v>
      </c>
      <c r="Z926" s="25">
        <v>216919986.06634355</v>
      </c>
      <c r="AA926" s="25">
        <v>217454398.92721766</v>
      </c>
      <c r="AB926" s="25">
        <v>218137170.7123943</v>
      </c>
      <c r="AC926" s="25">
        <v>216812281.48411822</v>
      </c>
      <c r="AD926" s="25">
        <v>218137170.7123943</v>
      </c>
      <c r="AE926" s="25">
        <v>216919986.06634355</v>
      </c>
      <c r="AF926" s="26">
        <v>1260756005.3082898</v>
      </c>
      <c r="AG926" s="9">
        <f>IF(ISBLANK(Tabla3[[#This Row],[FPO]]),"",YEAR(Tabla3[[#This Row],[FPO]])-$B$1)</f>
        <v>4</v>
      </c>
      <c r="AH926" s="9"/>
    </row>
    <row r="927" spans="1:34" hidden="1" x14ac:dyDescent="0.25">
      <c r="A927" s="4" t="s">
        <v>2544</v>
      </c>
      <c r="B927" s="4" t="s">
        <v>2545</v>
      </c>
      <c r="C927" s="5">
        <v>44760</v>
      </c>
      <c r="D927" s="6">
        <v>0.98888888888888893</v>
      </c>
      <c r="E927" s="4">
        <v>150</v>
      </c>
      <c r="F927" s="4" t="s">
        <v>21</v>
      </c>
      <c r="G927" s="4" t="s">
        <v>2546</v>
      </c>
      <c r="H927" s="4" t="s">
        <v>2547</v>
      </c>
      <c r="I927" s="7">
        <v>46053</v>
      </c>
      <c r="J927" s="7">
        <v>46053</v>
      </c>
      <c r="K927" s="4" t="s">
        <v>16</v>
      </c>
      <c r="L927" s="4" t="s">
        <v>16</v>
      </c>
      <c r="M927" s="4" t="s">
        <v>2489</v>
      </c>
      <c r="N927" s="4" t="s">
        <v>16</v>
      </c>
      <c r="O927" s="4">
        <v>0</v>
      </c>
      <c r="P927" s="4">
        <v>-6.43</v>
      </c>
      <c r="Q927" s="9">
        <v>0</v>
      </c>
      <c r="R927" s="9">
        <v>410977.77911342983</v>
      </c>
      <c r="S927" s="9">
        <v>0</v>
      </c>
      <c r="T927" s="9">
        <v>597473.57845725107</v>
      </c>
      <c r="U927" s="9">
        <v>1360812.4342847455</v>
      </c>
      <c r="V927" s="9">
        <v>-45344.20516488819</v>
      </c>
      <c r="W927" s="9">
        <v>1360812.4342847455</v>
      </c>
      <c r="X927" s="9">
        <v>0</v>
      </c>
      <c r="Y927" s="9">
        <v>911538.61782740243</v>
      </c>
      <c r="Z927" s="9">
        <v>500560.83871397265</v>
      </c>
      <c r="AA927" s="9">
        <v>1098034.4171712238</v>
      </c>
      <c r="AB927" s="9">
        <v>1861373.2729987181</v>
      </c>
      <c r="AC927" s="9">
        <v>455216.63354908448</v>
      </c>
      <c r="AD927" s="9">
        <v>1861373.2729987181</v>
      </c>
      <c r="AE927" s="9">
        <v>500560.83871397265</v>
      </c>
      <c r="AF927" s="9">
        <v>5907578.6683739517</v>
      </c>
      <c r="AG927" s="9">
        <f>IF(ISBLANK(Tabla3[[#This Row],[FPO]]),"",YEAR(Tabla3[[#This Row],[FPO]])-$B$1)</f>
        <v>3</v>
      </c>
      <c r="AH927" s="9"/>
    </row>
    <row r="928" spans="1:34" hidden="1" x14ac:dyDescent="0.25">
      <c r="A928" s="4" t="s">
        <v>2548</v>
      </c>
      <c r="B928" s="4" t="s">
        <v>2545</v>
      </c>
      <c r="C928" s="5">
        <v>44760</v>
      </c>
      <c r="D928" s="6">
        <v>0.98888888888888893</v>
      </c>
      <c r="E928" s="4">
        <v>150</v>
      </c>
      <c r="F928" s="4" t="s">
        <v>21</v>
      </c>
      <c r="G928" s="4" t="s">
        <v>2549</v>
      </c>
      <c r="H928" s="4" t="s">
        <v>2547</v>
      </c>
      <c r="I928" s="7">
        <v>46053</v>
      </c>
      <c r="J928" s="7">
        <v>46053</v>
      </c>
      <c r="K928" s="4" t="s">
        <v>16</v>
      </c>
      <c r="L928" s="4" t="s">
        <v>16</v>
      </c>
      <c r="M928" s="4" t="s">
        <v>2489</v>
      </c>
      <c r="N928" s="4" t="s">
        <v>16</v>
      </c>
      <c r="O928" s="4">
        <v>0</v>
      </c>
      <c r="P928" s="4">
        <v>-6.7329999999999997</v>
      </c>
      <c r="Q928" s="9">
        <v>0</v>
      </c>
      <c r="R928" s="9">
        <v>410977.77911342983</v>
      </c>
      <c r="S928" s="9">
        <v>0</v>
      </c>
      <c r="T928" s="9">
        <v>597473.57845725107</v>
      </c>
      <c r="U928" s="9">
        <v>1360812.4342847455</v>
      </c>
      <c r="V928" s="9">
        <v>-47480.953868614662</v>
      </c>
      <c r="W928" s="9">
        <v>1360812.4342847455</v>
      </c>
      <c r="X928" s="9">
        <v>0</v>
      </c>
      <c r="Y928" s="9">
        <v>911538.61782740243</v>
      </c>
      <c r="Z928" s="9">
        <v>500560.83871397265</v>
      </c>
      <c r="AA928" s="9">
        <v>1098034.4171712238</v>
      </c>
      <c r="AB928" s="9">
        <v>1861373.2729987181</v>
      </c>
      <c r="AC928" s="9">
        <v>453079.88484535797</v>
      </c>
      <c r="AD928" s="9">
        <v>1861373.2729987181</v>
      </c>
      <c r="AE928" s="9">
        <v>500560.83871397265</v>
      </c>
      <c r="AF928" s="9">
        <v>5905441.9196702251</v>
      </c>
      <c r="AG928" s="9">
        <f>IF(ISBLANK(Tabla3[[#This Row],[FPO]]),"",YEAR(Tabla3[[#This Row],[FPO]])-$B$1)</f>
        <v>3</v>
      </c>
      <c r="AH928" s="9"/>
    </row>
    <row r="929" spans="1:34" hidden="1" x14ac:dyDescent="0.25">
      <c r="A929" s="4" t="s">
        <v>2550</v>
      </c>
      <c r="B929" s="4" t="s">
        <v>2545</v>
      </c>
      <c r="C929" s="5">
        <v>44760</v>
      </c>
      <c r="D929" s="6">
        <v>0.99513888888888891</v>
      </c>
      <c r="E929" s="4">
        <v>30</v>
      </c>
      <c r="F929" s="4" t="s">
        <v>21</v>
      </c>
      <c r="G929" s="4" t="s">
        <v>2546</v>
      </c>
      <c r="H929" s="4" t="s">
        <v>2551</v>
      </c>
      <c r="I929" s="7">
        <v>46053</v>
      </c>
      <c r="J929" s="7">
        <v>46053</v>
      </c>
      <c r="K929" s="4" t="s">
        <v>16</v>
      </c>
      <c r="L929" s="4" t="s">
        <v>16</v>
      </c>
      <c r="M929" s="4" t="s">
        <v>2489</v>
      </c>
      <c r="N929" s="4" t="s">
        <v>16</v>
      </c>
      <c r="O929" s="4">
        <v>0</v>
      </c>
      <c r="P929" s="4">
        <v>-6.43</v>
      </c>
      <c r="Q929" s="9">
        <v>0</v>
      </c>
      <c r="R929" s="9">
        <v>410977.77911342977</v>
      </c>
      <c r="S929" s="9">
        <v>0</v>
      </c>
      <c r="T929" s="9">
        <v>597473.57845725119</v>
      </c>
      <c r="U929" s="9">
        <v>1360812.4342847448</v>
      </c>
      <c r="V929" s="9">
        <v>-226721.02582444096</v>
      </c>
      <c r="W929" s="9">
        <v>1360812.4342847448</v>
      </c>
      <c r="X929" s="9">
        <v>0</v>
      </c>
      <c r="Y929" s="9">
        <v>911538.61782740243</v>
      </c>
      <c r="Z929" s="9">
        <v>500560.83871397265</v>
      </c>
      <c r="AA929" s="9">
        <v>1098034.4171712238</v>
      </c>
      <c r="AB929" s="9">
        <v>1861373.2729987174</v>
      </c>
      <c r="AC929" s="9">
        <v>273839.81288953172</v>
      </c>
      <c r="AD929" s="9">
        <v>1861373.2729987174</v>
      </c>
      <c r="AE929" s="9">
        <v>500560.83871397265</v>
      </c>
      <c r="AF929" s="9">
        <v>5726201.8477143981</v>
      </c>
      <c r="AG929" s="9">
        <f>IF(ISBLANK(Tabla3[[#This Row],[FPO]]),"",YEAR(Tabla3[[#This Row],[FPO]])-$B$1)</f>
        <v>3</v>
      </c>
      <c r="AH929" s="9"/>
    </row>
    <row r="930" spans="1:34" hidden="1" x14ac:dyDescent="0.25">
      <c r="A930" s="4" t="s">
        <v>2552</v>
      </c>
      <c r="B930" s="4" t="s">
        <v>2545</v>
      </c>
      <c r="C930" s="5">
        <v>44760</v>
      </c>
      <c r="D930" s="6">
        <v>0.99513888888888891</v>
      </c>
      <c r="E930" s="4">
        <v>30</v>
      </c>
      <c r="F930" s="4" t="s">
        <v>21</v>
      </c>
      <c r="G930" s="4" t="s">
        <v>2549</v>
      </c>
      <c r="H930" s="4" t="s">
        <v>2551</v>
      </c>
      <c r="I930" s="7">
        <v>46053</v>
      </c>
      <c r="J930" s="7">
        <v>46053</v>
      </c>
      <c r="K930" s="4" t="s">
        <v>16</v>
      </c>
      <c r="L930" s="4" t="s">
        <v>16</v>
      </c>
      <c r="M930" s="4" t="s">
        <v>2489</v>
      </c>
      <c r="N930" s="4" t="s">
        <v>16</v>
      </c>
      <c r="O930" s="4">
        <v>0</v>
      </c>
      <c r="P930" s="4">
        <v>-6.7329999999999997</v>
      </c>
      <c r="Q930" s="9">
        <v>0</v>
      </c>
      <c r="R930" s="9">
        <v>410977.77911342977</v>
      </c>
      <c r="S930" s="9">
        <v>0</v>
      </c>
      <c r="T930" s="9">
        <v>597473.57845725119</v>
      </c>
      <c r="U930" s="9">
        <v>1360812.4342847448</v>
      </c>
      <c r="V930" s="9">
        <v>-237404.76934307331</v>
      </c>
      <c r="W930" s="9">
        <v>1360812.4342847448</v>
      </c>
      <c r="X930" s="9">
        <v>0</v>
      </c>
      <c r="Y930" s="9">
        <v>911538.61782740243</v>
      </c>
      <c r="Z930" s="9">
        <v>500560.83871397265</v>
      </c>
      <c r="AA930" s="9">
        <v>1098034.4171712238</v>
      </c>
      <c r="AB930" s="9">
        <v>1861373.2729987174</v>
      </c>
      <c r="AC930" s="9">
        <v>263156.06937089935</v>
      </c>
      <c r="AD930" s="9">
        <v>1861373.2729987174</v>
      </c>
      <c r="AE930" s="9">
        <v>500560.83871397265</v>
      </c>
      <c r="AF930" s="9">
        <v>5715518.1041957662</v>
      </c>
      <c r="AG930" s="9">
        <f>IF(ISBLANK(Tabla3[[#This Row],[FPO]]),"",YEAR(Tabla3[[#This Row],[FPO]])-$B$1)</f>
        <v>3</v>
      </c>
      <c r="AH930" s="9"/>
    </row>
    <row r="931" spans="1:34" x14ac:dyDescent="0.25">
      <c r="A931" s="4" t="s">
        <v>2524</v>
      </c>
      <c r="B931" s="4" t="s">
        <v>2525</v>
      </c>
      <c r="C931" s="5">
        <v>44757</v>
      </c>
      <c r="D931" s="6">
        <v>0.78194444444444444</v>
      </c>
      <c r="E931" s="4">
        <v>0</v>
      </c>
      <c r="F931" s="4" t="s">
        <v>21</v>
      </c>
      <c r="G931" s="4" t="s">
        <v>2526</v>
      </c>
      <c r="H931" s="4" t="s">
        <v>2527</v>
      </c>
      <c r="I931" s="7">
        <v>45291</v>
      </c>
      <c r="J931" s="7">
        <v>45292</v>
      </c>
      <c r="K931" s="4" t="s">
        <v>16</v>
      </c>
      <c r="L931" s="4" t="s">
        <v>16</v>
      </c>
      <c r="M931" s="4" t="s">
        <v>2489</v>
      </c>
      <c r="N931" s="4" t="s">
        <v>16</v>
      </c>
      <c r="O931" s="4">
        <v>0</v>
      </c>
      <c r="P931" s="4">
        <v>-0.23</v>
      </c>
      <c r="Q931" s="9">
        <v>0</v>
      </c>
      <c r="R931" s="9">
        <v>0</v>
      </c>
      <c r="S931" s="9">
        <v>0</v>
      </c>
      <c r="T931" s="9">
        <v>0</v>
      </c>
      <c r="U931" s="9">
        <v>0</v>
      </c>
      <c r="V931" s="9">
        <v>0</v>
      </c>
      <c r="W931" s="9">
        <v>0</v>
      </c>
      <c r="X931" s="9">
        <v>0</v>
      </c>
      <c r="Y931" s="9">
        <v>500560.83871397265</v>
      </c>
      <c r="Z931" s="9">
        <v>500560.83871397265</v>
      </c>
      <c r="AA931" s="9">
        <v>500560.83871397265</v>
      </c>
      <c r="AB931" s="9">
        <v>500560.83871397265</v>
      </c>
      <c r="AC931" s="9">
        <v>500560.83871397265</v>
      </c>
      <c r="AD931" s="9">
        <v>500560.83871397265</v>
      </c>
      <c r="AE931" s="9">
        <v>500560.83871397265</v>
      </c>
      <c r="AF931" s="9">
        <v>2903252.8645410417</v>
      </c>
      <c r="AG931" s="9">
        <f>IF(ISBLANK(Tabla3[[#This Row],[FPO]]),"",YEAR(Tabla3[[#This Row],[FPO]])-$B$1)</f>
        <v>0</v>
      </c>
      <c r="AH931" s="9"/>
    </row>
    <row r="932" spans="1:34" x14ac:dyDescent="0.25">
      <c r="A932" s="4" t="s">
        <v>2577</v>
      </c>
      <c r="B932" s="4" t="s">
        <v>2578</v>
      </c>
      <c r="C932" s="5">
        <v>44782</v>
      </c>
      <c r="D932" s="6">
        <v>0.8534722222222223</v>
      </c>
      <c r="E932" s="4">
        <v>5</v>
      </c>
      <c r="F932" s="4" t="s">
        <v>21</v>
      </c>
      <c r="G932" s="4" t="s">
        <v>2543</v>
      </c>
      <c r="H932" s="4" t="s">
        <v>2579</v>
      </c>
      <c r="I932" s="7">
        <v>45657</v>
      </c>
      <c r="J932" s="7">
        <v>45657</v>
      </c>
      <c r="K932" s="4" t="s">
        <v>16</v>
      </c>
      <c r="L932" s="4" t="s">
        <v>16</v>
      </c>
      <c r="M932" s="4" t="s">
        <v>2489</v>
      </c>
      <c r="N932" s="4" t="s">
        <v>16</v>
      </c>
      <c r="O932" s="4">
        <v>0</v>
      </c>
      <c r="P932" s="4">
        <v>5.2179999999999997E-2</v>
      </c>
      <c r="Q932" s="9">
        <v>0</v>
      </c>
      <c r="R932" s="9">
        <v>513690.98958057462</v>
      </c>
      <c r="S932" s="9">
        <v>0</v>
      </c>
      <c r="T932" s="9">
        <v>746796.56507960102</v>
      </c>
      <c r="U932" s="9">
        <v>1700912.1211109259</v>
      </c>
      <c r="V932" s="9">
        <v>13798.114904847402</v>
      </c>
      <c r="W932" s="9">
        <v>1700912.1211109259</v>
      </c>
      <c r="X932" s="9">
        <v>0</v>
      </c>
      <c r="Y932" s="9">
        <v>1014251.8282945473</v>
      </c>
      <c r="Z932" s="9">
        <v>500560.83871397265</v>
      </c>
      <c r="AA932" s="9">
        <v>1247357.4037935736</v>
      </c>
      <c r="AB932" s="9">
        <v>2201472.9598248987</v>
      </c>
      <c r="AC932" s="9">
        <v>514358.95361882006</v>
      </c>
      <c r="AD932" s="9">
        <v>2201472.9598248987</v>
      </c>
      <c r="AE932" s="9">
        <v>500560.83871397265</v>
      </c>
      <c r="AF932" s="9">
        <v>6728906.7157724528</v>
      </c>
      <c r="AG932" s="9">
        <f>IF(ISBLANK(Tabla3[[#This Row],[FPO]]),"",YEAR(Tabla3[[#This Row],[FPO]])-$B$1)</f>
        <v>1</v>
      </c>
      <c r="AH932" s="9"/>
    </row>
    <row r="933" spans="1:34" x14ac:dyDescent="0.25">
      <c r="A933" s="4" t="s">
        <v>2580</v>
      </c>
      <c r="B933" s="4" t="s">
        <v>2578</v>
      </c>
      <c r="C933" s="5">
        <v>44782</v>
      </c>
      <c r="D933" s="6">
        <v>0.8534722222222223</v>
      </c>
      <c r="E933" s="4">
        <v>5</v>
      </c>
      <c r="F933" s="4" t="s">
        <v>21</v>
      </c>
      <c r="G933" s="4" t="s">
        <v>2581</v>
      </c>
      <c r="H933" s="4" t="s">
        <v>2579</v>
      </c>
      <c r="I933" s="7">
        <v>45657</v>
      </c>
      <c r="J933" s="7">
        <v>45657</v>
      </c>
      <c r="K933" s="4" t="s">
        <v>16</v>
      </c>
      <c r="L933" s="4" t="s">
        <v>16</v>
      </c>
      <c r="M933" s="4" t="s">
        <v>2489</v>
      </c>
      <c r="N933" s="4" t="s">
        <v>16</v>
      </c>
      <c r="O933" s="4">
        <v>0</v>
      </c>
      <c r="P933" s="4">
        <v>8.5129999999999997E-2</v>
      </c>
      <c r="Q933" s="9">
        <v>0</v>
      </c>
      <c r="R933" s="9">
        <v>513690.98958057462</v>
      </c>
      <c r="S933" s="9">
        <v>0</v>
      </c>
      <c r="T933" s="9">
        <v>746796.56507960102</v>
      </c>
      <c r="U933" s="9">
        <v>1700912.1211109259</v>
      </c>
      <c r="V933" s="9">
        <v>22511.182864117662</v>
      </c>
      <c r="W933" s="9">
        <v>1700912.1211109259</v>
      </c>
      <c r="X933" s="9">
        <v>0</v>
      </c>
      <c r="Y933" s="9">
        <v>1014251.8282945473</v>
      </c>
      <c r="Z933" s="9">
        <v>500560.83871397265</v>
      </c>
      <c r="AA933" s="9">
        <v>1247357.4037935736</v>
      </c>
      <c r="AB933" s="9">
        <v>2201472.9598248987</v>
      </c>
      <c r="AC933" s="9">
        <v>523072.02157809032</v>
      </c>
      <c r="AD933" s="9">
        <v>2201472.9598248987</v>
      </c>
      <c r="AE933" s="9">
        <v>500560.83871397265</v>
      </c>
      <c r="AF933" s="9">
        <v>6737619.7837317241</v>
      </c>
      <c r="AG933" s="9">
        <f>IF(ISBLANK(Tabla3[[#This Row],[FPO]]),"",YEAR(Tabla3[[#This Row],[FPO]])-$B$1)</f>
        <v>1</v>
      </c>
      <c r="AH933" s="9"/>
    </row>
    <row r="934" spans="1:34" hidden="1" x14ac:dyDescent="0.25">
      <c r="A934" s="4" t="s">
        <v>2586</v>
      </c>
      <c r="B934" s="4" t="s">
        <v>2587</v>
      </c>
      <c r="C934" s="5">
        <v>44785</v>
      </c>
      <c r="D934" s="6">
        <v>0.67708333333333337</v>
      </c>
      <c r="E934" s="4">
        <v>99.9</v>
      </c>
      <c r="F934" s="4" t="s">
        <v>21</v>
      </c>
      <c r="G934" s="4" t="s">
        <v>2508</v>
      </c>
      <c r="H934" s="4" t="s">
        <v>2588</v>
      </c>
      <c r="I934" s="7">
        <v>46387</v>
      </c>
      <c r="J934" s="7">
        <v>46387</v>
      </c>
      <c r="K934" s="4" t="s">
        <v>16</v>
      </c>
      <c r="L934" s="4" t="s">
        <v>16</v>
      </c>
      <c r="M934" s="4" t="s">
        <v>2489</v>
      </c>
      <c r="N934" s="4" t="s">
        <v>16</v>
      </c>
      <c r="O934" s="4">
        <v>0</v>
      </c>
      <c r="P934" s="4">
        <v>-4.2110000000000003</v>
      </c>
      <c r="Q934" s="9">
        <v>0</v>
      </c>
      <c r="R934" s="9">
        <v>410977.77911343001</v>
      </c>
      <c r="S934" s="9">
        <v>0</v>
      </c>
      <c r="T934" s="9">
        <v>597473.57845725131</v>
      </c>
      <c r="U934" s="9">
        <v>1360812.434284745</v>
      </c>
      <c r="V934" s="9">
        <v>-44588.394292273042</v>
      </c>
      <c r="W934" s="9">
        <v>1360812.434284745</v>
      </c>
      <c r="X934" s="9">
        <v>0</v>
      </c>
      <c r="Y934" s="9">
        <v>911538.61782740266</v>
      </c>
      <c r="Z934" s="9">
        <v>500560.83871397265</v>
      </c>
      <c r="AA934" s="9">
        <v>1098034.417171224</v>
      </c>
      <c r="AB934" s="9">
        <v>1861373.2729987176</v>
      </c>
      <c r="AC934" s="9">
        <v>455972.44442169962</v>
      </c>
      <c r="AD934" s="9">
        <v>1861373.2729987176</v>
      </c>
      <c r="AE934" s="9">
        <v>500560.83871397265</v>
      </c>
      <c r="AF934" s="9">
        <v>5908334.479246567</v>
      </c>
      <c r="AG934" s="9">
        <f>IF(ISBLANK(Tabla3[[#This Row],[FPO]]),"",YEAR(Tabla3[[#This Row],[FPO]])-$B$1)</f>
        <v>3</v>
      </c>
      <c r="AH934" s="9"/>
    </row>
    <row r="935" spans="1:34" hidden="1" x14ac:dyDescent="0.25">
      <c r="A935" s="4" t="s">
        <v>2589</v>
      </c>
      <c r="B935" s="4" t="s">
        <v>2587</v>
      </c>
      <c r="C935" s="5">
        <v>44785</v>
      </c>
      <c r="D935" s="6">
        <v>0.67708333333333337</v>
      </c>
      <c r="E935" s="4">
        <v>99.9</v>
      </c>
      <c r="F935" s="4" t="s">
        <v>21</v>
      </c>
      <c r="G935" s="4" t="s">
        <v>2511</v>
      </c>
      <c r="H935" s="4" t="s">
        <v>2588</v>
      </c>
      <c r="I935" s="7">
        <v>46387</v>
      </c>
      <c r="J935" s="7">
        <v>46387</v>
      </c>
      <c r="K935" s="4" t="s">
        <v>16</v>
      </c>
      <c r="L935" s="4" t="s">
        <v>16</v>
      </c>
      <c r="M935" s="4" t="s">
        <v>2489</v>
      </c>
      <c r="N935" s="4" t="s">
        <v>16</v>
      </c>
      <c r="O935" s="4">
        <v>0</v>
      </c>
      <c r="P935" s="4">
        <v>-4.2110000000000003</v>
      </c>
      <c r="Q935" s="9">
        <v>0</v>
      </c>
      <c r="R935" s="9">
        <v>410977.77911343001</v>
      </c>
      <c r="S935" s="9">
        <v>0</v>
      </c>
      <c r="T935" s="9">
        <v>597473.57845725131</v>
      </c>
      <c r="U935" s="9">
        <v>1360812.434284745</v>
      </c>
      <c r="V935" s="9">
        <v>-44588.394292273042</v>
      </c>
      <c r="W935" s="9">
        <v>1360812.434284745</v>
      </c>
      <c r="X935" s="9">
        <v>0</v>
      </c>
      <c r="Y935" s="9">
        <v>911538.61782740266</v>
      </c>
      <c r="Z935" s="9">
        <v>500560.83871397265</v>
      </c>
      <c r="AA935" s="9">
        <v>1098034.417171224</v>
      </c>
      <c r="AB935" s="9">
        <v>1861373.2729987176</v>
      </c>
      <c r="AC935" s="9">
        <v>455972.44442169962</v>
      </c>
      <c r="AD935" s="9">
        <v>1861373.2729987176</v>
      </c>
      <c r="AE935" s="9">
        <v>500560.83871397265</v>
      </c>
      <c r="AF935" s="9">
        <v>5908334.479246567</v>
      </c>
      <c r="AG935" s="9">
        <f>IF(ISBLANK(Tabla3[[#This Row],[FPO]]),"",YEAR(Tabla3[[#This Row],[FPO]])-$B$1)</f>
        <v>3</v>
      </c>
      <c r="AH935" s="9"/>
    </row>
    <row r="936" spans="1:34" x14ac:dyDescent="0.25">
      <c r="A936" s="4" t="s">
        <v>2502</v>
      </c>
      <c r="B936" s="4" t="s">
        <v>2503</v>
      </c>
      <c r="C936" s="5">
        <v>44704</v>
      </c>
      <c r="D936" s="6">
        <v>0.36805555555555558</v>
      </c>
      <c r="E936" s="4">
        <v>50</v>
      </c>
      <c r="F936" s="4" t="s">
        <v>21</v>
      </c>
      <c r="G936" s="4" t="s">
        <v>2504</v>
      </c>
      <c r="H936" s="4" t="s">
        <v>2505</v>
      </c>
      <c r="I936" s="7">
        <v>46022</v>
      </c>
      <c r="J936" s="7">
        <v>46022</v>
      </c>
      <c r="K936" s="4" t="s">
        <v>16</v>
      </c>
      <c r="L936" s="4" t="s">
        <v>16</v>
      </c>
      <c r="M936" s="4" t="s">
        <v>2489</v>
      </c>
      <c r="N936" s="4" t="s">
        <v>16</v>
      </c>
      <c r="O936" s="4">
        <v>0</v>
      </c>
      <c r="P936" s="4">
        <v>-9.4168979999999998</v>
      </c>
      <c r="Q936" s="9">
        <v>0</v>
      </c>
      <c r="R936" s="9">
        <v>459473.15704881452</v>
      </c>
      <c r="S936" s="9">
        <v>0</v>
      </c>
      <c r="T936" s="9">
        <v>667975.46071520646</v>
      </c>
      <c r="U936" s="9">
        <v>1521388.3015303449</v>
      </c>
      <c r="V936" s="9">
        <v>-222731.55303752411</v>
      </c>
      <c r="W936" s="9">
        <v>1521388.3015303449</v>
      </c>
      <c r="X936" s="9">
        <v>0</v>
      </c>
      <c r="Y936" s="9">
        <v>960033.99576278718</v>
      </c>
      <c r="Z936" s="9">
        <v>500560.83871397265</v>
      </c>
      <c r="AA936" s="9">
        <v>1168536.2994291792</v>
      </c>
      <c r="AB936" s="9">
        <v>2021949.1402443175</v>
      </c>
      <c r="AC936" s="9">
        <v>277829.28567644855</v>
      </c>
      <c r="AD936" s="9">
        <v>2021949.1402443175</v>
      </c>
      <c r="AE936" s="9">
        <v>500560.83871397265</v>
      </c>
      <c r="AF936" s="9">
        <v>6090052.3815630553</v>
      </c>
      <c r="AG936" s="9">
        <f>IF(ISBLANK(Tabla3[[#This Row],[FPO]]),"",YEAR(Tabla3[[#This Row],[FPO]])-$B$1)</f>
        <v>2</v>
      </c>
      <c r="AH936" s="9"/>
    </row>
    <row r="937" spans="1:34" x14ac:dyDescent="0.25">
      <c r="A937" s="4" t="s">
        <v>2506</v>
      </c>
      <c r="B937" s="4" t="s">
        <v>2503</v>
      </c>
      <c r="C937" s="5">
        <v>44704</v>
      </c>
      <c r="D937" s="6">
        <v>0.36805555555555558</v>
      </c>
      <c r="E937" s="4">
        <v>50</v>
      </c>
      <c r="F937" s="4" t="s">
        <v>21</v>
      </c>
      <c r="G937" s="4" t="s">
        <v>2497</v>
      </c>
      <c r="H937" s="4" t="s">
        <v>2505</v>
      </c>
      <c r="I937" s="7">
        <v>46022</v>
      </c>
      <c r="J937" s="7">
        <v>46022</v>
      </c>
      <c r="K937" s="4" t="s">
        <v>16</v>
      </c>
      <c r="L937" s="4" t="s">
        <v>16</v>
      </c>
      <c r="M937" s="4" t="s">
        <v>2489</v>
      </c>
      <c r="N937" s="4" t="s">
        <v>16</v>
      </c>
      <c r="O937" s="4">
        <v>0</v>
      </c>
      <c r="P937" s="4">
        <v>-6.2891399999999997</v>
      </c>
      <c r="Q937" s="9">
        <v>0</v>
      </c>
      <c r="R937" s="9">
        <v>459473.15704881452</v>
      </c>
      <c r="S937" s="9">
        <v>0</v>
      </c>
      <c r="T937" s="9">
        <v>667975.46071520646</v>
      </c>
      <c r="U937" s="9">
        <v>1521388.3015303449</v>
      </c>
      <c r="V937" s="9">
        <v>-148752.79730866943</v>
      </c>
      <c r="W937" s="9">
        <v>1521388.3015303449</v>
      </c>
      <c r="X937" s="9">
        <v>0</v>
      </c>
      <c r="Y937" s="9">
        <v>960033.99576278718</v>
      </c>
      <c r="Z937" s="9">
        <v>500560.83871397265</v>
      </c>
      <c r="AA937" s="9">
        <v>1168536.2994291792</v>
      </c>
      <c r="AB937" s="9">
        <v>2021949.1402443175</v>
      </c>
      <c r="AC937" s="9">
        <v>351808.04140530323</v>
      </c>
      <c r="AD937" s="9">
        <v>2021949.1402443175</v>
      </c>
      <c r="AE937" s="9">
        <v>500560.83871397265</v>
      </c>
      <c r="AF937" s="9">
        <v>6164031.1372919101</v>
      </c>
      <c r="AG937" s="9">
        <f>IF(ISBLANK(Tabla3[[#This Row],[FPO]]),"",YEAR(Tabla3[[#This Row],[FPO]])-$B$1)</f>
        <v>2</v>
      </c>
      <c r="AH937" s="9"/>
    </row>
    <row r="938" spans="1:34" x14ac:dyDescent="0.25">
      <c r="A938" s="4" t="s">
        <v>2582</v>
      </c>
      <c r="B938" s="4" t="s">
        <v>2583</v>
      </c>
      <c r="C938" s="5">
        <v>44782</v>
      </c>
      <c r="D938" s="6">
        <v>0.85625000000000007</v>
      </c>
      <c r="E938" s="4">
        <v>19.899999999999999</v>
      </c>
      <c r="F938" s="4" t="s">
        <v>21</v>
      </c>
      <c r="G938" s="4" t="s">
        <v>2497</v>
      </c>
      <c r="H938" s="4" t="s">
        <v>2584</v>
      </c>
      <c r="I938" s="7">
        <v>46022</v>
      </c>
      <c r="J938" s="7">
        <v>46022</v>
      </c>
      <c r="K938" s="4" t="s">
        <v>16</v>
      </c>
      <c r="L938" s="4" t="s">
        <v>16</v>
      </c>
      <c r="M938" s="4" t="s">
        <v>2489</v>
      </c>
      <c r="N938" s="4" t="s">
        <v>16</v>
      </c>
      <c r="O938" s="4">
        <v>0</v>
      </c>
      <c r="P938" s="4">
        <v>-0.12572</v>
      </c>
      <c r="Q938" s="9">
        <v>0</v>
      </c>
      <c r="R938" s="9">
        <v>459473.15704881458</v>
      </c>
      <c r="S938" s="9">
        <v>0</v>
      </c>
      <c r="T938" s="9">
        <v>667975.46071520681</v>
      </c>
      <c r="U938" s="9">
        <v>1521388.3015303449</v>
      </c>
      <c r="V938" s="9">
        <v>-7471.2828643794246</v>
      </c>
      <c r="W938" s="9">
        <v>1521388.3015303449</v>
      </c>
      <c r="X938" s="9">
        <v>0</v>
      </c>
      <c r="Y938" s="9">
        <v>960033.99576278729</v>
      </c>
      <c r="Z938" s="9">
        <v>500560.83871397265</v>
      </c>
      <c r="AA938" s="9">
        <v>1168536.2994291794</v>
      </c>
      <c r="AB938" s="9">
        <v>2021949.1402443175</v>
      </c>
      <c r="AC938" s="9">
        <v>493089.55584959325</v>
      </c>
      <c r="AD938" s="9">
        <v>2021949.1402443175</v>
      </c>
      <c r="AE938" s="9">
        <v>500560.83871397265</v>
      </c>
      <c r="AF938" s="9">
        <v>6305312.6517361999</v>
      </c>
      <c r="AG938" s="9">
        <f>IF(ISBLANK(Tabla3[[#This Row],[FPO]]),"",YEAR(Tabla3[[#This Row],[FPO]])-$B$1)</f>
        <v>2</v>
      </c>
      <c r="AH938" s="9"/>
    </row>
    <row r="939" spans="1:34" x14ac:dyDescent="0.25">
      <c r="A939" s="4" t="s">
        <v>2585</v>
      </c>
      <c r="B939" s="4" t="s">
        <v>2583</v>
      </c>
      <c r="C939" s="5">
        <v>44782</v>
      </c>
      <c r="D939" s="6">
        <v>0.85625000000000007</v>
      </c>
      <c r="E939" s="4">
        <v>19.899999999999999</v>
      </c>
      <c r="F939" s="4" t="s">
        <v>21</v>
      </c>
      <c r="G939" s="4" t="s">
        <v>2566</v>
      </c>
      <c r="H939" s="4" t="s">
        <v>2584</v>
      </c>
      <c r="I939" s="7">
        <v>46022</v>
      </c>
      <c r="J939" s="7">
        <v>46022</v>
      </c>
      <c r="K939" s="4" t="s">
        <v>16</v>
      </c>
      <c r="L939" s="4" t="s">
        <v>16</v>
      </c>
      <c r="M939" s="4" t="s">
        <v>2489</v>
      </c>
      <c r="N939" s="4" t="s">
        <v>16</v>
      </c>
      <c r="O939" s="4">
        <v>0</v>
      </c>
      <c r="P939" s="4">
        <v>-7.6280000000000001E-2</v>
      </c>
      <c r="Q939" s="9">
        <v>0</v>
      </c>
      <c r="R939" s="9">
        <v>459473.15704881458</v>
      </c>
      <c r="S939" s="9">
        <v>0</v>
      </c>
      <c r="T939" s="9">
        <v>667975.46071520681</v>
      </c>
      <c r="U939" s="9">
        <v>1521388.3015303449</v>
      </c>
      <c r="V939" s="9">
        <v>-4533.164626907911</v>
      </c>
      <c r="W939" s="9">
        <v>1521388.3015303449</v>
      </c>
      <c r="X939" s="9">
        <v>0</v>
      </c>
      <c r="Y939" s="9">
        <v>960033.99576278729</v>
      </c>
      <c r="Z939" s="9">
        <v>500560.83871397265</v>
      </c>
      <c r="AA939" s="9">
        <v>1168536.2994291794</v>
      </c>
      <c r="AB939" s="9">
        <v>2021949.1402443175</v>
      </c>
      <c r="AC939" s="9">
        <v>496027.67408706475</v>
      </c>
      <c r="AD939" s="9">
        <v>2021949.1402443175</v>
      </c>
      <c r="AE939" s="9">
        <v>500560.83871397265</v>
      </c>
      <c r="AF939" s="9">
        <v>6308250.769973672</v>
      </c>
      <c r="AG939" s="9">
        <f>IF(ISBLANK(Tabla3[[#This Row],[FPO]]),"",YEAR(Tabla3[[#This Row],[FPO]])-$B$1)</f>
        <v>2</v>
      </c>
      <c r="AH939" s="9"/>
    </row>
    <row r="940" spans="1:34" x14ac:dyDescent="0.25">
      <c r="A940" s="4" t="s">
        <v>2558</v>
      </c>
      <c r="B940" s="4" t="s">
        <v>2559</v>
      </c>
      <c r="C940" s="5">
        <v>44781</v>
      </c>
      <c r="D940" s="6">
        <v>0.4604166666666667</v>
      </c>
      <c r="E940" s="4">
        <v>19.899999999999999</v>
      </c>
      <c r="F940" s="4" t="s">
        <v>21</v>
      </c>
      <c r="G940" s="4" t="s">
        <v>2560</v>
      </c>
      <c r="H940" s="4" t="s">
        <v>2561</v>
      </c>
      <c r="I940" s="7">
        <v>45291</v>
      </c>
      <c r="J940" s="7">
        <v>45291</v>
      </c>
      <c r="K940" s="4" t="s">
        <v>16</v>
      </c>
      <c r="L940" s="4" t="s">
        <v>16</v>
      </c>
      <c r="M940" s="4" t="s">
        <v>2489</v>
      </c>
      <c r="N940" s="4" t="s">
        <v>18</v>
      </c>
      <c r="O940" s="4">
        <v>0</v>
      </c>
      <c r="P940" s="4">
        <v>-3.286</v>
      </c>
      <c r="Q940" s="9">
        <v>100</v>
      </c>
      <c r="R940" s="9">
        <v>574306.5263510826</v>
      </c>
      <c r="S940" s="9">
        <v>0</v>
      </c>
      <c r="T940" s="9">
        <v>834918.5597589938</v>
      </c>
      <c r="U940" s="9">
        <v>1901619.7514020144</v>
      </c>
      <c r="V940" s="9">
        <v>-244085.49568200021</v>
      </c>
      <c r="W940" s="9">
        <v>1901619.7514020144</v>
      </c>
      <c r="X940" s="9">
        <v>5212464.5889141057</v>
      </c>
      <c r="Y940" s="9">
        <v>1074867.3650650552</v>
      </c>
      <c r="Z940" s="9">
        <v>500560.83871397265</v>
      </c>
      <c r="AA940" s="9">
        <v>1335479.3984729664</v>
      </c>
      <c r="AB940" s="9">
        <v>2402180.5901159872</v>
      </c>
      <c r="AC940" s="9">
        <v>256475.34303197244</v>
      </c>
      <c r="AD940" s="9">
        <v>2402180.5901159872</v>
      </c>
      <c r="AE940" s="9">
        <v>5713025.4276280785</v>
      </c>
      <c r="AF940" s="9">
        <v>8484561.4587463718</v>
      </c>
      <c r="AG940" s="9">
        <f>IF(ISBLANK(Tabla3[[#This Row],[FPO]]),"",YEAR(Tabla3[[#This Row],[FPO]])-$B$1)</f>
        <v>0</v>
      </c>
      <c r="AH940" s="9"/>
    </row>
    <row r="941" spans="1:34" x14ac:dyDescent="0.25">
      <c r="A941" s="4" t="s">
        <v>2562</v>
      </c>
      <c r="B941" s="4" t="s">
        <v>2559</v>
      </c>
      <c r="C941" s="5">
        <v>44781</v>
      </c>
      <c r="D941" s="6">
        <v>0.4604166666666667</v>
      </c>
      <c r="E941" s="4">
        <v>19.899999999999999</v>
      </c>
      <c r="F941" s="4" t="s">
        <v>21</v>
      </c>
      <c r="G941" s="4" t="s">
        <v>2563</v>
      </c>
      <c r="H941" s="4" t="s">
        <v>2561</v>
      </c>
      <c r="I941" s="7">
        <v>45291</v>
      </c>
      <c r="J941" s="7">
        <v>45291</v>
      </c>
      <c r="K941" s="4" t="s">
        <v>16</v>
      </c>
      <c r="L941" s="4" t="s">
        <v>16</v>
      </c>
      <c r="M941" s="4" t="s">
        <v>2489</v>
      </c>
      <c r="N941" s="4" t="s">
        <v>18</v>
      </c>
      <c r="O941" s="4">
        <v>0</v>
      </c>
      <c r="P941" s="4">
        <v>-3.3719999999999999</v>
      </c>
      <c r="Q941" s="9">
        <v>100</v>
      </c>
      <c r="R941" s="9">
        <v>574306.5263510826</v>
      </c>
      <c r="S941" s="9">
        <v>0</v>
      </c>
      <c r="T941" s="9">
        <v>834918.5597589938</v>
      </c>
      <c r="U941" s="9">
        <v>1901619.7514020144</v>
      </c>
      <c r="V941" s="9">
        <v>-250473.61273271593</v>
      </c>
      <c r="W941" s="9">
        <v>1901619.7514020144</v>
      </c>
      <c r="X941" s="9">
        <v>5212464.5889141057</v>
      </c>
      <c r="Y941" s="9">
        <v>1074867.3650650552</v>
      </c>
      <c r="Z941" s="9">
        <v>500560.83871397265</v>
      </c>
      <c r="AA941" s="9">
        <v>1335479.3984729664</v>
      </c>
      <c r="AB941" s="9">
        <v>2402180.5901159872</v>
      </c>
      <c r="AC941" s="9">
        <v>250087.22598125672</v>
      </c>
      <c r="AD941" s="9">
        <v>2402180.5901159872</v>
      </c>
      <c r="AE941" s="9">
        <v>5713025.4276280785</v>
      </c>
      <c r="AF941" s="9">
        <v>8478173.3416956551</v>
      </c>
      <c r="AG941" s="9">
        <f>IF(ISBLANK(Tabla3[[#This Row],[FPO]]),"",YEAR(Tabla3[[#This Row],[FPO]])-$B$1)</f>
        <v>0</v>
      </c>
      <c r="AH941" s="9"/>
    </row>
    <row r="942" spans="1:34" x14ac:dyDescent="0.25">
      <c r="A942" s="4" t="s">
        <v>2623</v>
      </c>
      <c r="B942" s="4" t="s">
        <v>2624</v>
      </c>
      <c r="C942" s="5">
        <v>44781</v>
      </c>
      <c r="D942" s="6">
        <v>0.4694444444444445</v>
      </c>
      <c r="E942" s="4">
        <v>19.899999999999999</v>
      </c>
      <c r="F942" s="4" t="s">
        <v>21</v>
      </c>
      <c r="G942" s="4" t="s">
        <v>2563</v>
      </c>
      <c r="H942" s="4" t="s">
        <v>2625</v>
      </c>
      <c r="I942" s="7">
        <v>45291</v>
      </c>
      <c r="J942" s="7">
        <v>45291</v>
      </c>
      <c r="K942" s="4" t="s">
        <v>16</v>
      </c>
      <c r="L942" s="4" t="s">
        <v>16</v>
      </c>
      <c r="M942" s="4" t="s">
        <v>2489</v>
      </c>
      <c r="N942" s="4" t="s">
        <v>18</v>
      </c>
      <c r="O942" s="4">
        <v>0</v>
      </c>
      <c r="P942" s="4">
        <v>-3.3719999999999999</v>
      </c>
      <c r="Q942" s="9">
        <v>100</v>
      </c>
      <c r="R942" s="9">
        <v>574306.5263510826</v>
      </c>
      <c r="S942" s="9">
        <v>0</v>
      </c>
      <c r="T942" s="9">
        <v>834918.5597589938</v>
      </c>
      <c r="U942" s="9">
        <v>1901619.7514020144</v>
      </c>
      <c r="V942" s="9">
        <v>-250473.61273271593</v>
      </c>
      <c r="W942" s="9">
        <v>1901619.7514020144</v>
      </c>
      <c r="X942" s="9">
        <v>5212464.5889141057</v>
      </c>
      <c r="Y942" s="9">
        <v>1074867.3650650552</v>
      </c>
      <c r="Z942" s="9">
        <v>500560.83871397265</v>
      </c>
      <c r="AA942" s="9">
        <v>1335479.3984729664</v>
      </c>
      <c r="AB942" s="9">
        <v>2402180.5901159872</v>
      </c>
      <c r="AC942" s="9">
        <v>250087.22598125672</v>
      </c>
      <c r="AD942" s="9">
        <v>2402180.5901159872</v>
      </c>
      <c r="AE942" s="9">
        <v>5713025.4276280785</v>
      </c>
      <c r="AF942" s="9">
        <v>8478173.3416956551</v>
      </c>
      <c r="AG942" s="9">
        <f>IF(ISBLANK(Tabla3[[#This Row],[FPO]]),"",YEAR(Tabla3[[#This Row],[FPO]])-$B$1)</f>
        <v>0</v>
      </c>
      <c r="AH942" s="9"/>
    </row>
    <row r="943" spans="1:34" x14ac:dyDescent="0.25">
      <c r="A943" s="4" t="s">
        <v>2626</v>
      </c>
      <c r="B943" s="4" t="s">
        <v>2624</v>
      </c>
      <c r="C943" s="5">
        <v>44781</v>
      </c>
      <c r="D943" s="6">
        <v>0.4694444444444445</v>
      </c>
      <c r="E943" s="4">
        <v>19.899999999999999</v>
      </c>
      <c r="F943" s="4" t="s">
        <v>21</v>
      </c>
      <c r="G943" s="4" t="s">
        <v>2560</v>
      </c>
      <c r="H943" s="4" t="s">
        <v>2625</v>
      </c>
      <c r="I943" s="7">
        <v>45291</v>
      </c>
      <c r="J943" s="7">
        <v>45291</v>
      </c>
      <c r="K943" s="4" t="s">
        <v>16</v>
      </c>
      <c r="L943" s="4" t="s">
        <v>16</v>
      </c>
      <c r="M943" s="4" t="s">
        <v>2489</v>
      </c>
      <c r="N943" s="4" t="s">
        <v>18</v>
      </c>
      <c r="O943" s="4">
        <v>0</v>
      </c>
      <c r="P943" s="4">
        <v>-3.286</v>
      </c>
      <c r="Q943" s="9">
        <v>100</v>
      </c>
      <c r="R943" s="9">
        <v>574306.5263510826</v>
      </c>
      <c r="S943" s="9">
        <v>0</v>
      </c>
      <c r="T943" s="9">
        <v>834918.5597589938</v>
      </c>
      <c r="U943" s="9">
        <v>1901619.7514020144</v>
      </c>
      <c r="V943" s="9">
        <v>-244085.49568200021</v>
      </c>
      <c r="W943" s="9">
        <v>1901619.7514020144</v>
      </c>
      <c r="X943" s="9">
        <v>5212464.5889141057</v>
      </c>
      <c r="Y943" s="9">
        <v>1074867.3650650552</v>
      </c>
      <c r="Z943" s="9">
        <v>500560.83871397265</v>
      </c>
      <c r="AA943" s="9">
        <v>1335479.3984729664</v>
      </c>
      <c r="AB943" s="9">
        <v>2402180.5901159872</v>
      </c>
      <c r="AC943" s="9">
        <v>256475.34303197244</v>
      </c>
      <c r="AD943" s="9">
        <v>2402180.5901159872</v>
      </c>
      <c r="AE943" s="9">
        <v>5713025.4276280785</v>
      </c>
      <c r="AF943" s="9">
        <v>8484561.4587463718</v>
      </c>
      <c r="AG943" s="9">
        <f>IF(ISBLANK(Tabla3[[#This Row],[FPO]]),"",YEAR(Tabla3[[#This Row],[FPO]])-$B$1)</f>
        <v>0</v>
      </c>
      <c r="AH943" s="9"/>
    </row>
    <row r="944" spans="1:34" x14ac:dyDescent="0.25">
      <c r="A944" s="4" t="s">
        <v>2573</v>
      </c>
      <c r="B944" s="4" t="s">
        <v>2574</v>
      </c>
      <c r="C944" s="5">
        <v>44781</v>
      </c>
      <c r="D944" s="6">
        <v>0.47986111111111113</v>
      </c>
      <c r="E944" s="4">
        <v>19.899999999999999</v>
      </c>
      <c r="F944" s="4" t="s">
        <v>21</v>
      </c>
      <c r="G944" s="4" t="s">
        <v>2497</v>
      </c>
      <c r="H944" s="4" t="s">
        <v>2575</v>
      </c>
      <c r="I944" s="7">
        <v>45291</v>
      </c>
      <c r="J944" s="7">
        <v>45291</v>
      </c>
      <c r="K944" s="4" t="s">
        <v>16</v>
      </c>
      <c r="L944" s="4" t="s">
        <v>16</v>
      </c>
      <c r="M944" s="4" t="s">
        <v>2489</v>
      </c>
      <c r="N944" s="4" t="s">
        <v>18</v>
      </c>
      <c r="O944" s="4">
        <v>0</v>
      </c>
      <c r="P944" s="4">
        <v>-3.3729800000000001</v>
      </c>
      <c r="Q944" s="9">
        <v>100</v>
      </c>
      <c r="R944" s="9">
        <v>574306.5263510826</v>
      </c>
      <c r="S944" s="9">
        <v>0</v>
      </c>
      <c r="T944" s="9">
        <v>834918.5597589938</v>
      </c>
      <c r="U944" s="9">
        <v>1901619.7514020144</v>
      </c>
      <c r="V944" s="9">
        <v>-250546.40755492178</v>
      </c>
      <c r="W944" s="9">
        <v>1901619.7514020144</v>
      </c>
      <c r="X944" s="9">
        <v>5212464.5889141057</v>
      </c>
      <c r="Y944" s="9">
        <v>1074867.3650650552</v>
      </c>
      <c r="Z944" s="9">
        <v>500560.83871397265</v>
      </c>
      <c r="AA944" s="9">
        <v>1335479.3984729664</v>
      </c>
      <c r="AB944" s="9">
        <v>2402180.5901159872</v>
      </c>
      <c r="AC944" s="9">
        <v>250014.43115905087</v>
      </c>
      <c r="AD944" s="9">
        <v>2402180.5901159872</v>
      </c>
      <c r="AE944" s="9">
        <v>5713025.4276280785</v>
      </c>
      <c r="AF944" s="9">
        <v>8478100.5468734503</v>
      </c>
      <c r="AG944" s="9">
        <f>IF(ISBLANK(Tabla3[[#This Row],[FPO]]),"",YEAR(Tabla3[[#This Row],[FPO]])-$B$1)</f>
        <v>0</v>
      </c>
      <c r="AH944" s="9"/>
    </row>
    <row r="945" spans="1:34" x14ac:dyDescent="0.25">
      <c r="A945" s="4" t="s">
        <v>2576</v>
      </c>
      <c r="B945" s="4" t="s">
        <v>2574</v>
      </c>
      <c r="C945" s="5">
        <v>44781</v>
      </c>
      <c r="D945" s="6">
        <v>0.47986111111111113</v>
      </c>
      <c r="E945" s="4">
        <v>19.899999999999999</v>
      </c>
      <c r="F945" s="4" t="s">
        <v>21</v>
      </c>
      <c r="G945" s="4" t="s">
        <v>2566</v>
      </c>
      <c r="H945" s="4" t="s">
        <v>2575</v>
      </c>
      <c r="I945" s="7">
        <v>45291</v>
      </c>
      <c r="J945" s="7">
        <v>45291</v>
      </c>
      <c r="K945" s="4" t="s">
        <v>16</v>
      </c>
      <c r="L945" s="4" t="s">
        <v>16</v>
      </c>
      <c r="M945" s="4" t="s">
        <v>2489</v>
      </c>
      <c r="N945" s="4" t="s">
        <v>18</v>
      </c>
      <c r="O945" s="4">
        <v>0</v>
      </c>
      <c r="P945" s="4">
        <v>-3.2864399999999998</v>
      </c>
      <c r="Q945" s="9">
        <v>100</v>
      </c>
      <c r="R945" s="9">
        <v>574306.5263510826</v>
      </c>
      <c r="S945" s="9">
        <v>0</v>
      </c>
      <c r="T945" s="9">
        <v>834918.5597589938</v>
      </c>
      <c r="U945" s="9">
        <v>1901619.7514020144</v>
      </c>
      <c r="V945" s="9">
        <v>-244118.17907156202</v>
      </c>
      <c r="W945" s="9">
        <v>1901619.7514020144</v>
      </c>
      <c r="X945" s="9">
        <v>5212464.5889141057</v>
      </c>
      <c r="Y945" s="9">
        <v>1074867.3650650552</v>
      </c>
      <c r="Z945" s="9">
        <v>500560.83871397265</v>
      </c>
      <c r="AA945" s="9">
        <v>1335479.3984729664</v>
      </c>
      <c r="AB945" s="9">
        <v>2402180.5901159872</v>
      </c>
      <c r="AC945" s="9">
        <v>256442.65964241064</v>
      </c>
      <c r="AD945" s="9">
        <v>2402180.5901159872</v>
      </c>
      <c r="AE945" s="9">
        <v>5713025.4276280785</v>
      </c>
      <c r="AF945" s="9">
        <v>8484528.7753568087</v>
      </c>
      <c r="AG945" s="9">
        <f>IF(ISBLANK(Tabla3[[#This Row],[FPO]]),"",YEAR(Tabla3[[#This Row],[FPO]])-$B$1)</f>
        <v>0</v>
      </c>
      <c r="AH945" s="9"/>
    </row>
    <row r="946" spans="1:34" x14ac:dyDescent="0.25">
      <c r="A946" s="4" t="s">
        <v>2569</v>
      </c>
      <c r="B946" s="4" t="s">
        <v>2570</v>
      </c>
      <c r="C946" s="5">
        <v>44781</v>
      </c>
      <c r="D946" s="6">
        <v>0.47152777777777777</v>
      </c>
      <c r="E946" s="4">
        <v>19.899999999999999</v>
      </c>
      <c r="F946" s="4" t="s">
        <v>21</v>
      </c>
      <c r="G946" s="4" t="s">
        <v>2497</v>
      </c>
      <c r="H946" s="4" t="s">
        <v>2571</v>
      </c>
      <c r="I946" s="7">
        <v>45291</v>
      </c>
      <c r="J946" s="7">
        <v>45291</v>
      </c>
      <c r="K946" s="4" t="s">
        <v>16</v>
      </c>
      <c r="L946" s="4" t="s">
        <v>16</v>
      </c>
      <c r="M946" s="4" t="s">
        <v>2489</v>
      </c>
      <c r="N946" s="4" t="s">
        <v>18</v>
      </c>
      <c r="O946" s="4">
        <v>0</v>
      </c>
      <c r="P946" s="4">
        <v>-3.3729800000000001</v>
      </c>
      <c r="Q946" s="9">
        <v>100</v>
      </c>
      <c r="R946" s="9">
        <v>574306.5263510826</v>
      </c>
      <c r="S946" s="9">
        <v>0</v>
      </c>
      <c r="T946" s="9">
        <v>834918.5597589938</v>
      </c>
      <c r="U946" s="9">
        <v>1901619.7514020144</v>
      </c>
      <c r="V946" s="9">
        <v>-250546.40755492178</v>
      </c>
      <c r="W946" s="9">
        <v>1901619.7514020144</v>
      </c>
      <c r="X946" s="9">
        <v>5212464.5889141057</v>
      </c>
      <c r="Y946" s="9">
        <v>1074867.3650650552</v>
      </c>
      <c r="Z946" s="9">
        <v>500560.83871397265</v>
      </c>
      <c r="AA946" s="9">
        <v>1335479.3984729664</v>
      </c>
      <c r="AB946" s="9">
        <v>2402180.5901159872</v>
      </c>
      <c r="AC946" s="9">
        <v>250014.43115905087</v>
      </c>
      <c r="AD946" s="9">
        <v>2402180.5901159872</v>
      </c>
      <c r="AE946" s="9">
        <v>5713025.4276280785</v>
      </c>
      <c r="AF946" s="9">
        <v>8478100.5468734503</v>
      </c>
      <c r="AG946" s="9">
        <f>IF(ISBLANK(Tabla3[[#This Row],[FPO]]),"",YEAR(Tabla3[[#This Row],[FPO]])-$B$1)</f>
        <v>0</v>
      </c>
      <c r="AH946" s="9"/>
    </row>
    <row r="947" spans="1:34" x14ac:dyDescent="0.25">
      <c r="A947" s="4" t="s">
        <v>2572</v>
      </c>
      <c r="B947" s="4" t="s">
        <v>2570</v>
      </c>
      <c r="C947" s="5">
        <v>44781</v>
      </c>
      <c r="D947" s="6">
        <v>0.47152777777777777</v>
      </c>
      <c r="E947" s="4">
        <v>19.899999999999999</v>
      </c>
      <c r="F947" s="4" t="s">
        <v>21</v>
      </c>
      <c r="G947" s="4" t="s">
        <v>2566</v>
      </c>
      <c r="H947" s="4" t="s">
        <v>2571</v>
      </c>
      <c r="I947" s="7">
        <v>45291</v>
      </c>
      <c r="J947" s="7">
        <v>45291</v>
      </c>
      <c r="K947" s="4" t="s">
        <v>16</v>
      </c>
      <c r="L947" s="4" t="s">
        <v>16</v>
      </c>
      <c r="M947" s="4" t="s">
        <v>2489</v>
      </c>
      <c r="N947" s="4" t="s">
        <v>18</v>
      </c>
      <c r="O947" s="4">
        <v>0</v>
      </c>
      <c r="P947" s="4">
        <v>-3.286</v>
      </c>
      <c r="Q947" s="9">
        <v>100</v>
      </c>
      <c r="R947" s="9">
        <v>574306.5263510826</v>
      </c>
      <c r="S947" s="9">
        <v>0</v>
      </c>
      <c r="T947" s="9">
        <v>834918.5597589938</v>
      </c>
      <c r="U947" s="9">
        <v>1901619.7514020144</v>
      </c>
      <c r="V947" s="9">
        <v>-244085.49568200021</v>
      </c>
      <c r="W947" s="9">
        <v>1901619.7514020144</v>
      </c>
      <c r="X947" s="9">
        <v>5212464.5889141057</v>
      </c>
      <c r="Y947" s="9">
        <v>1074867.3650650552</v>
      </c>
      <c r="Z947" s="9">
        <v>500560.83871397265</v>
      </c>
      <c r="AA947" s="9">
        <v>1335479.3984729664</v>
      </c>
      <c r="AB947" s="9">
        <v>2402180.5901159872</v>
      </c>
      <c r="AC947" s="9">
        <v>256475.34303197244</v>
      </c>
      <c r="AD947" s="9">
        <v>2402180.5901159872</v>
      </c>
      <c r="AE947" s="9">
        <v>5713025.4276280785</v>
      </c>
      <c r="AF947" s="9">
        <v>8484561.4587463718</v>
      </c>
      <c r="AG947" s="9">
        <f>IF(ISBLANK(Tabla3[[#This Row],[FPO]]),"",YEAR(Tabla3[[#This Row],[FPO]])-$B$1)</f>
        <v>0</v>
      </c>
      <c r="AH947" s="9"/>
    </row>
    <row r="948" spans="1:34" x14ac:dyDescent="0.25">
      <c r="A948" s="4" t="s">
        <v>2564</v>
      </c>
      <c r="B948" s="4" t="s">
        <v>2565</v>
      </c>
      <c r="C948" s="5">
        <v>44781</v>
      </c>
      <c r="D948" s="6">
        <v>0.47083333333333338</v>
      </c>
      <c r="E948" s="4">
        <v>19.899999999999999</v>
      </c>
      <c r="F948" s="4" t="s">
        <v>21</v>
      </c>
      <c r="G948" s="4" t="s">
        <v>2566</v>
      </c>
      <c r="H948" s="4" t="s">
        <v>2567</v>
      </c>
      <c r="I948" s="7">
        <v>45291</v>
      </c>
      <c r="J948" s="7">
        <v>45291</v>
      </c>
      <c r="K948" s="4" t="s">
        <v>16</v>
      </c>
      <c r="L948" s="4" t="s">
        <v>16</v>
      </c>
      <c r="M948" s="4" t="s">
        <v>2489</v>
      </c>
      <c r="N948" s="4" t="s">
        <v>18</v>
      </c>
      <c r="O948" s="4">
        <v>0</v>
      </c>
      <c r="P948" s="4">
        <v>-3.2861600000000002</v>
      </c>
      <c r="Q948" s="9">
        <v>100</v>
      </c>
      <c r="R948" s="9">
        <v>574306.5263510826</v>
      </c>
      <c r="S948" s="9">
        <v>0</v>
      </c>
      <c r="T948" s="9">
        <v>834918.5597589938</v>
      </c>
      <c r="U948" s="9">
        <v>1901619.7514020144</v>
      </c>
      <c r="V948" s="9">
        <v>-244097.38055093176</v>
      </c>
      <c r="W948" s="9">
        <v>1901619.7514020144</v>
      </c>
      <c r="X948" s="9">
        <v>5212464.5889141057</v>
      </c>
      <c r="Y948" s="9">
        <v>1074867.3650650552</v>
      </c>
      <c r="Z948" s="9">
        <v>500560.83871397265</v>
      </c>
      <c r="AA948" s="9">
        <v>1335479.3984729664</v>
      </c>
      <c r="AB948" s="9">
        <v>2402180.5901159872</v>
      </c>
      <c r="AC948" s="9">
        <v>256463.45816304089</v>
      </c>
      <c r="AD948" s="9">
        <v>2402180.5901159872</v>
      </c>
      <c r="AE948" s="9">
        <v>5713025.4276280785</v>
      </c>
      <c r="AF948" s="9">
        <v>8484549.5738774389</v>
      </c>
      <c r="AG948" s="9">
        <f>IF(ISBLANK(Tabla3[[#This Row],[FPO]]),"",YEAR(Tabla3[[#This Row],[FPO]])-$B$1)</f>
        <v>0</v>
      </c>
      <c r="AH948" s="9"/>
    </row>
    <row r="949" spans="1:34" x14ac:dyDescent="0.25">
      <c r="A949" s="4" t="s">
        <v>2568</v>
      </c>
      <c r="B949" s="4" t="s">
        <v>2565</v>
      </c>
      <c r="C949" s="5">
        <v>44781</v>
      </c>
      <c r="D949" s="6">
        <v>0.47083333333333338</v>
      </c>
      <c r="E949" s="4">
        <v>19.899999999999999</v>
      </c>
      <c r="F949" s="4" t="s">
        <v>21</v>
      </c>
      <c r="G949" s="4" t="s">
        <v>2497</v>
      </c>
      <c r="H949" s="4" t="s">
        <v>2567</v>
      </c>
      <c r="I949" s="7">
        <v>45291</v>
      </c>
      <c r="J949" s="7">
        <v>45291</v>
      </c>
      <c r="K949" s="4" t="s">
        <v>16</v>
      </c>
      <c r="L949" s="4" t="s">
        <v>16</v>
      </c>
      <c r="M949" s="4" t="s">
        <v>2489</v>
      </c>
      <c r="N949" s="4" t="s">
        <v>18</v>
      </c>
      <c r="O949" s="4">
        <v>0</v>
      </c>
      <c r="P949" s="4">
        <v>-3.3732700000000002</v>
      </c>
      <c r="Q949" s="9">
        <v>100</v>
      </c>
      <c r="R949" s="9">
        <v>574306.5263510826</v>
      </c>
      <c r="S949" s="9">
        <v>0</v>
      </c>
      <c r="T949" s="9">
        <v>834918.5597589938</v>
      </c>
      <c r="U949" s="9">
        <v>1901619.7514020144</v>
      </c>
      <c r="V949" s="9">
        <v>-250567.94887986031</v>
      </c>
      <c r="W949" s="9">
        <v>1901619.7514020144</v>
      </c>
      <c r="X949" s="9">
        <v>5212464.5889141057</v>
      </c>
      <c r="Y949" s="9">
        <v>1074867.3650650552</v>
      </c>
      <c r="Z949" s="9">
        <v>500560.83871397265</v>
      </c>
      <c r="AA949" s="9">
        <v>1335479.3984729664</v>
      </c>
      <c r="AB949" s="9">
        <v>2402180.5901159872</v>
      </c>
      <c r="AC949" s="9">
        <v>249992.88983411234</v>
      </c>
      <c r="AD949" s="9">
        <v>2402180.5901159872</v>
      </c>
      <c r="AE949" s="9">
        <v>5713025.4276280785</v>
      </c>
      <c r="AF949" s="9">
        <v>8478079.0055485107</v>
      </c>
      <c r="AG949" s="9">
        <f>IF(ISBLANK(Tabla3[[#This Row],[FPO]]),"",YEAR(Tabla3[[#This Row],[FPO]])-$B$1)</f>
        <v>0</v>
      </c>
      <c r="AH949" s="9"/>
    </row>
    <row r="950" spans="1:34" x14ac:dyDescent="0.25">
      <c r="A950" s="4" t="s">
        <v>2553</v>
      </c>
      <c r="B950" s="4" t="s">
        <v>2554</v>
      </c>
      <c r="C950" s="5">
        <v>44763.513194444444</v>
      </c>
      <c r="D950" s="6">
        <v>44763.513194444444</v>
      </c>
      <c r="E950" s="4">
        <v>9.99</v>
      </c>
      <c r="F950" s="4" t="s">
        <v>21</v>
      </c>
      <c r="G950" s="4" t="s">
        <v>2555</v>
      </c>
      <c r="H950" s="4" t="s">
        <v>2556</v>
      </c>
      <c r="I950" s="7">
        <v>46022</v>
      </c>
      <c r="J950" s="7">
        <v>46022</v>
      </c>
      <c r="K950" s="4" t="s">
        <v>16</v>
      </c>
      <c r="L950" s="4" t="s">
        <v>16</v>
      </c>
      <c r="M950" s="4" t="s">
        <v>2489</v>
      </c>
      <c r="N950" s="4" t="s">
        <v>16</v>
      </c>
      <c r="O950" s="4">
        <v>0</v>
      </c>
      <c r="P950" s="4">
        <v>-1.04</v>
      </c>
      <c r="Q950" s="9">
        <v>0</v>
      </c>
      <c r="R950" s="9">
        <v>459473.15704881452</v>
      </c>
      <c r="S950" s="9">
        <v>0</v>
      </c>
      <c r="T950" s="9">
        <v>667975.46071520657</v>
      </c>
      <c r="U950" s="9">
        <v>1521388.3015303451</v>
      </c>
      <c r="V950" s="9">
        <v>-123115.21684044575</v>
      </c>
      <c r="W950" s="9">
        <v>1521388.3015303449</v>
      </c>
      <c r="X950" s="9">
        <v>0</v>
      </c>
      <c r="Y950" s="9">
        <v>960033.99576278718</v>
      </c>
      <c r="Z950" s="9">
        <v>500560.83871397265</v>
      </c>
      <c r="AA950" s="9">
        <v>1168536.2994291792</v>
      </c>
      <c r="AB950" s="9">
        <v>2021949.1402443177</v>
      </c>
      <c r="AC950" s="9">
        <v>377445.62187352689</v>
      </c>
      <c r="AD950" s="9">
        <v>2021949.1402443175</v>
      </c>
      <c r="AE950" s="9">
        <v>500560.83871397265</v>
      </c>
      <c r="AF950" s="9">
        <v>6189668.7177601336</v>
      </c>
      <c r="AG950" s="9">
        <f>IF(ISBLANK(Tabla3[[#This Row],[FPO]]),"",YEAR(Tabla3[[#This Row],[FPO]])-$B$1)</f>
        <v>2</v>
      </c>
      <c r="AH950" s="9"/>
    </row>
    <row r="951" spans="1:34" x14ac:dyDescent="0.25">
      <c r="A951" s="4" t="s">
        <v>2557</v>
      </c>
      <c r="B951" s="4" t="s">
        <v>2554</v>
      </c>
      <c r="C951" s="5">
        <v>44763.513194444444</v>
      </c>
      <c r="D951" s="6">
        <v>44763.513194444444</v>
      </c>
      <c r="E951" s="4">
        <v>9.99</v>
      </c>
      <c r="F951" s="4" t="s">
        <v>21</v>
      </c>
      <c r="G951" s="4" t="s">
        <v>2508</v>
      </c>
      <c r="H951" s="4" t="s">
        <v>2556</v>
      </c>
      <c r="I951" s="7">
        <v>46022</v>
      </c>
      <c r="J951" s="7">
        <v>46022</v>
      </c>
      <c r="K951" s="4" t="s">
        <v>16</v>
      </c>
      <c r="L951" s="4" t="s">
        <v>16</v>
      </c>
      <c r="M951" s="4" t="s">
        <v>2489</v>
      </c>
      <c r="N951" s="4" t="s">
        <v>16</v>
      </c>
      <c r="O951" s="4">
        <v>0</v>
      </c>
      <c r="P951" s="4">
        <v>-1.34</v>
      </c>
      <c r="Q951" s="9">
        <v>0</v>
      </c>
      <c r="R951" s="9">
        <v>459473.15704881452</v>
      </c>
      <c r="S951" s="9">
        <v>0</v>
      </c>
      <c r="T951" s="9">
        <v>667975.46071520657</v>
      </c>
      <c r="U951" s="9">
        <v>1521388.3015303451</v>
      </c>
      <c r="V951" s="9">
        <v>-158629.22169826663</v>
      </c>
      <c r="W951" s="9">
        <v>1521388.3015303449</v>
      </c>
      <c r="X951" s="9">
        <v>0</v>
      </c>
      <c r="Y951" s="9">
        <v>960033.99576278718</v>
      </c>
      <c r="Z951" s="9">
        <v>500560.83871397265</v>
      </c>
      <c r="AA951" s="9">
        <v>1168536.2994291792</v>
      </c>
      <c r="AB951" s="9">
        <v>2021949.1402443177</v>
      </c>
      <c r="AC951" s="9">
        <v>341931.61701570603</v>
      </c>
      <c r="AD951" s="9">
        <v>2021949.1402443175</v>
      </c>
      <c r="AE951" s="9">
        <v>500560.83871397265</v>
      </c>
      <c r="AF951" s="9">
        <v>6154154.7129023131</v>
      </c>
      <c r="AG951" s="9">
        <f>IF(ISBLANK(Tabla3[[#This Row],[FPO]]),"",YEAR(Tabla3[[#This Row],[FPO]])-$B$1)</f>
        <v>2</v>
      </c>
      <c r="AH951" s="9"/>
    </row>
    <row r="952" spans="1:34" hidden="1" x14ac:dyDescent="0.25">
      <c r="A952" s="4" t="s">
        <v>2598</v>
      </c>
      <c r="B952" s="4" t="s">
        <v>2599</v>
      </c>
      <c r="C952" s="5">
        <v>44790</v>
      </c>
      <c r="D952" s="6">
        <v>0.57847222222222217</v>
      </c>
      <c r="E952" s="4">
        <v>9.9</v>
      </c>
      <c r="F952" s="4" t="s">
        <v>21</v>
      </c>
      <c r="G952" s="4" t="s">
        <v>2600</v>
      </c>
      <c r="H952" s="4" t="s">
        <v>1919</v>
      </c>
      <c r="I952" s="7">
        <v>46752</v>
      </c>
      <c r="J952" s="7">
        <v>46752</v>
      </c>
      <c r="K952" s="4" t="s">
        <v>16</v>
      </c>
      <c r="L952" s="4" t="s">
        <v>16</v>
      </c>
      <c r="M952" s="4" t="s">
        <v>2489</v>
      </c>
      <c r="N952" s="4" t="s">
        <v>16</v>
      </c>
      <c r="O952" s="4">
        <v>0</v>
      </c>
      <c r="P952" s="4">
        <v>-0.78</v>
      </c>
      <c r="Q952" s="9">
        <v>0</v>
      </c>
      <c r="R952" s="9">
        <v>367600.87577229878</v>
      </c>
      <c r="S952" s="9">
        <v>0</v>
      </c>
      <c r="T952" s="9">
        <v>534412.86087410653</v>
      </c>
      <c r="U952" s="9">
        <v>1217184.6460507563</v>
      </c>
      <c r="V952" s="9">
        <v>-74545.199998829834</v>
      </c>
      <c r="W952" s="9">
        <v>1217184.6460507563</v>
      </c>
      <c r="X952" s="9">
        <v>0</v>
      </c>
      <c r="Y952" s="9">
        <v>868161.71448627138</v>
      </c>
      <c r="Z952" s="9">
        <v>500560.83871397265</v>
      </c>
      <c r="AA952" s="9">
        <v>1034973.6995880792</v>
      </c>
      <c r="AB952" s="9">
        <v>1717745.4847647289</v>
      </c>
      <c r="AC952" s="9">
        <v>426015.63871514285</v>
      </c>
      <c r="AD952" s="9">
        <v>1717745.4847647289</v>
      </c>
      <c r="AE952" s="9">
        <v>500560.83871397265</v>
      </c>
      <c r="AF952" s="9">
        <v>5556498.3702647509</v>
      </c>
      <c r="AG952" s="9">
        <f>IF(ISBLANK(Tabla3[[#This Row],[FPO]]),"",YEAR(Tabla3[[#This Row],[FPO]])-$B$1)</f>
        <v>4</v>
      </c>
      <c r="AH952" s="9"/>
    </row>
    <row r="953" spans="1:34" hidden="1" x14ac:dyDescent="0.25">
      <c r="A953" s="4" t="s">
        <v>2601</v>
      </c>
      <c r="B953" s="4" t="s">
        <v>2599</v>
      </c>
      <c r="C953" s="5">
        <v>44790</v>
      </c>
      <c r="D953" s="6">
        <v>0.57847222222222217</v>
      </c>
      <c r="E953" s="4">
        <v>9.9</v>
      </c>
      <c r="F953" s="4" t="s">
        <v>21</v>
      </c>
      <c r="G953" s="4" t="s">
        <v>2602</v>
      </c>
      <c r="H953" s="4" t="s">
        <v>1919</v>
      </c>
      <c r="I953" s="7">
        <v>46752</v>
      </c>
      <c r="J953" s="7">
        <v>46752</v>
      </c>
      <c r="K953" s="4" t="s">
        <v>16</v>
      </c>
      <c r="L953" s="4" t="s">
        <v>16</v>
      </c>
      <c r="M953" s="4" t="s">
        <v>2489</v>
      </c>
      <c r="N953" s="4" t="s">
        <v>16</v>
      </c>
      <c r="O953" s="4">
        <v>0</v>
      </c>
      <c r="P953" s="4">
        <v>-0.79</v>
      </c>
      <c r="Q953" s="9">
        <v>0</v>
      </c>
      <c r="R953" s="9">
        <v>367600.87577229878</v>
      </c>
      <c r="S953" s="9">
        <v>0</v>
      </c>
      <c r="T953" s="9">
        <v>534412.86087410653</v>
      </c>
      <c r="U953" s="9">
        <v>1217184.6460507563</v>
      </c>
      <c r="V953" s="9">
        <v>-75500.907691122498</v>
      </c>
      <c r="W953" s="9">
        <v>1217184.6460507563</v>
      </c>
      <c r="X953" s="9">
        <v>0</v>
      </c>
      <c r="Y953" s="9">
        <v>868161.71448627138</v>
      </c>
      <c r="Z953" s="9">
        <v>500560.83871397265</v>
      </c>
      <c r="AA953" s="9">
        <v>1034973.6995880792</v>
      </c>
      <c r="AB953" s="9">
        <v>1717745.4847647289</v>
      </c>
      <c r="AC953" s="9">
        <v>425059.93102285016</v>
      </c>
      <c r="AD953" s="9">
        <v>1717745.4847647289</v>
      </c>
      <c r="AE953" s="9">
        <v>500560.83871397265</v>
      </c>
      <c r="AF953" s="9">
        <v>5555542.6625724584</v>
      </c>
      <c r="AG953" s="9">
        <f>IF(ISBLANK(Tabla3[[#This Row],[FPO]]),"",YEAR(Tabla3[[#This Row],[FPO]])-$B$1)</f>
        <v>4</v>
      </c>
      <c r="AH953" s="9"/>
    </row>
    <row r="954" spans="1:34" x14ac:dyDescent="0.25">
      <c r="A954" s="4" t="s">
        <v>2509</v>
      </c>
      <c r="B954" s="4" t="s">
        <v>2510</v>
      </c>
      <c r="C954" s="5">
        <v>44748</v>
      </c>
      <c r="D954" s="6">
        <v>0.72638888888888886</v>
      </c>
      <c r="E954" s="4">
        <v>79.599999999999994</v>
      </c>
      <c r="F954" s="4" t="s">
        <v>21</v>
      </c>
      <c r="G954" s="4" t="s">
        <v>2511</v>
      </c>
      <c r="H954" s="4" t="s">
        <v>2512</v>
      </c>
      <c r="I954" s="7">
        <v>46022</v>
      </c>
      <c r="J954" s="7">
        <v>46022</v>
      </c>
      <c r="K954" s="4" t="s">
        <v>16</v>
      </c>
      <c r="L954" s="4" t="s">
        <v>16</v>
      </c>
      <c r="M954" s="4" t="s">
        <v>2489</v>
      </c>
      <c r="N954" s="4" t="s">
        <v>16</v>
      </c>
      <c r="O954" s="4">
        <v>0</v>
      </c>
      <c r="P954" s="4">
        <v>-8.92</v>
      </c>
      <c r="Q954" s="9">
        <v>0</v>
      </c>
      <c r="R954" s="9">
        <v>459473.15704881458</v>
      </c>
      <c r="S954" s="9">
        <v>0</v>
      </c>
      <c r="T954" s="9">
        <v>667975.46071520681</v>
      </c>
      <c r="U954" s="9">
        <v>1521388.3015303449</v>
      </c>
      <c r="V954" s="9">
        <v>-132524.34606718196</v>
      </c>
      <c r="W954" s="9">
        <v>1521388.3015303449</v>
      </c>
      <c r="X954" s="9">
        <v>0</v>
      </c>
      <c r="Y954" s="9">
        <v>960033.99576278729</v>
      </c>
      <c r="Z954" s="9">
        <v>500560.83871397265</v>
      </c>
      <c r="AA954" s="9">
        <v>1168536.2994291794</v>
      </c>
      <c r="AB954" s="9">
        <v>2021949.1402443175</v>
      </c>
      <c r="AC954" s="9">
        <v>368036.49264679069</v>
      </c>
      <c r="AD954" s="9">
        <v>2021949.1402443175</v>
      </c>
      <c r="AE954" s="9">
        <v>500560.83871397265</v>
      </c>
      <c r="AF954" s="9">
        <v>6180259.5885333978</v>
      </c>
      <c r="AG954" s="9">
        <f>IF(ISBLANK(Tabla3[[#This Row],[FPO]]),"",YEAR(Tabla3[[#This Row],[FPO]])-$B$1)</f>
        <v>2</v>
      </c>
      <c r="AH954" s="9"/>
    </row>
    <row r="955" spans="1:34" x14ac:dyDescent="0.25">
      <c r="A955" s="4" t="s">
        <v>2513</v>
      </c>
      <c r="B955" s="4" t="s">
        <v>2510</v>
      </c>
      <c r="C955" s="5">
        <v>44748</v>
      </c>
      <c r="D955" s="6">
        <v>0.72638888888888886</v>
      </c>
      <c r="E955" s="4">
        <v>79.599999999999994</v>
      </c>
      <c r="F955" s="4" t="s">
        <v>21</v>
      </c>
      <c r="G955" s="4" t="s">
        <v>2514</v>
      </c>
      <c r="H955" s="4" t="s">
        <v>2512</v>
      </c>
      <c r="I955" s="7">
        <v>46022</v>
      </c>
      <c r="J955" s="7">
        <v>46022</v>
      </c>
      <c r="K955" s="4" t="s">
        <v>16</v>
      </c>
      <c r="L955" s="4" t="s">
        <v>16</v>
      </c>
      <c r="M955" s="4" t="s">
        <v>2489</v>
      </c>
      <c r="N955" s="4" t="s">
        <v>16</v>
      </c>
      <c r="O955" s="4">
        <v>0</v>
      </c>
      <c r="P955" s="4">
        <v>-6.54</v>
      </c>
      <c r="Q955" s="9">
        <v>0</v>
      </c>
      <c r="R955" s="9">
        <v>459473.15704881458</v>
      </c>
      <c r="S955" s="9">
        <v>0</v>
      </c>
      <c r="T955" s="9">
        <v>667975.46071520681</v>
      </c>
      <c r="U955" s="9">
        <v>1521388.3015303449</v>
      </c>
      <c r="V955" s="9">
        <v>-97164.71112997421</v>
      </c>
      <c r="W955" s="9">
        <v>1521388.3015303449</v>
      </c>
      <c r="X955" s="9">
        <v>0</v>
      </c>
      <c r="Y955" s="9">
        <v>960033.99576278729</v>
      </c>
      <c r="Z955" s="9">
        <v>500560.83871397265</v>
      </c>
      <c r="AA955" s="9">
        <v>1168536.2994291794</v>
      </c>
      <c r="AB955" s="9">
        <v>2021949.1402443175</v>
      </c>
      <c r="AC955" s="9">
        <v>403396.12758399843</v>
      </c>
      <c r="AD955" s="9">
        <v>2021949.1402443175</v>
      </c>
      <c r="AE955" s="9">
        <v>500560.83871397265</v>
      </c>
      <c r="AF955" s="9">
        <v>6215619.223470605</v>
      </c>
      <c r="AG955" s="9">
        <f>IF(ISBLANK(Tabla3[[#This Row],[FPO]]),"",YEAR(Tabla3[[#This Row],[FPO]])-$B$1)</f>
        <v>2</v>
      </c>
      <c r="AH955" s="9"/>
    </row>
    <row r="956" spans="1:34" x14ac:dyDescent="0.25">
      <c r="A956" s="4" t="s">
        <v>2528</v>
      </c>
      <c r="B956" s="4" t="s">
        <v>2529</v>
      </c>
      <c r="C956" s="5">
        <v>44759</v>
      </c>
      <c r="D956" s="6">
        <v>1.5972222222222224E-2</v>
      </c>
      <c r="E956" s="4">
        <v>60</v>
      </c>
      <c r="F956" s="4" t="s">
        <v>21</v>
      </c>
      <c r="G956" s="4" t="s">
        <v>2497</v>
      </c>
      <c r="H956" s="4" t="s">
        <v>2530</v>
      </c>
      <c r="I956" s="7">
        <v>45657</v>
      </c>
      <c r="J956" s="7">
        <v>45657</v>
      </c>
      <c r="K956" s="4" t="s">
        <v>16</v>
      </c>
      <c r="L956" s="4" t="s">
        <v>16</v>
      </c>
      <c r="M956" s="4" t="s">
        <v>2489</v>
      </c>
      <c r="N956" s="4" t="s">
        <v>16</v>
      </c>
      <c r="O956" s="4">
        <v>0</v>
      </c>
      <c r="P956" s="4">
        <v>-0.1176</v>
      </c>
      <c r="Q956" s="9">
        <v>0</v>
      </c>
      <c r="R956" s="9">
        <v>513690.9895805745</v>
      </c>
      <c r="S956" s="9">
        <v>0</v>
      </c>
      <c r="T956" s="9">
        <v>746796.56507960113</v>
      </c>
      <c r="U956" s="9">
        <v>1700912.1211109255</v>
      </c>
      <c r="V956" s="9">
        <v>-2591.4435812093634</v>
      </c>
      <c r="W956" s="9">
        <v>1700912.1211109255</v>
      </c>
      <c r="X956" s="9">
        <v>0</v>
      </c>
      <c r="Y956" s="9">
        <v>1014251.8282945472</v>
      </c>
      <c r="Z956" s="9">
        <v>500560.83871397265</v>
      </c>
      <c r="AA956" s="9">
        <v>1247357.4037935738</v>
      </c>
      <c r="AB956" s="9">
        <v>2201472.9598248983</v>
      </c>
      <c r="AC956" s="9">
        <v>497969.39513276331</v>
      </c>
      <c r="AD956" s="9">
        <v>2201472.9598248983</v>
      </c>
      <c r="AE956" s="9">
        <v>500560.83871397265</v>
      </c>
      <c r="AF956" s="9">
        <v>6712517.1572863963</v>
      </c>
      <c r="AG956" s="9">
        <f>IF(ISBLANK(Tabla3[[#This Row],[FPO]]),"",YEAR(Tabla3[[#This Row],[FPO]])-$B$1)</f>
        <v>1</v>
      </c>
      <c r="AH956" s="9"/>
    </row>
    <row r="957" spans="1:34" x14ac:dyDescent="0.25">
      <c r="A957" s="4" t="s">
        <v>2531</v>
      </c>
      <c r="B957" s="4" t="s">
        <v>2529</v>
      </c>
      <c r="C957" s="5">
        <v>44759</v>
      </c>
      <c r="D957" s="6">
        <v>1.5972222222222224E-2</v>
      </c>
      <c r="E957" s="4">
        <v>60</v>
      </c>
      <c r="F957" s="4" t="s">
        <v>21</v>
      </c>
      <c r="G957" s="4" t="s">
        <v>2532</v>
      </c>
      <c r="H957" s="4" t="s">
        <v>2530</v>
      </c>
      <c r="I957" s="7">
        <v>45657</v>
      </c>
      <c r="J957" s="7">
        <v>45657</v>
      </c>
      <c r="K957" s="4" t="s">
        <v>16</v>
      </c>
      <c r="L957" s="4" t="s">
        <v>16</v>
      </c>
      <c r="M957" s="4" t="s">
        <v>2489</v>
      </c>
      <c r="N957" s="4" t="s">
        <v>16</v>
      </c>
      <c r="O957" s="4">
        <v>0</v>
      </c>
      <c r="P957" s="4">
        <v>-1.3109999999999999</v>
      </c>
      <c r="Q957" s="9">
        <v>0</v>
      </c>
      <c r="R957" s="9">
        <v>513690.9895805745</v>
      </c>
      <c r="S957" s="9">
        <v>0</v>
      </c>
      <c r="T957" s="9">
        <v>746796.56507960113</v>
      </c>
      <c r="U957" s="9">
        <v>1700912.1211109255</v>
      </c>
      <c r="V957" s="9">
        <v>-28889.307270114587</v>
      </c>
      <c r="W957" s="9">
        <v>1700912.1211109255</v>
      </c>
      <c r="X957" s="9">
        <v>0</v>
      </c>
      <c r="Y957" s="9">
        <v>1014251.8282945472</v>
      </c>
      <c r="Z957" s="9">
        <v>500560.83871397265</v>
      </c>
      <c r="AA957" s="9">
        <v>1247357.4037935738</v>
      </c>
      <c r="AB957" s="9">
        <v>2201472.9598248983</v>
      </c>
      <c r="AC957" s="9">
        <v>471671.53144385805</v>
      </c>
      <c r="AD957" s="9">
        <v>2201472.9598248983</v>
      </c>
      <c r="AE957" s="9">
        <v>500560.83871397265</v>
      </c>
      <c r="AF957" s="9">
        <v>6686219.2935974905</v>
      </c>
      <c r="AG957" s="9">
        <f>IF(ISBLANK(Tabla3[[#This Row],[FPO]]),"",YEAR(Tabla3[[#This Row],[FPO]])-$B$1)</f>
        <v>1</v>
      </c>
      <c r="AH957" s="9"/>
    </row>
    <row r="958" spans="1:34" hidden="1" x14ac:dyDescent="0.25">
      <c r="A958" s="4" t="s">
        <v>2603</v>
      </c>
      <c r="B958" s="4" t="s">
        <v>2604</v>
      </c>
      <c r="C958" s="5">
        <v>44790</v>
      </c>
      <c r="D958" s="6">
        <v>0.66527777777777775</v>
      </c>
      <c r="E958" s="4">
        <v>99.9</v>
      </c>
      <c r="F958" s="4" t="s">
        <v>21</v>
      </c>
      <c r="G958" s="4" t="s">
        <v>2508</v>
      </c>
      <c r="H958" s="4" t="s">
        <v>2605</v>
      </c>
      <c r="I958" s="7">
        <v>46387</v>
      </c>
      <c r="J958" s="7">
        <v>46387</v>
      </c>
      <c r="K958" s="4" t="s">
        <v>16</v>
      </c>
      <c r="L958" s="4" t="s">
        <v>16</v>
      </c>
      <c r="M958" s="4" t="s">
        <v>2489</v>
      </c>
      <c r="N958" s="4" t="s">
        <v>16</v>
      </c>
      <c r="O958" s="4">
        <v>0</v>
      </c>
      <c r="P958" s="4">
        <v>-4.21</v>
      </c>
      <c r="Q958" s="9">
        <v>0</v>
      </c>
      <c r="R958" s="9">
        <v>410977.77911343001</v>
      </c>
      <c r="S958" s="9">
        <v>0</v>
      </c>
      <c r="T958" s="9">
        <v>597473.57845725131</v>
      </c>
      <c r="U958" s="9">
        <v>1360812.434284745</v>
      </c>
      <c r="V958" s="9">
        <v>-44577.805739840762</v>
      </c>
      <c r="W958" s="9">
        <v>1360812.434284745</v>
      </c>
      <c r="X958" s="9">
        <v>0</v>
      </c>
      <c r="Y958" s="9">
        <v>911538.61782740266</v>
      </c>
      <c r="Z958" s="9">
        <v>500560.83871397265</v>
      </c>
      <c r="AA958" s="9">
        <v>1098034.417171224</v>
      </c>
      <c r="AB958" s="9">
        <v>1861373.2729987176</v>
      </c>
      <c r="AC958" s="9">
        <v>455983.03297413187</v>
      </c>
      <c r="AD958" s="9">
        <v>1861373.2729987176</v>
      </c>
      <c r="AE958" s="9">
        <v>500560.83871397265</v>
      </c>
      <c r="AF958" s="9">
        <v>5908345.0677989991</v>
      </c>
      <c r="AG958" s="9">
        <f>IF(ISBLANK(Tabla3[[#This Row],[FPO]]),"",YEAR(Tabla3[[#This Row],[FPO]])-$B$1)</f>
        <v>3</v>
      </c>
      <c r="AH958" s="9"/>
    </row>
    <row r="959" spans="1:34" hidden="1" x14ac:dyDescent="0.25">
      <c r="A959" s="4" t="s">
        <v>2606</v>
      </c>
      <c r="B959" s="4" t="s">
        <v>2604</v>
      </c>
      <c r="C959" s="5">
        <v>44790</v>
      </c>
      <c r="D959" s="6">
        <v>0.66527777777777775</v>
      </c>
      <c r="E959" s="4">
        <v>99.9</v>
      </c>
      <c r="F959" s="4" t="s">
        <v>21</v>
      </c>
      <c r="G959" s="4" t="s">
        <v>2511</v>
      </c>
      <c r="H959" s="4" t="s">
        <v>2605</v>
      </c>
      <c r="I959" s="7">
        <v>46387</v>
      </c>
      <c r="J959" s="7">
        <v>46387</v>
      </c>
      <c r="K959" s="4" t="s">
        <v>16</v>
      </c>
      <c r="L959" s="4" t="s">
        <v>16</v>
      </c>
      <c r="M959" s="4" t="s">
        <v>2489</v>
      </c>
      <c r="N959" s="4" t="s">
        <v>16</v>
      </c>
      <c r="O959" s="4">
        <v>0</v>
      </c>
      <c r="P959" s="4">
        <v>-1.89</v>
      </c>
      <c r="Q959" s="9">
        <v>0</v>
      </c>
      <c r="R959" s="9">
        <v>410977.77911343001</v>
      </c>
      <c r="S959" s="9">
        <v>0</v>
      </c>
      <c r="T959" s="9">
        <v>597473.57845725131</v>
      </c>
      <c r="U959" s="9">
        <v>1360812.434284745</v>
      </c>
      <c r="V959" s="9">
        <v>-20012.36409698315</v>
      </c>
      <c r="W959" s="9">
        <v>1360812.434284745</v>
      </c>
      <c r="X959" s="9">
        <v>0</v>
      </c>
      <c r="Y959" s="9">
        <v>911538.61782740266</v>
      </c>
      <c r="Z959" s="9">
        <v>500560.83871397265</v>
      </c>
      <c r="AA959" s="9">
        <v>1098034.417171224</v>
      </c>
      <c r="AB959" s="9">
        <v>1861373.2729987176</v>
      </c>
      <c r="AC959" s="9">
        <v>480548.47461698949</v>
      </c>
      <c r="AD959" s="9">
        <v>1861373.2729987176</v>
      </c>
      <c r="AE959" s="9">
        <v>500560.83871397265</v>
      </c>
      <c r="AF959" s="9">
        <v>5932910.5094418572</v>
      </c>
      <c r="AG959" s="9">
        <f>IF(ISBLANK(Tabla3[[#This Row],[FPO]]),"",YEAR(Tabla3[[#This Row],[FPO]])-$B$1)</f>
        <v>3</v>
      </c>
      <c r="AH959" s="9"/>
    </row>
    <row r="960" spans="1:34" hidden="1" x14ac:dyDescent="0.25">
      <c r="A960" s="4" t="s">
        <v>2594</v>
      </c>
      <c r="B960" s="4" t="s">
        <v>2595</v>
      </c>
      <c r="C960" s="5">
        <v>44787</v>
      </c>
      <c r="D960" s="6">
        <v>0.43263888888888885</v>
      </c>
      <c r="E960" s="4">
        <v>99.9</v>
      </c>
      <c r="F960" s="4" t="s">
        <v>21</v>
      </c>
      <c r="G960" s="4" t="s">
        <v>2538</v>
      </c>
      <c r="H960" s="4" t="s">
        <v>2596</v>
      </c>
      <c r="I960" s="7">
        <v>46387</v>
      </c>
      <c r="J960" s="7">
        <v>46387</v>
      </c>
      <c r="K960" s="4" t="s">
        <v>16</v>
      </c>
      <c r="L960" s="4" t="s">
        <v>16</v>
      </c>
      <c r="M960" s="4" t="s">
        <v>2489</v>
      </c>
      <c r="N960" s="4" t="s">
        <v>16</v>
      </c>
      <c r="O960" s="4">
        <v>0</v>
      </c>
      <c r="P960" s="4">
        <v>-0.97099999999999997</v>
      </c>
      <c r="Q960" s="9">
        <v>0</v>
      </c>
      <c r="R960" s="9">
        <v>410977.77911343001</v>
      </c>
      <c r="S960" s="9">
        <v>0</v>
      </c>
      <c r="T960" s="9">
        <v>597473.57845725131</v>
      </c>
      <c r="U960" s="9">
        <v>1360812.434284745</v>
      </c>
      <c r="V960" s="9">
        <v>-10281.484411730495</v>
      </c>
      <c r="W960" s="9">
        <v>1360812.434284745</v>
      </c>
      <c r="X960" s="9">
        <v>0</v>
      </c>
      <c r="Y960" s="9">
        <v>911538.61782740266</v>
      </c>
      <c r="Z960" s="9">
        <v>500560.83871397265</v>
      </c>
      <c r="AA960" s="9">
        <v>1098034.417171224</v>
      </c>
      <c r="AB960" s="9">
        <v>1861373.2729987176</v>
      </c>
      <c r="AC960" s="9">
        <v>490279.35430224217</v>
      </c>
      <c r="AD960" s="9">
        <v>1861373.2729987176</v>
      </c>
      <c r="AE960" s="9">
        <v>500560.83871397265</v>
      </c>
      <c r="AF960" s="9">
        <v>5942641.3891271092</v>
      </c>
      <c r="AG960" s="9">
        <f>IF(ISBLANK(Tabla3[[#This Row],[FPO]]),"",YEAR(Tabla3[[#This Row],[FPO]])-$B$1)</f>
        <v>3</v>
      </c>
      <c r="AH960" s="9"/>
    </row>
    <row r="961" spans="1:34" hidden="1" x14ac:dyDescent="0.25">
      <c r="A961" s="4" t="s">
        <v>2597</v>
      </c>
      <c r="B961" s="4" t="s">
        <v>2595</v>
      </c>
      <c r="C961" s="5">
        <v>44787</v>
      </c>
      <c r="D961" s="6">
        <v>0.43263888888888885</v>
      </c>
      <c r="E961" s="4">
        <v>99.9</v>
      </c>
      <c r="F961" s="4" t="s">
        <v>21</v>
      </c>
      <c r="G961" s="4" t="s">
        <v>2535</v>
      </c>
      <c r="H961" s="4" t="s">
        <v>2596</v>
      </c>
      <c r="I961" s="7">
        <v>46387</v>
      </c>
      <c r="J961" s="7">
        <v>46387</v>
      </c>
      <c r="K961" s="4" t="s">
        <v>16</v>
      </c>
      <c r="L961" s="4" t="s">
        <v>16</v>
      </c>
      <c r="M961" s="4" t="s">
        <v>2489</v>
      </c>
      <c r="N961" s="4" t="s">
        <v>16</v>
      </c>
      <c r="O961" s="4">
        <v>0</v>
      </c>
      <c r="P961" s="4">
        <v>-0.69399999999999995</v>
      </c>
      <c r="Q961" s="9">
        <v>0</v>
      </c>
      <c r="R961" s="9">
        <v>410977.77911343001</v>
      </c>
      <c r="S961" s="9">
        <v>0</v>
      </c>
      <c r="T961" s="9">
        <v>597473.57845725131</v>
      </c>
      <c r="U961" s="9">
        <v>1360812.434284745</v>
      </c>
      <c r="V961" s="9">
        <v>-7348.4553879927535</v>
      </c>
      <c r="W961" s="9">
        <v>1360812.434284745</v>
      </c>
      <c r="X961" s="9">
        <v>0</v>
      </c>
      <c r="Y961" s="9">
        <v>911538.61782740266</v>
      </c>
      <c r="Z961" s="9">
        <v>500560.83871397265</v>
      </c>
      <c r="AA961" s="9">
        <v>1098034.417171224</v>
      </c>
      <c r="AB961" s="9">
        <v>1861373.2729987176</v>
      </c>
      <c r="AC961" s="9">
        <v>493212.38332597993</v>
      </c>
      <c r="AD961" s="9">
        <v>1861373.2729987176</v>
      </c>
      <c r="AE961" s="9">
        <v>500560.83871397265</v>
      </c>
      <c r="AF961" s="9">
        <v>5945574.4181508468</v>
      </c>
      <c r="AG961" s="9">
        <f>IF(ISBLANK(Tabla3[[#This Row],[FPO]]),"",YEAR(Tabla3[[#This Row],[FPO]])-$B$1)</f>
        <v>3</v>
      </c>
      <c r="AH961" s="9"/>
    </row>
    <row r="962" spans="1:34" hidden="1" x14ac:dyDescent="0.25">
      <c r="A962" s="4" t="s">
        <v>2590</v>
      </c>
      <c r="B962" s="4" t="s">
        <v>2591</v>
      </c>
      <c r="C962" s="5">
        <v>44785</v>
      </c>
      <c r="D962" s="6">
        <v>0.70208333333333339</v>
      </c>
      <c r="E962" s="4">
        <v>99.9</v>
      </c>
      <c r="F962" s="4" t="s">
        <v>21</v>
      </c>
      <c r="G962" s="4" t="s">
        <v>2538</v>
      </c>
      <c r="H962" s="4" t="s">
        <v>2592</v>
      </c>
      <c r="I962" s="7">
        <v>46387</v>
      </c>
      <c r="J962" s="7">
        <v>46387</v>
      </c>
      <c r="K962" s="4" t="s">
        <v>16</v>
      </c>
      <c r="L962" s="4" t="s">
        <v>16</v>
      </c>
      <c r="M962" s="4" t="s">
        <v>2489</v>
      </c>
      <c r="N962" s="4" t="s">
        <v>16</v>
      </c>
      <c r="O962" s="4">
        <v>0</v>
      </c>
      <c r="P962" s="4">
        <v>-0.97099999999999997</v>
      </c>
      <c r="Q962" s="9">
        <v>0</v>
      </c>
      <c r="R962" s="9">
        <v>410977.77911343001</v>
      </c>
      <c r="S962" s="9">
        <v>0</v>
      </c>
      <c r="T962" s="9">
        <v>597473.57845725131</v>
      </c>
      <c r="U962" s="9">
        <v>1360812.434284745</v>
      </c>
      <c r="V962" s="9">
        <v>-10281.484411730495</v>
      </c>
      <c r="W962" s="9">
        <v>1360812.434284745</v>
      </c>
      <c r="X962" s="9">
        <v>0</v>
      </c>
      <c r="Y962" s="9">
        <v>911538.61782740266</v>
      </c>
      <c r="Z962" s="9">
        <v>500560.83871397265</v>
      </c>
      <c r="AA962" s="9">
        <v>1098034.417171224</v>
      </c>
      <c r="AB962" s="9">
        <v>1861373.2729987176</v>
      </c>
      <c r="AC962" s="9">
        <v>490279.35430224217</v>
      </c>
      <c r="AD962" s="9">
        <v>1861373.2729987176</v>
      </c>
      <c r="AE962" s="9">
        <v>500560.83871397265</v>
      </c>
      <c r="AF962" s="9">
        <v>5942641.3891271092</v>
      </c>
      <c r="AG962" s="9">
        <f>IF(ISBLANK(Tabla3[[#This Row],[FPO]]),"",YEAR(Tabla3[[#This Row],[FPO]])-$B$1)</f>
        <v>3</v>
      </c>
      <c r="AH962" s="9"/>
    </row>
    <row r="963" spans="1:34" hidden="1" x14ac:dyDescent="0.25">
      <c r="A963" s="4" t="s">
        <v>2593</v>
      </c>
      <c r="B963" s="4" t="s">
        <v>2591</v>
      </c>
      <c r="C963" s="5">
        <v>44785</v>
      </c>
      <c r="D963" s="6">
        <v>0.70208333333333339</v>
      </c>
      <c r="E963" s="4">
        <v>99.9</v>
      </c>
      <c r="F963" s="4" t="s">
        <v>21</v>
      </c>
      <c r="G963" s="4" t="s">
        <v>2535</v>
      </c>
      <c r="H963" s="4" t="s">
        <v>2592</v>
      </c>
      <c r="I963" s="7">
        <v>46387</v>
      </c>
      <c r="J963" s="7">
        <v>46387</v>
      </c>
      <c r="K963" s="4" t="s">
        <v>16</v>
      </c>
      <c r="L963" s="4" t="s">
        <v>16</v>
      </c>
      <c r="M963" s="4" t="s">
        <v>2489</v>
      </c>
      <c r="N963" s="4" t="s">
        <v>16</v>
      </c>
      <c r="O963" s="4">
        <v>0</v>
      </c>
      <c r="P963" s="4">
        <v>-0.69399999999999995</v>
      </c>
      <c r="Q963" s="9">
        <v>0</v>
      </c>
      <c r="R963" s="9">
        <v>410977.77911343001</v>
      </c>
      <c r="S963" s="9">
        <v>0</v>
      </c>
      <c r="T963" s="9">
        <v>597473.57845725131</v>
      </c>
      <c r="U963" s="9">
        <v>1360812.434284745</v>
      </c>
      <c r="V963" s="9">
        <v>-7348.4553879927535</v>
      </c>
      <c r="W963" s="9">
        <v>1360812.434284745</v>
      </c>
      <c r="X963" s="9">
        <v>0</v>
      </c>
      <c r="Y963" s="9">
        <v>911538.61782740266</v>
      </c>
      <c r="Z963" s="9">
        <v>500560.83871397265</v>
      </c>
      <c r="AA963" s="9">
        <v>1098034.417171224</v>
      </c>
      <c r="AB963" s="9">
        <v>1861373.2729987176</v>
      </c>
      <c r="AC963" s="9">
        <v>493212.38332597993</v>
      </c>
      <c r="AD963" s="9">
        <v>1861373.2729987176</v>
      </c>
      <c r="AE963" s="9">
        <v>500560.83871397265</v>
      </c>
      <c r="AF963" s="9">
        <v>5945574.4181508468</v>
      </c>
      <c r="AG963" s="9">
        <f>IF(ISBLANK(Tabla3[[#This Row],[FPO]]),"",YEAR(Tabla3[[#This Row],[FPO]])-$B$1)</f>
        <v>3</v>
      </c>
      <c r="AH963" s="9"/>
    </row>
    <row r="964" spans="1:34" x14ac:dyDescent="0.25">
      <c r="A964" s="4" t="s">
        <v>2498</v>
      </c>
      <c r="B964" s="4" t="s">
        <v>2499</v>
      </c>
      <c r="C964" s="5">
        <v>44704</v>
      </c>
      <c r="D964" s="6">
        <v>44704</v>
      </c>
      <c r="E964" s="4">
        <v>40</v>
      </c>
      <c r="F964" s="4" t="s">
        <v>21</v>
      </c>
      <c r="G964" s="4" t="s">
        <v>2500</v>
      </c>
      <c r="H964" s="4" t="s">
        <v>2501</v>
      </c>
      <c r="I964" s="7">
        <v>46022</v>
      </c>
      <c r="J964" s="7">
        <v>46022</v>
      </c>
      <c r="K964" s="4" t="s">
        <v>16</v>
      </c>
      <c r="L964" s="4" t="s">
        <v>16</v>
      </c>
      <c r="M964" s="4" t="s">
        <v>2489</v>
      </c>
      <c r="N964" s="4" t="s">
        <v>16</v>
      </c>
      <c r="O964" s="4">
        <v>0</v>
      </c>
      <c r="P964" s="4">
        <v>-10.845421999999999</v>
      </c>
      <c r="Q964" s="9">
        <v>0</v>
      </c>
      <c r="R964" s="9">
        <v>459473.15704881446</v>
      </c>
      <c r="S964" s="9">
        <v>0</v>
      </c>
      <c r="T964" s="9">
        <v>667975.46071520681</v>
      </c>
      <c r="U964" s="9">
        <v>1521388.3015303453</v>
      </c>
      <c r="V964" s="9">
        <v>-320649.33768627036</v>
      </c>
      <c r="W964" s="9">
        <v>1521388.3015303453</v>
      </c>
      <c r="X964" s="9">
        <v>0</v>
      </c>
      <c r="Y964" s="9">
        <v>960033.99576278706</v>
      </c>
      <c r="Z964" s="9">
        <v>500560.83871397265</v>
      </c>
      <c r="AA964" s="9">
        <v>1168536.2994291794</v>
      </c>
      <c r="AB964" s="9">
        <v>2021949.1402443179</v>
      </c>
      <c r="AC964" s="9">
        <v>179911.5010277023</v>
      </c>
      <c r="AD964" s="9">
        <v>2021949.1402443179</v>
      </c>
      <c r="AE964" s="9">
        <v>500560.83871397265</v>
      </c>
      <c r="AF964" s="9">
        <v>5992134.59691431</v>
      </c>
      <c r="AG964" s="9">
        <f>IF(ISBLANK(Tabla3[[#This Row],[FPO]]),"",YEAR(Tabla3[[#This Row],[FPO]])-$B$1)</f>
        <v>2</v>
      </c>
      <c r="AH964" s="9"/>
    </row>
    <row r="965" spans="1:34" x14ac:dyDescent="0.25">
      <c r="A965" s="4" t="s">
        <v>2507</v>
      </c>
      <c r="B965" s="4" t="s">
        <v>2499</v>
      </c>
      <c r="C965" s="5">
        <v>44704</v>
      </c>
      <c r="D965" s="6">
        <v>44704</v>
      </c>
      <c r="E965" s="4">
        <v>40</v>
      </c>
      <c r="F965" s="4" t="s">
        <v>21</v>
      </c>
      <c r="G965" s="4" t="s">
        <v>2508</v>
      </c>
      <c r="H965" s="4" t="s">
        <v>2501</v>
      </c>
      <c r="I965" s="7">
        <v>46022</v>
      </c>
      <c r="J965" s="7">
        <v>46022</v>
      </c>
      <c r="K965" s="4" t="s">
        <v>16</v>
      </c>
      <c r="L965" s="4" t="s">
        <v>16</v>
      </c>
      <c r="M965" s="4" t="s">
        <v>2489</v>
      </c>
      <c r="N965" s="4" t="s">
        <v>16</v>
      </c>
      <c r="O965" s="4">
        <v>0</v>
      </c>
      <c r="P965" s="4">
        <v>-10.838454</v>
      </c>
      <c r="Q965" s="9">
        <v>0</v>
      </c>
      <c r="R965" s="9">
        <v>459473.15704881446</v>
      </c>
      <c r="S965" s="9">
        <v>0</v>
      </c>
      <c r="T965" s="9">
        <v>667975.46071520681</v>
      </c>
      <c r="U965" s="9">
        <v>1521388.3015303453</v>
      </c>
      <c r="V965" s="9">
        <v>-320443.3259160507</v>
      </c>
      <c r="W965" s="9">
        <v>1521388.3015303453</v>
      </c>
      <c r="X965" s="9">
        <v>0</v>
      </c>
      <c r="Y965" s="9">
        <v>960033.99576278706</v>
      </c>
      <c r="Z965" s="9">
        <v>500560.83871397265</v>
      </c>
      <c r="AA965" s="9">
        <v>1168536.2994291794</v>
      </c>
      <c r="AB965" s="9">
        <v>2021949.1402443179</v>
      </c>
      <c r="AC965" s="9">
        <v>180117.51279792195</v>
      </c>
      <c r="AD965" s="9">
        <v>2021949.1402443179</v>
      </c>
      <c r="AE965" s="9">
        <v>500560.83871397265</v>
      </c>
      <c r="AF965" s="9">
        <v>5992340.6086845296</v>
      </c>
      <c r="AG965" s="9">
        <f>IF(ISBLANK(Tabla3[[#This Row],[FPO]]),"",YEAR(Tabla3[[#This Row],[FPO]])-$B$1)</f>
        <v>2</v>
      </c>
      <c r="AH965" s="9"/>
    </row>
    <row r="966" spans="1:34" x14ac:dyDescent="0.25">
      <c r="A966" s="4" t="s">
        <v>2533</v>
      </c>
      <c r="B966" s="4" t="s">
        <v>2534</v>
      </c>
      <c r="C966" s="5">
        <v>44759</v>
      </c>
      <c r="D966" s="6">
        <v>0.88611111111111107</v>
      </c>
      <c r="E966" s="4">
        <v>99.5</v>
      </c>
      <c r="F966" s="4" t="s">
        <v>21</v>
      </c>
      <c r="G966" s="4" t="s">
        <v>2535</v>
      </c>
      <c r="H966" s="4" t="s">
        <v>2536</v>
      </c>
      <c r="I966" s="7">
        <v>46022</v>
      </c>
      <c r="J966" s="7">
        <v>46022</v>
      </c>
      <c r="K966" s="4" t="s">
        <v>16</v>
      </c>
      <c r="L966" s="4" t="s">
        <v>16</v>
      </c>
      <c r="M966" s="4" t="s">
        <v>2489</v>
      </c>
      <c r="N966" s="4" t="s">
        <v>16</v>
      </c>
      <c r="O966" s="4">
        <v>0</v>
      </c>
      <c r="P966" s="4">
        <v>-6.11585</v>
      </c>
      <c r="Q966" s="9">
        <v>0</v>
      </c>
      <c r="R966" s="9">
        <v>459473.15704881458</v>
      </c>
      <c r="S966" s="9">
        <v>0</v>
      </c>
      <c r="T966" s="9">
        <v>667975.46071520669</v>
      </c>
      <c r="U966" s="9">
        <v>1521388.3015303449</v>
      </c>
      <c r="V966" s="9">
        <v>-72690.495237217474</v>
      </c>
      <c r="W966" s="9">
        <v>1521388.3015303449</v>
      </c>
      <c r="X966" s="9">
        <v>0</v>
      </c>
      <c r="Y966" s="9">
        <v>960033.99576278729</v>
      </c>
      <c r="Z966" s="9">
        <v>500560.83871397265</v>
      </c>
      <c r="AA966" s="9">
        <v>1168536.2994291794</v>
      </c>
      <c r="AB966" s="9">
        <v>2021949.1402443175</v>
      </c>
      <c r="AC966" s="9">
        <v>427870.3434767552</v>
      </c>
      <c r="AD966" s="9">
        <v>2021949.1402443175</v>
      </c>
      <c r="AE966" s="9">
        <v>500560.83871397265</v>
      </c>
      <c r="AF966" s="9">
        <v>6240093.4393633623</v>
      </c>
      <c r="AG966" s="9">
        <f>IF(ISBLANK(Tabla3[[#This Row],[FPO]]),"",YEAR(Tabla3[[#This Row],[FPO]])-$B$1)</f>
        <v>2</v>
      </c>
      <c r="AH966" s="9"/>
    </row>
    <row r="967" spans="1:34" x14ac:dyDescent="0.25">
      <c r="A967" s="4" t="s">
        <v>2537</v>
      </c>
      <c r="B967" s="4" t="s">
        <v>2534</v>
      </c>
      <c r="C967" s="5">
        <v>44759</v>
      </c>
      <c r="D967" s="6">
        <v>0.88611111111111107</v>
      </c>
      <c r="E967" s="4">
        <v>99.5</v>
      </c>
      <c r="F967" s="4" t="s">
        <v>21</v>
      </c>
      <c r="G967" s="4" t="s">
        <v>2538</v>
      </c>
      <c r="H967" s="4" t="s">
        <v>2536</v>
      </c>
      <c r="I967" s="7">
        <v>46022</v>
      </c>
      <c r="J967" s="7">
        <v>46022</v>
      </c>
      <c r="K967" s="4" t="s">
        <v>16</v>
      </c>
      <c r="L967" s="4" t="s">
        <v>16</v>
      </c>
      <c r="M967" s="4" t="s">
        <v>2489</v>
      </c>
      <c r="N967" s="4" t="s">
        <v>16</v>
      </c>
      <c r="O967" s="4">
        <v>0</v>
      </c>
      <c r="P967" s="4">
        <v>-6.3624999999999998</v>
      </c>
      <c r="Q967" s="9">
        <v>0</v>
      </c>
      <c r="R967" s="9">
        <v>459473.15704881458</v>
      </c>
      <c r="S967" s="9">
        <v>0</v>
      </c>
      <c r="T967" s="9">
        <v>667975.46071520669</v>
      </c>
      <c r="U967" s="9">
        <v>1521388.3015303449</v>
      </c>
      <c r="V967" s="9">
        <v>-75622.076399322454</v>
      </c>
      <c r="W967" s="9">
        <v>1521388.3015303449</v>
      </c>
      <c r="X967" s="9">
        <v>0</v>
      </c>
      <c r="Y967" s="9">
        <v>960033.99576278729</v>
      </c>
      <c r="Z967" s="9">
        <v>500560.83871397265</v>
      </c>
      <c r="AA967" s="9">
        <v>1168536.2994291794</v>
      </c>
      <c r="AB967" s="9">
        <v>2021949.1402443175</v>
      </c>
      <c r="AC967" s="9">
        <v>424938.76231465023</v>
      </c>
      <c r="AD967" s="9">
        <v>2021949.1402443175</v>
      </c>
      <c r="AE967" s="9">
        <v>500560.83871397265</v>
      </c>
      <c r="AF967" s="9">
        <v>6237161.858201257</v>
      </c>
      <c r="AG967" s="9">
        <f>IF(ISBLANK(Tabla3[[#This Row],[FPO]]),"",YEAR(Tabla3[[#This Row],[FPO]])-$B$1)</f>
        <v>2</v>
      </c>
      <c r="AH967" s="9"/>
    </row>
    <row r="968" spans="1:34" hidden="1" x14ac:dyDescent="0.25">
      <c r="A968" s="4" t="s">
        <v>2515</v>
      </c>
      <c r="B968" s="4" t="s">
        <v>2516</v>
      </c>
      <c r="C968" s="5">
        <v>44754</v>
      </c>
      <c r="D968" s="6">
        <v>44754</v>
      </c>
      <c r="E968" s="4">
        <v>9.9</v>
      </c>
      <c r="F968" s="4" t="s">
        <v>21</v>
      </c>
      <c r="G968" s="4" t="s">
        <v>2517</v>
      </c>
      <c r="H968" s="4" t="s">
        <v>2518</v>
      </c>
      <c r="I968" s="7">
        <v>46387</v>
      </c>
      <c r="J968" s="7">
        <v>46387</v>
      </c>
      <c r="K968" s="4" t="s">
        <v>16</v>
      </c>
      <c r="L968" s="4" t="s">
        <v>16</v>
      </c>
      <c r="M968" s="4" t="s">
        <v>2489</v>
      </c>
      <c r="N968" s="4" t="s">
        <v>16</v>
      </c>
      <c r="O968" s="4">
        <v>0</v>
      </c>
      <c r="P968" s="4">
        <v>-1.1399999999999999</v>
      </c>
      <c r="Q968" s="9">
        <v>0</v>
      </c>
      <c r="R968" s="9">
        <v>410977.77911342995</v>
      </c>
      <c r="S968" s="9">
        <v>0</v>
      </c>
      <c r="T968" s="9">
        <v>597473.57845725107</v>
      </c>
      <c r="U968" s="9">
        <v>1360812.4342847455</v>
      </c>
      <c r="V968" s="9">
        <v>-121806.85679808787</v>
      </c>
      <c r="W968" s="9">
        <v>1360812.4342847455</v>
      </c>
      <c r="X968" s="9">
        <v>0</v>
      </c>
      <c r="Y968" s="9">
        <v>911538.61782740266</v>
      </c>
      <c r="Z968" s="9">
        <v>500560.83871397265</v>
      </c>
      <c r="AA968" s="9">
        <v>1098034.4171712238</v>
      </c>
      <c r="AB968" s="9">
        <v>1861373.2729987181</v>
      </c>
      <c r="AC968" s="9">
        <v>378753.98191588477</v>
      </c>
      <c r="AD968" s="9">
        <v>1861373.2729987181</v>
      </c>
      <c r="AE968" s="9">
        <v>500560.83871397265</v>
      </c>
      <c r="AF968" s="9">
        <v>5831116.0167407533</v>
      </c>
      <c r="AG968" s="9">
        <f>IF(ISBLANK(Tabla3[[#This Row],[FPO]]),"",YEAR(Tabla3[[#This Row],[FPO]])-$B$1)</f>
        <v>3</v>
      </c>
      <c r="AH968" s="9"/>
    </row>
    <row r="969" spans="1:34" hidden="1" x14ac:dyDescent="0.25">
      <c r="A969" s="4" t="s">
        <v>2519</v>
      </c>
      <c r="B969" s="4" t="s">
        <v>2516</v>
      </c>
      <c r="C969" s="5">
        <v>44754</v>
      </c>
      <c r="D969" s="6">
        <v>44754</v>
      </c>
      <c r="E969" s="4">
        <v>9.9</v>
      </c>
      <c r="F969" s="4" t="s">
        <v>21</v>
      </c>
      <c r="G969" s="4" t="s">
        <v>2508</v>
      </c>
      <c r="H969" s="4" t="s">
        <v>2518</v>
      </c>
      <c r="I969" s="7">
        <v>46387</v>
      </c>
      <c r="J969" s="7">
        <v>46387</v>
      </c>
      <c r="K969" s="4" t="s">
        <v>16</v>
      </c>
      <c r="L969" s="4" t="s">
        <v>16</v>
      </c>
      <c r="M969" s="4" t="s">
        <v>2489</v>
      </c>
      <c r="N969" s="4" t="s">
        <v>16</v>
      </c>
      <c r="O969" s="4">
        <v>0</v>
      </c>
      <c r="P969" s="4">
        <v>-1.1200000000000001</v>
      </c>
      <c r="Q969" s="9">
        <v>0</v>
      </c>
      <c r="R969" s="9">
        <v>410977.77911342995</v>
      </c>
      <c r="S969" s="9">
        <v>0</v>
      </c>
      <c r="T969" s="9">
        <v>597473.57845725107</v>
      </c>
      <c r="U969" s="9">
        <v>1360812.4342847455</v>
      </c>
      <c r="V969" s="9">
        <v>-119669.8943981215</v>
      </c>
      <c r="W969" s="9">
        <v>1360812.4342847455</v>
      </c>
      <c r="X969" s="9">
        <v>0</v>
      </c>
      <c r="Y969" s="9">
        <v>911538.61782740266</v>
      </c>
      <c r="Z969" s="9">
        <v>500560.83871397265</v>
      </c>
      <c r="AA969" s="9">
        <v>1098034.4171712238</v>
      </c>
      <c r="AB969" s="9">
        <v>1861373.2729987181</v>
      </c>
      <c r="AC969" s="9">
        <v>380890.94431585114</v>
      </c>
      <c r="AD969" s="9">
        <v>1861373.2729987181</v>
      </c>
      <c r="AE969" s="9">
        <v>500560.83871397265</v>
      </c>
      <c r="AF969" s="9">
        <v>5833252.9791407194</v>
      </c>
      <c r="AG969" s="9">
        <f>IF(ISBLANK(Tabla3[[#This Row],[FPO]]),"",YEAR(Tabla3[[#This Row],[FPO]])-$B$1)</f>
        <v>3</v>
      </c>
      <c r="AH969" s="9"/>
    </row>
    <row r="970" spans="1:34" hidden="1" x14ac:dyDescent="0.25">
      <c r="A970" s="4" t="s">
        <v>2613</v>
      </c>
      <c r="B970" s="4" t="s">
        <v>2614</v>
      </c>
      <c r="C970" s="5">
        <v>44802.679166666669</v>
      </c>
      <c r="D970" s="6">
        <v>44802.679166666669</v>
      </c>
      <c r="E970" s="4">
        <v>9.9</v>
      </c>
      <c r="F970" s="4" t="s">
        <v>21</v>
      </c>
      <c r="G970" s="4" t="s">
        <v>2508</v>
      </c>
      <c r="H970" s="4" t="s">
        <v>2615</v>
      </c>
      <c r="I970" s="7">
        <v>46387</v>
      </c>
      <c r="J970" s="7">
        <v>46387</v>
      </c>
      <c r="K970" s="4" t="s">
        <v>16</v>
      </c>
      <c r="L970" s="4" t="s">
        <v>16</v>
      </c>
      <c r="M970" s="4" t="s">
        <v>2489</v>
      </c>
      <c r="N970" s="4" t="s">
        <v>16</v>
      </c>
      <c r="O970" s="4">
        <v>0</v>
      </c>
      <c r="P970" s="4">
        <v>-1.06</v>
      </c>
      <c r="Q970" s="9">
        <v>0</v>
      </c>
      <c r="R970" s="9">
        <v>410977.77911342995</v>
      </c>
      <c r="S970" s="9">
        <v>0</v>
      </c>
      <c r="T970" s="9">
        <v>597473.57845725107</v>
      </c>
      <c r="U970" s="9">
        <v>1360812.4342847455</v>
      </c>
      <c r="V970" s="9">
        <v>-113259.00719822211</v>
      </c>
      <c r="W970" s="9">
        <v>1360812.4342847455</v>
      </c>
      <c r="X970" s="9">
        <v>0</v>
      </c>
      <c r="Y970" s="9">
        <v>911538.61782740266</v>
      </c>
      <c r="Z970" s="9">
        <v>500560.83871397265</v>
      </c>
      <c r="AA970" s="9">
        <v>1098034.4171712238</v>
      </c>
      <c r="AB970" s="9">
        <v>1861373.2729987181</v>
      </c>
      <c r="AC970" s="9">
        <v>387301.83151575056</v>
      </c>
      <c r="AD970" s="9">
        <v>1861373.2729987181</v>
      </c>
      <c r="AE970" s="9">
        <v>500560.83871397265</v>
      </c>
      <c r="AF970" s="9">
        <v>5839663.8663406186</v>
      </c>
      <c r="AG970" s="9">
        <f>IF(ISBLANK(Tabla3[[#This Row],[FPO]]),"",YEAR(Tabla3[[#This Row],[FPO]])-$B$1)</f>
        <v>3</v>
      </c>
      <c r="AH970" s="9"/>
    </row>
    <row r="971" spans="1:34" hidden="1" x14ac:dyDescent="0.25">
      <c r="A971" s="4" t="s">
        <v>2616</v>
      </c>
      <c r="B971" s="4" t="s">
        <v>2614</v>
      </c>
      <c r="C971" s="5">
        <v>44802.679166666669</v>
      </c>
      <c r="D971" s="6">
        <v>44802.679166666669</v>
      </c>
      <c r="E971" s="4">
        <v>9.9</v>
      </c>
      <c r="F971" s="4" t="s">
        <v>21</v>
      </c>
      <c r="G971" s="4" t="s">
        <v>2517</v>
      </c>
      <c r="H971" s="4" t="s">
        <v>2615</v>
      </c>
      <c r="I971" s="7">
        <v>46387</v>
      </c>
      <c r="J971" s="7">
        <v>46387</v>
      </c>
      <c r="K971" s="4" t="s">
        <v>16</v>
      </c>
      <c r="L971" s="4" t="s">
        <v>16</v>
      </c>
      <c r="M971" s="4" t="s">
        <v>2489</v>
      </c>
      <c r="N971" s="4" t="s">
        <v>16</v>
      </c>
      <c r="O971" s="4">
        <v>0</v>
      </c>
      <c r="P971" s="4">
        <v>-1.07</v>
      </c>
      <c r="Q971" s="9">
        <v>0</v>
      </c>
      <c r="R971" s="9">
        <v>410977.77911342995</v>
      </c>
      <c r="S971" s="9">
        <v>0</v>
      </c>
      <c r="T971" s="9">
        <v>597473.57845725107</v>
      </c>
      <c r="U971" s="9">
        <v>1360812.4342847455</v>
      </c>
      <c r="V971" s="9">
        <v>-114327.48839820534</v>
      </c>
      <c r="W971" s="9">
        <v>1360812.4342847455</v>
      </c>
      <c r="X971" s="9">
        <v>0</v>
      </c>
      <c r="Y971" s="9">
        <v>911538.61782740266</v>
      </c>
      <c r="Z971" s="9">
        <v>500560.83871397265</v>
      </c>
      <c r="AA971" s="9">
        <v>1098034.4171712238</v>
      </c>
      <c r="AB971" s="9">
        <v>1861373.2729987181</v>
      </c>
      <c r="AC971" s="9">
        <v>386233.35031576734</v>
      </c>
      <c r="AD971" s="9">
        <v>1861373.2729987181</v>
      </c>
      <c r="AE971" s="9">
        <v>500560.83871397265</v>
      </c>
      <c r="AF971" s="9">
        <v>5838595.385140636</v>
      </c>
      <c r="AG971" s="9">
        <f>IF(ISBLANK(Tabla3[[#This Row],[FPO]]),"",YEAR(Tabla3[[#This Row],[FPO]])-$B$1)</f>
        <v>3</v>
      </c>
      <c r="AH971" s="9"/>
    </row>
    <row r="972" spans="1:34" hidden="1" x14ac:dyDescent="0.25">
      <c r="A972" s="4" t="s">
        <v>2520</v>
      </c>
      <c r="B972" s="4" t="s">
        <v>2521</v>
      </c>
      <c r="C972" s="5">
        <v>44756</v>
      </c>
      <c r="D972" s="6">
        <v>44756</v>
      </c>
      <c r="E972" s="4">
        <v>9.9</v>
      </c>
      <c r="F972" s="4" t="s">
        <v>21</v>
      </c>
      <c r="G972" s="4" t="s">
        <v>2508</v>
      </c>
      <c r="H972" s="4" t="s">
        <v>2522</v>
      </c>
      <c r="I972" s="7">
        <v>46387</v>
      </c>
      <c r="J972" s="7">
        <v>46387</v>
      </c>
      <c r="K972" s="4" t="s">
        <v>16</v>
      </c>
      <c r="L972" s="4" t="s">
        <v>16</v>
      </c>
      <c r="M972" s="4" t="s">
        <v>2489</v>
      </c>
      <c r="N972" s="4" t="s">
        <v>16</v>
      </c>
      <c r="O972" s="4">
        <v>0</v>
      </c>
      <c r="P972" s="4">
        <v>-1.1100000000000001</v>
      </c>
      <c r="Q972" s="9">
        <v>0</v>
      </c>
      <c r="R972" s="9">
        <v>410977.77911342995</v>
      </c>
      <c r="S972" s="9">
        <v>0</v>
      </c>
      <c r="T972" s="9">
        <v>597473.57845725107</v>
      </c>
      <c r="U972" s="9">
        <v>1360812.4342847455</v>
      </c>
      <c r="V972" s="9">
        <v>-118601.41319813825</v>
      </c>
      <c r="W972" s="9">
        <v>1360812.4342847455</v>
      </c>
      <c r="X972" s="9">
        <v>0</v>
      </c>
      <c r="Y972" s="9">
        <v>911538.61782740266</v>
      </c>
      <c r="Z972" s="9">
        <v>500560.83871397265</v>
      </c>
      <c r="AA972" s="9">
        <v>1098034.4171712238</v>
      </c>
      <c r="AB972" s="9">
        <v>1861373.2729987181</v>
      </c>
      <c r="AC972" s="9">
        <v>381959.42551583442</v>
      </c>
      <c r="AD972" s="9">
        <v>1861373.2729987181</v>
      </c>
      <c r="AE972" s="9">
        <v>500560.83871397265</v>
      </c>
      <c r="AF972" s="9">
        <v>5834321.460340702</v>
      </c>
      <c r="AG972" s="9">
        <f>IF(ISBLANK(Tabla3[[#This Row],[FPO]]),"",YEAR(Tabla3[[#This Row],[FPO]])-$B$1)</f>
        <v>3</v>
      </c>
      <c r="AH972" s="9"/>
    </row>
    <row r="973" spans="1:34" hidden="1" x14ac:dyDescent="0.25">
      <c r="A973" s="4" t="s">
        <v>2523</v>
      </c>
      <c r="B973" s="4" t="s">
        <v>2521</v>
      </c>
      <c r="C973" s="5">
        <v>44756</v>
      </c>
      <c r="D973" s="6">
        <v>44756</v>
      </c>
      <c r="E973" s="4">
        <v>9.9</v>
      </c>
      <c r="F973" s="4" t="s">
        <v>21</v>
      </c>
      <c r="G973" s="4" t="s">
        <v>2517</v>
      </c>
      <c r="H973" s="4" t="s">
        <v>2522</v>
      </c>
      <c r="I973" s="7">
        <v>46387</v>
      </c>
      <c r="J973" s="7">
        <v>46387</v>
      </c>
      <c r="K973" s="4" t="s">
        <v>16</v>
      </c>
      <c r="L973" s="4" t="s">
        <v>16</v>
      </c>
      <c r="M973" s="4" t="s">
        <v>2489</v>
      </c>
      <c r="N973" s="4" t="s">
        <v>16</v>
      </c>
      <c r="O973" s="4">
        <v>0</v>
      </c>
      <c r="P973" s="4">
        <v>-1.1399999999999999</v>
      </c>
      <c r="Q973" s="9">
        <v>0</v>
      </c>
      <c r="R973" s="9">
        <v>410977.77911342995</v>
      </c>
      <c r="S973" s="9">
        <v>0</v>
      </c>
      <c r="T973" s="9">
        <v>597473.57845725107</v>
      </c>
      <c r="U973" s="9">
        <v>1360812.4342847455</v>
      </c>
      <c r="V973" s="9">
        <v>-121806.85679808787</v>
      </c>
      <c r="W973" s="9">
        <v>1360812.4342847455</v>
      </c>
      <c r="X973" s="9">
        <v>0</v>
      </c>
      <c r="Y973" s="9">
        <v>911538.61782740266</v>
      </c>
      <c r="Z973" s="9">
        <v>500560.83871397265</v>
      </c>
      <c r="AA973" s="9">
        <v>1098034.4171712238</v>
      </c>
      <c r="AB973" s="9">
        <v>1861373.2729987181</v>
      </c>
      <c r="AC973" s="9">
        <v>378753.98191588477</v>
      </c>
      <c r="AD973" s="9">
        <v>1861373.2729987181</v>
      </c>
      <c r="AE973" s="9">
        <v>500560.83871397265</v>
      </c>
      <c r="AF973" s="9">
        <v>5831116.0167407533</v>
      </c>
      <c r="AG973" s="9">
        <f>IF(ISBLANK(Tabla3[[#This Row],[FPO]]),"",YEAR(Tabla3[[#This Row],[FPO]])-$B$1)</f>
        <v>3</v>
      </c>
      <c r="AH973" s="9"/>
    </row>
    <row r="974" spans="1:34" hidden="1" x14ac:dyDescent="0.25">
      <c r="A974" s="4" t="s">
        <v>2485</v>
      </c>
      <c r="B974" s="4" t="s">
        <v>2486</v>
      </c>
      <c r="C974" s="5">
        <v>44565</v>
      </c>
      <c r="D974" s="6">
        <v>0.31527777777777777</v>
      </c>
      <c r="E974" s="4">
        <v>19.899999999999999</v>
      </c>
      <c r="F974" s="4" t="s">
        <v>21</v>
      </c>
      <c r="G974" s="4" t="s">
        <v>2487</v>
      </c>
      <c r="H974" s="4" t="s">
        <v>2488</v>
      </c>
      <c r="I974" s="7">
        <v>46387</v>
      </c>
      <c r="J974" s="7">
        <v>46387</v>
      </c>
      <c r="K974" s="4" t="s">
        <v>16</v>
      </c>
      <c r="L974" s="4" t="s">
        <v>16</v>
      </c>
      <c r="M974" s="4" t="s">
        <v>2489</v>
      </c>
      <c r="N974" s="4" t="s">
        <v>16</v>
      </c>
      <c r="O974" s="4">
        <v>0</v>
      </c>
      <c r="P974" s="4">
        <v>-9.4168979999999998</v>
      </c>
      <c r="Q974" s="9">
        <v>0</v>
      </c>
      <c r="R974" s="9">
        <v>410977.77911342995</v>
      </c>
      <c r="S974" s="9">
        <v>0</v>
      </c>
      <c r="T974" s="9">
        <v>597473.57845725107</v>
      </c>
      <c r="U974" s="9">
        <v>1360812.4342847448</v>
      </c>
      <c r="V974" s="9">
        <v>-500560.83871397265</v>
      </c>
      <c r="W974" s="9">
        <v>1360812.4342847448</v>
      </c>
      <c r="X974" s="9">
        <v>0</v>
      </c>
      <c r="Y974" s="9">
        <v>911538.61782740266</v>
      </c>
      <c r="Z974" s="9">
        <v>500560.83871397265</v>
      </c>
      <c r="AA974" s="9">
        <v>1098034.4171712238</v>
      </c>
      <c r="AB974" s="9">
        <v>1861373.2729987174</v>
      </c>
      <c r="AC974" s="9">
        <v>0</v>
      </c>
      <c r="AD974" s="9">
        <v>1861373.2729987174</v>
      </c>
      <c r="AE974" s="9">
        <v>500560.83871397265</v>
      </c>
      <c r="AF974" s="9">
        <v>5452362.0348248668</v>
      </c>
      <c r="AG974" s="9">
        <f>IF(ISBLANK(Tabla3[[#This Row],[FPO]]),"",YEAR(Tabla3[[#This Row],[FPO]])-$B$1)</f>
        <v>3</v>
      </c>
      <c r="AH974" s="9"/>
    </row>
    <row r="975" spans="1:34" hidden="1" x14ac:dyDescent="0.25">
      <c r="A975" s="4" t="s">
        <v>2490</v>
      </c>
      <c r="B975" s="4" t="s">
        <v>2486</v>
      </c>
      <c r="C975" s="5">
        <v>44565</v>
      </c>
      <c r="D975" s="6">
        <v>0.31527777777777777</v>
      </c>
      <c r="E975" s="4">
        <v>19.899999999999999</v>
      </c>
      <c r="F975" s="4" t="s">
        <v>21</v>
      </c>
      <c r="G975" s="4" t="s">
        <v>2491</v>
      </c>
      <c r="H975" s="4" t="s">
        <v>2488</v>
      </c>
      <c r="I975" s="7">
        <v>46387</v>
      </c>
      <c r="J975" s="7">
        <v>46387</v>
      </c>
      <c r="K975" s="4" t="s">
        <v>16</v>
      </c>
      <c r="L975" s="4" t="s">
        <v>16</v>
      </c>
      <c r="M975" s="4" t="s">
        <v>2489</v>
      </c>
      <c r="N975" s="4" t="s">
        <v>16</v>
      </c>
      <c r="O975" s="4">
        <v>0</v>
      </c>
      <c r="P975" s="4">
        <v>-9.4168979999999998</v>
      </c>
      <c r="Q975" s="9">
        <v>0</v>
      </c>
      <c r="R975" s="9">
        <v>410977.77911342995</v>
      </c>
      <c r="S975" s="9">
        <v>0</v>
      </c>
      <c r="T975" s="9">
        <v>597473.57845725107</v>
      </c>
      <c r="U975" s="9">
        <v>1360812.4342847448</v>
      </c>
      <c r="V975" s="9">
        <v>-500560.83871397265</v>
      </c>
      <c r="W975" s="9">
        <v>1360812.4342847448</v>
      </c>
      <c r="X975" s="9">
        <v>0</v>
      </c>
      <c r="Y975" s="9">
        <v>911538.61782740266</v>
      </c>
      <c r="Z975" s="9">
        <v>500560.83871397265</v>
      </c>
      <c r="AA975" s="9">
        <v>1098034.4171712238</v>
      </c>
      <c r="AB975" s="9">
        <v>1861373.2729987174</v>
      </c>
      <c r="AC975" s="9">
        <v>0</v>
      </c>
      <c r="AD975" s="9">
        <v>1861373.2729987174</v>
      </c>
      <c r="AE975" s="9">
        <v>500560.83871397265</v>
      </c>
      <c r="AF975" s="9">
        <v>5452362.0348248668</v>
      </c>
      <c r="AG975" s="9">
        <f>IF(ISBLANK(Tabla3[[#This Row],[FPO]]),"",YEAR(Tabla3[[#This Row],[FPO]])-$B$1)</f>
        <v>3</v>
      </c>
      <c r="AH975" s="9"/>
    </row>
    <row r="976" spans="1:34" hidden="1" x14ac:dyDescent="0.25">
      <c r="A976" s="4" t="s">
        <v>2617</v>
      </c>
      <c r="B976" s="4" t="s">
        <v>2618</v>
      </c>
      <c r="C976" s="5">
        <v>44805</v>
      </c>
      <c r="D976" s="6">
        <v>0.40763888888888888</v>
      </c>
      <c r="E976" s="4">
        <v>278.60000000000002</v>
      </c>
      <c r="F976" s="4" t="s">
        <v>21</v>
      </c>
      <c r="G976" s="4" t="s">
        <v>2619</v>
      </c>
      <c r="H976" s="4" t="s">
        <v>2620</v>
      </c>
      <c r="I976" s="7">
        <v>46387</v>
      </c>
      <c r="J976" s="7">
        <v>46387</v>
      </c>
      <c r="K976" s="4" t="s">
        <v>16</v>
      </c>
      <c r="L976" s="4" t="s">
        <v>16</v>
      </c>
      <c r="M976" s="4" t="s">
        <v>2489</v>
      </c>
      <c r="N976" s="4" t="s">
        <v>16</v>
      </c>
      <c r="O976" s="4">
        <v>0</v>
      </c>
      <c r="P976" s="4">
        <v>-51.14</v>
      </c>
      <c r="Q976" s="9">
        <v>0</v>
      </c>
      <c r="R976" s="9">
        <v>410977.77911342983</v>
      </c>
      <c r="S976" s="9">
        <v>0</v>
      </c>
      <c r="T976" s="9">
        <v>597473.57845725119</v>
      </c>
      <c r="U976" s="9">
        <v>1360812.4342847452</v>
      </c>
      <c r="V976" s="9">
        <v>-194169.80359465478</v>
      </c>
      <c r="W976" s="9">
        <v>1360812.4342847452</v>
      </c>
      <c r="X976" s="9">
        <v>0</v>
      </c>
      <c r="Y976" s="9">
        <v>911538.61782740243</v>
      </c>
      <c r="Z976" s="9">
        <v>500560.83871397265</v>
      </c>
      <c r="AA976" s="9">
        <v>1098034.4171712238</v>
      </c>
      <c r="AB976" s="9">
        <v>1861373.2729987178</v>
      </c>
      <c r="AC976" s="9">
        <v>306391.03511931788</v>
      </c>
      <c r="AD976" s="9">
        <v>1861373.2729987178</v>
      </c>
      <c r="AE976" s="9">
        <v>500560.83871397265</v>
      </c>
      <c r="AF976" s="9">
        <v>5758753.0699441852</v>
      </c>
      <c r="AG976" s="9">
        <f>IF(ISBLANK(Tabla3[[#This Row],[FPO]]),"",YEAR(Tabla3[[#This Row],[FPO]])-$B$1)</f>
        <v>3</v>
      </c>
      <c r="AH976" s="9"/>
    </row>
    <row r="977" spans="1:34" hidden="1" x14ac:dyDescent="0.25">
      <c r="A977" s="4" t="s">
        <v>2621</v>
      </c>
      <c r="B977" s="4" t="s">
        <v>2618</v>
      </c>
      <c r="C977" s="5">
        <v>44805</v>
      </c>
      <c r="D977" s="6">
        <v>0.40763888888888888</v>
      </c>
      <c r="E977" s="4">
        <v>278.60000000000002</v>
      </c>
      <c r="F977" s="4" t="s">
        <v>21</v>
      </c>
      <c r="G977" s="4" t="s">
        <v>2622</v>
      </c>
      <c r="H977" s="4" t="s">
        <v>2620</v>
      </c>
      <c r="I977" s="7">
        <v>46387</v>
      </c>
      <c r="J977" s="7">
        <v>46387</v>
      </c>
      <c r="K977" s="4" t="s">
        <v>16</v>
      </c>
      <c r="L977" s="4" t="s">
        <v>16</v>
      </c>
      <c r="M977" s="4" t="s">
        <v>2489</v>
      </c>
      <c r="N977" s="4" t="s">
        <v>16</v>
      </c>
      <c r="O977" s="4">
        <v>0</v>
      </c>
      <c r="P977" s="4">
        <v>-47.207999999999998</v>
      </c>
      <c r="Q977" s="9">
        <v>0</v>
      </c>
      <c r="R977" s="9">
        <v>410977.77911342983</v>
      </c>
      <c r="S977" s="9">
        <v>0</v>
      </c>
      <c r="T977" s="9">
        <v>597473.57845725119</v>
      </c>
      <c r="U977" s="9">
        <v>1360812.4342847452</v>
      </c>
      <c r="V977" s="9">
        <v>-179240.67438593009</v>
      </c>
      <c r="W977" s="9">
        <v>1360812.4342847452</v>
      </c>
      <c r="X977" s="9">
        <v>0</v>
      </c>
      <c r="Y977" s="9">
        <v>911538.61782740243</v>
      </c>
      <c r="Z977" s="9">
        <v>500560.83871397265</v>
      </c>
      <c r="AA977" s="9">
        <v>1098034.4171712238</v>
      </c>
      <c r="AB977" s="9">
        <v>1861373.2729987178</v>
      </c>
      <c r="AC977" s="9">
        <v>321320.16432804253</v>
      </c>
      <c r="AD977" s="9">
        <v>1861373.2729987178</v>
      </c>
      <c r="AE977" s="9">
        <v>500560.83871397265</v>
      </c>
      <c r="AF977" s="9">
        <v>5773682.1991529092</v>
      </c>
      <c r="AG977" s="9">
        <f>IF(ISBLANK(Tabla3[[#This Row],[FPO]]),"",YEAR(Tabla3[[#This Row],[FPO]])-$B$1)</f>
        <v>3</v>
      </c>
      <c r="AH977" s="9"/>
    </row>
    <row r="978" spans="1:34" x14ac:dyDescent="0.25">
      <c r="A978" s="4" t="s">
        <v>2492</v>
      </c>
      <c r="B978" s="4" t="s">
        <v>2493</v>
      </c>
      <c r="C978" s="5">
        <v>44645</v>
      </c>
      <c r="D978" s="6">
        <v>0.95486111111111116</v>
      </c>
      <c r="E978" s="4">
        <v>40</v>
      </c>
      <c r="F978" s="4" t="s">
        <v>21</v>
      </c>
      <c r="G978" s="4" t="s">
        <v>2494</v>
      </c>
      <c r="H978" s="4" t="s">
        <v>2495</v>
      </c>
      <c r="I978" s="7">
        <v>46022</v>
      </c>
      <c r="J978" s="7">
        <v>46022</v>
      </c>
      <c r="K978" s="4" t="s">
        <v>16</v>
      </c>
      <c r="L978" s="4" t="s">
        <v>16</v>
      </c>
      <c r="M978" s="4" t="s">
        <v>2489</v>
      </c>
      <c r="N978" s="4" t="s">
        <v>16</v>
      </c>
      <c r="O978" s="4">
        <v>0</v>
      </c>
      <c r="P978" s="4">
        <v>-3.3729800000000001</v>
      </c>
      <c r="Q978" s="9">
        <v>0</v>
      </c>
      <c r="R978" s="9">
        <v>459473.15704881446</v>
      </c>
      <c r="S978" s="9">
        <v>0</v>
      </c>
      <c r="T978" s="9">
        <v>667975.46071520681</v>
      </c>
      <c r="U978" s="9">
        <v>1521388.3015303453</v>
      </c>
      <c r="V978" s="9">
        <v>-99723.533397689462</v>
      </c>
      <c r="W978" s="9">
        <v>1521388.3015303453</v>
      </c>
      <c r="X978" s="9">
        <v>0</v>
      </c>
      <c r="Y978" s="9">
        <v>960033.99576278706</v>
      </c>
      <c r="Z978" s="9">
        <v>500560.83871397265</v>
      </c>
      <c r="AA978" s="9">
        <v>1168536.2994291794</v>
      </c>
      <c r="AB978" s="9">
        <v>2021949.1402443179</v>
      </c>
      <c r="AC978" s="9">
        <v>400837.30531628319</v>
      </c>
      <c r="AD978" s="9">
        <v>2021949.1402443179</v>
      </c>
      <c r="AE978" s="9">
        <v>500560.83871397265</v>
      </c>
      <c r="AF978" s="9">
        <v>6213060.401202891</v>
      </c>
      <c r="AG978" s="9">
        <f>IF(ISBLANK(Tabla3[[#This Row],[FPO]]),"",YEAR(Tabla3[[#This Row],[FPO]])-$B$1)</f>
        <v>2</v>
      </c>
      <c r="AH978" s="9"/>
    </row>
    <row r="979" spans="1:34" x14ac:dyDescent="0.25">
      <c r="A979" s="4" t="s">
        <v>2496</v>
      </c>
      <c r="B979" s="4" t="s">
        <v>2493</v>
      </c>
      <c r="C979" s="5">
        <v>44645</v>
      </c>
      <c r="D979" s="6">
        <v>0.95486111111111116</v>
      </c>
      <c r="E979" s="4">
        <v>40</v>
      </c>
      <c r="F979" s="4" t="s">
        <v>21</v>
      </c>
      <c r="G979" s="4" t="s">
        <v>2497</v>
      </c>
      <c r="H979" s="4" t="s">
        <v>2495</v>
      </c>
      <c r="I979" s="7">
        <v>46022</v>
      </c>
      <c r="J979" s="7">
        <v>46022</v>
      </c>
      <c r="K979" s="4" t="s">
        <v>16</v>
      </c>
      <c r="L979" s="4" t="s">
        <v>16</v>
      </c>
      <c r="M979" s="4" t="s">
        <v>2489</v>
      </c>
      <c r="N979" s="4" t="s">
        <v>16</v>
      </c>
      <c r="O979" s="4">
        <v>0</v>
      </c>
      <c r="P979" s="4">
        <v>-3.3729800000000001</v>
      </c>
      <c r="Q979" s="9">
        <v>0</v>
      </c>
      <c r="R979" s="9">
        <v>459473.15704881446</v>
      </c>
      <c r="S979" s="9">
        <v>0</v>
      </c>
      <c r="T979" s="9">
        <v>667975.46071520681</v>
      </c>
      <c r="U979" s="9">
        <v>1521388.3015303453</v>
      </c>
      <c r="V979" s="9">
        <v>-99723.533397689462</v>
      </c>
      <c r="W979" s="9">
        <v>1521388.3015303453</v>
      </c>
      <c r="X979" s="9">
        <v>0</v>
      </c>
      <c r="Y979" s="9">
        <v>960033.99576278706</v>
      </c>
      <c r="Z979" s="9">
        <v>500560.83871397265</v>
      </c>
      <c r="AA979" s="9">
        <v>1168536.2994291794</v>
      </c>
      <c r="AB979" s="9">
        <v>2021949.1402443179</v>
      </c>
      <c r="AC979" s="9">
        <v>400837.30531628319</v>
      </c>
      <c r="AD979" s="9">
        <v>2021949.1402443179</v>
      </c>
      <c r="AE979" s="9">
        <v>500560.83871397265</v>
      </c>
      <c r="AF979" s="9">
        <v>6213060.401202891</v>
      </c>
      <c r="AG979" s="9">
        <f>IF(ISBLANK(Tabla3[[#This Row],[FPO]]),"",YEAR(Tabla3[[#This Row],[FPO]])-$B$1)</f>
        <v>2</v>
      </c>
      <c r="AH979" s="9"/>
    </row>
    <row r="980" spans="1:34" x14ac:dyDescent="0.25">
      <c r="A980" s="4" t="s">
        <v>2607</v>
      </c>
      <c r="B980" s="4" t="s">
        <v>2608</v>
      </c>
      <c r="C980" s="5">
        <v>44795</v>
      </c>
      <c r="D980" s="6">
        <v>0.43888888888888888</v>
      </c>
      <c r="E980" s="4">
        <v>3</v>
      </c>
      <c r="F980" s="4" t="s">
        <v>21</v>
      </c>
      <c r="G980" s="4" t="s">
        <v>2609</v>
      </c>
      <c r="H980" s="4" t="s">
        <v>2610</v>
      </c>
      <c r="I980" s="7">
        <v>45473</v>
      </c>
      <c r="J980" s="7">
        <v>45473</v>
      </c>
      <c r="K980" s="4" t="s">
        <v>16</v>
      </c>
      <c r="L980" s="4" t="s">
        <v>16</v>
      </c>
      <c r="M980" s="4" t="s">
        <v>2489</v>
      </c>
      <c r="N980" s="4" t="s">
        <v>16</v>
      </c>
      <c r="O980" s="4">
        <v>0</v>
      </c>
      <c r="P980" s="4">
        <v>5.6000000000000001E-2</v>
      </c>
      <c r="Q980" s="9">
        <v>0</v>
      </c>
      <c r="R980" s="9">
        <v>513690.98958057445</v>
      </c>
      <c r="S980" s="9">
        <v>0</v>
      </c>
      <c r="T980" s="9">
        <v>746796.56507960067</v>
      </c>
      <c r="U980" s="9">
        <v>1700912.1211109255</v>
      </c>
      <c r="V980" s="9">
        <v>24680.415059136802</v>
      </c>
      <c r="W980" s="9">
        <v>1700912.1211109255</v>
      </c>
      <c r="X980" s="9">
        <v>0</v>
      </c>
      <c r="Y980" s="9">
        <v>1014251.828294547</v>
      </c>
      <c r="Z980" s="9">
        <v>500560.83871397265</v>
      </c>
      <c r="AA980" s="9">
        <v>1247357.4037935734</v>
      </c>
      <c r="AB980" s="9">
        <v>2201472.9598248983</v>
      </c>
      <c r="AC980" s="9">
        <v>525241.25377310941</v>
      </c>
      <c r="AD980" s="9">
        <v>2201472.9598248983</v>
      </c>
      <c r="AE980" s="9">
        <v>500560.83871397265</v>
      </c>
      <c r="AF980" s="9">
        <v>6739789.0159267411</v>
      </c>
      <c r="AG980" s="9">
        <f>IF(ISBLANK(Tabla3[[#This Row],[FPO]]),"",YEAR(Tabla3[[#This Row],[FPO]])-$B$1)</f>
        <v>1</v>
      </c>
      <c r="AH980" s="9"/>
    </row>
    <row r="981" spans="1:34" x14ac:dyDescent="0.25">
      <c r="A981" s="4" t="s">
        <v>2611</v>
      </c>
      <c r="B981" s="4" t="s">
        <v>2608</v>
      </c>
      <c r="C981" s="5">
        <v>44795</v>
      </c>
      <c r="D981" s="6">
        <v>0.43888888888888888</v>
      </c>
      <c r="E981" s="4">
        <v>3</v>
      </c>
      <c r="F981" s="4" t="s">
        <v>21</v>
      </c>
      <c r="G981" s="4" t="s">
        <v>2612</v>
      </c>
      <c r="H981" s="4" t="s">
        <v>2610</v>
      </c>
      <c r="I981" s="7">
        <v>45473</v>
      </c>
      <c r="J981" s="7">
        <v>45473</v>
      </c>
      <c r="K981" s="4" t="s">
        <v>16</v>
      </c>
      <c r="L981" s="4" t="s">
        <v>16</v>
      </c>
      <c r="M981" s="4" t="s">
        <v>2489</v>
      </c>
      <c r="N981" s="4" t="s">
        <v>16</v>
      </c>
      <c r="O981" s="4">
        <v>0</v>
      </c>
      <c r="P981" s="4">
        <v>1.0999999999999999E-2</v>
      </c>
      <c r="Q981" s="9">
        <v>0</v>
      </c>
      <c r="R981" s="9">
        <v>513690.98958057445</v>
      </c>
      <c r="S981" s="9">
        <v>0</v>
      </c>
      <c r="T981" s="9">
        <v>746796.56507960067</v>
      </c>
      <c r="U981" s="9">
        <v>1700912.1211109255</v>
      </c>
      <c r="V981" s="9">
        <v>4847.9386723304406</v>
      </c>
      <c r="W981" s="9">
        <v>1700912.1211109255</v>
      </c>
      <c r="X981" s="9">
        <v>0</v>
      </c>
      <c r="Y981" s="9">
        <v>1014251.828294547</v>
      </c>
      <c r="Z981" s="9">
        <v>500560.83871397265</v>
      </c>
      <c r="AA981" s="9">
        <v>1247357.4037935734</v>
      </c>
      <c r="AB981" s="9">
        <v>2201472.9598248983</v>
      </c>
      <c r="AC981" s="9">
        <v>505408.77738630312</v>
      </c>
      <c r="AD981" s="9">
        <v>2201472.9598248983</v>
      </c>
      <c r="AE981" s="9">
        <v>500560.83871397265</v>
      </c>
      <c r="AF981" s="9">
        <v>6719956.5395399351</v>
      </c>
      <c r="AG981" s="9">
        <f>IF(ISBLANK(Tabla3[[#This Row],[FPO]]),"",YEAR(Tabla3[[#This Row],[FPO]])-$B$1)</f>
        <v>1</v>
      </c>
      <c r="AH981" s="9"/>
    </row>
    <row r="982" spans="1:34" x14ac:dyDescent="0.25">
      <c r="A982" s="4" t="s">
        <v>2539</v>
      </c>
      <c r="B982" s="4" t="s">
        <v>2540</v>
      </c>
      <c r="C982" s="5">
        <v>44759</v>
      </c>
      <c r="D982" s="6">
        <v>0.9555555555555556</v>
      </c>
      <c r="E982" s="4">
        <v>9.9</v>
      </c>
      <c r="F982" s="4" t="s">
        <v>21</v>
      </c>
      <c r="G982" s="4" t="s">
        <v>2532</v>
      </c>
      <c r="H982" s="4" t="s">
        <v>2541</v>
      </c>
      <c r="I982" s="7">
        <v>45657</v>
      </c>
      <c r="J982" s="7">
        <v>45657</v>
      </c>
      <c r="K982" s="4" t="s">
        <v>16</v>
      </c>
      <c r="L982" s="4" t="s">
        <v>16</v>
      </c>
      <c r="M982" s="4" t="s">
        <v>2489</v>
      </c>
      <c r="N982" s="4" t="s">
        <v>16</v>
      </c>
      <c r="O982" s="4">
        <v>0</v>
      </c>
      <c r="P982" s="4">
        <v>-0.25805499999999998</v>
      </c>
      <c r="Q982" s="9">
        <v>0</v>
      </c>
      <c r="R982" s="9">
        <v>513690.98958057474</v>
      </c>
      <c r="S982" s="9">
        <v>0</v>
      </c>
      <c r="T982" s="9">
        <v>746796.56507960113</v>
      </c>
      <c r="U982" s="9">
        <v>1700912.1211109257</v>
      </c>
      <c r="V982" s="9">
        <v>-34463.768983146889</v>
      </c>
      <c r="W982" s="9">
        <v>1700912.1211109257</v>
      </c>
      <c r="X982" s="9">
        <v>0</v>
      </c>
      <c r="Y982" s="9">
        <v>1014251.8282945474</v>
      </c>
      <c r="Z982" s="9">
        <v>500560.83871397265</v>
      </c>
      <c r="AA982" s="9">
        <v>1247357.4037935738</v>
      </c>
      <c r="AB982" s="9">
        <v>2201472.9598248983</v>
      </c>
      <c r="AC982" s="9">
        <v>466097.06973082578</v>
      </c>
      <c r="AD982" s="9">
        <v>2201472.9598248983</v>
      </c>
      <c r="AE982" s="9">
        <v>500560.83871397265</v>
      </c>
      <c r="AF982" s="9">
        <v>6680644.8318844587</v>
      </c>
      <c r="AG982" s="9">
        <f>IF(ISBLANK(Tabla3[[#This Row],[FPO]]),"",YEAR(Tabla3[[#This Row],[FPO]])-$B$1)</f>
        <v>1</v>
      </c>
      <c r="AH982" s="9"/>
    </row>
    <row r="983" spans="1:34" x14ac:dyDescent="0.25">
      <c r="A983" s="10" t="s">
        <v>2542</v>
      </c>
      <c r="B983" s="10" t="s">
        <v>2540</v>
      </c>
      <c r="C983" s="11">
        <v>44759</v>
      </c>
      <c r="D983" s="12">
        <v>0.9555555555555556</v>
      </c>
      <c r="E983" s="10">
        <v>9.9</v>
      </c>
      <c r="F983" s="10" t="s">
        <v>21</v>
      </c>
      <c r="G983" s="10" t="s">
        <v>2543</v>
      </c>
      <c r="H983" s="10" t="s">
        <v>2541</v>
      </c>
      <c r="I983" s="13">
        <v>45657</v>
      </c>
      <c r="J983" s="13">
        <v>45657</v>
      </c>
      <c r="K983" s="10" t="s">
        <v>16</v>
      </c>
      <c r="L983" s="10" t="s">
        <v>16</v>
      </c>
      <c r="M983" s="10" t="s">
        <v>2489</v>
      </c>
      <c r="N983" s="10" t="s">
        <v>16</v>
      </c>
      <c r="O983" s="10">
        <v>0</v>
      </c>
      <c r="P983" s="10">
        <v>2.273E-2</v>
      </c>
      <c r="Q983" s="14">
        <v>0</v>
      </c>
      <c r="R983" s="14">
        <v>513690.98958057474</v>
      </c>
      <c r="S983" s="14">
        <v>0</v>
      </c>
      <c r="T983" s="14">
        <v>746796.56507960113</v>
      </c>
      <c r="U983" s="14">
        <v>1700912.1211109257</v>
      </c>
      <c r="V983" s="14">
        <v>3035.6376314620102</v>
      </c>
      <c r="W983" s="14">
        <v>1700912.1211109257</v>
      </c>
      <c r="X983" s="14">
        <v>0</v>
      </c>
      <c r="Y983" s="14">
        <v>1014251.8282945474</v>
      </c>
      <c r="Z983" s="14">
        <v>500560.83871397265</v>
      </c>
      <c r="AA983" s="14">
        <v>1247357.4037935738</v>
      </c>
      <c r="AB983" s="14">
        <v>2201472.9598248983</v>
      </c>
      <c r="AC983" s="14">
        <v>503596.47634543467</v>
      </c>
      <c r="AD983" s="14">
        <v>2201472.9598248983</v>
      </c>
      <c r="AE983" s="14">
        <v>500560.83871397265</v>
      </c>
      <c r="AF983" s="14">
        <v>6718144.2384990677</v>
      </c>
      <c r="AG983" s="9">
        <f>IF(ISBLANK(Tabla3[[#This Row],[FPO]]),"",YEAR(Tabla3[[#This Row],[FPO]])-$B$1)</f>
        <v>1</v>
      </c>
      <c r="AH983" s="9"/>
    </row>
    <row r="984" spans="1:34" x14ac:dyDescent="0.25">
      <c r="A984" s="4" t="s">
        <v>2670</v>
      </c>
      <c r="B984" s="7" t="s">
        <v>2671</v>
      </c>
      <c r="C984" s="5">
        <v>44759.381944444445</v>
      </c>
      <c r="D984" s="6">
        <v>44759.381944444445</v>
      </c>
      <c r="E984" s="4">
        <v>0</v>
      </c>
      <c r="F984" s="4" t="s">
        <v>21</v>
      </c>
      <c r="G984" s="4" t="s">
        <v>2661</v>
      </c>
      <c r="H984" s="4" t="s">
        <v>2672</v>
      </c>
      <c r="I984" s="7">
        <v>44957</v>
      </c>
      <c r="J984" s="7">
        <v>44957</v>
      </c>
      <c r="K984" s="4" t="s">
        <v>16</v>
      </c>
      <c r="L984" s="4" t="s">
        <v>16</v>
      </c>
      <c r="M984" s="4" t="s">
        <v>726</v>
      </c>
      <c r="N984" s="4" t="s">
        <v>16</v>
      </c>
      <c r="O984" s="4" t="s">
        <v>222</v>
      </c>
      <c r="P984" s="4">
        <v>-4.2409999999999997</v>
      </c>
      <c r="Q984" s="9">
        <v>0</v>
      </c>
      <c r="R984" s="9">
        <v>0</v>
      </c>
      <c r="S984" s="9">
        <v>0</v>
      </c>
      <c r="T984" s="9">
        <v>0</v>
      </c>
      <c r="U984" s="9">
        <v>0</v>
      </c>
      <c r="V984" s="9">
        <v>0</v>
      </c>
      <c r="W984" s="9">
        <v>0</v>
      </c>
      <c r="X984" s="9">
        <v>0</v>
      </c>
      <c r="Y984" s="9">
        <v>4286458.2691965215</v>
      </c>
      <c r="Z984" s="9">
        <v>4286458.2691965215</v>
      </c>
      <c r="AA984" s="9">
        <v>4286458.2691965215</v>
      </c>
      <c r="AB984" s="9">
        <v>4286458.2691965215</v>
      </c>
      <c r="AC984" s="9">
        <v>4286458.2691965215</v>
      </c>
      <c r="AD984" s="9">
        <v>4286458.2691965215</v>
      </c>
      <c r="AE984" s="9">
        <v>4286458.2691965215</v>
      </c>
      <c r="AF984" s="9">
        <v>24861457.961339828</v>
      </c>
      <c r="AG984" s="9">
        <f>IF(ISBLANK(Tabla3[[#This Row],[FPO]]),"",YEAR(Tabla3[[#This Row],[FPO]])-$B$1)</f>
        <v>0</v>
      </c>
      <c r="AH984" s="9"/>
    </row>
    <row r="985" spans="1:34" hidden="1" x14ac:dyDescent="0.25">
      <c r="A985" s="4" t="s">
        <v>2740</v>
      </c>
      <c r="B985" s="7" t="s">
        <v>2741</v>
      </c>
      <c r="C985" s="5">
        <v>44796.582638888889</v>
      </c>
      <c r="D985" s="6">
        <v>44796.582638888889</v>
      </c>
      <c r="E985" s="4">
        <v>170</v>
      </c>
      <c r="F985" s="4" t="s">
        <v>21</v>
      </c>
      <c r="G985" s="4" t="s">
        <v>2634</v>
      </c>
      <c r="H985" s="4" t="s">
        <v>2742</v>
      </c>
      <c r="I985" s="7">
        <v>46387</v>
      </c>
      <c r="J985" s="7">
        <v>46387</v>
      </c>
      <c r="K985" s="4" t="s">
        <v>16</v>
      </c>
      <c r="L985" s="4" t="s">
        <v>18</v>
      </c>
      <c r="M985" s="4" t="s">
        <v>2636</v>
      </c>
      <c r="N985" s="4" t="s">
        <v>16</v>
      </c>
      <c r="O985" s="4" t="s">
        <v>2727</v>
      </c>
      <c r="P985" s="4">
        <v>-9.9799500000000005</v>
      </c>
      <c r="Q985" s="9">
        <v>0</v>
      </c>
      <c r="R985" s="9">
        <v>410977.77911342989</v>
      </c>
      <c r="S985" s="9">
        <v>0</v>
      </c>
      <c r="T985" s="9">
        <v>597473.57845725107</v>
      </c>
      <c r="U985" s="9">
        <v>1360812.4342847452</v>
      </c>
      <c r="V985" s="9">
        <v>-62098.559189734602</v>
      </c>
      <c r="W985" s="9">
        <v>1360812.4342847452</v>
      </c>
      <c r="X985" s="9">
        <v>0</v>
      </c>
      <c r="Y985" s="9">
        <v>4697436.0483099511</v>
      </c>
      <c r="Z985" s="9">
        <v>4286458.2691965215</v>
      </c>
      <c r="AA985" s="9">
        <v>4883931.8476537727</v>
      </c>
      <c r="AB985" s="9">
        <v>5647270.7034812663</v>
      </c>
      <c r="AC985" s="9">
        <v>4224359.7100067865</v>
      </c>
      <c r="AD985" s="9">
        <v>5647270.7034812663</v>
      </c>
      <c r="AE985" s="9">
        <v>4286458.2691965215</v>
      </c>
      <c r="AF985" s="9">
        <v>27849029.411147885</v>
      </c>
      <c r="AG985" s="9">
        <f>IF(ISBLANK(Tabla3[[#This Row],[FPO]]),"",YEAR(Tabla3[[#This Row],[FPO]])-$B$1)</f>
        <v>3</v>
      </c>
      <c r="AH985" s="9"/>
    </row>
    <row r="986" spans="1:34" hidden="1" x14ac:dyDescent="0.25">
      <c r="A986" s="4" t="s">
        <v>2743</v>
      </c>
      <c r="B986" s="7" t="s">
        <v>2741</v>
      </c>
      <c r="C986" s="5">
        <v>44796.582638888889</v>
      </c>
      <c r="D986" s="6">
        <v>44796.582638888889</v>
      </c>
      <c r="E986" s="4">
        <v>170</v>
      </c>
      <c r="F986" s="4" t="s">
        <v>21</v>
      </c>
      <c r="G986" s="4" t="s">
        <v>2675</v>
      </c>
      <c r="H986" s="4" t="s">
        <v>2742</v>
      </c>
      <c r="I986" s="7">
        <v>46387</v>
      </c>
      <c r="J986" s="7">
        <v>46387</v>
      </c>
      <c r="K986" s="4" t="s">
        <v>16</v>
      </c>
      <c r="L986" s="4" t="s">
        <v>18</v>
      </c>
      <c r="M986" s="4" t="s">
        <v>2636</v>
      </c>
      <c r="N986" s="4" t="s">
        <v>16</v>
      </c>
      <c r="O986" s="4" t="s">
        <v>2727</v>
      </c>
      <c r="P986" s="4">
        <v>-13.54917</v>
      </c>
      <c r="Q986" s="9">
        <v>0</v>
      </c>
      <c r="R986" s="9">
        <v>410977.77911342989</v>
      </c>
      <c r="S986" s="9">
        <v>0</v>
      </c>
      <c r="T986" s="9">
        <v>597473.57845725107</v>
      </c>
      <c r="U986" s="9">
        <v>1360812.4342847452</v>
      </c>
      <c r="V986" s="9">
        <v>-84307.42991866458</v>
      </c>
      <c r="W986" s="9">
        <v>1360812.4342847452</v>
      </c>
      <c r="X986" s="9">
        <v>0</v>
      </c>
      <c r="Y986" s="9">
        <v>4697436.0483099511</v>
      </c>
      <c r="Z986" s="9">
        <v>4286458.2691965215</v>
      </c>
      <c r="AA986" s="9">
        <v>4883931.8476537727</v>
      </c>
      <c r="AB986" s="9">
        <v>5647270.7034812663</v>
      </c>
      <c r="AC986" s="9">
        <v>4202150.839277857</v>
      </c>
      <c r="AD986" s="9">
        <v>5647270.7034812663</v>
      </c>
      <c r="AE986" s="9">
        <v>4286458.2691965215</v>
      </c>
      <c r="AF986" s="9">
        <v>27826820.54041896</v>
      </c>
      <c r="AG986" s="9">
        <f>IF(ISBLANK(Tabla3[[#This Row],[FPO]]),"",YEAR(Tabla3[[#This Row],[FPO]])-$B$1)</f>
        <v>3</v>
      </c>
      <c r="AH986" s="9"/>
    </row>
    <row r="987" spans="1:34" x14ac:dyDescent="0.25">
      <c r="A987" s="4" t="s">
        <v>2627</v>
      </c>
      <c r="B987" s="7" t="s">
        <v>2628</v>
      </c>
      <c r="C987" s="5">
        <v>44754.663194444445</v>
      </c>
      <c r="D987" s="6">
        <v>44754.663194444445</v>
      </c>
      <c r="E987" s="4">
        <v>70</v>
      </c>
      <c r="F987" s="4" t="s">
        <v>21</v>
      </c>
      <c r="G987" s="4" t="s">
        <v>2629</v>
      </c>
      <c r="H987" s="4" t="s">
        <v>2630</v>
      </c>
      <c r="I987" s="7">
        <v>46022</v>
      </c>
      <c r="J987" s="7">
        <v>46022</v>
      </c>
      <c r="K987" s="4" t="s">
        <v>16</v>
      </c>
      <c r="L987" s="4" t="s">
        <v>16</v>
      </c>
      <c r="M987" s="4" t="s">
        <v>2631</v>
      </c>
      <c r="N987" s="4" t="s">
        <v>16</v>
      </c>
      <c r="O987" s="4" t="s">
        <v>222</v>
      </c>
      <c r="P987" s="4">
        <v>-2.8420000000000001E-2</v>
      </c>
      <c r="Q987" s="9">
        <v>0</v>
      </c>
      <c r="R987" s="9">
        <v>459473.15704881464</v>
      </c>
      <c r="S987" s="9">
        <v>0</v>
      </c>
      <c r="T987" s="9">
        <v>667975.46071520646</v>
      </c>
      <c r="U987" s="9">
        <v>1521388.3015303449</v>
      </c>
      <c r="V987" s="9">
        <v>-480.14224287676694</v>
      </c>
      <c r="W987" s="9">
        <v>1521388.3015303449</v>
      </c>
      <c r="X987" s="9">
        <v>0</v>
      </c>
      <c r="Y987" s="9">
        <v>4745931.4262453364</v>
      </c>
      <c r="Z987" s="9">
        <v>4286458.2691965215</v>
      </c>
      <c r="AA987" s="9">
        <v>4954433.7299117278</v>
      </c>
      <c r="AB987" s="9">
        <v>5807846.5707268659</v>
      </c>
      <c r="AC987" s="9">
        <v>4285978.1269536447</v>
      </c>
      <c r="AD987" s="9">
        <v>5807846.5707268659</v>
      </c>
      <c r="AE987" s="9">
        <v>4286458.2691965215</v>
      </c>
      <c r="AF987" s="9">
        <v>28270508.889156483</v>
      </c>
      <c r="AG987" s="9">
        <f>IF(ISBLANK(Tabla3[[#This Row],[FPO]]),"",YEAR(Tabla3[[#This Row],[FPO]])-$B$1)</f>
        <v>2</v>
      </c>
      <c r="AH987" s="9"/>
    </row>
    <row r="988" spans="1:34" hidden="1" x14ac:dyDescent="0.25">
      <c r="A988" s="4" t="s">
        <v>2700</v>
      </c>
      <c r="B988" s="7" t="s">
        <v>2701</v>
      </c>
      <c r="C988" s="5">
        <v>44743.434027777781</v>
      </c>
      <c r="D988" s="6">
        <v>44743.434027777781</v>
      </c>
      <c r="E988" s="4">
        <v>50</v>
      </c>
      <c r="F988" s="4" t="s">
        <v>21</v>
      </c>
      <c r="G988" s="4" t="s">
        <v>2702</v>
      </c>
      <c r="H988" s="4" t="s">
        <v>2703</v>
      </c>
      <c r="I988" s="7">
        <v>46387</v>
      </c>
      <c r="J988" s="7">
        <v>46387</v>
      </c>
      <c r="K988" s="4" t="s">
        <v>16</v>
      </c>
      <c r="L988" s="4" t="s">
        <v>16</v>
      </c>
      <c r="M988" s="4" t="s">
        <v>2636</v>
      </c>
      <c r="N988" s="4" t="s">
        <v>16</v>
      </c>
      <c r="O988" s="4" t="s">
        <v>222</v>
      </c>
      <c r="P988" s="4">
        <v>-0.62</v>
      </c>
      <c r="Q988" s="9">
        <v>0</v>
      </c>
      <c r="R988" s="9">
        <v>410977.77911342977</v>
      </c>
      <c r="S988" s="9">
        <v>0</v>
      </c>
      <c r="T988" s="9">
        <v>597473.57845725096</v>
      </c>
      <c r="U988" s="9">
        <v>1360812.4342847452</v>
      </c>
      <c r="V988" s="9">
        <v>-13116.675210994095</v>
      </c>
      <c r="W988" s="9">
        <v>1360812.4342847452</v>
      </c>
      <c r="X988" s="9">
        <v>0</v>
      </c>
      <c r="Y988" s="9">
        <v>4697436.0483099511</v>
      </c>
      <c r="Z988" s="9">
        <v>4286458.2691965215</v>
      </c>
      <c r="AA988" s="9">
        <v>4883931.8476537727</v>
      </c>
      <c r="AB988" s="9">
        <v>5647270.7034812663</v>
      </c>
      <c r="AC988" s="9">
        <v>4273341.5939855278</v>
      </c>
      <c r="AD988" s="9">
        <v>5647270.7034812663</v>
      </c>
      <c r="AE988" s="9">
        <v>4286458.2691965215</v>
      </c>
      <c r="AF988" s="9">
        <v>27898011.295126632</v>
      </c>
      <c r="AG988" s="9">
        <f>IF(ISBLANK(Tabla3[[#This Row],[FPO]]),"",YEAR(Tabla3[[#This Row],[FPO]])-$B$1)</f>
        <v>3</v>
      </c>
      <c r="AH988" s="9"/>
    </row>
    <row r="989" spans="1:34" hidden="1" x14ac:dyDescent="0.25">
      <c r="A989" s="4" t="s">
        <v>2704</v>
      </c>
      <c r="B989" s="7" t="s">
        <v>2701</v>
      </c>
      <c r="C989" s="5">
        <v>44743.434027777781</v>
      </c>
      <c r="D989" s="6">
        <v>44743.434027777781</v>
      </c>
      <c r="E989" s="4">
        <v>50</v>
      </c>
      <c r="F989" s="4" t="s">
        <v>21</v>
      </c>
      <c r="G989" s="4" t="s">
        <v>2675</v>
      </c>
      <c r="H989" s="4" t="s">
        <v>2703</v>
      </c>
      <c r="I989" s="7">
        <v>46387</v>
      </c>
      <c r="J989" s="7">
        <v>46387</v>
      </c>
      <c r="K989" s="4" t="s">
        <v>16</v>
      </c>
      <c r="L989" s="4" t="s">
        <v>16</v>
      </c>
      <c r="M989" s="4" t="s">
        <v>2636</v>
      </c>
      <c r="N989" s="4" t="s">
        <v>16</v>
      </c>
      <c r="O989" s="4" t="s">
        <v>222</v>
      </c>
      <c r="P989" s="4">
        <v>0.94</v>
      </c>
      <c r="Q989" s="9">
        <v>0</v>
      </c>
      <c r="R989" s="9">
        <v>410977.77911342977</v>
      </c>
      <c r="S989" s="9">
        <v>0</v>
      </c>
      <c r="T989" s="9">
        <v>597473.57845725096</v>
      </c>
      <c r="U989" s="9">
        <v>1360812.4342847452</v>
      </c>
      <c r="V989" s="9">
        <v>19886.572094087824</v>
      </c>
      <c r="W989" s="9">
        <v>1360812.4342847452</v>
      </c>
      <c r="X989" s="9">
        <v>0</v>
      </c>
      <c r="Y989" s="9">
        <v>4697436.0483099511</v>
      </c>
      <c r="Z989" s="9">
        <v>4286458.2691965215</v>
      </c>
      <c r="AA989" s="9">
        <v>4883931.8476537727</v>
      </c>
      <c r="AB989" s="9">
        <v>5647270.7034812663</v>
      </c>
      <c r="AC989" s="9">
        <v>4306344.841290609</v>
      </c>
      <c r="AD989" s="9">
        <v>5647270.7034812663</v>
      </c>
      <c r="AE989" s="9">
        <v>4286458.2691965215</v>
      </c>
      <c r="AF989" s="9">
        <v>27931014.542431712</v>
      </c>
      <c r="AG989" s="9">
        <f>IF(ISBLANK(Tabla3[[#This Row],[FPO]]),"",YEAR(Tabla3[[#This Row],[FPO]])-$B$1)</f>
        <v>3</v>
      </c>
      <c r="AH989" s="9"/>
    </row>
    <row r="990" spans="1:34" hidden="1" x14ac:dyDescent="0.25">
      <c r="A990" s="4" t="s">
        <v>2679</v>
      </c>
      <c r="B990" s="7" t="s">
        <v>2680</v>
      </c>
      <c r="C990" s="5">
        <v>44768.444444444445</v>
      </c>
      <c r="D990" s="6">
        <v>44768.444444444445</v>
      </c>
      <c r="E990" s="4">
        <v>46.71</v>
      </c>
      <c r="F990" s="4" t="s">
        <v>21</v>
      </c>
      <c r="G990" s="4" t="s">
        <v>2681</v>
      </c>
      <c r="H990" s="4" t="s">
        <v>2682</v>
      </c>
      <c r="I990" s="7">
        <v>47118</v>
      </c>
      <c r="J990" s="7">
        <v>47118</v>
      </c>
      <c r="K990" s="4" t="s">
        <v>16</v>
      </c>
      <c r="L990" s="4" t="s">
        <v>16</v>
      </c>
      <c r="M990" s="4" t="s">
        <v>2636</v>
      </c>
      <c r="N990" s="4" t="s">
        <v>18</v>
      </c>
      <c r="O990" s="4" t="s">
        <v>222</v>
      </c>
      <c r="P990" s="4">
        <v>-0.56200000000000006</v>
      </c>
      <c r="Q990" s="9">
        <v>100</v>
      </c>
      <c r="R990" s="9">
        <v>328802.21446538338</v>
      </c>
      <c r="S990" s="9">
        <v>0</v>
      </c>
      <c r="T990" s="9">
        <v>478007.9256476803</v>
      </c>
      <c r="U990" s="9">
        <v>1088716.1413691917</v>
      </c>
      <c r="V990" s="9">
        <v>-10182.277314902076</v>
      </c>
      <c r="W990" s="9">
        <v>1088716.1413691917</v>
      </c>
      <c r="X990" s="9">
        <v>2984242.422851447</v>
      </c>
      <c r="Y990" s="9">
        <v>4615260.4836619049</v>
      </c>
      <c r="Z990" s="9">
        <v>4286458.2691965215</v>
      </c>
      <c r="AA990" s="9">
        <v>4764466.1948442021</v>
      </c>
      <c r="AB990" s="9">
        <v>5375174.4105657134</v>
      </c>
      <c r="AC990" s="9">
        <v>4276275.9918816192</v>
      </c>
      <c r="AD990" s="9">
        <v>5375174.4105657134</v>
      </c>
      <c r="AE990" s="9">
        <v>7270700.6920479685</v>
      </c>
      <c r="AF990" s="9">
        <v>28186432.763047211</v>
      </c>
      <c r="AG990" s="9">
        <f>IF(ISBLANK(Tabla3[[#This Row],[FPO]]),"",YEAR(Tabla3[[#This Row],[FPO]])-$B$1)</f>
        <v>5</v>
      </c>
      <c r="AH990" s="9"/>
    </row>
    <row r="991" spans="1:34" x14ac:dyDescent="0.25">
      <c r="A991" s="4" t="s">
        <v>2651</v>
      </c>
      <c r="B991" s="7" t="s">
        <v>2652</v>
      </c>
      <c r="C991" s="5">
        <v>44757.498611111114</v>
      </c>
      <c r="D991" s="6">
        <v>44757.498611111114</v>
      </c>
      <c r="E991" s="4">
        <v>19.899999999999999</v>
      </c>
      <c r="F991" s="4" t="s">
        <v>21</v>
      </c>
      <c r="G991" s="4" t="s">
        <v>2653</v>
      </c>
      <c r="H991" s="4" t="s">
        <v>2654</v>
      </c>
      <c r="I991" s="7">
        <v>46022</v>
      </c>
      <c r="J991" s="7">
        <v>46022</v>
      </c>
      <c r="K991" s="4" t="s">
        <v>16</v>
      </c>
      <c r="L991" s="4" t="s">
        <v>16</v>
      </c>
      <c r="M991" s="4" t="s">
        <v>2631</v>
      </c>
      <c r="N991" s="4" t="s">
        <v>16</v>
      </c>
      <c r="O991" s="4" t="s">
        <v>222</v>
      </c>
      <c r="P991" s="4">
        <v>-3.9325999999999999</v>
      </c>
      <c r="Q991" s="9">
        <v>0</v>
      </c>
      <c r="R991" s="9">
        <v>459473.15704881458</v>
      </c>
      <c r="S991" s="9">
        <v>0</v>
      </c>
      <c r="T991" s="9">
        <v>667975.46071520681</v>
      </c>
      <c r="U991" s="9">
        <v>1521388.3015303449</v>
      </c>
      <c r="V991" s="9">
        <v>-233706.38714968599</v>
      </c>
      <c r="W991" s="9">
        <v>1521388.3015303449</v>
      </c>
      <c r="X991" s="9">
        <v>0</v>
      </c>
      <c r="Y991" s="9">
        <v>4745931.4262453364</v>
      </c>
      <c r="Z991" s="9">
        <v>4286458.2691965215</v>
      </c>
      <c r="AA991" s="9">
        <v>4954433.7299117278</v>
      </c>
      <c r="AB991" s="9">
        <v>5807846.5707268659</v>
      </c>
      <c r="AC991" s="9">
        <v>4052751.8820468355</v>
      </c>
      <c r="AD991" s="9">
        <v>5807846.5707268659</v>
      </c>
      <c r="AE991" s="9">
        <v>4286458.2691965215</v>
      </c>
      <c r="AF991" s="9">
        <v>28037282.644249678</v>
      </c>
      <c r="AG991" s="9">
        <f>IF(ISBLANK(Tabla3[[#This Row],[FPO]]),"",YEAR(Tabla3[[#This Row],[FPO]])-$B$1)</f>
        <v>2</v>
      </c>
      <c r="AH991" s="9"/>
    </row>
    <row r="992" spans="1:34" x14ac:dyDescent="0.25">
      <c r="A992" s="4" t="s">
        <v>2688</v>
      </c>
      <c r="B992" s="7" t="s">
        <v>2689</v>
      </c>
      <c r="C992" s="5">
        <v>44733.430555555555</v>
      </c>
      <c r="D992" s="6">
        <v>44733.430555555555</v>
      </c>
      <c r="E992" s="4">
        <v>15</v>
      </c>
      <c r="F992" s="4" t="s">
        <v>21</v>
      </c>
      <c r="G992" s="4" t="s">
        <v>2690</v>
      </c>
      <c r="H992" s="4" t="s">
        <v>2691</v>
      </c>
      <c r="I992" s="7">
        <v>45657</v>
      </c>
      <c r="J992" s="7">
        <v>45657</v>
      </c>
      <c r="K992" s="4" t="s">
        <v>16</v>
      </c>
      <c r="L992" s="4" t="s">
        <v>16</v>
      </c>
      <c r="M992" s="4" t="s">
        <v>2636</v>
      </c>
      <c r="N992" s="4" t="s">
        <v>16</v>
      </c>
      <c r="O992" s="4" t="s">
        <v>222</v>
      </c>
      <c r="P992" s="4">
        <v>2.6726179999999999</v>
      </c>
      <c r="Q992" s="9">
        <v>0</v>
      </c>
      <c r="R992" s="9">
        <v>513690.9895805745</v>
      </c>
      <c r="S992" s="9">
        <v>0</v>
      </c>
      <c r="T992" s="9">
        <v>746796.56507960113</v>
      </c>
      <c r="U992" s="9">
        <v>1700912.1211109255</v>
      </c>
      <c r="V992" s="9">
        <v>235576.14833757165</v>
      </c>
      <c r="W992" s="9">
        <v>1700912.1211109255</v>
      </c>
      <c r="X992" s="9">
        <v>0</v>
      </c>
      <c r="Y992" s="9">
        <v>4800149.2587770959</v>
      </c>
      <c r="Z992" s="9">
        <v>4286458.2691965215</v>
      </c>
      <c r="AA992" s="9">
        <v>5033254.834276123</v>
      </c>
      <c r="AB992" s="9">
        <v>5987370.3903074469</v>
      </c>
      <c r="AC992" s="9">
        <v>4522034.4175340934</v>
      </c>
      <c r="AD992" s="9">
        <v>5987370.3903074469</v>
      </c>
      <c r="AE992" s="9">
        <v>4286458.2691965215</v>
      </c>
      <c r="AF992" s="9">
        <v>28908889.846003965</v>
      </c>
      <c r="AG992" s="9">
        <f>IF(ISBLANK(Tabla3[[#This Row],[FPO]]),"",YEAR(Tabla3[[#This Row],[FPO]])-$B$1)</f>
        <v>1</v>
      </c>
      <c r="AH992" s="9"/>
    </row>
    <row r="993" spans="1:34" x14ac:dyDescent="0.25">
      <c r="A993" s="4" t="s">
        <v>2692</v>
      </c>
      <c r="B993" s="7" t="s">
        <v>2689</v>
      </c>
      <c r="C993" s="5">
        <v>44733.430555555555</v>
      </c>
      <c r="D993" s="6">
        <v>44733.430555555555</v>
      </c>
      <c r="E993" s="4">
        <v>15</v>
      </c>
      <c r="F993" s="4" t="s">
        <v>21</v>
      </c>
      <c r="G993" s="4" t="s">
        <v>2693</v>
      </c>
      <c r="H993" s="4" t="s">
        <v>2691</v>
      </c>
      <c r="I993" s="7">
        <v>45657</v>
      </c>
      <c r="J993" s="7">
        <v>45657</v>
      </c>
      <c r="K993" s="4" t="s">
        <v>16</v>
      </c>
      <c r="L993" s="4" t="s">
        <v>16</v>
      </c>
      <c r="M993" s="4" t="s">
        <v>2636</v>
      </c>
      <c r="N993" s="4" t="s">
        <v>16</v>
      </c>
      <c r="O993" s="4" t="s">
        <v>222</v>
      </c>
      <c r="P993" s="4">
        <v>-10.625540000000001</v>
      </c>
      <c r="Q993" s="9">
        <v>0</v>
      </c>
      <c r="R993" s="9">
        <v>513690.9895805745</v>
      </c>
      <c r="S993" s="9">
        <v>0</v>
      </c>
      <c r="T993" s="9">
        <v>746796.56507960113</v>
      </c>
      <c r="U993" s="9">
        <v>1700912.1211109255</v>
      </c>
      <c r="V993" s="9">
        <v>-936581.20509807253</v>
      </c>
      <c r="W993" s="9">
        <v>1700912.1211109255</v>
      </c>
      <c r="X993" s="9">
        <v>0</v>
      </c>
      <c r="Y993" s="9">
        <v>4800149.2587770959</v>
      </c>
      <c r="Z993" s="9">
        <v>4286458.2691965215</v>
      </c>
      <c r="AA993" s="9">
        <v>5033254.834276123</v>
      </c>
      <c r="AB993" s="9">
        <v>5987370.3903074469</v>
      </c>
      <c r="AC993" s="9">
        <v>3349877.064098449</v>
      </c>
      <c r="AD993" s="9">
        <v>5987370.3903074469</v>
      </c>
      <c r="AE993" s="9">
        <v>4286458.2691965215</v>
      </c>
      <c r="AF993" s="9">
        <v>27736732.492568314</v>
      </c>
      <c r="AG993" s="9">
        <f>IF(ISBLANK(Tabla3[[#This Row],[FPO]]),"",YEAR(Tabla3[[#This Row],[FPO]])-$B$1)</f>
        <v>1</v>
      </c>
      <c r="AH993" s="9"/>
    </row>
    <row r="994" spans="1:34" x14ac:dyDescent="0.25">
      <c r="A994" s="4" t="s">
        <v>2709</v>
      </c>
      <c r="B994" s="7" t="s">
        <v>2710</v>
      </c>
      <c r="C994" s="5">
        <v>44764.59097222222</v>
      </c>
      <c r="D994" s="6">
        <v>44764.59097222222</v>
      </c>
      <c r="E994" s="4">
        <v>9.9</v>
      </c>
      <c r="F994" s="4" t="s">
        <v>21</v>
      </c>
      <c r="G994" s="4" t="s">
        <v>2711</v>
      </c>
      <c r="H994" s="4" t="s">
        <v>2712</v>
      </c>
      <c r="I994" s="7">
        <v>45869</v>
      </c>
      <c r="J994" s="7">
        <v>45869</v>
      </c>
      <c r="K994" s="4" t="s">
        <v>16</v>
      </c>
      <c r="L994" s="4" t="s">
        <v>16</v>
      </c>
      <c r="M994" s="4" t="s">
        <v>2636</v>
      </c>
      <c r="N994" s="4" t="s">
        <v>16</v>
      </c>
      <c r="O994" s="4" t="s">
        <v>222</v>
      </c>
      <c r="P994" s="4">
        <v>-0.02</v>
      </c>
      <c r="Q994" s="9">
        <v>0</v>
      </c>
      <c r="R994" s="9">
        <v>459473.15704881464</v>
      </c>
      <c r="S994" s="9">
        <v>0</v>
      </c>
      <c r="T994" s="9">
        <v>667975.46071520657</v>
      </c>
      <c r="U994" s="9">
        <v>1521388.3015303449</v>
      </c>
      <c r="V994" s="9">
        <v>-2389.1239631624962</v>
      </c>
      <c r="W994" s="9">
        <v>1521388.3015303449</v>
      </c>
      <c r="X994" s="9">
        <v>0</v>
      </c>
      <c r="Y994" s="9">
        <v>4745931.4262453364</v>
      </c>
      <c r="Z994" s="9">
        <v>4286458.2691965215</v>
      </c>
      <c r="AA994" s="9">
        <v>4954433.7299117278</v>
      </c>
      <c r="AB994" s="9">
        <v>5807846.5707268659</v>
      </c>
      <c r="AC994" s="9">
        <v>4284069.1452333592</v>
      </c>
      <c r="AD994" s="9">
        <v>5807846.5707268659</v>
      </c>
      <c r="AE994" s="9">
        <v>4286458.2691965215</v>
      </c>
      <c r="AF994" s="9">
        <v>28268599.907436199</v>
      </c>
      <c r="AG994" s="9">
        <f>IF(ISBLANK(Tabla3[[#This Row],[FPO]]),"",YEAR(Tabla3[[#This Row],[FPO]])-$B$1)</f>
        <v>2</v>
      </c>
      <c r="AH994" s="9"/>
    </row>
    <row r="995" spans="1:34" x14ac:dyDescent="0.25">
      <c r="A995" s="4" t="s">
        <v>2645</v>
      </c>
      <c r="B995" s="7" t="s">
        <v>2646</v>
      </c>
      <c r="C995" s="5">
        <v>44757.455555555556</v>
      </c>
      <c r="D995" s="6">
        <v>44757.455555555556</v>
      </c>
      <c r="E995" s="4">
        <v>100</v>
      </c>
      <c r="F995" s="4" t="s">
        <v>21</v>
      </c>
      <c r="G995" s="4" t="s">
        <v>2647</v>
      </c>
      <c r="H995" s="4" t="s">
        <v>2648</v>
      </c>
      <c r="I995" s="7">
        <v>46022</v>
      </c>
      <c r="J995" s="7">
        <v>46022</v>
      </c>
      <c r="K995" s="4" t="s">
        <v>16</v>
      </c>
      <c r="L995" s="4" t="s">
        <v>16</v>
      </c>
      <c r="M995" s="4" t="s">
        <v>2631</v>
      </c>
      <c r="N995" s="4" t="s">
        <v>16</v>
      </c>
      <c r="O995" s="4" t="s">
        <v>222</v>
      </c>
      <c r="P995" s="4">
        <v>-3.77</v>
      </c>
      <c r="Q995" s="9">
        <v>0</v>
      </c>
      <c r="R995" s="9">
        <v>459473.15704881452</v>
      </c>
      <c r="S995" s="9">
        <v>0</v>
      </c>
      <c r="T995" s="9">
        <v>667975.46071520646</v>
      </c>
      <c r="U995" s="9">
        <v>1521388.3015303449</v>
      </c>
      <c r="V995" s="9">
        <v>-44584.636838556922</v>
      </c>
      <c r="W995" s="9">
        <v>1521388.3015303449</v>
      </c>
      <c r="X995" s="9">
        <v>0</v>
      </c>
      <c r="Y995" s="9">
        <v>4745931.4262453364</v>
      </c>
      <c r="Z995" s="9">
        <v>4286458.2691965215</v>
      </c>
      <c r="AA995" s="9">
        <v>4954433.7299117278</v>
      </c>
      <c r="AB995" s="9">
        <v>5807846.5707268659</v>
      </c>
      <c r="AC995" s="9">
        <v>4241873.6323579643</v>
      </c>
      <c r="AD995" s="9">
        <v>5807846.5707268659</v>
      </c>
      <c r="AE995" s="9">
        <v>4286458.2691965215</v>
      </c>
      <c r="AF995" s="9">
        <v>28226404.394560806</v>
      </c>
      <c r="AG995" s="9">
        <f>IF(ISBLANK(Tabla3[[#This Row],[FPO]]),"",YEAR(Tabla3[[#This Row],[FPO]])-$B$1)</f>
        <v>2</v>
      </c>
      <c r="AH995" s="9"/>
    </row>
    <row r="996" spans="1:34" x14ac:dyDescent="0.25">
      <c r="A996" s="4" t="s">
        <v>2649</v>
      </c>
      <c r="B996" s="7" t="s">
        <v>2646</v>
      </c>
      <c r="C996" s="5">
        <v>44757.455555555556</v>
      </c>
      <c r="D996" s="6">
        <v>44757.455555555556</v>
      </c>
      <c r="E996" s="4">
        <v>100</v>
      </c>
      <c r="F996" s="4" t="s">
        <v>21</v>
      </c>
      <c r="G996" s="4" t="s">
        <v>2650</v>
      </c>
      <c r="H996" s="4" t="s">
        <v>2648</v>
      </c>
      <c r="I996" s="7">
        <v>46022</v>
      </c>
      <c r="J996" s="7">
        <v>46022</v>
      </c>
      <c r="K996" s="4" t="s">
        <v>16</v>
      </c>
      <c r="L996" s="4" t="s">
        <v>16</v>
      </c>
      <c r="M996" s="4" t="s">
        <v>2631</v>
      </c>
      <c r="N996" s="4" t="s">
        <v>16</v>
      </c>
      <c r="O996" s="4" t="s">
        <v>222</v>
      </c>
      <c r="P996" s="4">
        <v>-3.46</v>
      </c>
      <c r="Q996" s="9">
        <v>0</v>
      </c>
      <c r="R996" s="9">
        <v>459473.15704881452</v>
      </c>
      <c r="S996" s="9">
        <v>0</v>
      </c>
      <c r="T996" s="9">
        <v>667975.46071520646</v>
      </c>
      <c r="U996" s="9">
        <v>1521388.3015303449</v>
      </c>
      <c r="V996" s="9">
        <v>-40918.526117084068</v>
      </c>
      <c r="W996" s="9">
        <v>1521388.3015303449</v>
      </c>
      <c r="X996" s="9">
        <v>0</v>
      </c>
      <c r="Y996" s="9">
        <v>4745931.4262453364</v>
      </c>
      <c r="Z996" s="9">
        <v>4286458.2691965215</v>
      </c>
      <c r="AA996" s="9">
        <v>4954433.7299117278</v>
      </c>
      <c r="AB996" s="9">
        <v>5807846.5707268659</v>
      </c>
      <c r="AC996" s="9">
        <v>4245539.7430794379</v>
      </c>
      <c r="AD996" s="9">
        <v>5807846.5707268659</v>
      </c>
      <c r="AE996" s="9">
        <v>4286458.2691965215</v>
      </c>
      <c r="AF996" s="9">
        <v>28230070.505282283</v>
      </c>
      <c r="AG996" s="9">
        <f>IF(ISBLANK(Tabla3[[#This Row],[FPO]]),"",YEAR(Tabla3[[#This Row],[FPO]])-$B$1)</f>
        <v>2</v>
      </c>
      <c r="AH996" s="9"/>
    </row>
    <row r="997" spans="1:34" hidden="1" x14ac:dyDescent="0.25">
      <c r="A997" s="4" t="s">
        <v>2639</v>
      </c>
      <c r="B997" s="7" t="s">
        <v>2640</v>
      </c>
      <c r="C997" s="5">
        <v>44757.681944444441</v>
      </c>
      <c r="D997" s="6">
        <v>44757.681944444441</v>
      </c>
      <c r="E997" s="4">
        <v>100</v>
      </c>
      <c r="F997" s="4" t="s">
        <v>21</v>
      </c>
      <c r="G997" s="4" t="s">
        <v>2641</v>
      </c>
      <c r="H997" s="4" t="s">
        <v>2642</v>
      </c>
      <c r="I997" s="7">
        <v>46387</v>
      </c>
      <c r="J997" s="7">
        <v>46387</v>
      </c>
      <c r="K997" s="4" t="s">
        <v>16</v>
      </c>
      <c r="L997" s="4" t="s">
        <v>16</v>
      </c>
      <c r="M997" s="4" t="s">
        <v>2631</v>
      </c>
      <c r="N997" s="4" t="s">
        <v>16</v>
      </c>
      <c r="O997" s="4" t="s">
        <v>222</v>
      </c>
      <c r="P997" s="4">
        <v>-0.96</v>
      </c>
      <c r="Q997" s="9">
        <v>0</v>
      </c>
      <c r="R997" s="9">
        <v>410977.77911342977</v>
      </c>
      <c r="S997" s="9">
        <v>0</v>
      </c>
      <c r="T997" s="9">
        <v>597473.57845725096</v>
      </c>
      <c r="U997" s="9">
        <v>1360812.4342847452</v>
      </c>
      <c r="V997" s="9">
        <v>-10154.845324640593</v>
      </c>
      <c r="W997" s="9">
        <v>1360812.4342847452</v>
      </c>
      <c r="X997" s="9">
        <v>0</v>
      </c>
      <c r="Y997" s="9">
        <v>4697436.0483099511</v>
      </c>
      <c r="Z997" s="9">
        <v>4286458.2691965215</v>
      </c>
      <c r="AA997" s="9">
        <v>4883931.8476537727</v>
      </c>
      <c r="AB997" s="9">
        <v>5647270.7034812663</v>
      </c>
      <c r="AC997" s="9">
        <v>4276303.4238718813</v>
      </c>
      <c r="AD997" s="9">
        <v>5647270.7034812663</v>
      </c>
      <c r="AE997" s="9">
        <v>4286458.2691965215</v>
      </c>
      <c r="AF997" s="9">
        <v>27900973.125012986</v>
      </c>
      <c r="AG997" s="9">
        <f>IF(ISBLANK(Tabla3[[#This Row],[FPO]]),"",YEAR(Tabla3[[#This Row],[FPO]])-$B$1)</f>
        <v>3</v>
      </c>
      <c r="AH997" s="9"/>
    </row>
    <row r="998" spans="1:34" hidden="1" x14ac:dyDescent="0.25">
      <c r="A998" s="4" t="s">
        <v>2643</v>
      </c>
      <c r="B998" s="7" t="s">
        <v>2640</v>
      </c>
      <c r="C998" s="5">
        <v>44757.681944444441</v>
      </c>
      <c r="D998" s="6">
        <v>44757.681944444441</v>
      </c>
      <c r="E998" s="4">
        <v>100</v>
      </c>
      <c r="F998" s="4" t="s">
        <v>21</v>
      </c>
      <c r="G998" s="4" t="s">
        <v>2644</v>
      </c>
      <c r="H998" s="4" t="s">
        <v>2642</v>
      </c>
      <c r="I998" s="7">
        <v>46387</v>
      </c>
      <c r="J998" s="7">
        <v>46387</v>
      </c>
      <c r="K998" s="4" t="s">
        <v>16</v>
      </c>
      <c r="L998" s="4" t="s">
        <v>16</v>
      </c>
      <c r="M998" s="4" t="s">
        <v>2631</v>
      </c>
      <c r="N998" s="4" t="s">
        <v>16</v>
      </c>
      <c r="O998" s="4" t="s">
        <v>222</v>
      </c>
      <c r="P998" s="4">
        <v>-0.48</v>
      </c>
      <c r="Q998" s="9">
        <v>0</v>
      </c>
      <c r="R998" s="9">
        <v>410977.77911342977</v>
      </c>
      <c r="S998" s="9">
        <v>0</v>
      </c>
      <c r="T998" s="9">
        <v>597473.57845725096</v>
      </c>
      <c r="U998" s="9">
        <v>1360812.4342847452</v>
      </c>
      <c r="V998" s="9">
        <v>-5077.4226623202967</v>
      </c>
      <c r="W998" s="9">
        <v>1360812.4342847452</v>
      </c>
      <c r="X998" s="9">
        <v>0</v>
      </c>
      <c r="Y998" s="9">
        <v>4697436.0483099511</v>
      </c>
      <c r="Z998" s="9">
        <v>4286458.2691965215</v>
      </c>
      <c r="AA998" s="9">
        <v>4883931.8476537727</v>
      </c>
      <c r="AB998" s="9">
        <v>5647270.7034812663</v>
      </c>
      <c r="AC998" s="9">
        <v>4281380.8465342009</v>
      </c>
      <c r="AD998" s="9">
        <v>5647270.7034812663</v>
      </c>
      <c r="AE998" s="9">
        <v>4286458.2691965215</v>
      </c>
      <c r="AF998" s="9">
        <v>27906050.547675304</v>
      </c>
      <c r="AG998" s="9">
        <f>IF(ISBLANK(Tabla3[[#This Row],[FPO]]),"",YEAR(Tabla3[[#This Row],[FPO]])-$B$1)</f>
        <v>3</v>
      </c>
      <c r="AH998" s="9"/>
    </row>
    <row r="999" spans="1:34" hidden="1" x14ac:dyDescent="0.25">
      <c r="A999" s="4" t="s">
        <v>2673</v>
      </c>
      <c r="B999" s="7" t="s">
        <v>2674</v>
      </c>
      <c r="C999" s="5">
        <v>44760.81527777778</v>
      </c>
      <c r="D999" s="6">
        <v>44760.81527777778</v>
      </c>
      <c r="E999" s="4">
        <v>80</v>
      </c>
      <c r="F999" s="4" t="s">
        <v>21</v>
      </c>
      <c r="G999" s="4" t="s">
        <v>2675</v>
      </c>
      <c r="H999" s="4" t="s">
        <v>2676</v>
      </c>
      <c r="I999" s="7">
        <v>46387</v>
      </c>
      <c r="J999" s="7">
        <v>46387</v>
      </c>
      <c r="K999" s="4" t="s">
        <v>16</v>
      </c>
      <c r="L999" s="4" t="s">
        <v>16</v>
      </c>
      <c r="M999" s="4" t="s">
        <v>2636</v>
      </c>
      <c r="N999" s="4" t="s">
        <v>16</v>
      </c>
      <c r="O999" s="4" t="s">
        <v>222</v>
      </c>
      <c r="P999" s="4">
        <v>-15.85821</v>
      </c>
      <c r="Q999" s="9">
        <v>0</v>
      </c>
      <c r="R999" s="9">
        <v>410977.77911342995</v>
      </c>
      <c r="S999" s="9">
        <v>0</v>
      </c>
      <c r="T999" s="9">
        <v>597473.57845725131</v>
      </c>
      <c r="U999" s="9">
        <v>1360812.4342847455</v>
      </c>
      <c r="V999" s="9">
        <v>-209684.46572352693</v>
      </c>
      <c r="W999" s="9">
        <v>1360812.4342847455</v>
      </c>
      <c r="X999" s="9">
        <v>0</v>
      </c>
      <c r="Y999" s="9">
        <v>4697436.0483099511</v>
      </c>
      <c r="Z999" s="9">
        <v>4286458.2691965215</v>
      </c>
      <c r="AA999" s="9">
        <v>4883931.8476537727</v>
      </c>
      <c r="AB999" s="9">
        <v>5647270.7034812672</v>
      </c>
      <c r="AC999" s="9">
        <v>4076773.8034729944</v>
      </c>
      <c r="AD999" s="9">
        <v>5647270.7034812672</v>
      </c>
      <c r="AE999" s="9">
        <v>4286458.2691965215</v>
      </c>
      <c r="AF999" s="9">
        <v>27701443.5046141</v>
      </c>
      <c r="AG999" s="9">
        <f>IF(ISBLANK(Tabla3[[#This Row],[FPO]]),"",YEAR(Tabla3[[#This Row],[FPO]])-$B$1)</f>
        <v>3</v>
      </c>
      <c r="AH999" s="9"/>
    </row>
    <row r="1000" spans="1:34" hidden="1" x14ac:dyDescent="0.25">
      <c r="A1000" s="4" t="s">
        <v>2677</v>
      </c>
      <c r="B1000" s="7" t="s">
        <v>2674</v>
      </c>
      <c r="C1000" s="5">
        <v>44760.81527777778</v>
      </c>
      <c r="D1000" s="6">
        <v>44760.81527777778</v>
      </c>
      <c r="E1000" s="4">
        <v>80</v>
      </c>
      <c r="F1000" s="4" t="s">
        <v>21</v>
      </c>
      <c r="G1000" s="4" t="s">
        <v>2678</v>
      </c>
      <c r="H1000" s="4" t="s">
        <v>2676</v>
      </c>
      <c r="I1000" s="7">
        <v>46387</v>
      </c>
      <c r="J1000" s="7">
        <v>46387</v>
      </c>
      <c r="K1000" s="4" t="s">
        <v>16</v>
      </c>
      <c r="L1000" s="4" t="s">
        <v>16</v>
      </c>
      <c r="M1000" s="4" t="s">
        <v>2636</v>
      </c>
      <c r="N1000" s="4" t="s">
        <v>16</v>
      </c>
      <c r="O1000" s="4" t="s">
        <v>222</v>
      </c>
      <c r="P1000" s="4">
        <v>-15.40156</v>
      </c>
      <c r="Q1000" s="9">
        <v>0</v>
      </c>
      <c r="R1000" s="9">
        <v>410977.77911342995</v>
      </c>
      <c r="S1000" s="9">
        <v>0</v>
      </c>
      <c r="T1000" s="9">
        <v>597473.57845725131</v>
      </c>
      <c r="U1000" s="9">
        <v>1360812.4342847455</v>
      </c>
      <c r="V1000" s="9">
        <v>-203646.4317163692</v>
      </c>
      <c r="W1000" s="9">
        <v>1360812.4342847455</v>
      </c>
      <c r="X1000" s="9">
        <v>0</v>
      </c>
      <c r="Y1000" s="9">
        <v>4697436.0483099511</v>
      </c>
      <c r="Z1000" s="9">
        <v>4286458.2691965215</v>
      </c>
      <c r="AA1000" s="9">
        <v>4883931.8476537727</v>
      </c>
      <c r="AB1000" s="9">
        <v>5647270.7034812672</v>
      </c>
      <c r="AC1000" s="9">
        <v>4082811.8374801525</v>
      </c>
      <c r="AD1000" s="9">
        <v>5647270.7034812672</v>
      </c>
      <c r="AE1000" s="9">
        <v>4286458.2691965215</v>
      </c>
      <c r="AF1000" s="9">
        <v>27707481.538621258</v>
      </c>
      <c r="AG1000" s="9">
        <f>IF(ISBLANK(Tabla3[[#This Row],[FPO]]),"",YEAR(Tabla3[[#This Row],[FPO]])-$B$1)</f>
        <v>3</v>
      </c>
      <c r="AH1000" s="9"/>
    </row>
    <row r="1001" spans="1:34" hidden="1" x14ac:dyDescent="0.25">
      <c r="A1001" s="4" t="s">
        <v>2744</v>
      </c>
      <c r="B1001" s="7" t="s">
        <v>2745</v>
      </c>
      <c r="C1001" s="5">
        <v>44800.455555555556</v>
      </c>
      <c r="D1001" s="6">
        <v>44800.455555555556</v>
      </c>
      <c r="E1001" s="4">
        <v>60</v>
      </c>
      <c r="F1001" s="4" t="s">
        <v>21</v>
      </c>
      <c r="G1001" s="4" t="s">
        <v>2746</v>
      </c>
      <c r="H1001" s="4" t="s">
        <v>2747</v>
      </c>
      <c r="I1001" s="7">
        <v>46387</v>
      </c>
      <c r="J1001" s="7">
        <v>46387</v>
      </c>
      <c r="K1001" s="4" t="s">
        <v>16</v>
      </c>
      <c r="L1001" s="4" t="s">
        <v>16</v>
      </c>
      <c r="M1001" s="4" t="s">
        <v>2631</v>
      </c>
      <c r="N1001" s="4" t="s">
        <v>16</v>
      </c>
      <c r="O1001" s="4" t="s">
        <v>222</v>
      </c>
      <c r="P1001" s="4">
        <v>-6.16</v>
      </c>
      <c r="Q1001" s="9">
        <v>0</v>
      </c>
      <c r="R1001" s="9">
        <v>410977.77911342977</v>
      </c>
      <c r="S1001" s="9">
        <v>0</v>
      </c>
      <c r="T1001" s="9">
        <v>597473.57845725119</v>
      </c>
      <c r="U1001" s="9">
        <v>1360812.4342847448</v>
      </c>
      <c r="V1001" s="9">
        <v>-108600.42916629522</v>
      </c>
      <c r="W1001" s="9">
        <v>1360812.4342847448</v>
      </c>
      <c r="X1001" s="9">
        <v>0</v>
      </c>
      <c r="Y1001" s="9">
        <v>4697436.0483099511</v>
      </c>
      <c r="Z1001" s="9">
        <v>4286458.2691965215</v>
      </c>
      <c r="AA1001" s="9">
        <v>4883931.8476537727</v>
      </c>
      <c r="AB1001" s="9">
        <v>5647270.7034812663</v>
      </c>
      <c r="AC1001" s="9">
        <v>4177857.8400302264</v>
      </c>
      <c r="AD1001" s="9">
        <v>5647270.7034812663</v>
      </c>
      <c r="AE1001" s="9">
        <v>4286458.2691965215</v>
      </c>
      <c r="AF1001" s="9">
        <v>27802527.541171327</v>
      </c>
      <c r="AG1001" s="9">
        <f>IF(ISBLANK(Tabla3[[#This Row],[FPO]]),"",YEAR(Tabla3[[#This Row],[FPO]])-$B$1)</f>
        <v>3</v>
      </c>
      <c r="AH1001" s="9"/>
    </row>
    <row r="1002" spans="1:34" hidden="1" x14ac:dyDescent="0.25">
      <c r="A1002" s="4" t="s">
        <v>2748</v>
      </c>
      <c r="B1002" s="7" t="s">
        <v>2745</v>
      </c>
      <c r="C1002" s="5">
        <v>44800.455555555556</v>
      </c>
      <c r="D1002" s="6">
        <v>44800.455555555556</v>
      </c>
      <c r="E1002" s="4">
        <v>60</v>
      </c>
      <c r="F1002" s="4" t="s">
        <v>21</v>
      </c>
      <c r="G1002" s="4" t="s">
        <v>2749</v>
      </c>
      <c r="H1002" s="4" t="s">
        <v>2747</v>
      </c>
      <c r="I1002" s="7">
        <v>46387</v>
      </c>
      <c r="J1002" s="7">
        <v>46387</v>
      </c>
      <c r="K1002" s="4" t="s">
        <v>16</v>
      </c>
      <c r="L1002" s="4" t="s">
        <v>16</v>
      </c>
      <c r="M1002" s="4" t="s">
        <v>2631</v>
      </c>
      <c r="N1002" s="4" t="s">
        <v>16</v>
      </c>
      <c r="O1002" s="4" t="s">
        <v>222</v>
      </c>
      <c r="P1002" s="4">
        <v>-3.49</v>
      </c>
      <c r="Q1002" s="9">
        <v>0</v>
      </c>
      <c r="R1002" s="9">
        <v>410977.77911342977</v>
      </c>
      <c r="S1002" s="9">
        <v>0</v>
      </c>
      <c r="T1002" s="9">
        <v>597473.57845725119</v>
      </c>
      <c r="U1002" s="9">
        <v>1360812.4342847448</v>
      </c>
      <c r="V1002" s="9">
        <v>-61528.489901034147</v>
      </c>
      <c r="W1002" s="9">
        <v>1360812.4342847448</v>
      </c>
      <c r="X1002" s="9">
        <v>0</v>
      </c>
      <c r="Y1002" s="9">
        <v>4697436.0483099511</v>
      </c>
      <c r="Z1002" s="9">
        <v>4286458.2691965215</v>
      </c>
      <c r="AA1002" s="9">
        <v>4883931.8476537727</v>
      </c>
      <c r="AB1002" s="9">
        <v>5647270.7034812663</v>
      </c>
      <c r="AC1002" s="9">
        <v>4224929.7792954873</v>
      </c>
      <c r="AD1002" s="9">
        <v>5647270.7034812663</v>
      </c>
      <c r="AE1002" s="9">
        <v>4286458.2691965215</v>
      </c>
      <c r="AF1002" s="9">
        <v>27849599.480436586</v>
      </c>
      <c r="AG1002" s="9">
        <f>IF(ISBLANK(Tabla3[[#This Row],[FPO]]),"",YEAR(Tabla3[[#This Row],[FPO]])-$B$1)</f>
        <v>3</v>
      </c>
      <c r="AH1002" s="9"/>
    </row>
    <row r="1003" spans="1:34" hidden="1" x14ac:dyDescent="0.25">
      <c r="A1003" s="4" t="s">
        <v>2655</v>
      </c>
      <c r="B1003" s="7" t="s">
        <v>2656</v>
      </c>
      <c r="C1003" s="5">
        <v>44757.507638888892</v>
      </c>
      <c r="D1003" s="6">
        <v>44757.507638888892</v>
      </c>
      <c r="E1003" s="4">
        <v>9.9</v>
      </c>
      <c r="F1003" s="4" t="s">
        <v>21</v>
      </c>
      <c r="G1003" s="4" t="s">
        <v>2657</v>
      </c>
      <c r="H1003" s="4" t="s">
        <v>2658</v>
      </c>
      <c r="I1003" s="7">
        <v>46387</v>
      </c>
      <c r="J1003" s="7">
        <v>46387</v>
      </c>
      <c r="K1003" s="4" t="s">
        <v>16</v>
      </c>
      <c r="L1003" s="4" t="s">
        <v>16</v>
      </c>
      <c r="M1003" s="4" t="s">
        <v>2631</v>
      </c>
      <c r="N1003" s="4" t="s">
        <v>16</v>
      </c>
      <c r="O1003" s="4" t="s">
        <v>222</v>
      </c>
      <c r="P1003" s="4">
        <v>-6.2837199999999998E-4</v>
      </c>
      <c r="Q1003" s="9">
        <v>0</v>
      </c>
      <c r="R1003" s="9">
        <v>410977.77911342995</v>
      </c>
      <c r="S1003" s="9">
        <v>0</v>
      </c>
      <c r="T1003" s="9">
        <v>597473.57845725107</v>
      </c>
      <c r="U1003" s="9">
        <v>1360812.4342847455</v>
      </c>
      <c r="V1003" s="9">
        <v>-67.140366859586052</v>
      </c>
      <c r="W1003" s="9">
        <v>1360812.4342847455</v>
      </c>
      <c r="X1003" s="9">
        <v>0</v>
      </c>
      <c r="Y1003" s="9">
        <v>4697436.0483099511</v>
      </c>
      <c r="Z1003" s="9">
        <v>4286458.2691965215</v>
      </c>
      <c r="AA1003" s="9">
        <v>4883931.8476537727</v>
      </c>
      <c r="AB1003" s="9">
        <v>5647270.7034812672</v>
      </c>
      <c r="AC1003" s="9">
        <v>4286391.1288296618</v>
      </c>
      <c r="AD1003" s="9">
        <v>5647270.7034812672</v>
      </c>
      <c r="AE1003" s="9">
        <v>4286458.2691965215</v>
      </c>
      <c r="AF1003" s="9">
        <v>27911060.829970766</v>
      </c>
      <c r="AG1003" s="9">
        <f>IF(ISBLANK(Tabla3[[#This Row],[FPO]]),"",YEAR(Tabla3[[#This Row],[FPO]])-$B$1)</f>
        <v>3</v>
      </c>
      <c r="AH1003" s="9"/>
    </row>
    <row r="1004" spans="1:34" x14ac:dyDescent="0.25">
      <c r="A1004" s="4" t="s">
        <v>2632</v>
      </c>
      <c r="B1004" s="7" t="s">
        <v>2633</v>
      </c>
      <c r="C1004" s="5">
        <v>44755.675000000003</v>
      </c>
      <c r="D1004" s="6">
        <v>44755.675000000003</v>
      </c>
      <c r="E1004" s="4">
        <v>199</v>
      </c>
      <c r="F1004" s="4" t="s">
        <v>21</v>
      </c>
      <c r="G1004" s="4" t="s">
        <v>2634</v>
      </c>
      <c r="H1004" s="4" t="s">
        <v>2635</v>
      </c>
      <c r="I1004" s="7">
        <v>46022</v>
      </c>
      <c r="J1004" s="7">
        <v>46022</v>
      </c>
      <c r="K1004" s="4" t="s">
        <v>16</v>
      </c>
      <c r="L1004" s="4" t="s">
        <v>16</v>
      </c>
      <c r="M1004" s="4" t="s">
        <v>2636</v>
      </c>
      <c r="N1004" s="4" t="s">
        <v>16</v>
      </c>
      <c r="O1004" s="4" t="s">
        <v>222</v>
      </c>
      <c r="P1004" s="4">
        <v>-90.1</v>
      </c>
      <c r="Q1004" s="9">
        <v>0</v>
      </c>
      <c r="R1004" s="9">
        <v>459473.15704881458</v>
      </c>
      <c r="S1004" s="9">
        <v>0</v>
      </c>
      <c r="T1004" s="9">
        <v>667975.46071520669</v>
      </c>
      <c r="U1004" s="9">
        <v>1521388.3015303449</v>
      </c>
      <c r="V1004" s="9">
        <v>-535445.90047771728</v>
      </c>
      <c r="W1004" s="9">
        <v>1521388.3015303449</v>
      </c>
      <c r="X1004" s="9">
        <v>0</v>
      </c>
      <c r="Y1004" s="9">
        <v>4745931.4262453364</v>
      </c>
      <c r="Z1004" s="9">
        <v>4286458.2691965215</v>
      </c>
      <c r="AA1004" s="9">
        <v>4954433.7299117278</v>
      </c>
      <c r="AB1004" s="9">
        <v>5807846.5707268659</v>
      </c>
      <c r="AC1004" s="9">
        <v>3751012.3687188043</v>
      </c>
      <c r="AD1004" s="9">
        <v>5807846.5707268659</v>
      </c>
      <c r="AE1004" s="9">
        <v>4286458.2691965215</v>
      </c>
      <c r="AF1004" s="9">
        <v>27735543.130921647</v>
      </c>
      <c r="AG1004" s="9">
        <f>IF(ISBLANK(Tabla3[[#This Row],[FPO]]),"",YEAR(Tabla3[[#This Row],[FPO]])-$B$1)</f>
        <v>2</v>
      </c>
      <c r="AH1004" s="9"/>
    </row>
    <row r="1005" spans="1:34" x14ac:dyDescent="0.25">
      <c r="A1005" s="4" t="s">
        <v>2637</v>
      </c>
      <c r="B1005" s="7" t="s">
        <v>2633</v>
      </c>
      <c r="C1005" s="5">
        <v>44755.675000000003</v>
      </c>
      <c r="D1005" s="6">
        <v>44755.675000000003</v>
      </c>
      <c r="E1005" s="4">
        <v>199</v>
      </c>
      <c r="F1005" s="4" t="s">
        <v>21</v>
      </c>
      <c r="G1005" s="4" t="s">
        <v>2638</v>
      </c>
      <c r="H1005" s="4" t="s">
        <v>2635</v>
      </c>
      <c r="I1005" s="7">
        <v>46022</v>
      </c>
      <c r="J1005" s="7">
        <v>46022</v>
      </c>
      <c r="K1005" s="4" t="s">
        <v>16</v>
      </c>
      <c r="L1005" s="4" t="s">
        <v>16</v>
      </c>
      <c r="M1005" s="4" t="s">
        <v>2636</v>
      </c>
      <c r="N1005" s="4" t="s">
        <v>16</v>
      </c>
      <c r="O1005" s="4" t="s">
        <v>222</v>
      </c>
      <c r="P1005" s="4">
        <v>-127.8</v>
      </c>
      <c r="Q1005" s="9">
        <v>0</v>
      </c>
      <c r="R1005" s="9">
        <v>459473.15704881458</v>
      </c>
      <c r="S1005" s="9">
        <v>0</v>
      </c>
      <c r="T1005" s="9">
        <v>667975.46071520669</v>
      </c>
      <c r="U1005" s="9">
        <v>1521388.3015303449</v>
      </c>
      <c r="V1005" s="9">
        <v>-759489.30167649558</v>
      </c>
      <c r="W1005" s="9">
        <v>1521388.3015303449</v>
      </c>
      <c r="X1005" s="9">
        <v>0</v>
      </c>
      <c r="Y1005" s="9">
        <v>4745931.4262453364</v>
      </c>
      <c r="Z1005" s="9">
        <v>4286458.2691965215</v>
      </c>
      <c r="AA1005" s="9">
        <v>4954433.7299117278</v>
      </c>
      <c r="AB1005" s="9">
        <v>5807846.5707268659</v>
      </c>
      <c r="AC1005" s="9">
        <v>3526968.967520026</v>
      </c>
      <c r="AD1005" s="9">
        <v>5807846.5707268659</v>
      </c>
      <c r="AE1005" s="9">
        <v>4286458.2691965215</v>
      </c>
      <c r="AF1005" s="9">
        <v>27511499.729722865</v>
      </c>
      <c r="AG1005" s="9">
        <f>IF(ISBLANK(Tabla3[[#This Row],[FPO]]),"",YEAR(Tabla3[[#This Row],[FPO]])-$B$1)</f>
        <v>2</v>
      </c>
      <c r="AH1005" s="9"/>
    </row>
    <row r="1006" spans="1:34" x14ac:dyDescent="0.25">
      <c r="A1006" s="4" t="s">
        <v>2705</v>
      </c>
      <c r="B1006" s="7" t="s">
        <v>2706</v>
      </c>
      <c r="C1006" s="5">
        <v>44789.938888888886</v>
      </c>
      <c r="D1006" s="6">
        <v>44789.938888888886</v>
      </c>
      <c r="E1006" s="4">
        <v>9.9</v>
      </c>
      <c r="F1006" s="4" t="s">
        <v>21</v>
      </c>
      <c r="G1006" s="4" t="s">
        <v>2707</v>
      </c>
      <c r="H1006" s="4" t="s">
        <v>2708</v>
      </c>
      <c r="I1006" s="7">
        <v>45657</v>
      </c>
      <c r="J1006" s="7">
        <v>45657</v>
      </c>
      <c r="K1006" s="4" t="s">
        <v>16</v>
      </c>
      <c r="L1006" s="4" t="s">
        <v>16</v>
      </c>
      <c r="M1006" s="4" t="s">
        <v>2636</v>
      </c>
      <c r="N1006" s="4" t="s">
        <v>16</v>
      </c>
      <c r="O1006" s="4" t="s">
        <v>222</v>
      </c>
      <c r="P1006" s="4">
        <v>-5.2999999999999999E-2</v>
      </c>
      <c r="Q1006" s="9">
        <v>0</v>
      </c>
      <c r="R1006" s="9">
        <v>513690.98958057474</v>
      </c>
      <c r="S1006" s="9">
        <v>0</v>
      </c>
      <c r="T1006" s="9">
        <v>746796.56507960113</v>
      </c>
      <c r="U1006" s="9">
        <v>1700912.1211109257</v>
      </c>
      <c r="V1006" s="9">
        <v>-7078.2575656615254</v>
      </c>
      <c r="W1006" s="9">
        <v>1700912.1211109257</v>
      </c>
      <c r="X1006" s="9">
        <v>0</v>
      </c>
      <c r="Y1006" s="9">
        <v>4800149.2587770959</v>
      </c>
      <c r="Z1006" s="9">
        <v>4286458.2691965215</v>
      </c>
      <c r="AA1006" s="9">
        <v>5033254.834276123</v>
      </c>
      <c r="AB1006" s="9">
        <v>5987370.3903074469</v>
      </c>
      <c r="AC1006" s="9">
        <v>4279380.0116308602</v>
      </c>
      <c r="AD1006" s="9">
        <v>5987370.3903074469</v>
      </c>
      <c r="AE1006" s="9">
        <v>4286458.2691965215</v>
      </c>
      <c r="AF1006" s="9">
        <v>28666235.440100729</v>
      </c>
      <c r="AG1006" s="9">
        <f>IF(ISBLANK(Tabla3[[#This Row],[FPO]]),"",YEAR(Tabla3[[#This Row],[FPO]])-$B$1)</f>
        <v>1</v>
      </c>
      <c r="AH1006" s="9"/>
    </row>
    <row r="1007" spans="1:34" x14ac:dyDescent="0.25">
      <c r="A1007" s="4" t="s">
        <v>2664</v>
      </c>
      <c r="B1007" s="7" t="s">
        <v>2665</v>
      </c>
      <c r="C1007" s="5">
        <v>44759.73333333333</v>
      </c>
      <c r="D1007" s="6">
        <v>44759.73333333333</v>
      </c>
      <c r="E1007" s="4">
        <v>9.9</v>
      </c>
      <c r="F1007" s="4" t="s">
        <v>21</v>
      </c>
      <c r="G1007" s="4" t="s">
        <v>2666</v>
      </c>
      <c r="H1007" s="4" t="s">
        <v>2667</v>
      </c>
      <c r="I1007" s="7">
        <v>45657</v>
      </c>
      <c r="J1007" s="7">
        <v>45657</v>
      </c>
      <c r="K1007" s="4" t="s">
        <v>16</v>
      </c>
      <c r="L1007" s="4" t="s">
        <v>16</v>
      </c>
      <c r="M1007" s="4" t="s">
        <v>2631</v>
      </c>
      <c r="N1007" s="4" t="s">
        <v>16</v>
      </c>
      <c r="O1007" s="4" t="s">
        <v>222</v>
      </c>
      <c r="P1007" s="4">
        <v>-0.21</v>
      </c>
      <c r="Q1007" s="9">
        <v>0</v>
      </c>
      <c r="R1007" s="9">
        <v>513690.98958057474</v>
      </c>
      <c r="S1007" s="9">
        <v>0</v>
      </c>
      <c r="T1007" s="9">
        <v>746796.56507960113</v>
      </c>
      <c r="U1007" s="9">
        <v>1700912.1211109257</v>
      </c>
      <c r="V1007" s="9">
        <v>-28045.926203564544</v>
      </c>
      <c r="W1007" s="9">
        <v>1700912.1211109257</v>
      </c>
      <c r="X1007" s="9">
        <v>0</v>
      </c>
      <c r="Y1007" s="9">
        <v>4800149.2587770959</v>
      </c>
      <c r="Z1007" s="9">
        <v>4286458.2691965215</v>
      </c>
      <c r="AA1007" s="9">
        <v>5033254.834276123</v>
      </c>
      <c r="AB1007" s="9">
        <v>5987370.3903074469</v>
      </c>
      <c r="AC1007" s="9">
        <v>4258412.3429929568</v>
      </c>
      <c r="AD1007" s="9">
        <v>5987370.3903074469</v>
      </c>
      <c r="AE1007" s="9">
        <v>4286458.2691965215</v>
      </c>
      <c r="AF1007" s="9">
        <v>28645267.771462828</v>
      </c>
      <c r="AG1007" s="9">
        <f>IF(ISBLANK(Tabla3[[#This Row],[FPO]]),"",YEAR(Tabla3[[#This Row],[FPO]])-$B$1)</f>
        <v>1</v>
      </c>
      <c r="AH1007" s="9"/>
    </row>
    <row r="1008" spans="1:34" x14ac:dyDescent="0.25">
      <c r="A1008" s="4" t="s">
        <v>2668</v>
      </c>
      <c r="B1008" s="7" t="s">
        <v>2665</v>
      </c>
      <c r="C1008" s="5">
        <v>44759.73333333333</v>
      </c>
      <c r="D1008" s="6">
        <v>44759.73333333333</v>
      </c>
      <c r="E1008" s="4">
        <v>9.9</v>
      </c>
      <c r="F1008" s="4" t="s">
        <v>21</v>
      </c>
      <c r="G1008" s="4" t="s">
        <v>2669</v>
      </c>
      <c r="H1008" s="4" t="s">
        <v>2667</v>
      </c>
      <c r="I1008" s="7">
        <v>45657</v>
      </c>
      <c r="J1008" s="7">
        <v>45657</v>
      </c>
      <c r="K1008" s="4" t="s">
        <v>16</v>
      </c>
      <c r="L1008" s="4" t="s">
        <v>16</v>
      </c>
      <c r="M1008" s="4" t="s">
        <v>2631</v>
      </c>
      <c r="N1008" s="4" t="s">
        <v>16</v>
      </c>
      <c r="O1008" s="4" t="s">
        <v>222</v>
      </c>
      <c r="P1008" s="4">
        <v>-0.24</v>
      </c>
      <c r="Q1008" s="9">
        <v>0</v>
      </c>
      <c r="R1008" s="9">
        <v>513690.98958057474</v>
      </c>
      <c r="S1008" s="9">
        <v>0</v>
      </c>
      <c r="T1008" s="9">
        <v>746796.56507960113</v>
      </c>
      <c r="U1008" s="9">
        <v>1700912.1211109257</v>
      </c>
      <c r="V1008" s="9">
        <v>-32052.487089788046</v>
      </c>
      <c r="W1008" s="9">
        <v>1700912.1211109257</v>
      </c>
      <c r="X1008" s="9">
        <v>0</v>
      </c>
      <c r="Y1008" s="9">
        <v>4800149.2587770959</v>
      </c>
      <c r="Z1008" s="9">
        <v>4286458.2691965215</v>
      </c>
      <c r="AA1008" s="9">
        <v>5033254.834276123</v>
      </c>
      <c r="AB1008" s="9">
        <v>5987370.3903074469</v>
      </c>
      <c r="AC1008" s="9">
        <v>4254405.7821067339</v>
      </c>
      <c r="AD1008" s="9">
        <v>5987370.3903074469</v>
      </c>
      <c r="AE1008" s="9">
        <v>4286458.2691965215</v>
      </c>
      <c r="AF1008" s="9">
        <v>28641261.210576601</v>
      </c>
      <c r="AG1008" s="9">
        <f>IF(ISBLANK(Tabla3[[#This Row],[FPO]]),"",YEAR(Tabla3[[#This Row],[FPO]])-$B$1)</f>
        <v>1</v>
      </c>
      <c r="AH1008" s="9"/>
    </row>
    <row r="1009" spans="1:34" x14ac:dyDescent="0.25">
      <c r="A1009" s="4" t="s">
        <v>2694</v>
      </c>
      <c r="B1009" s="7" t="s">
        <v>2695</v>
      </c>
      <c r="C1009" s="5">
        <v>44774.786805555559</v>
      </c>
      <c r="D1009" s="6">
        <v>44774.786805555559</v>
      </c>
      <c r="E1009" s="4">
        <v>9.9</v>
      </c>
      <c r="F1009" s="4" t="s">
        <v>21</v>
      </c>
      <c r="G1009" s="4" t="s">
        <v>2666</v>
      </c>
      <c r="H1009" s="4" t="s">
        <v>2696</v>
      </c>
      <c r="I1009" s="7">
        <v>45657</v>
      </c>
      <c r="J1009" s="7">
        <v>45657</v>
      </c>
      <c r="K1009" s="4" t="s">
        <v>16</v>
      </c>
      <c r="L1009" s="4" t="s">
        <v>16</v>
      </c>
      <c r="M1009" s="4" t="s">
        <v>2631</v>
      </c>
      <c r="N1009" s="4" t="s">
        <v>16</v>
      </c>
      <c r="O1009" s="4" t="s">
        <v>222</v>
      </c>
      <c r="P1009" s="4">
        <v>-0.21</v>
      </c>
      <c r="Q1009" s="9">
        <v>0</v>
      </c>
      <c r="R1009" s="9">
        <v>513690.98958057474</v>
      </c>
      <c r="S1009" s="9">
        <v>0</v>
      </c>
      <c r="T1009" s="9">
        <v>746796.56507960113</v>
      </c>
      <c r="U1009" s="9">
        <v>1700912.1211109257</v>
      </c>
      <c r="V1009" s="9">
        <v>-28045.926203564544</v>
      </c>
      <c r="W1009" s="9">
        <v>1700912.1211109257</v>
      </c>
      <c r="X1009" s="9">
        <v>0</v>
      </c>
      <c r="Y1009" s="9">
        <v>4800149.2587770959</v>
      </c>
      <c r="Z1009" s="9">
        <v>4286458.2691965215</v>
      </c>
      <c r="AA1009" s="9">
        <v>5033254.834276123</v>
      </c>
      <c r="AB1009" s="9">
        <v>5987370.3903074469</v>
      </c>
      <c r="AC1009" s="9">
        <v>4258412.3429929568</v>
      </c>
      <c r="AD1009" s="9">
        <v>5987370.3903074469</v>
      </c>
      <c r="AE1009" s="9">
        <v>4286458.2691965215</v>
      </c>
      <c r="AF1009" s="9">
        <v>28645267.771462828</v>
      </c>
      <c r="AG1009" s="9">
        <f>IF(ISBLANK(Tabla3[[#This Row],[FPO]]),"",YEAR(Tabla3[[#This Row],[FPO]])-$B$1)</f>
        <v>1</v>
      </c>
      <c r="AH1009" s="9"/>
    </row>
    <row r="1010" spans="1:34" x14ac:dyDescent="0.25">
      <c r="A1010" s="4" t="s">
        <v>2697</v>
      </c>
      <c r="B1010" s="7" t="s">
        <v>2695</v>
      </c>
      <c r="C1010" s="5">
        <v>44774.786805555559</v>
      </c>
      <c r="D1010" s="6">
        <v>44774.786805555559</v>
      </c>
      <c r="E1010" s="4">
        <v>9.9</v>
      </c>
      <c r="F1010" s="4" t="s">
        <v>21</v>
      </c>
      <c r="G1010" s="4" t="s">
        <v>2669</v>
      </c>
      <c r="H1010" s="4" t="s">
        <v>2696</v>
      </c>
      <c r="I1010" s="7">
        <v>45657</v>
      </c>
      <c r="J1010" s="7">
        <v>45657</v>
      </c>
      <c r="K1010" s="4" t="s">
        <v>16</v>
      </c>
      <c r="L1010" s="4" t="s">
        <v>16</v>
      </c>
      <c r="M1010" s="4" t="s">
        <v>2631</v>
      </c>
      <c r="N1010" s="4" t="s">
        <v>16</v>
      </c>
      <c r="O1010" s="4" t="s">
        <v>222</v>
      </c>
      <c r="P1010" s="4">
        <v>-0.24</v>
      </c>
      <c r="Q1010" s="9">
        <v>0</v>
      </c>
      <c r="R1010" s="9">
        <v>513690.98958057474</v>
      </c>
      <c r="S1010" s="9">
        <v>0</v>
      </c>
      <c r="T1010" s="9">
        <v>746796.56507960113</v>
      </c>
      <c r="U1010" s="9">
        <v>1700912.1211109257</v>
      </c>
      <c r="V1010" s="9">
        <v>-32052.487089788046</v>
      </c>
      <c r="W1010" s="9">
        <v>1700912.1211109257</v>
      </c>
      <c r="X1010" s="9">
        <v>0</v>
      </c>
      <c r="Y1010" s="9">
        <v>4800149.2587770959</v>
      </c>
      <c r="Z1010" s="9">
        <v>4286458.2691965215</v>
      </c>
      <c r="AA1010" s="9">
        <v>5033254.834276123</v>
      </c>
      <c r="AB1010" s="9">
        <v>5987370.3903074469</v>
      </c>
      <c r="AC1010" s="9">
        <v>4254405.7821067339</v>
      </c>
      <c r="AD1010" s="9">
        <v>5987370.3903074469</v>
      </c>
      <c r="AE1010" s="9">
        <v>4286458.2691965215</v>
      </c>
      <c r="AF1010" s="9">
        <v>28641261.210576601</v>
      </c>
      <c r="AG1010" s="9">
        <f>IF(ISBLANK(Tabla3[[#This Row],[FPO]]),"",YEAR(Tabla3[[#This Row],[FPO]])-$B$1)</f>
        <v>1</v>
      </c>
      <c r="AH1010" s="9"/>
    </row>
    <row r="1011" spans="1:34" x14ac:dyDescent="0.25">
      <c r="A1011" s="4" t="s">
        <v>2713</v>
      </c>
      <c r="B1011" s="7" t="s">
        <v>2714</v>
      </c>
      <c r="C1011" s="5">
        <v>44795.603472222225</v>
      </c>
      <c r="D1011" s="6">
        <v>44795.603472222225</v>
      </c>
      <c r="E1011" s="4">
        <v>19.899999999999999</v>
      </c>
      <c r="F1011" s="4" t="s">
        <v>21</v>
      </c>
      <c r="G1011" s="4" t="s">
        <v>2715</v>
      </c>
      <c r="H1011" s="4" t="s">
        <v>2716</v>
      </c>
      <c r="I1011" s="7">
        <v>45657</v>
      </c>
      <c r="J1011" s="7">
        <v>45657</v>
      </c>
      <c r="K1011" s="4" t="s">
        <v>16</v>
      </c>
      <c r="L1011" s="4" t="s">
        <v>16</v>
      </c>
      <c r="M1011" s="4" t="s">
        <v>2636</v>
      </c>
      <c r="N1011" s="4" t="s">
        <v>16</v>
      </c>
      <c r="O1011" s="4" t="s">
        <v>222</v>
      </c>
      <c r="P1011" s="4">
        <v>-0.18079999999999999</v>
      </c>
      <c r="Q1011" s="9">
        <v>0</v>
      </c>
      <c r="R1011" s="9">
        <v>513690.98958057468</v>
      </c>
      <c r="S1011" s="9">
        <v>0</v>
      </c>
      <c r="T1011" s="9">
        <v>746796.56507960102</v>
      </c>
      <c r="U1011" s="9">
        <v>1700912.1211109255</v>
      </c>
      <c r="V1011" s="9">
        <v>-12012.43460882609</v>
      </c>
      <c r="W1011" s="9">
        <v>1700912.1211109255</v>
      </c>
      <c r="X1011" s="9">
        <v>0</v>
      </c>
      <c r="Y1011" s="9">
        <v>4800149.2587770959</v>
      </c>
      <c r="Z1011" s="9">
        <v>4286458.2691965215</v>
      </c>
      <c r="AA1011" s="9">
        <v>5033254.834276123</v>
      </c>
      <c r="AB1011" s="9">
        <v>5987370.3903074469</v>
      </c>
      <c r="AC1011" s="9">
        <v>4274445.8345876951</v>
      </c>
      <c r="AD1011" s="9">
        <v>5987370.3903074469</v>
      </c>
      <c r="AE1011" s="9">
        <v>4286458.2691965215</v>
      </c>
      <c r="AF1011" s="9">
        <v>28661301.263057567</v>
      </c>
      <c r="AG1011" s="9">
        <f>IF(ISBLANK(Tabla3[[#This Row],[FPO]]),"",YEAR(Tabla3[[#This Row],[FPO]])-$B$1)</f>
        <v>1</v>
      </c>
      <c r="AH1011" s="9"/>
    </row>
    <row r="1012" spans="1:34" x14ac:dyDescent="0.25">
      <c r="A1012" s="4" t="s">
        <v>2683</v>
      </c>
      <c r="B1012" s="7" t="s">
        <v>2684</v>
      </c>
      <c r="C1012" s="5">
        <v>44769.674305555556</v>
      </c>
      <c r="D1012" s="6">
        <v>44769.674305555556</v>
      </c>
      <c r="E1012" s="4">
        <v>40</v>
      </c>
      <c r="F1012" s="4" t="s">
        <v>21</v>
      </c>
      <c r="G1012" s="4" t="s">
        <v>2669</v>
      </c>
      <c r="H1012" s="4" t="s">
        <v>2685</v>
      </c>
      <c r="I1012" s="7">
        <v>46022</v>
      </c>
      <c r="J1012" s="7">
        <v>46022</v>
      </c>
      <c r="K1012" s="4" t="s">
        <v>16</v>
      </c>
      <c r="L1012" s="4" t="s">
        <v>16</v>
      </c>
      <c r="M1012" s="4" t="s">
        <v>2631</v>
      </c>
      <c r="N1012" s="4" t="s">
        <v>16</v>
      </c>
      <c r="O1012" s="4" t="s">
        <v>222</v>
      </c>
      <c r="P1012" s="4">
        <v>0.73</v>
      </c>
      <c r="Q1012" s="9">
        <v>0</v>
      </c>
      <c r="R1012" s="9">
        <v>459473.15704881446</v>
      </c>
      <c r="S1012" s="9">
        <v>0</v>
      </c>
      <c r="T1012" s="9">
        <v>667975.46071520681</v>
      </c>
      <c r="U1012" s="9">
        <v>1521388.3015303453</v>
      </c>
      <c r="V1012" s="9">
        <v>21582.748602219199</v>
      </c>
      <c r="W1012" s="9">
        <v>1521388.3015303453</v>
      </c>
      <c r="X1012" s="9">
        <v>0</v>
      </c>
      <c r="Y1012" s="9">
        <v>4745931.4262453355</v>
      </c>
      <c r="Z1012" s="9">
        <v>4286458.2691965215</v>
      </c>
      <c r="AA1012" s="9">
        <v>4954433.7299117278</v>
      </c>
      <c r="AB1012" s="9">
        <v>5807846.5707268668</v>
      </c>
      <c r="AC1012" s="9">
        <v>4308041.0177987404</v>
      </c>
      <c r="AD1012" s="9">
        <v>5807846.5707268668</v>
      </c>
      <c r="AE1012" s="9">
        <v>4286458.2691965215</v>
      </c>
      <c r="AF1012" s="9">
        <v>28292571.780001584</v>
      </c>
      <c r="AG1012" s="9">
        <f>IF(ISBLANK(Tabla3[[#This Row],[FPO]]),"",YEAR(Tabla3[[#This Row],[FPO]])-$B$1)</f>
        <v>2</v>
      </c>
      <c r="AH1012" s="9"/>
    </row>
    <row r="1013" spans="1:34" x14ac:dyDescent="0.25">
      <c r="A1013" s="4" t="s">
        <v>2686</v>
      </c>
      <c r="B1013" s="7" t="s">
        <v>2684</v>
      </c>
      <c r="C1013" s="5">
        <v>44769.674305555556</v>
      </c>
      <c r="D1013" s="6">
        <v>44769.674305555556</v>
      </c>
      <c r="E1013" s="4">
        <v>40</v>
      </c>
      <c r="F1013" s="4" t="s">
        <v>21</v>
      </c>
      <c r="G1013" s="4" t="s">
        <v>2687</v>
      </c>
      <c r="H1013" s="4" t="s">
        <v>2685</v>
      </c>
      <c r="I1013" s="7">
        <v>46022</v>
      </c>
      <c r="J1013" s="7">
        <v>46022</v>
      </c>
      <c r="K1013" s="4" t="s">
        <v>16</v>
      </c>
      <c r="L1013" s="4" t="s">
        <v>16</v>
      </c>
      <c r="M1013" s="4" t="s">
        <v>2631</v>
      </c>
      <c r="N1013" s="4" t="s">
        <v>16</v>
      </c>
      <c r="O1013" s="4" t="s">
        <v>222</v>
      </c>
      <c r="P1013" s="4">
        <v>0.96199999999999997</v>
      </c>
      <c r="Q1013" s="9">
        <v>0</v>
      </c>
      <c r="R1013" s="9">
        <v>459473.15704881446</v>
      </c>
      <c r="S1013" s="9">
        <v>0</v>
      </c>
      <c r="T1013" s="9">
        <v>667975.46071520681</v>
      </c>
      <c r="U1013" s="9">
        <v>1521388.3015303453</v>
      </c>
      <c r="V1013" s="9">
        <v>28441.923500458728</v>
      </c>
      <c r="W1013" s="9">
        <v>1521388.3015303453</v>
      </c>
      <c r="X1013" s="9">
        <v>0</v>
      </c>
      <c r="Y1013" s="9">
        <v>4745931.4262453355</v>
      </c>
      <c r="Z1013" s="9">
        <v>4286458.2691965215</v>
      </c>
      <c r="AA1013" s="9">
        <v>4954433.7299117278</v>
      </c>
      <c r="AB1013" s="9">
        <v>5807846.5707268668</v>
      </c>
      <c r="AC1013" s="9">
        <v>4314900.1926969802</v>
      </c>
      <c r="AD1013" s="9">
        <v>5807846.5707268668</v>
      </c>
      <c r="AE1013" s="9">
        <v>4286458.2691965215</v>
      </c>
      <c r="AF1013" s="9">
        <v>28299430.954899825</v>
      </c>
      <c r="AG1013" s="9">
        <f>IF(ISBLANK(Tabla3[[#This Row],[FPO]]),"",YEAR(Tabla3[[#This Row],[FPO]])-$B$1)</f>
        <v>2</v>
      </c>
      <c r="AH1013" s="9"/>
    </row>
    <row r="1014" spans="1:34" x14ac:dyDescent="0.25">
      <c r="A1014" s="4" t="s">
        <v>2723</v>
      </c>
      <c r="B1014" s="7" t="s">
        <v>2724</v>
      </c>
      <c r="C1014" s="5">
        <v>44796.769444444442</v>
      </c>
      <c r="D1014" s="6">
        <v>44796.769444444442</v>
      </c>
      <c r="E1014" s="4">
        <v>19.899999999999999</v>
      </c>
      <c r="F1014" s="4" t="s">
        <v>21</v>
      </c>
      <c r="G1014" s="4" t="s">
        <v>2725</v>
      </c>
      <c r="H1014" s="4" t="s">
        <v>2726</v>
      </c>
      <c r="I1014" s="7">
        <v>45352</v>
      </c>
      <c r="J1014" s="7">
        <v>45352</v>
      </c>
      <c r="K1014" s="4" t="s">
        <v>16</v>
      </c>
      <c r="L1014" s="4" t="s">
        <v>18</v>
      </c>
      <c r="M1014" s="4" t="s">
        <v>2636</v>
      </c>
      <c r="N1014" s="4" t="s">
        <v>16</v>
      </c>
      <c r="O1014" s="4" t="s">
        <v>2727</v>
      </c>
      <c r="P1014" s="4">
        <v>561</v>
      </c>
      <c r="Q1014" s="9">
        <v>0</v>
      </c>
      <c r="R1014" s="9">
        <v>513690.98958057468</v>
      </c>
      <c r="S1014" s="9">
        <v>0</v>
      </c>
      <c r="T1014" s="9">
        <v>746796.56507960102</v>
      </c>
      <c r="U1014" s="9">
        <v>1700912.1211109255</v>
      </c>
      <c r="V1014" s="9">
        <v>37273096.32495264</v>
      </c>
      <c r="W1014" s="9">
        <v>1700912.1211109255</v>
      </c>
      <c r="X1014" s="9">
        <v>0</v>
      </c>
      <c r="Y1014" s="9">
        <v>4800149.2587770959</v>
      </c>
      <c r="Z1014" s="9">
        <v>4286458.2691965215</v>
      </c>
      <c r="AA1014" s="9">
        <v>5033254.834276123</v>
      </c>
      <c r="AB1014" s="9">
        <v>5987370.3903074469</v>
      </c>
      <c r="AC1014" s="9">
        <v>41559554.594149157</v>
      </c>
      <c r="AD1014" s="9">
        <v>5987370.3903074469</v>
      </c>
      <c r="AE1014" s="9">
        <v>4286458.2691965215</v>
      </c>
      <c r="AF1014" s="9">
        <v>65946410.022619024</v>
      </c>
      <c r="AG1014" s="9">
        <f>IF(ISBLANK(Tabla3[[#This Row],[FPO]]),"",YEAR(Tabla3[[#This Row],[FPO]])-$B$1)</f>
        <v>1</v>
      </c>
      <c r="AH1014" s="9"/>
    </row>
    <row r="1015" spans="1:34" x14ac:dyDescent="0.25">
      <c r="A1015" s="4" t="s">
        <v>2728</v>
      </c>
      <c r="B1015" s="7" t="s">
        <v>2724</v>
      </c>
      <c r="C1015" s="5">
        <v>44796.769444444442</v>
      </c>
      <c r="D1015" s="6">
        <v>44796.769444444442</v>
      </c>
      <c r="E1015" s="4">
        <v>19.899999999999999</v>
      </c>
      <c r="F1015" s="4" t="s">
        <v>21</v>
      </c>
      <c r="G1015" s="4" t="s">
        <v>2675</v>
      </c>
      <c r="H1015" s="4" t="s">
        <v>2726</v>
      </c>
      <c r="I1015" s="7">
        <v>45352</v>
      </c>
      <c r="J1015" s="7">
        <v>45352</v>
      </c>
      <c r="K1015" s="4" t="s">
        <v>16</v>
      </c>
      <c r="L1015" s="4" t="s">
        <v>16</v>
      </c>
      <c r="M1015" s="4" t="s">
        <v>2636</v>
      </c>
      <c r="N1015" s="4" t="s">
        <v>16</v>
      </c>
      <c r="O1015" s="4" t="s">
        <v>222</v>
      </c>
      <c r="P1015" s="4">
        <v>929</v>
      </c>
      <c r="Q1015" s="9">
        <v>0</v>
      </c>
      <c r="R1015" s="9">
        <v>513690.98958057468</v>
      </c>
      <c r="S1015" s="9">
        <v>0</v>
      </c>
      <c r="T1015" s="9">
        <v>746796.56507960102</v>
      </c>
      <c r="U1015" s="9">
        <v>1700912.1211109255</v>
      </c>
      <c r="V1015" s="9">
        <v>61723184.466811068</v>
      </c>
      <c r="W1015" s="9">
        <v>1700912.1211109255</v>
      </c>
      <c r="X1015" s="9">
        <v>0</v>
      </c>
      <c r="Y1015" s="9">
        <v>4800149.2587770959</v>
      </c>
      <c r="Z1015" s="9">
        <v>4286458.2691965215</v>
      </c>
      <c r="AA1015" s="9">
        <v>5033254.834276123</v>
      </c>
      <c r="AB1015" s="9">
        <v>5987370.3903074469</v>
      </c>
      <c r="AC1015" s="9">
        <v>66009642.736007586</v>
      </c>
      <c r="AD1015" s="9">
        <v>5987370.3903074469</v>
      </c>
      <c r="AE1015" s="9">
        <v>4286458.2691965215</v>
      </c>
      <c r="AF1015" s="9">
        <v>90396498.164477438</v>
      </c>
      <c r="AG1015" s="9">
        <f>IF(ISBLANK(Tabla3[[#This Row],[FPO]]),"",YEAR(Tabla3[[#This Row],[FPO]])-$B$1)</f>
        <v>1</v>
      </c>
      <c r="AH1015" s="9"/>
    </row>
    <row r="1016" spans="1:34" x14ac:dyDescent="0.25">
      <c r="A1016" s="4" t="s">
        <v>2729</v>
      </c>
      <c r="B1016" s="7" t="s">
        <v>2730</v>
      </c>
      <c r="C1016" s="5">
        <v>44796.263194444444</v>
      </c>
      <c r="D1016" s="6">
        <v>44796.263194444444</v>
      </c>
      <c r="E1016" s="4">
        <v>19.899999999999999</v>
      </c>
      <c r="F1016" s="4" t="s">
        <v>21</v>
      </c>
      <c r="G1016" s="4" t="s">
        <v>2731</v>
      </c>
      <c r="H1016" s="4" t="s">
        <v>2732</v>
      </c>
      <c r="I1016" s="7">
        <v>45352</v>
      </c>
      <c r="J1016" s="7">
        <v>45352</v>
      </c>
      <c r="K1016" s="4" t="s">
        <v>16</v>
      </c>
      <c r="L1016" s="4" t="s">
        <v>18</v>
      </c>
      <c r="M1016" s="4" t="s">
        <v>2636</v>
      </c>
      <c r="N1016" s="4" t="s">
        <v>16</v>
      </c>
      <c r="O1016" s="4" t="s">
        <v>2727</v>
      </c>
      <c r="P1016" s="4">
        <v>1419</v>
      </c>
      <c r="Q1016" s="9">
        <v>0</v>
      </c>
      <c r="R1016" s="9">
        <v>513690.98958057468</v>
      </c>
      <c r="S1016" s="9">
        <v>0</v>
      </c>
      <c r="T1016" s="9">
        <v>746796.56507960102</v>
      </c>
      <c r="U1016" s="9">
        <v>1700912.1211109255</v>
      </c>
      <c r="V1016" s="9">
        <v>94279008.351350814</v>
      </c>
      <c r="W1016" s="9">
        <v>1700912.1211109255</v>
      </c>
      <c r="X1016" s="9">
        <v>0</v>
      </c>
      <c r="Y1016" s="9">
        <v>4800149.2587770959</v>
      </c>
      <c r="Z1016" s="9">
        <v>4286458.2691965215</v>
      </c>
      <c r="AA1016" s="9">
        <v>5033254.834276123</v>
      </c>
      <c r="AB1016" s="9">
        <v>5987370.3903074469</v>
      </c>
      <c r="AC1016" s="9">
        <v>98565466.620547339</v>
      </c>
      <c r="AD1016" s="9">
        <v>5987370.3903074469</v>
      </c>
      <c r="AE1016" s="9">
        <v>4286458.2691965215</v>
      </c>
      <c r="AF1016" s="9">
        <v>122952322.04901719</v>
      </c>
      <c r="AG1016" s="9">
        <f>IF(ISBLANK(Tabla3[[#This Row],[FPO]]),"",YEAR(Tabla3[[#This Row],[FPO]])-$B$1)</f>
        <v>1</v>
      </c>
      <c r="AH1016" s="9"/>
    </row>
    <row r="1017" spans="1:34" x14ac:dyDescent="0.25">
      <c r="A1017" s="4" t="s">
        <v>2733</v>
      </c>
      <c r="B1017" s="7" t="s">
        <v>2730</v>
      </c>
      <c r="C1017" s="5">
        <v>44796.263194444444</v>
      </c>
      <c r="D1017" s="6">
        <v>44796.263194444444</v>
      </c>
      <c r="E1017" s="4">
        <v>19.899999999999999</v>
      </c>
      <c r="F1017" s="4" t="s">
        <v>21</v>
      </c>
      <c r="G1017" s="4" t="s">
        <v>2675</v>
      </c>
      <c r="H1017" s="4" t="s">
        <v>2732</v>
      </c>
      <c r="I1017" s="7">
        <v>45352</v>
      </c>
      <c r="J1017" s="7">
        <v>45352</v>
      </c>
      <c r="K1017" s="4" t="s">
        <v>16</v>
      </c>
      <c r="L1017" s="4" t="s">
        <v>16</v>
      </c>
      <c r="M1017" s="4" t="s">
        <v>2636</v>
      </c>
      <c r="N1017" s="4" t="s">
        <v>16</v>
      </c>
      <c r="O1017" s="4" t="s">
        <v>222</v>
      </c>
      <c r="P1017" s="4">
        <v>1051</v>
      </c>
      <c r="Q1017" s="9">
        <v>0</v>
      </c>
      <c r="R1017" s="9">
        <v>513690.98958057468</v>
      </c>
      <c r="S1017" s="9">
        <v>0</v>
      </c>
      <c r="T1017" s="9">
        <v>746796.56507960102</v>
      </c>
      <c r="U1017" s="9">
        <v>1700912.1211109255</v>
      </c>
      <c r="V1017" s="9">
        <v>69828920.209492385</v>
      </c>
      <c r="W1017" s="9">
        <v>1700912.1211109255</v>
      </c>
      <c r="X1017" s="9">
        <v>0</v>
      </c>
      <c r="Y1017" s="9">
        <v>4800149.2587770959</v>
      </c>
      <c r="Z1017" s="9">
        <v>4286458.2691965215</v>
      </c>
      <c r="AA1017" s="9">
        <v>5033254.834276123</v>
      </c>
      <c r="AB1017" s="9">
        <v>5987370.3903074469</v>
      </c>
      <c r="AC1017" s="9">
        <v>74115378.478688911</v>
      </c>
      <c r="AD1017" s="9">
        <v>5987370.3903074469</v>
      </c>
      <c r="AE1017" s="9">
        <v>4286458.2691965215</v>
      </c>
      <c r="AF1017" s="9">
        <v>98502233.907158762</v>
      </c>
      <c r="AG1017" s="9">
        <f>IF(ISBLANK(Tabla3[[#This Row],[FPO]]),"",YEAR(Tabla3[[#This Row],[FPO]])-$B$1)</f>
        <v>1</v>
      </c>
      <c r="AH1017" s="9"/>
    </row>
    <row r="1018" spans="1:34" x14ac:dyDescent="0.25">
      <c r="A1018" s="4" t="s">
        <v>2698</v>
      </c>
      <c r="B1018" s="7" t="s">
        <v>2699</v>
      </c>
      <c r="C1018" s="5">
        <v>44778.750694444447</v>
      </c>
      <c r="D1018" s="6">
        <v>44778.750694444447</v>
      </c>
      <c r="E1018" s="4">
        <v>9.9</v>
      </c>
      <c r="F1018" s="4" t="s">
        <v>21</v>
      </c>
      <c r="G1018" s="4" t="s">
        <v>2653</v>
      </c>
      <c r="H1018" s="4" t="s">
        <v>2388</v>
      </c>
      <c r="I1018" s="7">
        <v>46022</v>
      </c>
      <c r="J1018" s="7">
        <v>46022</v>
      </c>
      <c r="K1018" s="4" t="s">
        <v>16</v>
      </c>
      <c r="L1018" s="4" t="s">
        <v>16</v>
      </c>
      <c r="M1018" s="4" t="s">
        <v>2631</v>
      </c>
      <c r="N1018" s="4" t="s">
        <v>16</v>
      </c>
      <c r="O1018" s="4" t="s">
        <v>222</v>
      </c>
      <c r="P1018" s="4">
        <v>1.4999999999999999E-2</v>
      </c>
      <c r="Q1018" s="9">
        <v>0</v>
      </c>
      <c r="R1018" s="9">
        <v>459473.15704881464</v>
      </c>
      <c r="S1018" s="9">
        <v>0</v>
      </c>
      <c r="T1018" s="9">
        <v>667975.46071520657</v>
      </c>
      <c r="U1018" s="9">
        <v>1521388.3015303449</v>
      </c>
      <c r="V1018" s="9">
        <v>1791.8429723718721</v>
      </c>
      <c r="W1018" s="9">
        <v>1521388.3015303449</v>
      </c>
      <c r="X1018" s="9">
        <v>0</v>
      </c>
      <c r="Y1018" s="9">
        <v>4745931.4262453364</v>
      </c>
      <c r="Z1018" s="9">
        <v>4286458.2691965215</v>
      </c>
      <c r="AA1018" s="9">
        <v>4954433.7299117278</v>
      </c>
      <c r="AB1018" s="9">
        <v>5807846.5707268659</v>
      </c>
      <c r="AC1018" s="9">
        <v>4288250.1121688932</v>
      </c>
      <c r="AD1018" s="9">
        <v>5807846.5707268659</v>
      </c>
      <c r="AE1018" s="9">
        <v>4286458.2691965215</v>
      </c>
      <c r="AF1018" s="9">
        <v>28272780.874371737</v>
      </c>
      <c r="AG1018" s="9">
        <f>IF(ISBLANK(Tabla3[[#This Row],[FPO]]),"",YEAR(Tabla3[[#This Row],[FPO]])-$B$1)</f>
        <v>2</v>
      </c>
      <c r="AH1018" s="9"/>
    </row>
    <row r="1019" spans="1:34" hidden="1" x14ac:dyDescent="0.25">
      <c r="A1019" s="4" t="s">
        <v>2734</v>
      </c>
      <c r="B1019" s="7" t="s">
        <v>2735</v>
      </c>
      <c r="C1019" s="5">
        <v>44796.78125</v>
      </c>
      <c r="D1019" s="6">
        <v>44796.78125</v>
      </c>
      <c r="E1019" s="4">
        <v>60</v>
      </c>
      <c r="F1019" s="4" t="s">
        <v>21</v>
      </c>
      <c r="G1019" s="4" t="s">
        <v>2736</v>
      </c>
      <c r="H1019" s="4" t="s">
        <v>2737</v>
      </c>
      <c r="I1019" s="7">
        <v>47118</v>
      </c>
      <c r="J1019" s="7">
        <v>47118</v>
      </c>
      <c r="K1019" s="4" t="s">
        <v>16</v>
      </c>
      <c r="L1019" s="4" t="s">
        <v>16</v>
      </c>
      <c r="M1019" s="4" t="s">
        <v>2631</v>
      </c>
      <c r="N1019" s="4" t="s">
        <v>16</v>
      </c>
      <c r="O1019" s="4" t="s">
        <v>222</v>
      </c>
      <c r="P1019" s="4">
        <v>-4.91</v>
      </c>
      <c r="Q1019" s="9">
        <v>0</v>
      </c>
      <c r="R1019" s="9">
        <v>328802.21446538344</v>
      </c>
      <c r="S1019" s="9">
        <v>0</v>
      </c>
      <c r="T1019" s="9">
        <v>478007.92564768036</v>
      </c>
      <c r="U1019" s="9">
        <v>1088716.1413691915</v>
      </c>
      <c r="V1019" s="9">
        <v>-69254.614213857145</v>
      </c>
      <c r="W1019" s="9">
        <v>1088716.1413691915</v>
      </c>
      <c r="X1019" s="9">
        <v>0</v>
      </c>
      <c r="Y1019" s="9">
        <v>4615260.4836619049</v>
      </c>
      <c r="Z1019" s="9">
        <v>4286458.2691965215</v>
      </c>
      <c r="AA1019" s="9">
        <v>4764466.1948442021</v>
      </c>
      <c r="AB1019" s="9">
        <v>5375174.4105657134</v>
      </c>
      <c r="AC1019" s="9">
        <v>4217203.6549826646</v>
      </c>
      <c r="AD1019" s="9">
        <v>5375174.4105657134</v>
      </c>
      <c r="AE1019" s="9">
        <v>4286458.2691965215</v>
      </c>
      <c r="AF1019" s="9">
        <v>27232087.699292816</v>
      </c>
      <c r="AG1019" s="9">
        <f>IF(ISBLANK(Tabla3[[#This Row],[FPO]]),"",YEAR(Tabla3[[#This Row],[FPO]])-$B$1)</f>
        <v>5</v>
      </c>
      <c r="AH1019" s="9"/>
    </row>
    <row r="1020" spans="1:34" hidden="1" x14ac:dyDescent="0.25">
      <c r="A1020" s="4" t="s">
        <v>2738</v>
      </c>
      <c r="B1020" s="7" t="s">
        <v>2735</v>
      </c>
      <c r="C1020" s="5">
        <v>44796.78125</v>
      </c>
      <c r="D1020" s="6">
        <v>44796.78125</v>
      </c>
      <c r="E1020" s="4">
        <v>60</v>
      </c>
      <c r="F1020" s="4" t="s">
        <v>21</v>
      </c>
      <c r="G1020" s="4" t="s">
        <v>2739</v>
      </c>
      <c r="H1020" s="4" t="s">
        <v>2737</v>
      </c>
      <c r="I1020" s="7">
        <v>47118</v>
      </c>
      <c r="J1020" s="7">
        <v>47118</v>
      </c>
      <c r="K1020" s="4" t="s">
        <v>16</v>
      </c>
      <c r="L1020" s="4" t="s">
        <v>16</v>
      </c>
      <c r="M1020" s="4" t="s">
        <v>2631</v>
      </c>
      <c r="N1020" s="4" t="s">
        <v>16</v>
      </c>
      <c r="O1020" s="4" t="s">
        <v>222</v>
      </c>
      <c r="P1020" s="4">
        <v>-4.3600000000000003</v>
      </c>
      <c r="Q1020" s="9">
        <v>0</v>
      </c>
      <c r="R1020" s="9">
        <v>328802.21446538344</v>
      </c>
      <c r="S1020" s="9">
        <v>0</v>
      </c>
      <c r="T1020" s="9">
        <v>478007.92564768036</v>
      </c>
      <c r="U1020" s="9">
        <v>1088716.1413691915</v>
      </c>
      <c r="V1020" s="9">
        <v>-61496.969037152165</v>
      </c>
      <c r="W1020" s="9">
        <v>1088716.1413691915</v>
      </c>
      <c r="X1020" s="9">
        <v>0</v>
      </c>
      <c r="Y1020" s="9">
        <v>4615260.4836619049</v>
      </c>
      <c r="Z1020" s="9">
        <v>4286458.2691965215</v>
      </c>
      <c r="AA1020" s="9">
        <v>4764466.1948442021</v>
      </c>
      <c r="AB1020" s="9">
        <v>5375174.4105657134</v>
      </c>
      <c r="AC1020" s="9">
        <v>4224961.3001593696</v>
      </c>
      <c r="AD1020" s="9">
        <v>5375174.4105657134</v>
      </c>
      <c r="AE1020" s="9">
        <v>4286458.2691965215</v>
      </c>
      <c r="AF1020" s="9">
        <v>27239845.344469525</v>
      </c>
      <c r="AG1020" s="9">
        <f>IF(ISBLANK(Tabla3[[#This Row],[FPO]]),"",YEAR(Tabla3[[#This Row],[FPO]])-$B$1)</f>
        <v>5</v>
      </c>
      <c r="AH1020" s="9"/>
    </row>
    <row r="1021" spans="1:34" hidden="1" x14ac:dyDescent="0.25">
      <c r="A1021" s="4" t="s">
        <v>2717</v>
      </c>
      <c r="B1021" s="7" t="s">
        <v>2718</v>
      </c>
      <c r="C1021" s="5">
        <v>44796.795138888891</v>
      </c>
      <c r="D1021" s="6">
        <v>44796.795138888891</v>
      </c>
      <c r="E1021" s="4">
        <v>9.9</v>
      </c>
      <c r="F1021" s="4" t="s">
        <v>21</v>
      </c>
      <c r="G1021" s="4" t="s">
        <v>2719</v>
      </c>
      <c r="H1021" s="4" t="s">
        <v>2720</v>
      </c>
      <c r="I1021" s="7">
        <v>46387</v>
      </c>
      <c r="J1021" s="7">
        <v>46387</v>
      </c>
      <c r="K1021" s="4" t="s">
        <v>16</v>
      </c>
      <c r="L1021" s="4" t="s">
        <v>16</v>
      </c>
      <c r="M1021" s="4" t="s">
        <v>2631</v>
      </c>
      <c r="N1021" s="4" t="s">
        <v>16</v>
      </c>
      <c r="O1021" s="4" t="s">
        <v>222</v>
      </c>
      <c r="P1021" s="4">
        <v>-0.46</v>
      </c>
      <c r="Q1021" s="9">
        <v>0</v>
      </c>
      <c r="R1021" s="9">
        <v>410977.77911342995</v>
      </c>
      <c r="S1021" s="9">
        <v>0</v>
      </c>
      <c r="T1021" s="9">
        <v>597473.57845725107</v>
      </c>
      <c r="U1021" s="9">
        <v>1360812.4342847455</v>
      </c>
      <c r="V1021" s="9">
        <v>-49150.135199228462</v>
      </c>
      <c r="W1021" s="9">
        <v>1360812.4342847455</v>
      </c>
      <c r="X1021" s="9">
        <v>0</v>
      </c>
      <c r="Y1021" s="9">
        <v>4697436.0483099511</v>
      </c>
      <c r="Z1021" s="9">
        <v>4286458.2691965215</v>
      </c>
      <c r="AA1021" s="9">
        <v>4883931.8476537727</v>
      </c>
      <c r="AB1021" s="9">
        <v>5647270.7034812672</v>
      </c>
      <c r="AC1021" s="9">
        <v>4237308.1339972932</v>
      </c>
      <c r="AD1021" s="9">
        <v>5647270.7034812672</v>
      </c>
      <c r="AE1021" s="9">
        <v>4286458.2691965215</v>
      </c>
      <c r="AF1021" s="9">
        <v>27861977.835138399</v>
      </c>
      <c r="AG1021" s="9">
        <f>IF(ISBLANK(Tabla3[[#This Row],[FPO]]),"",YEAR(Tabla3[[#This Row],[FPO]])-$B$1)</f>
        <v>3</v>
      </c>
      <c r="AH1021" s="9"/>
    </row>
    <row r="1022" spans="1:34" hidden="1" x14ac:dyDescent="0.25">
      <c r="A1022" s="4" t="s">
        <v>2721</v>
      </c>
      <c r="B1022" s="7" t="s">
        <v>2718</v>
      </c>
      <c r="C1022" s="5">
        <v>44796.795138888891</v>
      </c>
      <c r="D1022" s="6">
        <v>44796.795138888891</v>
      </c>
      <c r="E1022" s="4">
        <v>9.9</v>
      </c>
      <c r="F1022" s="4" t="s">
        <v>21</v>
      </c>
      <c r="G1022" s="4" t="s">
        <v>2722</v>
      </c>
      <c r="H1022" s="4" t="s">
        <v>2720</v>
      </c>
      <c r="I1022" s="7">
        <v>46387</v>
      </c>
      <c r="J1022" s="7">
        <v>46387</v>
      </c>
      <c r="K1022" s="4" t="s">
        <v>16</v>
      </c>
      <c r="L1022" s="4" t="s">
        <v>16</v>
      </c>
      <c r="M1022" s="4" t="s">
        <v>2631</v>
      </c>
      <c r="N1022" s="4" t="s">
        <v>16</v>
      </c>
      <c r="O1022" s="4" t="s">
        <v>222</v>
      </c>
      <c r="P1022" s="4">
        <v>-0.03</v>
      </c>
      <c r="Q1022" s="9">
        <v>0</v>
      </c>
      <c r="R1022" s="9">
        <v>410977.77911342995</v>
      </c>
      <c r="S1022" s="9">
        <v>0</v>
      </c>
      <c r="T1022" s="9">
        <v>597473.57845725107</v>
      </c>
      <c r="U1022" s="9">
        <v>1360812.4342847455</v>
      </c>
      <c r="V1022" s="9">
        <v>-3205.4435999496823</v>
      </c>
      <c r="W1022" s="9">
        <v>1360812.4342847455</v>
      </c>
      <c r="X1022" s="9">
        <v>0</v>
      </c>
      <c r="Y1022" s="9">
        <v>4697436.0483099511</v>
      </c>
      <c r="Z1022" s="9">
        <v>4286458.2691965215</v>
      </c>
      <c r="AA1022" s="9">
        <v>4883931.8476537727</v>
      </c>
      <c r="AB1022" s="9">
        <v>5647270.7034812672</v>
      </c>
      <c r="AC1022" s="9">
        <v>4283252.8255965719</v>
      </c>
      <c r="AD1022" s="9">
        <v>5647270.7034812672</v>
      </c>
      <c r="AE1022" s="9">
        <v>4286458.2691965215</v>
      </c>
      <c r="AF1022" s="9">
        <v>27907922.526737679</v>
      </c>
      <c r="AG1022" s="9">
        <f>IF(ISBLANK(Tabla3[[#This Row],[FPO]]),"",YEAR(Tabla3[[#This Row],[FPO]])-$B$1)</f>
        <v>3</v>
      </c>
      <c r="AH1022" s="9"/>
    </row>
    <row r="1023" spans="1:34" hidden="1" x14ac:dyDescent="0.25">
      <c r="A1023" s="4" t="s">
        <v>2659</v>
      </c>
      <c r="B1023" s="7" t="s">
        <v>2660</v>
      </c>
      <c r="C1023" s="5">
        <v>44757.395833333336</v>
      </c>
      <c r="D1023" s="6">
        <v>44757.395833333336</v>
      </c>
      <c r="E1023" s="4">
        <v>112</v>
      </c>
      <c r="F1023" s="4" t="s">
        <v>21</v>
      </c>
      <c r="G1023" s="4" t="s">
        <v>2661</v>
      </c>
      <c r="H1023" s="4" t="s">
        <v>2662</v>
      </c>
      <c r="I1023" s="7">
        <v>46374</v>
      </c>
      <c r="J1023" s="7">
        <v>46374</v>
      </c>
      <c r="K1023" s="4" t="s">
        <v>16</v>
      </c>
      <c r="L1023" s="4" t="s">
        <v>16</v>
      </c>
      <c r="M1023" s="4" t="s">
        <v>726</v>
      </c>
      <c r="N1023" s="4" t="s">
        <v>16</v>
      </c>
      <c r="O1023" s="4" t="s">
        <v>222</v>
      </c>
      <c r="P1023" s="4">
        <v>-12.115085000000001</v>
      </c>
      <c r="Q1023" s="9">
        <v>0</v>
      </c>
      <c r="R1023" s="9">
        <v>410977.77911342989</v>
      </c>
      <c r="S1023" s="9">
        <v>0</v>
      </c>
      <c r="T1023" s="9">
        <v>597473.57845725119</v>
      </c>
      <c r="U1023" s="9">
        <v>1360812.4342847452</v>
      </c>
      <c r="V1023" s="9">
        <v>-114422.26029564117</v>
      </c>
      <c r="W1023" s="9">
        <v>1360812.434284745</v>
      </c>
      <c r="X1023" s="9">
        <v>0</v>
      </c>
      <c r="Y1023" s="9">
        <v>4697436.0483099511</v>
      </c>
      <c r="Z1023" s="9">
        <v>4286458.2691965215</v>
      </c>
      <c r="AA1023" s="9">
        <v>4883931.8476537727</v>
      </c>
      <c r="AB1023" s="9">
        <v>5647270.7034812663</v>
      </c>
      <c r="AC1023" s="9">
        <v>4172036.0089008803</v>
      </c>
      <c r="AD1023" s="9">
        <v>5647270.7034812663</v>
      </c>
      <c r="AE1023" s="9">
        <v>4286458.2691965215</v>
      </c>
      <c r="AF1023" s="9">
        <v>27796705.710041985</v>
      </c>
      <c r="AG1023" s="9">
        <f>IF(ISBLANK(Tabla3[[#This Row],[FPO]]),"",YEAR(Tabla3[[#This Row],[FPO]])-$B$1)</f>
        <v>3</v>
      </c>
      <c r="AH1023" s="9"/>
    </row>
    <row r="1024" spans="1:34" hidden="1" x14ac:dyDescent="0.25">
      <c r="A1024" s="4" t="s">
        <v>2663</v>
      </c>
      <c r="B1024" s="7" t="s">
        <v>2660</v>
      </c>
      <c r="C1024" s="5">
        <v>44757.395833333336</v>
      </c>
      <c r="D1024" s="6">
        <v>44757.395833333336</v>
      </c>
      <c r="E1024" s="4">
        <v>112</v>
      </c>
      <c r="F1024" s="4" t="s">
        <v>21</v>
      </c>
      <c r="G1024" s="4" t="s">
        <v>2661</v>
      </c>
      <c r="H1024" s="4" t="s">
        <v>2662</v>
      </c>
      <c r="I1024" s="7">
        <v>46374</v>
      </c>
      <c r="J1024" s="7">
        <v>46374</v>
      </c>
      <c r="K1024" s="4" t="s">
        <v>16</v>
      </c>
      <c r="L1024" s="4" t="s">
        <v>16</v>
      </c>
      <c r="M1024" s="4" t="s">
        <v>726</v>
      </c>
      <c r="N1024" s="4" t="s">
        <v>16</v>
      </c>
      <c r="O1024" s="4" t="s">
        <v>222</v>
      </c>
      <c r="P1024" s="4">
        <v>-11.905401080000001</v>
      </c>
      <c r="Q1024" s="9">
        <v>0</v>
      </c>
      <c r="R1024" s="9">
        <v>410977.77911342989</v>
      </c>
      <c r="S1024" s="9">
        <v>0</v>
      </c>
      <c r="T1024" s="9">
        <v>597473.57845725119</v>
      </c>
      <c r="U1024" s="9">
        <v>1360812.4342847452</v>
      </c>
      <c r="V1024" s="9">
        <v>-112441.87732069293</v>
      </c>
      <c r="W1024" s="9">
        <v>1360812.434284745</v>
      </c>
      <c r="X1024" s="9">
        <v>0</v>
      </c>
      <c r="Y1024" s="9">
        <v>4697436.0483099511</v>
      </c>
      <c r="Z1024" s="9">
        <v>4286458.2691965215</v>
      </c>
      <c r="AA1024" s="9">
        <v>4883931.8476537727</v>
      </c>
      <c r="AB1024" s="9">
        <v>5647270.7034812663</v>
      </c>
      <c r="AC1024" s="9">
        <v>4174016.3918758286</v>
      </c>
      <c r="AD1024" s="9">
        <v>5647270.7034812663</v>
      </c>
      <c r="AE1024" s="9">
        <v>4286458.2691965215</v>
      </c>
      <c r="AF1024" s="9">
        <v>27798686.09301693</v>
      </c>
      <c r="AG1024" s="9">
        <f>IF(ISBLANK(Tabla3[[#This Row],[FPO]]),"",YEAR(Tabla3[[#This Row],[FPO]])-$B$1)</f>
        <v>3</v>
      </c>
      <c r="AH1024" s="9"/>
    </row>
    <row r="1025" spans="1:34" x14ac:dyDescent="0.25">
      <c r="A1025" s="4" t="s">
        <v>2750</v>
      </c>
      <c r="B1025" s="7" t="s">
        <v>2751</v>
      </c>
      <c r="C1025" s="5">
        <v>44806.594444444447</v>
      </c>
      <c r="D1025" s="6">
        <v>44806.594444444447</v>
      </c>
      <c r="E1025" s="4">
        <v>19.899999999999999</v>
      </c>
      <c r="F1025" s="4" t="s">
        <v>21</v>
      </c>
      <c r="G1025" s="4" t="s">
        <v>2752</v>
      </c>
      <c r="H1025" s="4" t="s">
        <v>2753</v>
      </c>
      <c r="I1025" s="7">
        <v>45291</v>
      </c>
      <c r="J1025" s="7">
        <v>45291</v>
      </c>
      <c r="K1025" s="4" t="s">
        <v>16</v>
      </c>
      <c r="L1025" s="4" t="s">
        <v>18</v>
      </c>
      <c r="M1025" s="4" t="s">
        <v>2631</v>
      </c>
      <c r="N1025" s="4" t="s">
        <v>18</v>
      </c>
      <c r="O1025" s="4">
        <v>5897.18</v>
      </c>
      <c r="P1025" s="4">
        <v>-2.0977999999999999</v>
      </c>
      <c r="Q1025" s="9">
        <v>100</v>
      </c>
      <c r="R1025" s="9">
        <v>574306.5263510826</v>
      </c>
      <c r="S1025" s="9">
        <v>0</v>
      </c>
      <c r="T1025" s="9">
        <v>834918.5597589938</v>
      </c>
      <c r="U1025" s="9">
        <v>1901619.7514020144</v>
      </c>
      <c r="V1025" s="9">
        <v>-155825.48777897141</v>
      </c>
      <c r="W1025" s="9">
        <v>1901619.7514020144</v>
      </c>
      <c r="X1025" s="9">
        <v>5212464.5889141057</v>
      </c>
      <c r="Y1025" s="9">
        <v>4860764.7955476046</v>
      </c>
      <c r="Z1025" s="9">
        <v>4286458.2691965215</v>
      </c>
      <c r="AA1025" s="9">
        <v>5121376.8289555153</v>
      </c>
      <c r="AB1025" s="9">
        <v>6188078.0205985364</v>
      </c>
      <c r="AC1025" s="9">
        <v>4130632.7814175501</v>
      </c>
      <c r="AD1025" s="9">
        <v>6188078.0205985364</v>
      </c>
      <c r="AE1025" s="9">
        <v>9498922.8581106272</v>
      </c>
      <c r="AF1025" s="9">
        <v>30531026.563448187</v>
      </c>
      <c r="AG1025" s="9">
        <f>IF(ISBLANK(Tabla3[[#This Row],[FPO]]),"",YEAR(Tabla3[[#This Row],[FPO]])-$B$1)</f>
        <v>0</v>
      </c>
      <c r="AH1025" s="9"/>
    </row>
    <row r="1026" spans="1:34" x14ac:dyDescent="0.25">
      <c r="A1026" s="10" t="s">
        <v>2754</v>
      </c>
      <c r="B1026" s="13" t="s">
        <v>2751</v>
      </c>
      <c r="C1026" s="11">
        <v>44806.594444444447</v>
      </c>
      <c r="D1026" s="12">
        <v>44806.594444444447</v>
      </c>
      <c r="E1026" s="10">
        <v>19.899999999999999</v>
      </c>
      <c r="F1026" s="10" t="s">
        <v>21</v>
      </c>
      <c r="G1026" s="10" t="s">
        <v>2749</v>
      </c>
      <c r="H1026" s="10" t="s">
        <v>2753</v>
      </c>
      <c r="I1026" s="13">
        <v>45291</v>
      </c>
      <c r="J1026" s="13">
        <v>45291</v>
      </c>
      <c r="K1026" s="10" t="s">
        <v>16</v>
      </c>
      <c r="L1026" s="10" t="s">
        <v>16</v>
      </c>
      <c r="M1026" s="10" t="s">
        <v>2631</v>
      </c>
      <c r="N1026" s="10" t="s">
        <v>18</v>
      </c>
      <c r="O1026" s="10" t="s">
        <v>222</v>
      </c>
      <c r="P1026" s="10">
        <v>-1.9678</v>
      </c>
      <c r="Q1026" s="14">
        <v>100</v>
      </c>
      <c r="R1026" s="14">
        <v>574306.5263510826</v>
      </c>
      <c r="S1026" s="14">
        <v>0</v>
      </c>
      <c r="T1026" s="14">
        <v>834918.5597589938</v>
      </c>
      <c r="U1026" s="14">
        <v>1901619.7514020144</v>
      </c>
      <c r="V1026" s="14">
        <v>-146169.03177207548</v>
      </c>
      <c r="W1026" s="14">
        <v>1901619.7514020144</v>
      </c>
      <c r="X1026" s="14">
        <v>5212464.5889141057</v>
      </c>
      <c r="Y1026" s="14">
        <v>4860764.7955476046</v>
      </c>
      <c r="Z1026" s="14">
        <v>4286458.2691965215</v>
      </c>
      <c r="AA1026" s="14">
        <v>5121376.8289555153</v>
      </c>
      <c r="AB1026" s="14">
        <v>6188078.0205985364</v>
      </c>
      <c r="AC1026" s="14">
        <v>4140289.2374244458</v>
      </c>
      <c r="AD1026" s="14">
        <v>6188078.0205985364</v>
      </c>
      <c r="AE1026" s="14">
        <v>9498922.8581106272</v>
      </c>
      <c r="AF1026" s="14">
        <v>30540683.019455079</v>
      </c>
      <c r="AG1026" s="9">
        <f>IF(ISBLANK(Tabla3[[#This Row],[FPO]]),"",YEAR(Tabla3[[#This Row],[FPO]])-$B$1)</f>
        <v>0</v>
      </c>
      <c r="AH1026" s="9"/>
    </row>
    <row r="1027" spans="1:34" hidden="1" x14ac:dyDescent="0.25">
      <c r="A1027" s="4" t="s">
        <v>2760</v>
      </c>
      <c r="B1027" s="4" t="s">
        <v>2761</v>
      </c>
      <c r="C1027" s="5">
        <v>44763</v>
      </c>
      <c r="D1027" s="6">
        <v>0.6791666666666667</v>
      </c>
      <c r="E1027" s="4">
        <v>80</v>
      </c>
      <c r="F1027" s="4" t="s">
        <v>21</v>
      </c>
      <c r="G1027" s="4" t="s">
        <v>2762</v>
      </c>
      <c r="H1027" s="4" t="s">
        <v>2763</v>
      </c>
      <c r="I1027" s="7">
        <v>46387</v>
      </c>
      <c r="J1027" s="7">
        <v>46387</v>
      </c>
      <c r="K1027" s="4" t="s">
        <v>16</v>
      </c>
      <c r="L1027" s="4" t="s">
        <v>16</v>
      </c>
      <c r="M1027" s="4" t="s">
        <v>2759</v>
      </c>
      <c r="N1027" s="4" t="s">
        <v>16</v>
      </c>
      <c r="O1027" s="4">
        <v>0</v>
      </c>
      <c r="P1027" s="4">
        <v>193.43336540000001</v>
      </c>
      <c r="Q1027" s="9">
        <v>0</v>
      </c>
      <c r="R1027" s="9">
        <v>410977.77911342995</v>
      </c>
      <c r="S1027" s="9">
        <v>0</v>
      </c>
      <c r="T1027" s="9">
        <v>597473.57845725131</v>
      </c>
      <c r="U1027" s="9">
        <v>1360812.4342847455</v>
      </c>
      <c r="V1027" s="9">
        <v>2557663.9404449025</v>
      </c>
      <c r="W1027" s="9">
        <v>1360812.4342847455</v>
      </c>
      <c r="X1027" s="9">
        <v>0</v>
      </c>
      <c r="Y1027" s="9">
        <v>57690936.033598885</v>
      </c>
      <c r="Z1027" s="9">
        <v>57279958.254485458</v>
      </c>
      <c r="AA1027" s="9">
        <v>57877431.832942709</v>
      </c>
      <c r="AB1027" s="9">
        <v>58640770.688770205</v>
      </c>
      <c r="AC1027" s="9">
        <v>59837622.19493036</v>
      </c>
      <c r="AD1027" s="9">
        <v>58640770.688770205</v>
      </c>
      <c r="AE1027" s="9">
        <v>57279958.254485458</v>
      </c>
      <c r="AF1027" s="9">
        <v>337831091.82545841</v>
      </c>
      <c r="AG1027" s="9">
        <f>IF(ISBLANK(Tabla3[[#This Row],[FPO]]),"",YEAR(Tabla3[[#This Row],[FPO]])-$B$1)</f>
        <v>3</v>
      </c>
      <c r="AH1027" s="9"/>
    </row>
    <row r="1028" spans="1:34" hidden="1" x14ac:dyDescent="0.25">
      <c r="A1028" s="4" t="s">
        <v>2820</v>
      </c>
      <c r="B1028" s="4" t="s">
        <v>2761</v>
      </c>
      <c r="C1028" s="5">
        <v>44763</v>
      </c>
      <c r="D1028" s="6">
        <v>0.6791666666666667</v>
      </c>
      <c r="E1028" s="4">
        <v>80</v>
      </c>
      <c r="F1028" s="4" t="s">
        <v>21</v>
      </c>
      <c r="G1028" s="4" t="s">
        <v>2784</v>
      </c>
      <c r="H1028" s="4" t="s">
        <v>2763</v>
      </c>
      <c r="I1028" s="7">
        <v>46387</v>
      </c>
      <c r="J1028" s="7">
        <v>46387</v>
      </c>
      <c r="K1028" s="4" t="s">
        <v>16</v>
      </c>
      <c r="L1028" s="4" t="s">
        <v>16</v>
      </c>
      <c r="M1028" s="4" t="s">
        <v>2759</v>
      </c>
      <c r="N1028" s="4" t="s">
        <v>16</v>
      </c>
      <c r="O1028" s="4">
        <v>0</v>
      </c>
      <c r="P1028" s="4">
        <v>193.85131029999999</v>
      </c>
      <c r="Q1028" s="9">
        <v>0</v>
      </c>
      <c r="R1028" s="9">
        <v>410977.77911342995</v>
      </c>
      <c r="S1028" s="9">
        <v>0</v>
      </c>
      <c r="T1028" s="9">
        <v>597473.57845725131</v>
      </c>
      <c r="U1028" s="9">
        <v>1360812.4342847455</v>
      </c>
      <c r="V1028" s="9">
        <v>2563190.1980148535</v>
      </c>
      <c r="W1028" s="9">
        <v>1360812.4342847455</v>
      </c>
      <c r="X1028" s="9">
        <v>0</v>
      </c>
      <c r="Y1028" s="9">
        <v>57690936.033598885</v>
      </c>
      <c r="Z1028" s="9">
        <v>57279958.254485458</v>
      </c>
      <c r="AA1028" s="9">
        <v>57877431.832942709</v>
      </c>
      <c r="AB1028" s="9">
        <v>58640770.688770205</v>
      </c>
      <c r="AC1028" s="9">
        <v>59843148.452500314</v>
      </c>
      <c r="AD1028" s="9">
        <v>58640770.688770205</v>
      </c>
      <c r="AE1028" s="9">
        <v>57279958.254485458</v>
      </c>
      <c r="AF1028" s="9">
        <v>337836618.08302832</v>
      </c>
      <c r="AG1028" s="9">
        <f>IF(ISBLANK(Tabla3[[#This Row],[FPO]]),"",YEAR(Tabla3[[#This Row],[FPO]])-$B$1)</f>
        <v>3</v>
      </c>
      <c r="AH1028" s="9"/>
    </row>
    <row r="1029" spans="1:34" x14ac:dyDescent="0.25">
      <c r="A1029" s="4" t="s">
        <v>2793</v>
      </c>
      <c r="B1029" s="4" t="s">
        <v>2794</v>
      </c>
      <c r="C1029" s="5">
        <v>44775</v>
      </c>
      <c r="D1029" s="6">
        <v>0.61249999999999993</v>
      </c>
      <c r="E1029" s="4">
        <v>19.899999999999999</v>
      </c>
      <c r="F1029" s="4" t="s">
        <v>21</v>
      </c>
      <c r="G1029" s="4" t="s">
        <v>2795</v>
      </c>
      <c r="H1029" s="4" t="s">
        <v>2796</v>
      </c>
      <c r="I1029" s="7">
        <v>45473</v>
      </c>
      <c r="J1029" s="7">
        <v>45473</v>
      </c>
      <c r="K1029" s="4" t="s">
        <v>16</v>
      </c>
      <c r="L1029" s="4" t="s">
        <v>16</v>
      </c>
      <c r="M1029" s="4" t="s">
        <v>2759</v>
      </c>
      <c r="N1029" s="4" t="s">
        <v>16</v>
      </c>
      <c r="O1029" s="4">
        <v>0</v>
      </c>
      <c r="P1029" s="4">
        <v>-4.3849999999999998</v>
      </c>
      <c r="Q1029" s="9">
        <v>0</v>
      </c>
      <c r="R1029" s="9">
        <v>513690.98958057468</v>
      </c>
      <c r="S1029" s="9">
        <v>0</v>
      </c>
      <c r="T1029" s="9">
        <v>746796.56507960102</v>
      </c>
      <c r="U1029" s="9">
        <v>1700912.1211109255</v>
      </c>
      <c r="V1029" s="9">
        <v>-291341.40353817702</v>
      </c>
      <c r="W1029" s="9">
        <v>1700912.1211109255</v>
      </c>
      <c r="X1029" s="9">
        <v>0</v>
      </c>
      <c r="Y1029" s="9">
        <v>57793649.24406603</v>
      </c>
      <c r="Z1029" s="9">
        <v>57279958.254485458</v>
      </c>
      <c r="AA1029" s="9">
        <v>58026754.819565058</v>
      </c>
      <c r="AB1029" s="9">
        <v>58980870.375596382</v>
      </c>
      <c r="AC1029" s="9">
        <v>56988616.850947283</v>
      </c>
      <c r="AD1029" s="9">
        <v>58980870.375596382</v>
      </c>
      <c r="AE1029" s="9">
        <v>57279958.254485458</v>
      </c>
      <c r="AF1029" s="9">
        <v>335744272.20880407</v>
      </c>
      <c r="AG1029" s="9">
        <f>IF(ISBLANK(Tabla3[[#This Row],[FPO]]),"",YEAR(Tabla3[[#This Row],[FPO]])-$B$1)</f>
        <v>1</v>
      </c>
      <c r="AH1029" s="9"/>
    </row>
    <row r="1030" spans="1:34" x14ac:dyDescent="0.25">
      <c r="A1030" s="4" t="s">
        <v>2836</v>
      </c>
      <c r="B1030" s="4" t="s">
        <v>2794</v>
      </c>
      <c r="C1030" s="5">
        <v>44775</v>
      </c>
      <c r="D1030" s="6">
        <v>0.61249999999999993</v>
      </c>
      <c r="E1030" s="4">
        <v>19.899999999999999</v>
      </c>
      <c r="F1030" s="4" t="s">
        <v>21</v>
      </c>
      <c r="G1030" s="4" t="s">
        <v>2837</v>
      </c>
      <c r="H1030" s="4" t="s">
        <v>2796</v>
      </c>
      <c r="I1030" s="7">
        <v>45473</v>
      </c>
      <c r="J1030" s="7">
        <v>45473</v>
      </c>
      <c r="K1030" s="4" t="s">
        <v>16</v>
      </c>
      <c r="L1030" s="4" t="s">
        <v>16</v>
      </c>
      <c r="M1030" s="4" t="s">
        <v>2759</v>
      </c>
      <c r="N1030" s="4" t="s">
        <v>16</v>
      </c>
      <c r="O1030" s="4">
        <v>0</v>
      </c>
      <c r="P1030" s="4">
        <v>-4.3609999999999998</v>
      </c>
      <c r="Q1030" s="9">
        <v>0</v>
      </c>
      <c r="R1030" s="9">
        <v>513690.98958057468</v>
      </c>
      <c r="S1030" s="9">
        <v>0</v>
      </c>
      <c r="T1030" s="9">
        <v>746796.56507960102</v>
      </c>
      <c r="U1030" s="9">
        <v>1700912.1211109255</v>
      </c>
      <c r="V1030" s="9">
        <v>-289746.83257240365</v>
      </c>
      <c r="W1030" s="9">
        <v>1700912.1211109255</v>
      </c>
      <c r="X1030" s="9">
        <v>0</v>
      </c>
      <c r="Y1030" s="9">
        <v>57793649.24406603</v>
      </c>
      <c r="Z1030" s="9">
        <v>57279958.254485458</v>
      </c>
      <c r="AA1030" s="9">
        <v>58026754.819565058</v>
      </c>
      <c r="AB1030" s="9">
        <v>58980870.375596382</v>
      </c>
      <c r="AC1030" s="9">
        <v>56990211.421913058</v>
      </c>
      <c r="AD1030" s="9">
        <v>58980870.375596382</v>
      </c>
      <c r="AE1030" s="9">
        <v>57279958.254485458</v>
      </c>
      <c r="AF1030" s="9">
        <v>335745866.77976984</v>
      </c>
      <c r="AG1030" s="9">
        <f>IF(ISBLANK(Tabla3[[#This Row],[FPO]]),"",YEAR(Tabla3[[#This Row],[FPO]])-$B$1)</f>
        <v>1</v>
      </c>
      <c r="AH1030" s="9"/>
    </row>
    <row r="1031" spans="1:34" x14ac:dyDescent="0.25">
      <c r="A1031" s="4" t="s">
        <v>2852</v>
      </c>
      <c r="B1031" s="4" t="s">
        <v>2853</v>
      </c>
      <c r="C1031" s="5">
        <v>44757</v>
      </c>
      <c r="D1031" s="6">
        <v>0.74430555555555555</v>
      </c>
      <c r="E1031" s="4">
        <v>9.9</v>
      </c>
      <c r="F1031" s="4" t="s">
        <v>21</v>
      </c>
      <c r="G1031" s="4" t="s">
        <v>2795</v>
      </c>
      <c r="H1031" s="4" t="s">
        <v>2854</v>
      </c>
      <c r="I1031" s="7">
        <v>45657</v>
      </c>
      <c r="J1031" s="7">
        <v>45657</v>
      </c>
      <c r="K1031" s="4" t="s">
        <v>16</v>
      </c>
      <c r="L1031" s="4" t="s">
        <v>16</v>
      </c>
      <c r="M1031" s="4" t="s">
        <v>2759</v>
      </c>
      <c r="N1031" s="4" t="s">
        <v>16</v>
      </c>
      <c r="O1031" s="29">
        <v>0</v>
      </c>
      <c r="P1031" s="4">
        <v>-1.38</v>
      </c>
      <c r="Q1031" s="9">
        <v>0</v>
      </c>
      <c r="R1031" s="9">
        <v>513690.98958057474</v>
      </c>
      <c r="S1031" s="9">
        <v>0</v>
      </c>
      <c r="T1031" s="9">
        <v>746796.56507960113</v>
      </c>
      <c r="U1031" s="9">
        <v>1700912.1211109257</v>
      </c>
      <c r="V1031" s="9">
        <v>-184301.80076628123</v>
      </c>
      <c r="W1031" s="9">
        <v>1700912.1211109257</v>
      </c>
      <c r="X1031" s="9">
        <v>0</v>
      </c>
      <c r="Y1031" s="9">
        <v>57793649.24406603</v>
      </c>
      <c r="Z1031" s="9">
        <v>57279958.254485458</v>
      </c>
      <c r="AA1031" s="9">
        <v>58026754.819565058</v>
      </c>
      <c r="AB1031" s="9">
        <v>58980870.375596382</v>
      </c>
      <c r="AC1031" s="9">
        <v>57095656.453719176</v>
      </c>
      <c r="AD1031" s="9">
        <v>58980870.375596382</v>
      </c>
      <c r="AE1031" s="9">
        <v>57279958.254485458</v>
      </c>
      <c r="AF1031" s="9">
        <v>335851311.81157595</v>
      </c>
      <c r="AG1031" s="9">
        <f>IF(ISBLANK(Tabla3[[#This Row],[FPO]]),"",YEAR(Tabla3[[#This Row],[FPO]])-$B$1)</f>
        <v>1</v>
      </c>
      <c r="AH1031" s="9"/>
    </row>
    <row r="1032" spans="1:34" x14ac:dyDescent="0.25">
      <c r="A1032" s="4" t="s">
        <v>2862</v>
      </c>
      <c r="B1032" s="4" t="s">
        <v>2853</v>
      </c>
      <c r="C1032" s="5">
        <v>44757</v>
      </c>
      <c r="D1032" s="6">
        <v>0.74430555555555555</v>
      </c>
      <c r="E1032" s="4">
        <v>9.9</v>
      </c>
      <c r="F1032" s="4" t="s">
        <v>21</v>
      </c>
      <c r="G1032" s="4" t="s">
        <v>2837</v>
      </c>
      <c r="H1032" s="4" t="s">
        <v>2854</v>
      </c>
      <c r="I1032" s="7">
        <v>45657</v>
      </c>
      <c r="J1032" s="7">
        <v>45657</v>
      </c>
      <c r="K1032" s="4" t="s">
        <v>16</v>
      </c>
      <c r="L1032" s="4" t="s">
        <v>16</v>
      </c>
      <c r="M1032" s="4" t="s">
        <v>2759</v>
      </c>
      <c r="N1032" s="4" t="s">
        <v>16</v>
      </c>
      <c r="O1032" s="29">
        <v>0</v>
      </c>
      <c r="P1032" s="4">
        <v>-1.33</v>
      </c>
      <c r="Q1032" s="9">
        <v>0</v>
      </c>
      <c r="R1032" s="9">
        <v>513690.98958057474</v>
      </c>
      <c r="S1032" s="9">
        <v>0</v>
      </c>
      <c r="T1032" s="9">
        <v>746796.56507960113</v>
      </c>
      <c r="U1032" s="9">
        <v>1700912.1211109257</v>
      </c>
      <c r="V1032" s="9">
        <v>-177624.19928924207</v>
      </c>
      <c r="W1032" s="9">
        <v>1700912.1211109257</v>
      </c>
      <c r="X1032" s="9">
        <v>0</v>
      </c>
      <c r="Y1032" s="9">
        <v>57793649.24406603</v>
      </c>
      <c r="Z1032" s="9">
        <v>57279958.254485458</v>
      </c>
      <c r="AA1032" s="9">
        <v>58026754.819565058</v>
      </c>
      <c r="AB1032" s="9">
        <v>58980870.375596382</v>
      </c>
      <c r="AC1032" s="9">
        <v>57102334.055196218</v>
      </c>
      <c r="AD1032" s="9">
        <v>58980870.375596382</v>
      </c>
      <c r="AE1032" s="9">
        <v>57279958.254485458</v>
      </c>
      <c r="AF1032" s="9">
        <v>335857989.41305304</v>
      </c>
      <c r="AG1032" s="9">
        <f>IF(ISBLANK(Tabla3[[#This Row],[FPO]]),"",YEAR(Tabla3[[#This Row],[FPO]])-$B$1)</f>
        <v>1</v>
      </c>
      <c r="AH1032" s="9"/>
    </row>
    <row r="1033" spans="1:34" x14ac:dyDescent="0.25">
      <c r="A1033" s="4" t="s">
        <v>2855</v>
      </c>
      <c r="B1033" s="4" t="s">
        <v>2856</v>
      </c>
      <c r="C1033" s="5">
        <v>44757</v>
      </c>
      <c r="D1033" s="6">
        <v>0.7675347222222223</v>
      </c>
      <c r="E1033" s="4">
        <v>9.9</v>
      </c>
      <c r="F1033" s="4" t="s">
        <v>21</v>
      </c>
      <c r="G1033" s="4" t="s">
        <v>2795</v>
      </c>
      <c r="H1033" s="4" t="s">
        <v>2857</v>
      </c>
      <c r="I1033" s="7">
        <v>45657</v>
      </c>
      <c r="J1033" s="7">
        <v>45657</v>
      </c>
      <c r="K1033" s="4" t="s">
        <v>16</v>
      </c>
      <c r="L1033" s="4" t="s">
        <v>16</v>
      </c>
      <c r="M1033" s="4" t="s">
        <v>2759</v>
      </c>
      <c r="N1033" s="4" t="s">
        <v>16</v>
      </c>
      <c r="O1033" s="29">
        <v>0</v>
      </c>
      <c r="P1033" s="4">
        <v>-1.38</v>
      </c>
      <c r="Q1033" s="9">
        <v>0</v>
      </c>
      <c r="R1033" s="9">
        <v>513690.98958057474</v>
      </c>
      <c r="S1033" s="9">
        <v>0</v>
      </c>
      <c r="T1033" s="9">
        <v>746796.56507960113</v>
      </c>
      <c r="U1033" s="9">
        <v>1700912.1211109257</v>
      </c>
      <c r="V1033" s="9">
        <v>-184301.80076628123</v>
      </c>
      <c r="W1033" s="9">
        <v>1700912.1211109257</v>
      </c>
      <c r="X1033" s="9">
        <v>0</v>
      </c>
      <c r="Y1033" s="9">
        <v>57793649.24406603</v>
      </c>
      <c r="Z1033" s="9">
        <v>57279958.254485458</v>
      </c>
      <c r="AA1033" s="9">
        <v>58026754.819565058</v>
      </c>
      <c r="AB1033" s="9">
        <v>58980870.375596382</v>
      </c>
      <c r="AC1033" s="9">
        <v>57095656.453719176</v>
      </c>
      <c r="AD1033" s="9">
        <v>58980870.375596382</v>
      </c>
      <c r="AE1033" s="9">
        <v>57279958.254485458</v>
      </c>
      <c r="AF1033" s="9">
        <v>335851311.81157595</v>
      </c>
      <c r="AG1033" s="9">
        <f>IF(ISBLANK(Tabla3[[#This Row],[FPO]]),"",YEAR(Tabla3[[#This Row],[FPO]])-$B$1)</f>
        <v>1</v>
      </c>
      <c r="AH1033" s="9"/>
    </row>
    <row r="1034" spans="1:34" x14ac:dyDescent="0.25">
      <c r="A1034" s="4" t="s">
        <v>2863</v>
      </c>
      <c r="B1034" s="4" t="s">
        <v>2856</v>
      </c>
      <c r="C1034" s="5">
        <v>44757</v>
      </c>
      <c r="D1034" s="6">
        <v>0.7675347222222223</v>
      </c>
      <c r="E1034" s="4">
        <v>9.9</v>
      </c>
      <c r="F1034" s="4" t="s">
        <v>21</v>
      </c>
      <c r="G1034" s="4" t="s">
        <v>2837</v>
      </c>
      <c r="H1034" s="4" t="s">
        <v>2857</v>
      </c>
      <c r="I1034" s="7">
        <v>45657</v>
      </c>
      <c r="J1034" s="7">
        <v>45657</v>
      </c>
      <c r="K1034" s="4" t="s">
        <v>16</v>
      </c>
      <c r="L1034" s="4" t="s">
        <v>16</v>
      </c>
      <c r="M1034" s="4" t="s">
        <v>2759</v>
      </c>
      <c r="N1034" s="4" t="s">
        <v>16</v>
      </c>
      <c r="O1034" s="29">
        <v>0</v>
      </c>
      <c r="P1034" s="4">
        <v>-1.33</v>
      </c>
      <c r="Q1034" s="9">
        <v>0</v>
      </c>
      <c r="R1034" s="9">
        <v>513690.98958057474</v>
      </c>
      <c r="S1034" s="9">
        <v>0</v>
      </c>
      <c r="T1034" s="9">
        <v>746796.56507960113</v>
      </c>
      <c r="U1034" s="9">
        <v>1700912.1211109257</v>
      </c>
      <c r="V1034" s="9">
        <v>-177624.19928924207</v>
      </c>
      <c r="W1034" s="9">
        <v>1700912.1211109257</v>
      </c>
      <c r="X1034" s="9">
        <v>0</v>
      </c>
      <c r="Y1034" s="9">
        <v>57793649.24406603</v>
      </c>
      <c r="Z1034" s="9">
        <v>57279958.254485458</v>
      </c>
      <c r="AA1034" s="9">
        <v>58026754.819565058</v>
      </c>
      <c r="AB1034" s="9">
        <v>58980870.375596382</v>
      </c>
      <c r="AC1034" s="9">
        <v>57102334.055196218</v>
      </c>
      <c r="AD1034" s="9">
        <v>58980870.375596382</v>
      </c>
      <c r="AE1034" s="9">
        <v>57279958.254485458</v>
      </c>
      <c r="AF1034" s="9">
        <v>335857989.41305304</v>
      </c>
      <c r="AG1034" s="9">
        <f>IF(ISBLANK(Tabla3[[#This Row],[FPO]]),"",YEAR(Tabla3[[#This Row],[FPO]])-$B$1)</f>
        <v>1</v>
      </c>
      <c r="AH1034" s="9"/>
    </row>
    <row r="1035" spans="1:34" hidden="1" x14ac:dyDescent="0.25">
      <c r="A1035" s="4" t="s">
        <v>2774</v>
      </c>
      <c r="B1035" s="4" t="s">
        <v>2775</v>
      </c>
      <c r="C1035" s="5">
        <v>44757</v>
      </c>
      <c r="D1035" s="6">
        <v>0.7640162037037036</v>
      </c>
      <c r="E1035" s="4">
        <v>19.899999999999999</v>
      </c>
      <c r="F1035" s="4" t="s">
        <v>21</v>
      </c>
      <c r="G1035" s="4" t="s">
        <v>2776</v>
      </c>
      <c r="H1035" s="4" t="s">
        <v>2777</v>
      </c>
      <c r="I1035" s="7">
        <v>46203</v>
      </c>
      <c r="J1035" s="7">
        <v>46203</v>
      </c>
      <c r="K1035" s="4" t="s">
        <v>16</v>
      </c>
      <c r="L1035" s="4" t="s">
        <v>16</v>
      </c>
      <c r="M1035" s="4" t="s">
        <v>2759</v>
      </c>
      <c r="N1035" s="4" t="s">
        <v>16</v>
      </c>
      <c r="O1035" s="4">
        <v>0</v>
      </c>
      <c r="P1035" s="4">
        <v>-7.38</v>
      </c>
      <c r="Q1035" s="9">
        <v>0</v>
      </c>
      <c r="R1035" s="9">
        <v>410977.77911342995</v>
      </c>
      <c r="S1035" s="9">
        <v>0</v>
      </c>
      <c r="T1035" s="9">
        <v>597473.57845725107</v>
      </c>
      <c r="U1035" s="9">
        <v>1360812.4342847448</v>
      </c>
      <c r="V1035" s="9">
        <v>-392288.30870941986</v>
      </c>
      <c r="W1035" s="9">
        <v>1360812.4342847448</v>
      </c>
      <c r="X1035" s="9">
        <v>0</v>
      </c>
      <c r="Y1035" s="9">
        <v>57690936.033598885</v>
      </c>
      <c r="Z1035" s="9">
        <v>57279958.254485458</v>
      </c>
      <c r="AA1035" s="9">
        <v>57877431.832942709</v>
      </c>
      <c r="AB1035" s="9">
        <v>58640770.688770205</v>
      </c>
      <c r="AC1035" s="9">
        <v>56887669.945776038</v>
      </c>
      <c r="AD1035" s="9">
        <v>58640770.688770205</v>
      </c>
      <c r="AE1035" s="9">
        <v>57279958.254485458</v>
      </c>
      <c r="AF1035" s="9">
        <v>334881139.57630408</v>
      </c>
      <c r="AG1035" s="9">
        <f>IF(ISBLANK(Tabla3[[#This Row],[FPO]]),"",YEAR(Tabla3[[#This Row],[FPO]])-$B$1)</f>
        <v>3</v>
      </c>
      <c r="AH1035" s="9"/>
    </row>
    <row r="1036" spans="1:34" x14ac:dyDescent="0.25">
      <c r="A1036" s="4" t="s">
        <v>2815</v>
      </c>
      <c r="B1036" s="4" t="s">
        <v>2816</v>
      </c>
      <c r="C1036" s="5">
        <v>44743</v>
      </c>
      <c r="D1036" s="6">
        <v>0.18062500000000001</v>
      </c>
      <c r="E1036" s="4">
        <v>43</v>
      </c>
      <c r="F1036" s="4" t="s">
        <v>21</v>
      </c>
      <c r="G1036" s="4" t="s">
        <v>2817</v>
      </c>
      <c r="H1036" s="4" t="s">
        <v>2818</v>
      </c>
      <c r="I1036" s="7">
        <v>45657</v>
      </c>
      <c r="J1036" s="7">
        <v>45657</v>
      </c>
      <c r="K1036" s="4" t="s">
        <v>16</v>
      </c>
      <c r="L1036" s="4" t="s">
        <v>16</v>
      </c>
      <c r="M1036" s="4" t="s">
        <v>2759</v>
      </c>
      <c r="N1036" s="4" t="s">
        <v>16</v>
      </c>
      <c r="O1036" s="4">
        <v>0</v>
      </c>
      <c r="P1036" s="4">
        <v>-4.2549999999999999</v>
      </c>
      <c r="Q1036" s="9">
        <v>0</v>
      </c>
      <c r="R1036" s="9">
        <v>513690.98958057474</v>
      </c>
      <c r="S1036" s="9">
        <v>0</v>
      </c>
      <c r="T1036" s="9">
        <v>746796.5650796009</v>
      </c>
      <c r="U1036" s="9">
        <v>1700912.1211109255</v>
      </c>
      <c r="V1036" s="9">
        <v>-130832.84810211013</v>
      </c>
      <c r="W1036" s="9">
        <v>1700912.1211109255</v>
      </c>
      <c r="X1036" s="9">
        <v>0</v>
      </c>
      <c r="Y1036" s="9">
        <v>57793649.24406603</v>
      </c>
      <c r="Z1036" s="9">
        <v>57279958.254485458</v>
      </c>
      <c r="AA1036" s="9">
        <v>58026754.819565058</v>
      </c>
      <c r="AB1036" s="9">
        <v>58980870.375596382</v>
      </c>
      <c r="AC1036" s="9">
        <v>57149125.40638335</v>
      </c>
      <c r="AD1036" s="9">
        <v>58980870.375596382</v>
      </c>
      <c r="AE1036" s="9">
        <v>57279958.254485458</v>
      </c>
      <c r="AF1036" s="9">
        <v>335904780.76424015</v>
      </c>
      <c r="AG1036" s="9">
        <f>IF(ISBLANK(Tabla3[[#This Row],[FPO]]),"",YEAR(Tabla3[[#This Row],[FPO]])-$B$1)</f>
        <v>1</v>
      </c>
      <c r="AH1036" s="9"/>
    </row>
    <row r="1037" spans="1:34" x14ac:dyDescent="0.25">
      <c r="A1037" s="4" t="s">
        <v>2811</v>
      </c>
      <c r="B1037" s="4" t="s">
        <v>2812</v>
      </c>
      <c r="C1037" s="5">
        <v>44736</v>
      </c>
      <c r="D1037" s="6">
        <v>0.33417824074074076</v>
      </c>
      <c r="E1037" s="4">
        <v>9.9</v>
      </c>
      <c r="F1037" s="4" t="s">
        <v>21</v>
      </c>
      <c r="G1037" s="4" t="s">
        <v>2813</v>
      </c>
      <c r="H1037" s="4" t="s">
        <v>2814</v>
      </c>
      <c r="I1037" s="7">
        <v>45869</v>
      </c>
      <c r="J1037" s="7">
        <v>45869</v>
      </c>
      <c r="K1037" s="4" t="s">
        <v>16</v>
      </c>
      <c r="L1037" s="4" t="s">
        <v>16</v>
      </c>
      <c r="M1037" s="4" t="s">
        <v>2759</v>
      </c>
      <c r="N1037" s="4" t="s">
        <v>16</v>
      </c>
      <c r="O1037" s="4">
        <v>0</v>
      </c>
      <c r="P1037" s="4">
        <v>-1</v>
      </c>
      <c r="Q1037" s="9">
        <v>0</v>
      </c>
      <c r="R1037" s="9">
        <v>459473.15704881464</v>
      </c>
      <c r="S1037" s="9">
        <v>0</v>
      </c>
      <c r="T1037" s="9">
        <v>667975.46071520657</v>
      </c>
      <c r="U1037" s="9">
        <v>1521388.3015303449</v>
      </c>
      <c r="V1037" s="9">
        <v>-119456.19815812477</v>
      </c>
      <c r="W1037" s="9">
        <v>1521388.3015303449</v>
      </c>
      <c r="X1037" s="9">
        <v>0</v>
      </c>
      <c r="Y1037" s="9">
        <v>57739431.411534272</v>
      </c>
      <c r="Z1037" s="9">
        <v>57279958.254485458</v>
      </c>
      <c r="AA1037" s="9">
        <v>57947933.715200663</v>
      </c>
      <c r="AB1037" s="9">
        <v>58801346.556015804</v>
      </c>
      <c r="AC1037" s="9">
        <v>57160502.056327336</v>
      </c>
      <c r="AD1037" s="9">
        <v>58801346.556015804</v>
      </c>
      <c r="AE1037" s="9">
        <v>57279958.254485458</v>
      </c>
      <c r="AF1037" s="9">
        <v>335513832.74791712</v>
      </c>
      <c r="AG1037" s="9">
        <f>IF(ISBLANK(Tabla3[[#This Row],[FPO]]),"",YEAR(Tabla3[[#This Row],[FPO]])-$B$1)</f>
        <v>2</v>
      </c>
      <c r="AH1037" s="9"/>
    </row>
    <row r="1038" spans="1:34" x14ac:dyDescent="0.25">
      <c r="A1038" s="4" t="s">
        <v>2789</v>
      </c>
      <c r="B1038" s="4" t="s">
        <v>2790</v>
      </c>
      <c r="C1038" s="5">
        <v>44791</v>
      </c>
      <c r="D1038" s="6">
        <v>0.90833333333333333</v>
      </c>
      <c r="E1038" s="4">
        <v>19.899999999999999</v>
      </c>
      <c r="F1038" s="4" t="s">
        <v>21</v>
      </c>
      <c r="G1038" s="4" t="s">
        <v>2791</v>
      </c>
      <c r="H1038" s="4" t="s">
        <v>2792</v>
      </c>
      <c r="I1038" s="7">
        <v>46022</v>
      </c>
      <c r="J1038" s="7">
        <v>46022</v>
      </c>
      <c r="K1038" s="4" t="s">
        <v>16</v>
      </c>
      <c r="L1038" s="4" t="s">
        <v>16</v>
      </c>
      <c r="M1038" s="4" t="s">
        <v>2759</v>
      </c>
      <c r="N1038" s="4" t="s">
        <v>16</v>
      </c>
      <c r="O1038" s="4">
        <v>0</v>
      </c>
      <c r="P1038" s="4">
        <v>-4.28</v>
      </c>
      <c r="Q1038" s="9">
        <v>0</v>
      </c>
      <c r="R1038" s="9">
        <v>459473.15704881458</v>
      </c>
      <c r="S1038" s="9">
        <v>0</v>
      </c>
      <c r="T1038" s="9">
        <v>667975.46071520681</v>
      </c>
      <c r="U1038" s="9">
        <v>1521388.3015303449</v>
      </c>
      <c r="V1038" s="9">
        <v>-254351.65971638515</v>
      </c>
      <c r="W1038" s="9">
        <v>1521388.3015303449</v>
      </c>
      <c r="X1038" s="9">
        <v>0</v>
      </c>
      <c r="Y1038" s="9">
        <v>57739431.411534272</v>
      </c>
      <c r="Z1038" s="9">
        <v>57279958.254485458</v>
      </c>
      <c r="AA1038" s="9">
        <v>57947933.715200663</v>
      </c>
      <c r="AB1038" s="9">
        <v>58801346.556015804</v>
      </c>
      <c r="AC1038" s="9">
        <v>57025606.594769076</v>
      </c>
      <c r="AD1038" s="9">
        <v>58801346.556015804</v>
      </c>
      <c r="AE1038" s="9">
        <v>57279958.254485458</v>
      </c>
      <c r="AF1038" s="9">
        <v>335378937.28635883</v>
      </c>
      <c r="AG1038" s="9">
        <f>IF(ISBLANK(Tabla3[[#This Row],[FPO]]),"",YEAR(Tabla3[[#This Row],[FPO]])-$B$1)</f>
        <v>2</v>
      </c>
      <c r="AH1038" s="9"/>
    </row>
    <row r="1039" spans="1:34" x14ac:dyDescent="0.25">
      <c r="A1039" s="4" t="s">
        <v>2834</v>
      </c>
      <c r="B1039" s="4" t="s">
        <v>2790</v>
      </c>
      <c r="C1039" s="5">
        <v>44791</v>
      </c>
      <c r="D1039" s="6">
        <v>0.90833333333333333</v>
      </c>
      <c r="E1039" s="4">
        <v>19.899999999999999</v>
      </c>
      <c r="F1039" s="4" t="s">
        <v>21</v>
      </c>
      <c r="G1039" s="4" t="s">
        <v>2835</v>
      </c>
      <c r="H1039" s="4" t="s">
        <v>2792</v>
      </c>
      <c r="I1039" s="7">
        <v>46022</v>
      </c>
      <c r="J1039" s="7">
        <v>46022</v>
      </c>
      <c r="K1039" s="4" t="s">
        <v>16</v>
      </c>
      <c r="L1039" s="4" t="s">
        <v>16</v>
      </c>
      <c r="M1039" s="4" t="s">
        <v>2759</v>
      </c>
      <c r="N1039" s="4" t="s">
        <v>16</v>
      </c>
      <c r="O1039" s="4">
        <v>0</v>
      </c>
      <c r="P1039" s="4">
        <v>-4.25</v>
      </c>
      <c r="Q1039" s="9">
        <v>0</v>
      </c>
      <c r="R1039" s="9">
        <v>459473.15704881458</v>
      </c>
      <c r="S1039" s="9">
        <v>0</v>
      </c>
      <c r="T1039" s="9">
        <v>667975.46071520681</v>
      </c>
      <c r="U1039" s="9">
        <v>1521388.3015303449</v>
      </c>
      <c r="V1039" s="9">
        <v>-252568.82098005529</v>
      </c>
      <c r="W1039" s="9">
        <v>1521388.3015303449</v>
      </c>
      <c r="X1039" s="9">
        <v>0</v>
      </c>
      <c r="Y1039" s="9">
        <v>57739431.411534272</v>
      </c>
      <c r="Z1039" s="9">
        <v>57279958.254485458</v>
      </c>
      <c r="AA1039" s="9">
        <v>57947933.715200663</v>
      </c>
      <c r="AB1039" s="9">
        <v>58801346.556015804</v>
      </c>
      <c r="AC1039" s="9">
        <v>57027389.433505401</v>
      </c>
      <c r="AD1039" s="9">
        <v>58801346.556015804</v>
      </c>
      <c r="AE1039" s="9">
        <v>57279958.254485458</v>
      </c>
      <c r="AF1039" s="9">
        <v>335380720.12509513</v>
      </c>
      <c r="AG1039" s="9">
        <f>IF(ISBLANK(Tabla3[[#This Row],[FPO]]),"",YEAR(Tabla3[[#This Row],[FPO]])-$B$1)</f>
        <v>2</v>
      </c>
      <c r="AH1039" s="9"/>
    </row>
    <row r="1040" spans="1:34" x14ac:dyDescent="0.25">
      <c r="A1040" s="4" t="s">
        <v>2764</v>
      </c>
      <c r="B1040" s="4" t="s">
        <v>2765</v>
      </c>
      <c r="C1040" s="5">
        <v>44756</v>
      </c>
      <c r="D1040" s="6">
        <v>0.47083333333333338</v>
      </c>
      <c r="E1040" s="4">
        <v>278.60000000000002</v>
      </c>
      <c r="F1040" s="4" t="s">
        <v>21</v>
      </c>
      <c r="G1040" s="4" t="s">
        <v>2766</v>
      </c>
      <c r="H1040" s="4" t="s">
        <v>2767</v>
      </c>
      <c r="I1040" s="7">
        <v>46022</v>
      </c>
      <c r="J1040" s="7">
        <v>46022</v>
      </c>
      <c r="K1040" s="4" t="s">
        <v>16</v>
      </c>
      <c r="L1040" s="4" t="s">
        <v>16</v>
      </c>
      <c r="M1040" s="4" t="s">
        <v>2759</v>
      </c>
      <c r="N1040" s="4" t="s">
        <v>16</v>
      </c>
      <c r="O1040" s="4">
        <v>0</v>
      </c>
      <c r="P1040" s="4">
        <v>-0.71</v>
      </c>
      <c r="Q1040" s="9">
        <v>0</v>
      </c>
      <c r="R1040" s="9">
        <v>459473.15704881458</v>
      </c>
      <c r="S1040" s="9">
        <v>0</v>
      </c>
      <c r="T1040" s="9">
        <v>667975.46071520669</v>
      </c>
      <c r="U1040" s="9">
        <v>1521388.3015303453</v>
      </c>
      <c r="V1040" s="9">
        <v>-3013.846435224189</v>
      </c>
      <c r="W1040" s="9">
        <v>1521388.3015303453</v>
      </c>
      <c r="X1040" s="9">
        <v>0</v>
      </c>
      <c r="Y1040" s="9">
        <v>57739431.411534272</v>
      </c>
      <c r="Z1040" s="9">
        <v>57279958.254485458</v>
      </c>
      <c r="AA1040" s="9">
        <v>57947933.715200663</v>
      </c>
      <c r="AB1040" s="9">
        <v>58801346.556015804</v>
      </c>
      <c r="AC1040" s="9">
        <v>57276944.408050232</v>
      </c>
      <c r="AD1040" s="9">
        <v>58801346.556015804</v>
      </c>
      <c r="AE1040" s="9">
        <v>57279958.254485458</v>
      </c>
      <c r="AF1040" s="9">
        <v>335630275.09964001</v>
      </c>
      <c r="AG1040" s="9">
        <f>IF(ISBLANK(Tabla3[[#This Row],[FPO]]),"",YEAR(Tabla3[[#This Row],[FPO]])-$B$1)</f>
        <v>2</v>
      </c>
      <c r="AH1040" s="9"/>
    </row>
    <row r="1041" spans="1:34" x14ac:dyDescent="0.25">
      <c r="A1041" s="4" t="s">
        <v>2821</v>
      </c>
      <c r="B1041" s="4" t="s">
        <v>2765</v>
      </c>
      <c r="C1041" s="5">
        <v>44756</v>
      </c>
      <c r="D1041" s="6">
        <v>0.47083333333333338</v>
      </c>
      <c r="E1041" s="4">
        <v>278.60000000000002</v>
      </c>
      <c r="F1041" s="4" t="s">
        <v>21</v>
      </c>
      <c r="G1041" s="4" t="s">
        <v>2757</v>
      </c>
      <c r="H1041" s="4" t="s">
        <v>2767</v>
      </c>
      <c r="I1041" s="7">
        <v>46022</v>
      </c>
      <c r="J1041" s="7">
        <v>46022</v>
      </c>
      <c r="K1041" s="4" t="s">
        <v>16</v>
      </c>
      <c r="L1041" s="4" t="s">
        <v>16</v>
      </c>
      <c r="M1041" s="4" t="s">
        <v>2759</v>
      </c>
      <c r="N1041" s="4" t="s">
        <v>16</v>
      </c>
      <c r="O1041" s="4">
        <v>0</v>
      </c>
      <c r="P1041" s="4">
        <v>-0.8</v>
      </c>
      <c r="Q1041" s="9">
        <v>0</v>
      </c>
      <c r="R1041" s="9">
        <v>459473.15704881458</v>
      </c>
      <c r="S1041" s="9">
        <v>0</v>
      </c>
      <c r="T1041" s="9">
        <v>667975.46071520669</v>
      </c>
      <c r="U1041" s="9">
        <v>1521388.3015303453</v>
      </c>
      <c r="V1041" s="9">
        <v>-3395.8833072948619</v>
      </c>
      <c r="W1041" s="9">
        <v>1521388.3015303453</v>
      </c>
      <c r="X1041" s="9">
        <v>0</v>
      </c>
      <c r="Y1041" s="9">
        <v>57739431.411534272</v>
      </c>
      <c r="Z1041" s="9">
        <v>57279958.254485458</v>
      </c>
      <c r="AA1041" s="9">
        <v>57947933.715200663</v>
      </c>
      <c r="AB1041" s="9">
        <v>58801346.556015804</v>
      </c>
      <c r="AC1041" s="9">
        <v>57276562.371178165</v>
      </c>
      <c r="AD1041" s="9">
        <v>58801346.556015804</v>
      </c>
      <c r="AE1041" s="9">
        <v>57279958.254485458</v>
      </c>
      <c r="AF1041" s="9">
        <v>335629893.06276792</v>
      </c>
      <c r="AG1041" s="9">
        <f>IF(ISBLANK(Tabla3[[#This Row],[FPO]]),"",YEAR(Tabla3[[#This Row],[FPO]])-$B$1)</f>
        <v>2</v>
      </c>
      <c r="AH1041" s="9"/>
    </row>
    <row r="1042" spans="1:34" hidden="1" x14ac:dyDescent="0.25">
      <c r="A1042" s="4" t="s">
        <v>2782</v>
      </c>
      <c r="B1042" s="4" t="s">
        <v>2783</v>
      </c>
      <c r="C1042" s="5">
        <v>44791</v>
      </c>
      <c r="D1042" s="6">
        <v>0.42083333333333334</v>
      </c>
      <c r="E1042" s="4">
        <v>100</v>
      </c>
      <c r="F1042" s="4" t="s">
        <v>21</v>
      </c>
      <c r="G1042" s="4" t="s">
        <v>2784</v>
      </c>
      <c r="H1042" s="4" t="s">
        <v>2785</v>
      </c>
      <c r="I1042" s="7">
        <v>46752</v>
      </c>
      <c r="J1042" s="7">
        <v>46752</v>
      </c>
      <c r="K1042" s="4" t="s">
        <v>16</v>
      </c>
      <c r="L1042" s="4" t="s">
        <v>16</v>
      </c>
      <c r="M1042" s="4" t="s">
        <v>2759</v>
      </c>
      <c r="N1042" s="4" t="s">
        <v>16</v>
      </c>
      <c r="O1042" s="4">
        <v>0</v>
      </c>
      <c r="P1042" s="4">
        <v>-5.8079999999999998</v>
      </c>
      <c r="Q1042" s="9">
        <v>0</v>
      </c>
      <c r="R1042" s="9">
        <v>367600.87577229866</v>
      </c>
      <c r="S1042" s="9">
        <v>0</v>
      </c>
      <c r="T1042" s="9">
        <v>534412.86087410641</v>
      </c>
      <c r="U1042" s="9">
        <v>1217184.6460507561</v>
      </c>
      <c r="V1042" s="9">
        <v>-54952.427740675841</v>
      </c>
      <c r="W1042" s="9">
        <v>1217184.6460507561</v>
      </c>
      <c r="X1042" s="9">
        <v>0</v>
      </c>
      <c r="Y1042" s="9">
        <v>57647559.130257756</v>
      </c>
      <c r="Z1042" s="9">
        <v>57279958.254485458</v>
      </c>
      <c r="AA1042" s="9">
        <v>57814371.115359567</v>
      </c>
      <c r="AB1042" s="9">
        <v>58497142.900536217</v>
      </c>
      <c r="AC1042" s="9">
        <v>57225005.82674478</v>
      </c>
      <c r="AD1042" s="9">
        <v>58497142.900536217</v>
      </c>
      <c r="AE1042" s="9">
        <v>57279958.254485458</v>
      </c>
      <c r="AF1042" s="9">
        <v>334896596.1539976</v>
      </c>
      <c r="AG1042" s="9">
        <f>IF(ISBLANK(Tabla3[[#This Row],[FPO]]),"",YEAR(Tabla3[[#This Row],[FPO]])-$B$1)</f>
        <v>4</v>
      </c>
      <c r="AH1042" s="9"/>
    </row>
    <row r="1043" spans="1:34" hidden="1" x14ac:dyDescent="0.25">
      <c r="A1043" s="4" t="s">
        <v>2831</v>
      </c>
      <c r="B1043" s="4" t="s">
        <v>2783</v>
      </c>
      <c r="C1043" s="5">
        <v>44791</v>
      </c>
      <c r="D1043" s="6">
        <v>0.42083333333333334</v>
      </c>
      <c r="E1043" s="4">
        <v>100</v>
      </c>
      <c r="F1043" s="4" t="s">
        <v>21</v>
      </c>
      <c r="G1043" s="4" t="s">
        <v>2832</v>
      </c>
      <c r="H1043" s="4" t="s">
        <v>2785</v>
      </c>
      <c r="I1043" s="7">
        <v>46752</v>
      </c>
      <c r="J1043" s="7">
        <v>46752</v>
      </c>
      <c r="K1043" s="4" t="s">
        <v>16</v>
      </c>
      <c r="L1043" s="4" t="s">
        <v>16</v>
      </c>
      <c r="M1043" s="4" t="s">
        <v>2759</v>
      </c>
      <c r="N1043" s="4" t="s">
        <v>16</v>
      </c>
      <c r="O1043" s="4">
        <v>0</v>
      </c>
      <c r="P1043" s="4">
        <v>-6054</v>
      </c>
      <c r="Q1043" s="9">
        <v>0</v>
      </c>
      <c r="R1043" s="9">
        <v>367600.87577229866</v>
      </c>
      <c r="S1043" s="9">
        <v>0</v>
      </c>
      <c r="T1043" s="9">
        <v>534412.86087410641</v>
      </c>
      <c r="U1043" s="9">
        <v>1217184.6460507561</v>
      </c>
      <c r="V1043" s="9">
        <v>-57279958.254485458</v>
      </c>
      <c r="W1043" s="9">
        <v>1217184.6460507561</v>
      </c>
      <c r="X1043" s="9">
        <v>0</v>
      </c>
      <c r="Y1043" s="9">
        <v>57647559.130257756</v>
      </c>
      <c r="Z1043" s="9">
        <v>57279958.254485458</v>
      </c>
      <c r="AA1043" s="9">
        <v>57814371.115359567</v>
      </c>
      <c r="AB1043" s="9">
        <v>58497142.900536217</v>
      </c>
      <c r="AC1043" s="9">
        <v>0</v>
      </c>
      <c r="AD1043" s="9">
        <v>58497142.900536217</v>
      </c>
      <c r="AE1043" s="9">
        <v>57279958.254485458</v>
      </c>
      <c r="AF1043" s="9">
        <v>277671590.32725275</v>
      </c>
      <c r="AG1043" s="9">
        <f>IF(ISBLANK(Tabla3[[#This Row],[FPO]]),"",YEAR(Tabla3[[#This Row],[FPO]])-$B$1)</f>
        <v>4</v>
      </c>
      <c r="AH1043" s="9"/>
    </row>
    <row r="1044" spans="1:34" hidden="1" x14ac:dyDescent="0.25">
      <c r="A1044" s="4" t="s">
        <v>2786</v>
      </c>
      <c r="B1044" s="4" t="s">
        <v>2787</v>
      </c>
      <c r="C1044" s="5">
        <v>44791</v>
      </c>
      <c r="D1044" s="6">
        <v>0.42291666666666666</v>
      </c>
      <c r="E1044" s="4">
        <v>50</v>
      </c>
      <c r="F1044" s="4" t="s">
        <v>21</v>
      </c>
      <c r="G1044" s="4" t="s">
        <v>2784</v>
      </c>
      <c r="H1044" s="4" t="s">
        <v>2788</v>
      </c>
      <c r="I1044" s="7">
        <v>46752</v>
      </c>
      <c r="J1044" s="7">
        <v>46752</v>
      </c>
      <c r="K1044" s="4" t="s">
        <v>16</v>
      </c>
      <c r="L1044" s="4" t="s">
        <v>16</v>
      </c>
      <c r="M1044" s="4" t="s">
        <v>2759</v>
      </c>
      <c r="N1044" s="4" t="s">
        <v>16</v>
      </c>
      <c r="O1044" s="4">
        <v>0</v>
      </c>
      <c r="P1044" s="4">
        <v>-2.6190000000000002</v>
      </c>
      <c r="Q1044" s="9">
        <v>0</v>
      </c>
      <c r="R1044" s="9">
        <v>367600.87577229866</v>
      </c>
      <c r="S1044" s="9">
        <v>0</v>
      </c>
      <c r="T1044" s="9">
        <v>534412.86087410641</v>
      </c>
      <c r="U1044" s="9">
        <v>1217184.6460507561</v>
      </c>
      <c r="V1044" s="9">
        <v>-49559.369233068202</v>
      </c>
      <c r="W1044" s="9">
        <v>1217184.6460507561</v>
      </c>
      <c r="X1044" s="9">
        <v>0</v>
      </c>
      <c r="Y1044" s="9">
        <v>57647559.130257756</v>
      </c>
      <c r="Z1044" s="9">
        <v>57279958.254485458</v>
      </c>
      <c r="AA1044" s="9">
        <v>57814371.115359567</v>
      </c>
      <c r="AB1044" s="9">
        <v>58497142.900536217</v>
      </c>
      <c r="AC1044" s="9">
        <v>57230398.885252386</v>
      </c>
      <c r="AD1044" s="9">
        <v>58497142.900536217</v>
      </c>
      <c r="AE1044" s="9">
        <v>57279958.254485458</v>
      </c>
      <c r="AF1044" s="9">
        <v>334901989.21250516</v>
      </c>
      <c r="AG1044" s="9">
        <f>IF(ISBLANK(Tabla3[[#This Row],[FPO]]),"",YEAR(Tabla3[[#This Row],[FPO]])-$B$1)</f>
        <v>4</v>
      </c>
      <c r="AH1044" s="9"/>
    </row>
    <row r="1045" spans="1:34" hidden="1" x14ac:dyDescent="0.25">
      <c r="A1045" s="4" t="s">
        <v>2833</v>
      </c>
      <c r="B1045" s="4" t="s">
        <v>2787</v>
      </c>
      <c r="C1045" s="5">
        <v>44791</v>
      </c>
      <c r="D1045" s="6">
        <v>0.42291666666666666</v>
      </c>
      <c r="E1045" s="4">
        <v>50</v>
      </c>
      <c r="F1045" s="4" t="s">
        <v>21</v>
      </c>
      <c r="G1045" s="4" t="s">
        <v>2832</v>
      </c>
      <c r="H1045" s="4" t="s">
        <v>2788</v>
      </c>
      <c r="I1045" s="7">
        <v>46752</v>
      </c>
      <c r="J1045" s="7">
        <v>46752</v>
      </c>
      <c r="K1045" s="4" t="s">
        <v>16</v>
      </c>
      <c r="L1045" s="4" t="s">
        <v>16</v>
      </c>
      <c r="M1045" s="4" t="s">
        <v>2759</v>
      </c>
      <c r="N1045" s="4" t="s">
        <v>16</v>
      </c>
      <c r="O1045" s="4">
        <v>0</v>
      </c>
      <c r="P1045" s="4">
        <v>-2.4900000000000002</v>
      </c>
      <c r="Q1045" s="9">
        <v>0</v>
      </c>
      <c r="R1045" s="9">
        <v>367600.87577229866</v>
      </c>
      <c r="S1045" s="9">
        <v>0</v>
      </c>
      <c r="T1045" s="9">
        <v>534412.86087410641</v>
      </c>
      <c r="U1045" s="9">
        <v>1217184.6460507561</v>
      </c>
      <c r="V1045" s="9">
        <v>-47118.300645414209</v>
      </c>
      <c r="W1045" s="9">
        <v>1217184.6460507561</v>
      </c>
      <c r="X1045" s="9">
        <v>0</v>
      </c>
      <c r="Y1045" s="9">
        <v>57647559.130257756</v>
      </c>
      <c r="Z1045" s="9">
        <v>57279958.254485458</v>
      </c>
      <c r="AA1045" s="9">
        <v>57814371.115359567</v>
      </c>
      <c r="AB1045" s="9">
        <v>58497142.900536217</v>
      </c>
      <c r="AC1045" s="9">
        <v>57232839.953840047</v>
      </c>
      <c r="AD1045" s="9">
        <v>58497142.900536217</v>
      </c>
      <c r="AE1045" s="9">
        <v>57279958.254485458</v>
      </c>
      <c r="AF1045" s="9">
        <v>334904430.28109282</v>
      </c>
      <c r="AG1045" s="9">
        <f>IF(ISBLANK(Tabla3[[#This Row],[FPO]]),"",YEAR(Tabla3[[#This Row],[FPO]])-$B$1)</f>
        <v>4</v>
      </c>
      <c r="AH1045" s="9"/>
    </row>
    <row r="1046" spans="1:34" hidden="1" x14ac:dyDescent="0.25">
      <c r="A1046" s="4" t="s">
        <v>2768</v>
      </c>
      <c r="B1046" s="4" t="s">
        <v>2769</v>
      </c>
      <c r="C1046" s="5">
        <v>44769</v>
      </c>
      <c r="D1046" s="6">
        <v>0.48194444444444445</v>
      </c>
      <c r="E1046" s="4">
        <v>99.9</v>
      </c>
      <c r="F1046" s="4" t="s">
        <v>21</v>
      </c>
      <c r="G1046" s="4" t="s">
        <v>2757</v>
      </c>
      <c r="H1046" s="4" t="s">
        <v>2770</v>
      </c>
      <c r="I1046" s="7">
        <v>46387</v>
      </c>
      <c r="J1046" s="7">
        <v>46387</v>
      </c>
      <c r="K1046" s="4" t="s">
        <v>16</v>
      </c>
      <c r="L1046" s="4" t="s">
        <v>16</v>
      </c>
      <c r="M1046" s="4" t="s">
        <v>2759</v>
      </c>
      <c r="N1046" s="4" t="s">
        <v>16</v>
      </c>
      <c r="O1046" s="4">
        <v>0</v>
      </c>
      <c r="P1046" s="4">
        <v>-2144</v>
      </c>
      <c r="Q1046" s="9">
        <v>0</v>
      </c>
      <c r="R1046" s="9">
        <v>410977.77911343001</v>
      </c>
      <c r="S1046" s="9">
        <v>0</v>
      </c>
      <c r="T1046" s="9">
        <v>597473.57845725131</v>
      </c>
      <c r="U1046" s="9">
        <v>1360812.434284745</v>
      </c>
      <c r="V1046" s="9">
        <v>-22701856.414778762</v>
      </c>
      <c r="W1046" s="9">
        <v>1360812.434284745</v>
      </c>
      <c r="X1046" s="9">
        <v>0</v>
      </c>
      <c r="Y1046" s="9">
        <v>57690936.033598885</v>
      </c>
      <c r="Z1046" s="9">
        <v>57279958.254485458</v>
      </c>
      <c r="AA1046" s="9">
        <v>57877431.832942709</v>
      </c>
      <c r="AB1046" s="9">
        <v>58640770.688770205</v>
      </c>
      <c r="AC1046" s="9">
        <v>34578101.839706697</v>
      </c>
      <c r="AD1046" s="9">
        <v>58640770.688770205</v>
      </c>
      <c r="AE1046" s="9">
        <v>57279958.254485458</v>
      </c>
      <c r="AF1046" s="9">
        <v>312571571.47023469</v>
      </c>
      <c r="AG1046" s="9">
        <f>IF(ISBLANK(Tabla3[[#This Row],[FPO]]),"",YEAR(Tabla3[[#This Row],[FPO]])-$B$1)</f>
        <v>3</v>
      </c>
      <c r="AH1046" s="9"/>
    </row>
    <row r="1047" spans="1:34" hidden="1" x14ac:dyDescent="0.25">
      <c r="A1047" s="4" t="s">
        <v>2822</v>
      </c>
      <c r="B1047" s="4" t="s">
        <v>2769</v>
      </c>
      <c r="C1047" s="5">
        <v>44769</v>
      </c>
      <c r="D1047" s="6">
        <v>0.48194444444444445</v>
      </c>
      <c r="E1047" s="4">
        <v>99.9</v>
      </c>
      <c r="F1047" s="4" t="s">
        <v>21</v>
      </c>
      <c r="G1047" s="4" t="s">
        <v>2823</v>
      </c>
      <c r="H1047" s="4" t="s">
        <v>2770</v>
      </c>
      <c r="I1047" s="7">
        <v>46387</v>
      </c>
      <c r="J1047" s="7">
        <v>46387</v>
      </c>
      <c r="K1047" s="4" t="s">
        <v>16</v>
      </c>
      <c r="L1047" s="4" t="s">
        <v>16</v>
      </c>
      <c r="M1047" s="4" t="s">
        <v>2759</v>
      </c>
      <c r="N1047" s="4" t="s">
        <v>16</v>
      </c>
      <c r="O1047" s="4">
        <v>0</v>
      </c>
      <c r="P1047" s="4">
        <v>-1560</v>
      </c>
      <c r="Q1047" s="9">
        <v>0</v>
      </c>
      <c r="R1047" s="9">
        <v>410977.77911343001</v>
      </c>
      <c r="S1047" s="9">
        <v>0</v>
      </c>
      <c r="T1047" s="9">
        <v>597473.57845725131</v>
      </c>
      <c r="U1047" s="9">
        <v>1360812.434284745</v>
      </c>
      <c r="V1047" s="9">
        <v>-16518141.794335296</v>
      </c>
      <c r="W1047" s="9">
        <v>1360812.434284745</v>
      </c>
      <c r="X1047" s="9">
        <v>0</v>
      </c>
      <c r="Y1047" s="9">
        <v>57690936.033598885</v>
      </c>
      <c r="Z1047" s="9">
        <v>57279958.254485458</v>
      </c>
      <c r="AA1047" s="9">
        <v>57877431.832942709</v>
      </c>
      <c r="AB1047" s="9">
        <v>58640770.688770205</v>
      </c>
      <c r="AC1047" s="9">
        <v>40761816.46015016</v>
      </c>
      <c r="AD1047" s="9">
        <v>58640770.688770205</v>
      </c>
      <c r="AE1047" s="9">
        <v>57279958.254485458</v>
      </c>
      <c r="AF1047" s="9">
        <v>318755286.09067816</v>
      </c>
      <c r="AG1047" s="9">
        <f>IF(ISBLANK(Tabla3[[#This Row],[FPO]]),"",YEAR(Tabla3[[#This Row],[FPO]])-$B$1)</f>
        <v>3</v>
      </c>
      <c r="AH1047" s="9"/>
    </row>
    <row r="1048" spans="1:34" hidden="1" x14ac:dyDescent="0.25">
      <c r="A1048" s="4" t="s">
        <v>2771</v>
      </c>
      <c r="B1048" s="4" t="s">
        <v>2772</v>
      </c>
      <c r="C1048" s="5">
        <v>44758</v>
      </c>
      <c r="D1048" s="6">
        <v>0.45166666666666666</v>
      </c>
      <c r="E1048" s="4">
        <v>99.9</v>
      </c>
      <c r="F1048" s="4" t="s">
        <v>21</v>
      </c>
      <c r="G1048" s="4" t="s">
        <v>2757</v>
      </c>
      <c r="H1048" s="4" t="s">
        <v>2773</v>
      </c>
      <c r="I1048" s="7">
        <v>46387</v>
      </c>
      <c r="J1048" s="7">
        <v>46387</v>
      </c>
      <c r="K1048" s="4" t="s">
        <v>16</v>
      </c>
      <c r="L1048" s="4" t="s">
        <v>16</v>
      </c>
      <c r="M1048" s="4" t="s">
        <v>2759</v>
      </c>
      <c r="N1048" s="4" t="s">
        <v>16</v>
      </c>
      <c r="O1048" s="4">
        <v>0</v>
      </c>
      <c r="P1048" s="4">
        <v>-2.1440000000000001</v>
      </c>
      <c r="Q1048" s="9">
        <v>0</v>
      </c>
      <c r="R1048" s="9">
        <v>410977.77911343001</v>
      </c>
      <c r="S1048" s="9">
        <v>0</v>
      </c>
      <c r="T1048" s="9">
        <v>597473.57845725131</v>
      </c>
      <c r="U1048" s="9">
        <v>1360812.434284745</v>
      </c>
      <c r="V1048" s="9">
        <v>-22701.856414778769</v>
      </c>
      <c r="W1048" s="9">
        <v>1360812.434284745</v>
      </c>
      <c r="X1048" s="9">
        <v>0</v>
      </c>
      <c r="Y1048" s="9">
        <v>57690936.033598885</v>
      </c>
      <c r="Z1048" s="9">
        <v>57279958.254485458</v>
      </c>
      <c r="AA1048" s="9">
        <v>57877431.832942709</v>
      </c>
      <c r="AB1048" s="9">
        <v>58640770.688770205</v>
      </c>
      <c r="AC1048" s="9">
        <v>57257256.398070678</v>
      </c>
      <c r="AD1048" s="9">
        <v>58640770.688770205</v>
      </c>
      <c r="AE1048" s="9">
        <v>57279958.254485458</v>
      </c>
      <c r="AF1048" s="9">
        <v>335250726.02859867</v>
      </c>
      <c r="AG1048" s="9">
        <f>IF(ISBLANK(Tabla3[[#This Row],[FPO]]),"",YEAR(Tabla3[[#This Row],[FPO]])-$B$1)</f>
        <v>3</v>
      </c>
      <c r="AH1048" s="9"/>
    </row>
    <row r="1049" spans="1:34" hidden="1" x14ac:dyDescent="0.25">
      <c r="A1049" s="4" t="s">
        <v>2828</v>
      </c>
      <c r="B1049" s="4" t="s">
        <v>2772</v>
      </c>
      <c r="C1049" s="5">
        <v>44758</v>
      </c>
      <c r="D1049" s="6">
        <v>0.45166666666666666</v>
      </c>
      <c r="E1049" s="4">
        <v>99.9</v>
      </c>
      <c r="F1049" s="4" t="s">
        <v>21</v>
      </c>
      <c r="G1049" s="4" t="s">
        <v>2823</v>
      </c>
      <c r="H1049" s="4" t="s">
        <v>2773</v>
      </c>
      <c r="I1049" s="7">
        <v>46387</v>
      </c>
      <c r="J1049" s="7">
        <v>46387</v>
      </c>
      <c r="K1049" s="4" t="s">
        <v>16</v>
      </c>
      <c r="L1049" s="4" t="s">
        <v>16</v>
      </c>
      <c r="M1049" s="4" t="s">
        <v>2759</v>
      </c>
      <c r="N1049" s="4" t="s">
        <v>16</v>
      </c>
      <c r="O1049" s="4">
        <v>0</v>
      </c>
      <c r="P1049" s="4">
        <v>-1.5609999999999999</v>
      </c>
      <c r="Q1049" s="9">
        <v>0</v>
      </c>
      <c r="R1049" s="9">
        <v>410977.77911343001</v>
      </c>
      <c r="S1049" s="9">
        <v>0</v>
      </c>
      <c r="T1049" s="9">
        <v>597473.57845725131</v>
      </c>
      <c r="U1049" s="9">
        <v>1360812.434284745</v>
      </c>
      <c r="V1049" s="9">
        <v>-16528.730346767563</v>
      </c>
      <c r="W1049" s="9">
        <v>1360812.434284745</v>
      </c>
      <c r="X1049" s="9">
        <v>0</v>
      </c>
      <c r="Y1049" s="9">
        <v>57690936.033598885</v>
      </c>
      <c r="Z1049" s="9">
        <v>57279958.254485458</v>
      </c>
      <c r="AA1049" s="9">
        <v>57877431.832942709</v>
      </c>
      <c r="AB1049" s="9">
        <v>58640770.688770205</v>
      </c>
      <c r="AC1049" s="9">
        <v>57263429.524138689</v>
      </c>
      <c r="AD1049" s="9">
        <v>58640770.688770205</v>
      </c>
      <c r="AE1049" s="9">
        <v>57279958.254485458</v>
      </c>
      <c r="AF1049" s="9">
        <v>335256899.15466666</v>
      </c>
      <c r="AG1049" s="9">
        <f>IF(ISBLANK(Tabla3[[#This Row],[FPO]]),"",YEAR(Tabla3[[#This Row],[FPO]])-$B$1)</f>
        <v>3</v>
      </c>
      <c r="AH1049" s="9"/>
    </row>
    <row r="1050" spans="1:34" hidden="1" x14ac:dyDescent="0.25">
      <c r="A1050" s="4" t="s">
        <v>2824</v>
      </c>
      <c r="B1050" s="4" t="s">
        <v>2825</v>
      </c>
      <c r="C1050" s="5">
        <v>44759</v>
      </c>
      <c r="D1050" s="6">
        <v>0.94511574074074067</v>
      </c>
      <c r="E1050" s="4">
        <v>50</v>
      </c>
      <c r="F1050" s="4" t="s">
        <v>21</v>
      </c>
      <c r="G1050" s="4" t="s">
        <v>2826</v>
      </c>
      <c r="H1050" s="4" t="s">
        <v>2827</v>
      </c>
      <c r="I1050" s="7">
        <v>46387</v>
      </c>
      <c r="J1050" s="7">
        <v>46387</v>
      </c>
      <c r="K1050" s="4" t="s">
        <v>16</v>
      </c>
      <c r="L1050" s="4" t="s">
        <v>16</v>
      </c>
      <c r="M1050" s="4" t="s">
        <v>2759</v>
      </c>
      <c r="N1050" s="4" t="s">
        <v>16</v>
      </c>
      <c r="O1050" s="4">
        <v>0</v>
      </c>
      <c r="P1050" s="4">
        <v>-2.35</v>
      </c>
      <c r="Q1050" s="9">
        <v>0</v>
      </c>
      <c r="R1050" s="9">
        <v>410977.77911342977</v>
      </c>
      <c r="S1050" s="9">
        <v>0</v>
      </c>
      <c r="T1050" s="9">
        <v>597473.57845725096</v>
      </c>
      <c r="U1050" s="9">
        <v>1360812.4342847452</v>
      </c>
      <c r="V1050" s="9">
        <v>-49716.430235219574</v>
      </c>
      <c r="W1050" s="9">
        <v>1360812.4342847452</v>
      </c>
      <c r="X1050" s="9">
        <v>0</v>
      </c>
      <c r="Y1050" s="9">
        <v>57690936.033598885</v>
      </c>
      <c r="Z1050" s="9">
        <v>57279958.254485458</v>
      </c>
      <c r="AA1050" s="9">
        <v>57877431.832942709</v>
      </c>
      <c r="AB1050" s="9">
        <v>58640770.688770205</v>
      </c>
      <c r="AC1050" s="9">
        <v>57230241.824250236</v>
      </c>
      <c r="AD1050" s="9">
        <v>58640770.688770205</v>
      </c>
      <c r="AE1050" s="9">
        <v>57279958.254485458</v>
      </c>
      <c r="AF1050" s="9">
        <v>335223711.45477819</v>
      </c>
      <c r="AG1050" s="9">
        <f>IF(ISBLANK(Tabla3[[#This Row],[FPO]]),"",YEAR(Tabla3[[#This Row],[FPO]])-$B$1)</f>
        <v>3</v>
      </c>
      <c r="AH1050" s="9"/>
    </row>
    <row r="1051" spans="1:34" hidden="1" x14ac:dyDescent="0.25">
      <c r="A1051" s="4" t="s">
        <v>2847</v>
      </c>
      <c r="B1051" s="4" t="s">
        <v>2825</v>
      </c>
      <c r="C1051" s="5">
        <v>44759</v>
      </c>
      <c r="D1051" s="6">
        <v>0.94511574074074067</v>
      </c>
      <c r="E1051" s="4">
        <v>50</v>
      </c>
      <c r="F1051" s="4" t="s">
        <v>21</v>
      </c>
      <c r="G1051" s="4" t="s">
        <v>2848</v>
      </c>
      <c r="H1051" s="4" t="s">
        <v>2827</v>
      </c>
      <c r="I1051" s="7">
        <v>46387</v>
      </c>
      <c r="J1051" s="7">
        <v>46387</v>
      </c>
      <c r="K1051" s="4" t="s">
        <v>16</v>
      </c>
      <c r="L1051" s="4" t="s">
        <v>18</v>
      </c>
      <c r="M1051" s="4" t="s">
        <v>2759</v>
      </c>
      <c r="N1051" s="4" t="s">
        <v>16</v>
      </c>
      <c r="O1051" s="29">
        <v>6232000000</v>
      </c>
      <c r="P1051" s="4">
        <v>-4.3600000000000003</v>
      </c>
      <c r="Q1051" s="9">
        <v>0</v>
      </c>
      <c r="R1051" s="9">
        <v>410977.77911342977</v>
      </c>
      <c r="S1051" s="9">
        <v>0</v>
      </c>
      <c r="T1051" s="9">
        <v>597473.57845725096</v>
      </c>
      <c r="U1051" s="9">
        <v>1360812.4342847452</v>
      </c>
      <c r="V1051" s="9">
        <v>-92239.845032152021</v>
      </c>
      <c r="W1051" s="9">
        <v>1360812.4342847452</v>
      </c>
      <c r="X1051" s="9">
        <v>0</v>
      </c>
      <c r="Y1051" s="9">
        <v>57690936.033598885</v>
      </c>
      <c r="Z1051" s="9">
        <v>57279958.254485458</v>
      </c>
      <c r="AA1051" s="9">
        <v>57877431.832942709</v>
      </c>
      <c r="AB1051" s="9">
        <v>58640770.688770205</v>
      </c>
      <c r="AC1051" s="9">
        <v>57187718.409453303</v>
      </c>
      <c r="AD1051" s="9">
        <v>58640770.688770205</v>
      </c>
      <c r="AE1051" s="9">
        <v>57279958.254485458</v>
      </c>
      <c r="AF1051" s="9">
        <v>335181188.03998131</v>
      </c>
      <c r="AG1051" s="9">
        <f>IF(ISBLANK(Tabla3[[#This Row],[FPO]]),"",YEAR(Tabla3[[#This Row],[FPO]])-$B$1)</f>
        <v>3</v>
      </c>
      <c r="AH1051" s="9"/>
    </row>
    <row r="1052" spans="1:34" x14ac:dyDescent="0.25">
      <c r="A1052" s="4" t="s">
        <v>2849</v>
      </c>
      <c r="B1052" s="4" t="s">
        <v>2850</v>
      </c>
      <c r="C1052" s="5">
        <v>44757</v>
      </c>
      <c r="D1052" s="6">
        <v>0.73722222222222233</v>
      </c>
      <c r="E1052" s="4">
        <v>9.9</v>
      </c>
      <c r="F1052" s="4" t="s">
        <v>21</v>
      </c>
      <c r="G1052" s="4" t="s">
        <v>2795</v>
      </c>
      <c r="H1052" s="4" t="s">
        <v>2851</v>
      </c>
      <c r="I1052" s="7">
        <v>45657</v>
      </c>
      <c r="J1052" s="7">
        <v>45657</v>
      </c>
      <c r="K1052" s="4" t="s">
        <v>16</v>
      </c>
      <c r="L1052" s="4" t="s">
        <v>16</v>
      </c>
      <c r="M1052" s="4" t="s">
        <v>2759</v>
      </c>
      <c r="N1052" s="4" t="s">
        <v>16</v>
      </c>
      <c r="O1052" s="29">
        <v>0</v>
      </c>
      <c r="P1052" s="4">
        <v>-1.38</v>
      </c>
      <c r="Q1052" s="9">
        <v>0</v>
      </c>
      <c r="R1052" s="9">
        <v>513690.98958057474</v>
      </c>
      <c r="S1052" s="9">
        <v>0</v>
      </c>
      <c r="T1052" s="9">
        <v>746796.56507960113</v>
      </c>
      <c r="U1052" s="9">
        <v>1700912.1211109257</v>
      </c>
      <c r="V1052" s="9">
        <v>-184301.80076628123</v>
      </c>
      <c r="W1052" s="9">
        <v>1700912.1211109257</v>
      </c>
      <c r="X1052" s="9">
        <v>0</v>
      </c>
      <c r="Y1052" s="9">
        <v>57793649.24406603</v>
      </c>
      <c r="Z1052" s="9">
        <v>57279958.254485458</v>
      </c>
      <c r="AA1052" s="9">
        <v>58026754.819565058</v>
      </c>
      <c r="AB1052" s="9">
        <v>58980870.375596382</v>
      </c>
      <c r="AC1052" s="9">
        <v>57095656.453719176</v>
      </c>
      <c r="AD1052" s="9">
        <v>58980870.375596382</v>
      </c>
      <c r="AE1052" s="9">
        <v>57279958.254485458</v>
      </c>
      <c r="AF1052" s="9">
        <v>335851311.81157595</v>
      </c>
      <c r="AG1052" s="9">
        <f>IF(ISBLANK(Tabla3[[#This Row],[FPO]]),"",YEAR(Tabla3[[#This Row],[FPO]])-$B$1)</f>
        <v>1</v>
      </c>
      <c r="AH1052" s="9"/>
    </row>
    <row r="1053" spans="1:34" x14ac:dyDescent="0.25">
      <c r="A1053" s="4" t="s">
        <v>2861</v>
      </c>
      <c r="B1053" s="4" t="s">
        <v>2850</v>
      </c>
      <c r="C1053" s="5">
        <v>44757</v>
      </c>
      <c r="D1053" s="6">
        <v>0.73722222222222233</v>
      </c>
      <c r="E1053" s="4">
        <v>9.9</v>
      </c>
      <c r="F1053" s="4" t="s">
        <v>21</v>
      </c>
      <c r="G1053" s="4" t="s">
        <v>2837</v>
      </c>
      <c r="H1053" s="4" t="s">
        <v>2851</v>
      </c>
      <c r="I1053" s="7">
        <v>45657</v>
      </c>
      <c r="J1053" s="7">
        <v>45657</v>
      </c>
      <c r="K1053" s="4" t="s">
        <v>16</v>
      </c>
      <c r="L1053" s="4" t="s">
        <v>16</v>
      </c>
      <c r="M1053" s="4" t="s">
        <v>2759</v>
      </c>
      <c r="N1053" s="4" t="s">
        <v>16</v>
      </c>
      <c r="O1053" s="29">
        <v>0</v>
      </c>
      <c r="P1053" s="4">
        <v>-1.33</v>
      </c>
      <c r="Q1053" s="9">
        <v>0</v>
      </c>
      <c r="R1053" s="9">
        <v>513690.98958057474</v>
      </c>
      <c r="S1053" s="9">
        <v>0</v>
      </c>
      <c r="T1053" s="9">
        <v>746796.56507960113</v>
      </c>
      <c r="U1053" s="9">
        <v>1700912.1211109257</v>
      </c>
      <c r="V1053" s="9">
        <v>-177624.19928924207</v>
      </c>
      <c r="W1053" s="9">
        <v>1700912.1211109257</v>
      </c>
      <c r="X1053" s="9">
        <v>0</v>
      </c>
      <c r="Y1053" s="9">
        <v>57793649.24406603</v>
      </c>
      <c r="Z1053" s="9">
        <v>57279958.254485458</v>
      </c>
      <c r="AA1053" s="9">
        <v>58026754.819565058</v>
      </c>
      <c r="AB1053" s="9">
        <v>58980870.375596382</v>
      </c>
      <c r="AC1053" s="9">
        <v>57102334.055196218</v>
      </c>
      <c r="AD1053" s="9">
        <v>58980870.375596382</v>
      </c>
      <c r="AE1053" s="9">
        <v>57279958.254485458</v>
      </c>
      <c r="AF1053" s="9">
        <v>335857989.41305304</v>
      </c>
      <c r="AG1053" s="9">
        <f>IF(ISBLANK(Tabla3[[#This Row],[FPO]]),"",YEAR(Tabla3[[#This Row],[FPO]])-$B$1)</f>
        <v>1</v>
      </c>
      <c r="AH1053" s="9"/>
    </row>
    <row r="1054" spans="1:34" x14ac:dyDescent="0.25">
      <c r="A1054" s="4" t="s">
        <v>2797</v>
      </c>
      <c r="B1054" s="4" t="s">
        <v>2798</v>
      </c>
      <c r="C1054" s="5">
        <v>44782</v>
      </c>
      <c r="D1054" s="6">
        <v>0.90347222222222223</v>
      </c>
      <c r="E1054" s="4">
        <v>9.9</v>
      </c>
      <c r="F1054" s="4" t="s">
        <v>21</v>
      </c>
      <c r="G1054" s="4" t="s">
        <v>2791</v>
      </c>
      <c r="H1054" s="4" t="s">
        <v>2799</v>
      </c>
      <c r="I1054" s="7">
        <v>46022</v>
      </c>
      <c r="J1054" s="7">
        <v>46022</v>
      </c>
      <c r="K1054" s="4" t="s">
        <v>16</v>
      </c>
      <c r="L1054" s="4" t="s">
        <v>16</v>
      </c>
      <c r="M1054" s="4" t="s">
        <v>2759</v>
      </c>
      <c r="N1054" s="4" t="s">
        <v>16</v>
      </c>
      <c r="O1054" s="4">
        <v>0</v>
      </c>
      <c r="P1054" s="4">
        <v>-1.88</v>
      </c>
      <c r="Q1054" s="9">
        <v>0</v>
      </c>
      <c r="R1054" s="9">
        <v>459473.15704881464</v>
      </c>
      <c r="S1054" s="9">
        <v>0</v>
      </c>
      <c r="T1054" s="9">
        <v>667975.46071520657</v>
      </c>
      <c r="U1054" s="9">
        <v>1521388.3015303449</v>
      </c>
      <c r="V1054" s="9">
        <v>-224577.65253727461</v>
      </c>
      <c r="W1054" s="9">
        <v>1521388.3015303449</v>
      </c>
      <c r="X1054" s="9">
        <v>0</v>
      </c>
      <c r="Y1054" s="9">
        <v>57739431.411534272</v>
      </c>
      <c r="Z1054" s="9">
        <v>57279958.254485458</v>
      </c>
      <c r="AA1054" s="9">
        <v>57947933.715200663</v>
      </c>
      <c r="AB1054" s="9">
        <v>58801346.556015804</v>
      </c>
      <c r="AC1054" s="9">
        <v>57055380.601948187</v>
      </c>
      <c r="AD1054" s="9">
        <v>58801346.556015804</v>
      </c>
      <c r="AE1054" s="9">
        <v>57279958.254485458</v>
      </c>
      <c r="AF1054" s="9">
        <v>335408711.29353791</v>
      </c>
      <c r="AG1054" s="9">
        <f>IF(ISBLANK(Tabla3[[#This Row],[FPO]]),"",YEAR(Tabla3[[#This Row],[FPO]])-$B$1)</f>
        <v>2</v>
      </c>
      <c r="AH1054" s="9"/>
    </row>
    <row r="1055" spans="1:34" x14ac:dyDescent="0.25">
      <c r="A1055" s="4" t="s">
        <v>2838</v>
      </c>
      <c r="B1055" s="4" t="s">
        <v>2798</v>
      </c>
      <c r="C1055" s="5">
        <v>44782</v>
      </c>
      <c r="D1055" s="6">
        <v>0.90347222222222223</v>
      </c>
      <c r="E1055" s="4">
        <v>9.9</v>
      </c>
      <c r="F1055" s="4" t="s">
        <v>21</v>
      </c>
      <c r="G1055" s="4" t="s">
        <v>2835</v>
      </c>
      <c r="H1055" s="4" t="s">
        <v>2799</v>
      </c>
      <c r="I1055" s="7">
        <v>46022</v>
      </c>
      <c r="J1055" s="7">
        <v>46022</v>
      </c>
      <c r="K1055" s="4" t="s">
        <v>16</v>
      </c>
      <c r="L1055" s="4" t="s">
        <v>16</v>
      </c>
      <c r="M1055" s="4" t="s">
        <v>2759</v>
      </c>
      <c r="N1055" s="4" t="s">
        <v>16</v>
      </c>
      <c r="O1055" s="4">
        <v>0</v>
      </c>
      <c r="P1055" s="4">
        <v>-1.88</v>
      </c>
      <c r="Q1055" s="9">
        <v>0</v>
      </c>
      <c r="R1055" s="9">
        <v>459473.15704881464</v>
      </c>
      <c r="S1055" s="9">
        <v>0</v>
      </c>
      <c r="T1055" s="9">
        <v>667975.46071520657</v>
      </c>
      <c r="U1055" s="9">
        <v>1521388.3015303449</v>
      </c>
      <c r="V1055" s="9">
        <v>-224577.65253727461</v>
      </c>
      <c r="W1055" s="9">
        <v>1521388.3015303449</v>
      </c>
      <c r="X1055" s="9">
        <v>0</v>
      </c>
      <c r="Y1055" s="9">
        <v>57739431.411534272</v>
      </c>
      <c r="Z1055" s="9">
        <v>57279958.254485458</v>
      </c>
      <c r="AA1055" s="9">
        <v>57947933.715200663</v>
      </c>
      <c r="AB1055" s="9">
        <v>58801346.556015804</v>
      </c>
      <c r="AC1055" s="9">
        <v>57055380.601948187</v>
      </c>
      <c r="AD1055" s="9">
        <v>58801346.556015804</v>
      </c>
      <c r="AE1055" s="9">
        <v>57279958.254485458</v>
      </c>
      <c r="AF1055" s="9">
        <v>335408711.29353791</v>
      </c>
      <c r="AG1055" s="9">
        <f>IF(ISBLANK(Tabla3[[#This Row],[FPO]]),"",YEAR(Tabla3[[#This Row],[FPO]])-$B$1)</f>
        <v>2</v>
      </c>
      <c r="AH1055" s="9"/>
    </row>
    <row r="1056" spans="1:34" x14ac:dyDescent="0.25">
      <c r="A1056" s="4" t="s">
        <v>2858</v>
      </c>
      <c r="B1056" s="4" t="s">
        <v>2859</v>
      </c>
      <c r="C1056" s="5">
        <v>44757</v>
      </c>
      <c r="D1056" s="6">
        <v>0.77539351851851857</v>
      </c>
      <c r="E1056" s="4">
        <v>9.9</v>
      </c>
      <c r="F1056" s="4" t="s">
        <v>21</v>
      </c>
      <c r="G1056" s="4" t="s">
        <v>2795</v>
      </c>
      <c r="H1056" s="4" t="s">
        <v>2860</v>
      </c>
      <c r="I1056" s="7">
        <v>45657</v>
      </c>
      <c r="J1056" s="7">
        <v>45657</v>
      </c>
      <c r="K1056" s="4" t="s">
        <v>16</v>
      </c>
      <c r="L1056" s="4" t="s">
        <v>16</v>
      </c>
      <c r="M1056" s="4" t="s">
        <v>2759</v>
      </c>
      <c r="N1056" s="4" t="s">
        <v>16</v>
      </c>
      <c r="O1056" s="29">
        <v>0</v>
      </c>
      <c r="P1056" s="4">
        <v>-1.38</v>
      </c>
      <c r="Q1056" s="9">
        <v>0</v>
      </c>
      <c r="R1056" s="9">
        <v>513690.98958057474</v>
      </c>
      <c r="S1056" s="9">
        <v>0</v>
      </c>
      <c r="T1056" s="9">
        <v>746796.56507960113</v>
      </c>
      <c r="U1056" s="9">
        <v>1700912.1211109257</v>
      </c>
      <c r="V1056" s="9">
        <v>-184301.80076628123</v>
      </c>
      <c r="W1056" s="9">
        <v>1700912.1211109257</v>
      </c>
      <c r="X1056" s="9">
        <v>0</v>
      </c>
      <c r="Y1056" s="9">
        <v>57793649.24406603</v>
      </c>
      <c r="Z1056" s="9">
        <v>57279958.254485458</v>
      </c>
      <c r="AA1056" s="9">
        <v>58026754.819565058</v>
      </c>
      <c r="AB1056" s="9">
        <v>58980870.375596382</v>
      </c>
      <c r="AC1056" s="9">
        <v>57095656.453719176</v>
      </c>
      <c r="AD1056" s="9">
        <v>58980870.375596382</v>
      </c>
      <c r="AE1056" s="9">
        <v>57279958.254485458</v>
      </c>
      <c r="AF1056" s="9">
        <v>335851311.81157595</v>
      </c>
      <c r="AG1056" s="9">
        <f>IF(ISBLANK(Tabla3[[#This Row],[FPO]]),"",YEAR(Tabla3[[#This Row],[FPO]])-$B$1)</f>
        <v>1</v>
      </c>
      <c r="AH1056" s="9"/>
    </row>
    <row r="1057" spans="1:34" x14ac:dyDescent="0.25">
      <c r="A1057" s="4" t="s">
        <v>2864</v>
      </c>
      <c r="B1057" s="4" t="s">
        <v>2859</v>
      </c>
      <c r="C1057" s="5">
        <v>44757</v>
      </c>
      <c r="D1057" s="6">
        <v>0.77539351851851857</v>
      </c>
      <c r="E1057" s="4">
        <v>9.9</v>
      </c>
      <c r="F1057" s="4" t="s">
        <v>21</v>
      </c>
      <c r="G1057" s="4" t="s">
        <v>2837</v>
      </c>
      <c r="H1057" s="4" t="s">
        <v>2860</v>
      </c>
      <c r="I1057" s="7">
        <v>45657</v>
      </c>
      <c r="J1057" s="7">
        <v>45657</v>
      </c>
      <c r="K1057" s="4" t="s">
        <v>16</v>
      </c>
      <c r="L1057" s="4" t="s">
        <v>16</v>
      </c>
      <c r="M1057" s="4" t="s">
        <v>2759</v>
      </c>
      <c r="N1057" s="4" t="s">
        <v>16</v>
      </c>
      <c r="O1057" s="29">
        <v>0</v>
      </c>
      <c r="P1057" s="4">
        <v>-1.33</v>
      </c>
      <c r="Q1057" s="9">
        <v>0</v>
      </c>
      <c r="R1057" s="9">
        <v>513690.98958057474</v>
      </c>
      <c r="S1057" s="9">
        <v>0</v>
      </c>
      <c r="T1057" s="9">
        <v>746796.56507960113</v>
      </c>
      <c r="U1057" s="9">
        <v>1700912.1211109257</v>
      </c>
      <c r="V1057" s="9">
        <v>-177624.19928924207</v>
      </c>
      <c r="W1057" s="9">
        <v>1700912.1211109257</v>
      </c>
      <c r="X1057" s="9">
        <v>0</v>
      </c>
      <c r="Y1057" s="9">
        <v>57793649.24406603</v>
      </c>
      <c r="Z1057" s="9">
        <v>57279958.254485458</v>
      </c>
      <c r="AA1057" s="9">
        <v>58026754.819565058</v>
      </c>
      <c r="AB1057" s="9">
        <v>58980870.375596382</v>
      </c>
      <c r="AC1057" s="9">
        <v>57102334.055196218</v>
      </c>
      <c r="AD1057" s="9">
        <v>58980870.375596382</v>
      </c>
      <c r="AE1057" s="9">
        <v>57279958.254485458</v>
      </c>
      <c r="AF1057" s="9">
        <v>335857989.41305304</v>
      </c>
      <c r="AG1057" s="9">
        <f>IF(ISBLANK(Tabla3[[#This Row],[FPO]]),"",YEAR(Tabla3[[#This Row],[FPO]])-$B$1)</f>
        <v>1</v>
      </c>
      <c r="AH1057" s="9"/>
    </row>
    <row r="1058" spans="1:34" hidden="1" x14ac:dyDescent="0.25">
      <c r="A1058" s="4" t="s">
        <v>2800</v>
      </c>
      <c r="B1058" s="4" t="s">
        <v>2801</v>
      </c>
      <c r="C1058" s="5">
        <v>44777</v>
      </c>
      <c r="D1058" s="6">
        <v>0.82152777777777775</v>
      </c>
      <c r="E1058" s="4">
        <v>40</v>
      </c>
      <c r="F1058" s="4" t="s">
        <v>21</v>
      </c>
      <c r="G1058" s="4" t="s">
        <v>2802</v>
      </c>
      <c r="H1058" s="4" t="s">
        <v>2803</v>
      </c>
      <c r="I1058" s="7">
        <v>46387</v>
      </c>
      <c r="J1058" s="7">
        <v>46387</v>
      </c>
      <c r="K1058" s="4" t="s">
        <v>16</v>
      </c>
      <c r="L1058" s="4" t="s">
        <v>16</v>
      </c>
      <c r="M1058" s="4" t="s">
        <v>2759</v>
      </c>
      <c r="N1058" s="4" t="s">
        <v>16</v>
      </c>
      <c r="O1058" s="4">
        <v>0</v>
      </c>
      <c r="P1058" s="4">
        <v>-6.6</v>
      </c>
      <c r="Q1058" s="9">
        <v>0</v>
      </c>
      <c r="R1058" s="9">
        <v>410977.77911342995</v>
      </c>
      <c r="S1058" s="9">
        <v>0</v>
      </c>
      <c r="T1058" s="9">
        <v>597473.57845725131</v>
      </c>
      <c r="U1058" s="9">
        <v>1360812.4342847455</v>
      </c>
      <c r="V1058" s="9">
        <v>-174536.40401726018</v>
      </c>
      <c r="W1058" s="9">
        <v>1360812.4342847455</v>
      </c>
      <c r="X1058" s="9">
        <v>0</v>
      </c>
      <c r="Y1058" s="9">
        <v>57690936.033598885</v>
      </c>
      <c r="Z1058" s="9">
        <v>57279958.254485458</v>
      </c>
      <c r="AA1058" s="9">
        <v>57877431.832942709</v>
      </c>
      <c r="AB1058" s="9">
        <v>58640770.688770205</v>
      </c>
      <c r="AC1058" s="9">
        <v>57105421.850468196</v>
      </c>
      <c r="AD1058" s="9">
        <v>58640770.688770205</v>
      </c>
      <c r="AE1058" s="9">
        <v>57279958.254485458</v>
      </c>
      <c r="AF1058" s="9">
        <v>335098891.48099619</v>
      </c>
      <c r="AG1058" s="9">
        <f>IF(ISBLANK(Tabla3[[#This Row],[FPO]]),"",YEAR(Tabla3[[#This Row],[FPO]])-$B$1)</f>
        <v>3</v>
      </c>
      <c r="AH1058" s="9"/>
    </row>
    <row r="1059" spans="1:34" hidden="1" x14ac:dyDescent="0.25">
      <c r="A1059" s="4" t="s">
        <v>2839</v>
      </c>
      <c r="B1059" s="4" t="s">
        <v>2801</v>
      </c>
      <c r="C1059" s="5">
        <v>44777</v>
      </c>
      <c r="D1059" s="6">
        <v>0.82152777777777775</v>
      </c>
      <c r="E1059" s="4">
        <v>40</v>
      </c>
      <c r="F1059" s="4" t="s">
        <v>21</v>
      </c>
      <c r="G1059" s="4" t="s">
        <v>2837</v>
      </c>
      <c r="H1059" s="4" t="s">
        <v>2803</v>
      </c>
      <c r="I1059" s="7">
        <v>46387</v>
      </c>
      <c r="J1059" s="7">
        <v>46387</v>
      </c>
      <c r="K1059" s="4" t="s">
        <v>16</v>
      </c>
      <c r="L1059" s="4" t="s">
        <v>16</v>
      </c>
      <c r="M1059" s="4" t="s">
        <v>2759</v>
      </c>
      <c r="N1059" s="4" t="s">
        <v>16</v>
      </c>
      <c r="O1059" s="4">
        <v>0</v>
      </c>
      <c r="P1059" s="4">
        <v>-8.66</v>
      </c>
      <c r="Q1059" s="9">
        <v>0</v>
      </c>
      <c r="R1059" s="9">
        <v>410977.77911342995</v>
      </c>
      <c r="S1059" s="9">
        <v>0</v>
      </c>
      <c r="T1059" s="9">
        <v>597473.57845725131</v>
      </c>
      <c r="U1059" s="9">
        <v>1360812.4342847455</v>
      </c>
      <c r="V1059" s="9">
        <v>-229012.91799840509</v>
      </c>
      <c r="W1059" s="9">
        <v>1360812.4342847455</v>
      </c>
      <c r="X1059" s="9">
        <v>0</v>
      </c>
      <c r="Y1059" s="9">
        <v>57690936.033598885</v>
      </c>
      <c r="Z1059" s="9">
        <v>57279958.254485458</v>
      </c>
      <c r="AA1059" s="9">
        <v>57877431.832942709</v>
      </c>
      <c r="AB1059" s="9">
        <v>58640770.688770205</v>
      </c>
      <c r="AC1059" s="9">
        <v>57050945.336487055</v>
      </c>
      <c r="AD1059" s="9">
        <v>58640770.688770205</v>
      </c>
      <c r="AE1059" s="9">
        <v>57279958.254485458</v>
      </c>
      <c r="AF1059" s="9">
        <v>335044414.96701503</v>
      </c>
      <c r="AG1059" s="9">
        <f>IF(ISBLANK(Tabla3[[#This Row],[FPO]]),"",YEAR(Tabla3[[#This Row],[FPO]])-$B$1)</f>
        <v>3</v>
      </c>
      <c r="AH1059" s="9"/>
    </row>
    <row r="1060" spans="1:34" hidden="1" x14ac:dyDescent="0.25">
      <c r="A1060" s="4" t="s">
        <v>2804</v>
      </c>
      <c r="B1060" s="4" t="s">
        <v>2805</v>
      </c>
      <c r="C1060" s="5">
        <v>44760</v>
      </c>
      <c r="D1060" s="6">
        <v>0.49896990740740743</v>
      </c>
      <c r="E1060" s="4">
        <v>9.9</v>
      </c>
      <c r="F1060" s="4" t="s">
        <v>21</v>
      </c>
      <c r="G1060" s="4" t="s">
        <v>2806</v>
      </c>
      <c r="H1060" s="4" t="s">
        <v>2807</v>
      </c>
      <c r="I1060" s="7">
        <v>46387</v>
      </c>
      <c r="J1060" s="7">
        <v>46387</v>
      </c>
      <c r="K1060" s="4" t="s">
        <v>16</v>
      </c>
      <c r="L1060" s="4" t="s">
        <v>16</v>
      </c>
      <c r="M1060" s="4" t="s">
        <v>2759</v>
      </c>
      <c r="N1060" s="4" t="s">
        <v>16</v>
      </c>
      <c r="O1060" s="4">
        <v>0</v>
      </c>
      <c r="P1060" s="4">
        <v>-2.6259999999999999</v>
      </c>
      <c r="Q1060" s="9">
        <v>0</v>
      </c>
      <c r="R1060" s="9">
        <v>410977.77911342995</v>
      </c>
      <c r="S1060" s="9">
        <v>0</v>
      </c>
      <c r="T1060" s="9">
        <v>597473.57845725107</v>
      </c>
      <c r="U1060" s="9">
        <v>1360812.4342847455</v>
      </c>
      <c r="V1060" s="9">
        <v>-280583.16311559547</v>
      </c>
      <c r="W1060" s="9">
        <v>1360812.4342847455</v>
      </c>
      <c r="X1060" s="9">
        <v>0</v>
      </c>
      <c r="Y1060" s="9">
        <v>57690936.033598885</v>
      </c>
      <c r="Z1060" s="9">
        <v>57279958.254485458</v>
      </c>
      <c r="AA1060" s="9">
        <v>57877431.832942709</v>
      </c>
      <c r="AB1060" s="9">
        <v>58640770.688770205</v>
      </c>
      <c r="AC1060" s="9">
        <v>56999375.09136986</v>
      </c>
      <c r="AD1060" s="9">
        <v>58640770.688770205</v>
      </c>
      <c r="AE1060" s="9">
        <v>57279958.254485458</v>
      </c>
      <c r="AF1060" s="9">
        <v>334992844.72189784</v>
      </c>
      <c r="AG1060" s="9">
        <f>IF(ISBLANK(Tabla3[[#This Row],[FPO]]),"",YEAR(Tabla3[[#This Row],[FPO]])-$B$1)</f>
        <v>3</v>
      </c>
      <c r="AH1060" s="9"/>
    </row>
    <row r="1061" spans="1:34" hidden="1" x14ac:dyDescent="0.25">
      <c r="A1061" s="4" t="s">
        <v>2840</v>
      </c>
      <c r="B1061" s="4" t="s">
        <v>2805</v>
      </c>
      <c r="C1061" s="5">
        <v>44760</v>
      </c>
      <c r="D1061" s="6">
        <v>0.49896990740740743</v>
      </c>
      <c r="E1061" s="4">
        <v>9.9</v>
      </c>
      <c r="F1061" s="4" t="s">
        <v>21</v>
      </c>
      <c r="G1061" s="4" t="s">
        <v>2841</v>
      </c>
      <c r="H1061" s="4" t="s">
        <v>2807</v>
      </c>
      <c r="I1061" s="7">
        <v>46387</v>
      </c>
      <c r="J1061" s="7">
        <v>46387</v>
      </c>
      <c r="K1061" s="4" t="s">
        <v>16</v>
      </c>
      <c r="L1061" s="4" t="s">
        <v>16</v>
      </c>
      <c r="M1061" s="4" t="s">
        <v>2759</v>
      </c>
      <c r="N1061" s="4" t="s">
        <v>16</v>
      </c>
      <c r="O1061" s="4">
        <v>0</v>
      </c>
      <c r="P1061" s="4">
        <v>-2.5419999999999998</v>
      </c>
      <c r="Q1061" s="9">
        <v>0</v>
      </c>
      <c r="R1061" s="9">
        <v>410977.77911342995</v>
      </c>
      <c r="S1061" s="9">
        <v>0</v>
      </c>
      <c r="T1061" s="9">
        <v>597473.57845725107</v>
      </c>
      <c r="U1061" s="9">
        <v>1360812.4342847455</v>
      </c>
      <c r="V1061" s="9">
        <v>-271607.92103573645</v>
      </c>
      <c r="W1061" s="9">
        <v>1360812.4342847455</v>
      </c>
      <c r="X1061" s="9">
        <v>0</v>
      </c>
      <c r="Y1061" s="9">
        <v>57690936.033598885</v>
      </c>
      <c r="Z1061" s="9">
        <v>57279958.254485458</v>
      </c>
      <c r="AA1061" s="9">
        <v>57877431.832942709</v>
      </c>
      <c r="AB1061" s="9">
        <v>58640770.688770205</v>
      </c>
      <c r="AC1061" s="9">
        <v>57008350.333449721</v>
      </c>
      <c r="AD1061" s="9">
        <v>58640770.688770205</v>
      </c>
      <c r="AE1061" s="9">
        <v>57279958.254485458</v>
      </c>
      <c r="AF1061" s="9">
        <v>335001819.96397769</v>
      </c>
      <c r="AG1061" s="9">
        <f>IF(ISBLANK(Tabla3[[#This Row],[FPO]]),"",YEAR(Tabla3[[#This Row],[FPO]])-$B$1)</f>
        <v>3</v>
      </c>
      <c r="AH1061" s="9"/>
    </row>
    <row r="1062" spans="1:34" x14ac:dyDescent="0.25">
      <c r="A1062" s="4" t="s">
        <v>2755</v>
      </c>
      <c r="B1062" s="4" t="s">
        <v>2756</v>
      </c>
      <c r="C1062" s="5">
        <v>44692</v>
      </c>
      <c r="D1062" s="6">
        <v>0.35347222222222219</v>
      </c>
      <c r="E1062" s="4">
        <v>100</v>
      </c>
      <c r="F1062" s="4" t="s">
        <v>21</v>
      </c>
      <c r="G1062" s="4" t="s">
        <v>2757</v>
      </c>
      <c r="H1062" s="4" t="s">
        <v>2758</v>
      </c>
      <c r="I1062" s="7">
        <v>46022</v>
      </c>
      <c r="J1062" s="7">
        <v>46022</v>
      </c>
      <c r="K1062" s="4" t="s">
        <v>16</v>
      </c>
      <c r="L1062" s="4" t="s">
        <v>16</v>
      </c>
      <c r="M1062" s="4" t="s">
        <v>2759</v>
      </c>
      <c r="N1062" s="4" t="s">
        <v>16</v>
      </c>
      <c r="O1062" s="4">
        <v>0</v>
      </c>
      <c r="P1062" s="4">
        <v>-22.821370000000002</v>
      </c>
      <c r="Q1062" s="9">
        <v>0</v>
      </c>
      <c r="R1062" s="9">
        <v>459473.15704881452</v>
      </c>
      <c r="S1062" s="9">
        <v>0</v>
      </c>
      <c r="T1062" s="9">
        <v>667975.46071520646</v>
      </c>
      <c r="U1062" s="9">
        <v>1521388.3015303449</v>
      </c>
      <c r="V1062" s="9">
        <v>-269889.25559902861</v>
      </c>
      <c r="W1062" s="9">
        <v>1521388.3015303449</v>
      </c>
      <c r="X1062" s="9">
        <v>0</v>
      </c>
      <c r="Y1062" s="9">
        <v>57739431.411534272</v>
      </c>
      <c r="Z1062" s="9">
        <v>57279958.254485458</v>
      </c>
      <c r="AA1062" s="9">
        <v>57947933.715200663</v>
      </c>
      <c r="AB1062" s="9">
        <v>58801346.556015804</v>
      </c>
      <c r="AC1062" s="9">
        <v>57010068.998886429</v>
      </c>
      <c r="AD1062" s="9">
        <v>58801346.556015804</v>
      </c>
      <c r="AE1062" s="9">
        <v>57279958.254485458</v>
      </c>
      <c r="AF1062" s="9">
        <v>335363399.69047618</v>
      </c>
      <c r="AG1062" s="9">
        <f>IF(ISBLANK(Tabla3[[#This Row],[FPO]]),"",YEAR(Tabla3[[#This Row],[FPO]])-$B$1)</f>
        <v>2</v>
      </c>
      <c r="AH1062" s="9"/>
    </row>
    <row r="1063" spans="1:34" x14ac:dyDescent="0.25">
      <c r="A1063" s="4" t="s">
        <v>2819</v>
      </c>
      <c r="B1063" s="4" t="s">
        <v>2756</v>
      </c>
      <c r="C1063" s="5">
        <v>44692</v>
      </c>
      <c r="D1063" s="6">
        <v>0.35347222222222219</v>
      </c>
      <c r="E1063" s="4">
        <v>100</v>
      </c>
      <c r="F1063" s="4" t="s">
        <v>21</v>
      </c>
      <c r="G1063" s="4" t="s">
        <v>2766</v>
      </c>
      <c r="H1063" s="4" t="s">
        <v>2758</v>
      </c>
      <c r="I1063" s="7">
        <v>46022</v>
      </c>
      <c r="J1063" s="7">
        <v>46022</v>
      </c>
      <c r="K1063" s="4" t="s">
        <v>16</v>
      </c>
      <c r="L1063" s="4" t="s">
        <v>16</v>
      </c>
      <c r="M1063" s="4" t="s">
        <v>2759</v>
      </c>
      <c r="N1063" s="4" t="s">
        <v>16</v>
      </c>
      <c r="O1063" s="4">
        <v>0</v>
      </c>
      <c r="P1063" s="4">
        <v>-20.747060000000001</v>
      </c>
      <c r="Q1063" s="9">
        <v>0</v>
      </c>
      <c r="R1063" s="9">
        <v>459473.15704881452</v>
      </c>
      <c r="S1063" s="9">
        <v>0</v>
      </c>
      <c r="T1063" s="9">
        <v>667975.46071520646</v>
      </c>
      <c r="U1063" s="9">
        <v>1521388.3015303449</v>
      </c>
      <c r="V1063" s="9">
        <v>-245358.12614529199</v>
      </c>
      <c r="W1063" s="9">
        <v>1521388.3015303449</v>
      </c>
      <c r="X1063" s="9">
        <v>0</v>
      </c>
      <c r="Y1063" s="9">
        <v>57739431.411534272</v>
      </c>
      <c r="Z1063" s="9">
        <v>57279958.254485458</v>
      </c>
      <c r="AA1063" s="9">
        <v>57947933.715200663</v>
      </c>
      <c r="AB1063" s="9">
        <v>58801346.556015804</v>
      </c>
      <c r="AC1063" s="9">
        <v>57034600.12834017</v>
      </c>
      <c r="AD1063" s="9">
        <v>58801346.556015804</v>
      </c>
      <c r="AE1063" s="9">
        <v>57279958.254485458</v>
      </c>
      <c r="AF1063" s="9">
        <v>335387930.8199299</v>
      </c>
      <c r="AG1063" s="9">
        <f>IF(ISBLANK(Tabla3[[#This Row],[FPO]]),"",YEAR(Tabla3[[#This Row],[FPO]])-$B$1)</f>
        <v>2</v>
      </c>
      <c r="AH1063" s="9"/>
    </row>
    <row r="1064" spans="1:34" hidden="1" x14ac:dyDescent="0.25">
      <c r="A1064" s="4" t="s">
        <v>2844</v>
      </c>
      <c r="B1064" s="4" t="s">
        <v>2845</v>
      </c>
      <c r="C1064" s="5">
        <v>44759</v>
      </c>
      <c r="D1064" s="6">
        <v>0.74040509259259257</v>
      </c>
      <c r="E1064" s="4">
        <v>90</v>
      </c>
      <c r="F1064" s="4" t="s">
        <v>21</v>
      </c>
      <c r="G1064" s="4" t="s">
        <v>2757</v>
      </c>
      <c r="H1064" s="4" t="s">
        <v>2846</v>
      </c>
      <c r="I1064" s="7">
        <v>46387</v>
      </c>
      <c r="J1064" s="7">
        <v>46387</v>
      </c>
      <c r="K1064" s="4" t="s">
        <v>16</v>
      </c>
      <c r="L1064" s="4" t="s">
        <v>16</v>
      </c>
      <c r="M1064" s="4" t="s">
        <v>2759</v>
      </c>
      <c r="N1064" s="4" t="s">
        <v>16</v>
      </c>
      <c r="O1064" s="4">
        <v>0</v>
      </c>
      <c r="P1064" s="4">
        <v>-13.709989999999999</v>
      </c>
      <c r="Q1064" s="9">
        <v>0</v>
      </c>
      <c r="R1064" s="9">
        <v>410977.77911342983</v>
      </c>
      <c r="S1064" s="9">
        <v>0</v>
      </c>
      <c r="T1064" s="9">
        <v>597473.57845725107</v>
      </c>
      <c r="U1064" s="9">
        <v>1360812.4342847448</v>
      </c>
      <c r="V1064" s="9">
        <v>-161137.53223653848</v>
      </c>
      <c r="W1064" s="9">
        <v>1360812.4342847448</v>
      </c>
      <c r="X1064" s="9">
        <v>0</v>
      </c>
      <c r="Y1064" s="9">
        <v>57690936.033598885</v>
      </c>
      <c r="Z1064" s="9">
        <v>57279958.254485458</v>
      </c>
      <c r="AA1064" s="9">
        <v>57877431.832942709</v>
      </c>
      <c r="AB1064" s="9">
        <v>58640770.688770205</v>
      </c>
      <c r="AC1064" s="9">
        <v>57118820.722248919</v>
      </c>
      <c r="AD1064" s="9">
        <v>58640770.688770205</v>
      </c>
      <c r="AE1064" s="9">
        <v>57279958.254485458</v>
      </c>
      <c r="AF1064" s="9">
        <v>335112290.35277689</v>
      </c>
      <c r="AG1064" s="9">
        <f>IF(ISBLANK(Tabla3[[#This Row],[FPO]]),"",YEAR(Tabla3[[#This Row],[FPO]])-$B$1)</f>
        <v>3</v>
      </c>
      <c r="AH1064" s="9"/>
    </row>
    <row r="1065" spans="1:34" x14ac:dyDescent="0.25">
      <c r="A1065" s="4" t="s">
        <v>2808</v>
      </c>
      <c r="B1065" s="4" t="s">
        <v>2809</v>
      </c>
      <c r="C1065" s="5">
        <v>44757</v>
      </c>
      <c r="D1065" s="6">
        <v>0.52650462962962963</v>
      </c>
      <c r="E1065" s="4">
        <v>19.899999999999999</v>
      </c>
      <c r="F1065" s="4" t="s">
        <v>21</v>
      </c>
      <c r="G1065" s="4" t="s">
        <v>2791</v>
      </c>
      <c r="H1065" s="4" t="s">
        <v>2810</v>
      </c>
      <c r="I1065" s="7">
        <v>46017</v>
      </c>
      <c r="J1065" s="7">
        <v>46017</v>
      </c>
      <c r="K1065" s="4" t="s">
        <v>16</v>
      </c>
      <c r="L1065" s="4" t="s">
        <v>16</v>
      </c>
      <c r="M1065" s="4" t="s">
        <v>2759</v>
      </c>
      <c r="N1065" s="4" t="s">
        <v>16</v>
      </c>
      <c r="O1065" s="4">
        <v>0</v>
      </c>
      <c r="P1065" s="4">
        <v>-4.28</v>
      </c>
      <c r="Q1065" s="9">
        <v>0</v>
      </c>
      <c r="R1065" s="9">
        <v>459473.15704881458</v>
      </c>
      <c r="S1065" s="9">
        <v>0</v>
      </c>
      <c r="T1065" s="9">
        <v>667975.46071520681</v>
      </c>
      <c r="U1065" s="9">
        <v>1521388.3015303449</v>
      </c>
      <c r="V1065" s="9">
        <v>-254351.65971638515</v>
      </c>
      <c r="W1065" s="9">
        <v>1521388.3015303449</v>
      </c>
      <c r="X1065" s="9">
        <v>0</v>
      </c>
      <c r="Y1065" s="9">
        <v>57739431.411534272</v>
      </c>
      <c r="Z1065" s="9">
        <v>57279958.254485458</v>
      </c>
      <c r="AA1065" s="9">
        <v>57947933.715200663</v>
      </c>
      <c r="AB1065" s="9">
        <v>58801346.556015804</v>
      </c>
      <c r="AC1065" s="9">
        <v>57025606.594769076</v>
      </c>
      <c r="AD1065" s="9">
        <v>58801346.556015804</v>
      </c>
      <c r="AE1065" s="9">
        <v>57279958.254485458</v>
      </c>
      <c r="AF1065" s="9">
        <v>335378937.28635883</v>
      </c>
      <c r="AG1065" s="9">
        <f>IF(ISBLANK(Tabla3[[#This Row],[FPO]]),"",YEAR(Tabla3[[#This Row],[FPO]])-$B$1)</f>
        <v>2</v>
      </c>
      <c r="AH1065" s="9"/>
    </row>
    <row r="1066" spans="1:34" x14ac:dyDescent="0.25">
      <c r="A1066" s="4" t="s">
        <v>2842</v>
      </c>
      <c r="B1066" s="4" t="s">
        <v>2809</v>
      </c>
      <c r="C1066" s="5">
        <v>44757</v>
      </c>
      <c r="D1066" s="6">
        <v>0.52650462962962963</v>
      </c>
      <c r="E1066" s="4">
        <v>19.899999999999999</v>
      </c>
      <c r="F1066" s="4" t="s">
        <v>21</v>
      </c>
      <c r="G1066" s="4" t="s">
        <v>2843</v>
      </c>
      <c r="H1066" s="4" t="s">
        <v>2810</v>
      </c>
      <c r="I1066" s="7">
        <v>46017</v>
      </c>
      <c r="J1066" s="7">
        <v>46017</v>
      </c>
      <c r="K1066" s="4" t="s">
        <v>16</v>
      </c>
      <c r="L1066" s="4" t="s">
        <v>16</v>
      </c>
      <c r="M1066" s="4" t="s">
        <v>2759</v>
      </c>
      <c r="N1066" s="4" t="s">
        <v>16</v>
      </c>
      <c r="O1066" s="4">
        <v>0</v>
      </c>
      <c r="P1066" s="4">
        <v>-4.25</v>
      </c>
      <c r="Q1066" s="9">
        <v>0</v>
      </c>
      <c r="R1066" s="9">
        <v>459473.15704881458</v>
      </c>
      <c r="S1066" s="9">
        <v>0</v>
      </c>
      <c r="T1066" s="9">
        <v>667975.46071520681</v>
      </c>
      <c r="U1066" s="9">
        <v>1521388.3015303449</v>
      </c>
      <c r="V1066" s="9">
        <v>-252568.82098005529</v>
      </c>
      <c r="W1066" s="9">
        <v>1521388.3015303449</v>
      </c>
      <c r="X1066" s="9">
        <v>0</v>
      </c>
      <c r="Y1066" s="9">
        <v>57739431.411534272</v>
      </c>
      <c r="Z1066" s="9">
        <v>57279958.254485458</v>
      </c>
      <c r="AA1066" s="9">
        <v>57947933.715200663</v>
      </c>
      <c r="AB1066" s="9">
        <v>58801346.556015804</v>
      </c>
      <c r="AC1066" s="9">
        <v>57027389.433505401</v>
      </c>
      <c r="AD1066" s="9">
        <v>58801346.556015804</v>
      </c>
      <c r="AE1066" s="9">
        <v>57279958.254485458</v>
      </c>
      <c r="AF1066" s="9">
        <v>335380720.12509513</v>
      </c>
      <c r="AG1066" s="9">
        <f>IF(ISBLANK(Tabla3[[#This Row],[FPO]]),"",YEAR(Tabla3[[#This Row],[FPO]])-$B$1)</f>
        <v>2</v>
      </c>
      <c r="AH1066" s="9"/>
    </row>
    <row r="1067" spans="1:34" x14ac:dyDescent="0.25">
      <c r="A1067" s="4" t="s">
        <v>2778</v>
      </c>
      <c r="B1067" s="4" t="s">
        <v>2779</v>
      </c>
      <c r="C1067" s="5">
        <v>44775</v>
      </c>
      <c r="D1067" s="6">
        <v>0.42222222222222222</v>
      </c>
      <c r="E1067" s="4">
        <v>15</v>
      </c>
      <c r="F1067" s="4" t="s">
        <v>21</v>
      </c>
      <c r="G1067" s="4" t="s">
        <v>2780</v>
      </c>
      <c r="H1067" s="4" t="s">
        <v>2781</v>
      </c>
      <c r="I1067" s="7">
        <v>46022</v>
      </c>
      <c r="J1067" s="7">
        <v>46022</v>
      </c>
      <c r="K1067" s="4" t="s">
        <v>16</v>
      </c>
      <c r="L1067" s="4" t="s">
        <v>16</v>
      </c>
      <c r="M1067" s="4" t="s">
        <v>2759</v>
      </c>
      <c r="N1067" s="4" t="s">
        <v>16</v>
      </c>
      <c r="O1067" s="4">
        <v>0</v>
      </c>
      <c r="P1067" s="4">
        <v>-5.82</v>
      </c>
      <c r="Q1067" s="9">
        <v>0</v>
      </c>
      <c r="R1067" s="9">
        <v>459473.15704881441</v>
      </c>
      <c r="S1067" s="9">
        <v>0</v>
      </c>
      <c r="T1067" s="9">
        <v>667975.46071520669</v>
      </c>
      <c r="U1067" s="9">
        <v>1521388.3015303449</v>
      </c>
      <c r="V1067" s="9">
        <v>-458855.14836498909</v>
      </c>
      <c r="W1067" s="9">
        <v>1521388.3015303449</v>
      </c>
      <c r="X1067" s="9">
        <v>0</v>
      </c>
      <c r="Y1067" s="9">
        <v>57739431.411534272</v>
      </c>
      <c r="Z1067" s="9">
        <v>57279958.254485458</v>
      </c>
      <c r="AA1067" s="9">
        <v>57947933.715200663</v>
      </c>
      <c r="AB1067" s="9">
        <v>58801346.556015804</v>
      </c>
      <c r="AC1067" s="9">
        <v>56821103.106120467</v>
      </c>
      <c r="AD1067" s="9">
        <v>58801346.556015804</v>
      </c>
      <c r="AE1067" s="9">
        <v>57279958.254485458</v>
      </c>
      <c r="AF1067" s="9">
        <v>335174433.79771024</v>
      </c>
      <c r="AG1067" s="9">
        <f>IF(ISBLANK(Tabla3[[#This Row],[FPO]]),"",YEAR(Tabla3[[#This Row],[FPO]])-$B$1)</f>
        <v>2</v>
      </c>
      <c r="AH1067" s="9"/>
    </row>
    <row r="1068" spans="1:34" x14ac:dyDescent="0.25">
      <c r="A1068" s="10" t="s">
        <v>2829</v>
      </c>
      <c r="B1068" s="10" t="s">
        <v>2779</v>
      </c>
      <c r="C1068" s="11">
        <v>44775</v>
      </c>
      <c r="D1068" s="12">
        <v>0.42222222222222222</v>
      </c>
      <c r="E1068" s="10">
        <v>15</v>
      </c>
      <c r="F1068" s="10" t="s">
        <v>21</v>
      </c>
      <c r="G1068" s="10" t="s">
        <v>2830</v>
      </c>
      <c r="H1068" s="10" t="s">
        <v>2781</v>
      </c>
      <c r="I1068" s="13">
        <v>46022</v>
      </c>
      <c r="J1068" s="13">
        <v>46022</v>
      </c>
      <c r="K1068" s="10" t="s">
        <v>16</v>
      </c>
      <c r="L1068" s="10" t="s">
        <v>16</v>
      </c>
      <c r="M1068" s="10" t="s">
        <v>2759</v>
      </c>
      <c r="N1068" s="10" t="s">
        <v>16</v>
      </c>
      <c r="O1068" s="10">
        <v>0</v>
      </c>
      <c r="P1068" s="10">
        <v>-4.16</v>
      </c>
      <c r="Q1068" s="14">
        <v>0</v>
      </c>
      <c r="R1068" s="14">
        <v>459473.15704881441</v>
      </c>
      <c r="S1068" s="14">
        <v>0</v>
      </c>
      <c r="T1068" s="14">
        <v>667975.46071520669</v>
      </c>
      <c r="U1068" s="14">
        <v>1521388.3015303449</v>
      </c>
      <c r="V1068" s="14">
        <v>-327978.93766294746</v>
      </c>
      <c r="W1068" s="14">
        <v>1521388.3015303449</v>
      </c>
      <c r="X1068" s="14">
        <v>0</v>
      </c>
      <c r="Y1068" s="14">
        <v>57739431.411534272</v>
      </c>
      <c r="Z1068" s="14">
        <v>57279958.254485458</v>
      </c>
      <c r="AA1068" s="14">
        <v>57947933.715200663</v>
      </c>
      <c r="AB1068" s="14">
        <v>58801346.556015804</v>
      </c>
      <c r="AC1068" s="14">
        <v>56951979.316822514</v>
      </c>
      <c r="AD1068" s="14">
        <v>58801346.556015804</v>
      </c>
      <c r="AE1068" s="14">
        <v>57279958.254485458</v>
      </c>
      <c r="AF1068" s="14">
        <v>335305310.00841224</v>
      </c>
      <c r="AG1068" s="9">
        <f>IF(ISBLANK(Tabla3[[#This Row],[FPO]]),"",YEAR(Tabla3[[#This Row],[FPO]])-$B$1)</f>
        <v>2</v>
      </c>
      <c r="AH1068" s="9"/>
    </row>
    <row r="1069" spans="1:34" x14ac:dyDescent="0.25">
      <c r="A1069" s="4" t="s">
        <v>2921</v>
      </c>
      <c r="B1069" s="4" t="s">
        <v>2922</v>
      </c>
      <c r="C1069" s="5">
        <v>44789</v>
      </c>
      <c r="D1069" s="6">
        <v>0.59305555555555556</v>
      </c>
      <c r="E1069" s="4">
        <v>19.899999999999999</v>
      </c>
      <c r="F1069" s="4" t="s">
        <v>21</v>
      </c>
      <c r="G1069" s="4" t="s">
        <v>2923</v>
      </c>
      <c r="H1069" s="4"/>
      <c r="I1069" s="7">
        <v>46022</v>
      </c>
      <c r="J1069" s="7">
        <v>46022</v>
      </c>
      <c r="K1069" s="4" t="s">
        <v>16</v>
      </c>
      <c r="L1069" s="4">
        <v>2</v>
      </c>
      <c r="M1069" s="4" t="s">
        <v>2868</v>
      </c>
      <c r="N1069" s="4" t="s">
        <v>16</v>
      </c>
      <c r="O1069" s="4">
        <v>0</v>
      </c>
      <c r="P1069" s="4">
        <v>-0.29499999999999998</v>
      </c>
      <c r="Q1069" s="9">
        <v>0</v>
      </c>
      <c r="R1069" s="9">
        <v>459473.15704881458</v>
      </c>
      <c r="S1069" s="9">
        <v>0</v>
      </c>
      <c r="T1069" s="9">
        <v>667975.46071520681</v>
      </c>
      <c r="U1069" s="9">
        <v>1521388.3015303449</v>
      </c>
      <c r="V1069" s="9">
        <v>-17531.247573909721</v>
      </c>
      <c r="W1069" s="9">
        <v>1521388.3015303449</v>
      </c>
      <c r="X1069" s="9">
        <v>0</v>
      </c>
      <c r="Y1069" s="21">
        <v>6284007.3086382803</v>
      </c>
      <c r="Z1069" s="21">
        <v>5824534.1515894653</v>
      </c>
      <c r="AA1069" s="21">
        <v>6492509.6123046726</v>
      </c>
      <c r="AB1069" s="21">
        <v>7345922.4531198107</v>
      </c>
      <c r="AC1069" s="21">
        <v>5807002.904015556</v>
      </c>
      <c r="AD1069" s="21">
        <v>7345922.4531198107</v>
      </c>
      <c r="AE1069" s="21">
        <v>5824534.1515894653</v>
      </c>
      <c r="AF1069" s="22">
        <v>37174297.901704535</v>
      </c>
      <c r="AG1069" s="9">
        <f>IF(ISBLANK(Tabla3[[#This Row],[FPO]]),"",YEAR(Tabla3[[#This Row],[FPO]])-$B$1)</f>
        <v>2</v>
      </c>
      <c r="AH1069" s="9"/>
    </row>
    <row r="1070" spans="1:34" x14ac:dyDescent="0.25">
      <c r="A1070" s="4" t="s">
        <v>2908</v>
      </c>
      <c r="B1070" s="4" t="s">
        <v>2909</v>
      </c>
      <c r="C1070" s="5">
        <v>44760</v>
      </c>
      <c r="D1070" s="6">
        <v>0.46458333333333335</v>
      </c>
      <c r="E1070" s="4">
        <v>19.899999999999999</v>
      </c>
      <c r="F1070" s="4" t="s">
        <v>21</v>
      </c>
      <c r="G1070" s="4" t="s">
        <v>2910</v>
      </c>
      <c r="H1070" s="4"/>
      <c r="I1070" s="7">
        <v>45291</v>
      </c>
      <c r="J1070" s="7">
        <v>45291</v>
      </c>
      <c r="K1070" s="4" t="s">
        <v>16</v>
      </c>
      <c r="L1070" s="4">
        <v>2</v>
      </c>
      <c r="M1070" s="4" t="s">
        <v>2868</v>
      </c>
      <c r="N1070" s="4" t="s">
        <v>16</v>
      </c>
      <c r="O1070" s="4">
        <v>0</v>
      </c>
      <c r="P1070" s="4">
        <v>0</v>
      </c>
      <c r="Q1070" s="9">
        <v>0</v>
      </c>
      <c r="R1070" s="9">
        <v>574306.5263510826</v>
      </c>
      <c r="S1070" s="9">
        <v>0</v>
      </c>
      <c r="T1070" s="9">
        <v>834918.5597589938</v>
      </c>
      <c r="U1070" s="9">
        <v>1901619.7514020144</v>
      </c>
      <c r="V1070" s="9">
        <v>0</v>
      </c>
      <c r="W1070" s="9">
        <v>1901619.7514020144</v>
      </c>
      <c r="X1070" s="9">
        <v>0</v>
      </c>
      <c r="Y1070" s="21">
        <v>6398840.6779405475</v>
      </c>
      <c r="Z1070" s="21">
        <v>5824534.1515894653</v>
      </c>
      <c r="AA1070" s="21">
        <v>6659452.7113484591</v>
      </c>
      <c r="AB1070" s="21">
        <v>7726153.9029914793</v>
      </c>
      <c r="AC1070" s="21">
        <v>5824534.1515894653</v>
      </c>
      <c r="AD1070" s="21">
        <v>7726153.9029914793</v>
      </c>
      <c r="AE1070" s="21">
        <v>5824534.1515894653</v>
      </c>
      <c r="AF1070" s="22">
        <v>38043952.792431995</v>
      </c>
      <c r="AG1070" s="9">
        <f>IF(ISBLANK(Tabla3[[#This Row],[FPO]]),"",YEAR(Tabla3[[#This Row],[FPO]])-$B$1)</f>
        <v>0</v>
      </c>
      <c r="AH1070" s="9"/>
    </row>
    <row r="1071" spans="1:34" x14ac:dyDescent="0.25">
      <c r="A1071" s="4" t="s">
        <v>2934</v>
      </c>
      <c r="B1071" s="4" t="s">
        <v>2935</v>
      </c>
      <c r="C1071" s="5">
        <v>44789</v>
      </c>
      <c r="D1071" s="6">
        <v>0.66319444444444442</v>
      </c>
      <c r="E1071" s="4">
        <v>9.9</v>
      </c>
      <c r="F1071" s="4" t="s">
        <v>21</v>
      </c>
      <c r="G1071" s="4" t="s">
        <v>2936</v>
      </c>
      <c r="H1071" s="4"/>
      <c r="I1071" s="7">
        <v>45291</v>
      </c>
      <c r="J1071" s="7">
        <v>45291</v>
      </c>
      <c r="K1071" s="4" t="s">
        <v>16</v>
      </c>
      <c r="L1071" s="4">
        <v>2</v>
      </c>
      <c r="M1071" s="4" t="s">
        <v>2868</v>
      </c>
      <c r="N1071" s="4" t="s">
        <v>16</v>
      </c>
      <c r="O1071" s="4">
        <v>0</v>
      </c>
      <c r="P1071" s="4">
        <v>-0.54</v>
      </c>
      <c r="Q1071" s="9">
        <v>0</v>
      </c>
      <c r="R1071" s="9">
        <v>574306.52635108249</v>
      </c>
      <c r="S1071" s="9">
        <v>0</v>
      </c>
      <c r="T1071" s="9">
        <v>834918.55975899403</v>
      </c>
      <c r="U1071" s="9">
        <v>1901619.7514020149</v>
      </c>
      <c r="V1071" s="9">
        <v>-80628.031274361841</v>
      </c>
      <c r="W1071" s="9">
        <v>1901619.7514020149</v>
      </c>
      <c r="X1071" s="9">
        <v>0</v>
      </c>
      <c r="Y1071" s="21">
        <v>6398840.6779405475</v>
      </c>
      <c r="Z1071" s="21">
        <v>5824534.1515894653</v>
      </c>
      <c r="AA1071" s="21">
        <v>6659452.7113484591</v>
      </c>
      <c r="AB1071" s="21">
        <v>7726153.9029914802</v>
      </c>
      <c r="AC1071" s="21">
        <v>5743906.1203151038</v>
      </c>
      <c r="AD1071" s="21">
        <v>7726153.9029914802</v>
      </c>
      <c r="AE1071" s="21">
        <v>5824534.1515894653</v>
      </c>
      <c r="AF1071" s="22">
        <v>37963324.761157639</v>
      </c>
      <c r="AG1071" s="9">
        <f>IF(ISBLANK(Tabla3[[#This Row],[FPO]]),"",YEAR(Tabla3[[#This Row],[FPO]])-$B$1)</f>
        <v>0</v>
      </c>
      <c r="AH1071" s="9"/>
    </row>
    <row r="1072" spans="1:34" x14ac:dyDescent="0.25">
      <c r="A1072" s="4" t="s">
        <v>2900</v>
      </c>
      <c r="B1072" s="4" t="s">
        <v>2901</v>
      </c>
      <c r="C1072" s="5">
        <v>44759</v>
      </c>
      <c r="D1072" s="6">
        <v>0.62916666666666665</v>
      </c>
      <c r="E1072" s="4">
        <v>7.3</v>
      </c>
      <c r="F1072" s="4" t="s">
        <v>21</v>
      </c>
      <c r="G1072" s="4" t="s">
        <v>2902</v>
      </c>
      <c r="H1072" s="4"/>
      <c r="I1072" s="7">
        <v>46021</v>
      </c>
      <c r="J1072" s="7">
        <v>46021</v>
      </c>
      <c r="K1072" s="4" t="s">
        <v>16</v>
      </c>
      <c r="L1072" s="4">
        <v>2</v>
      </c>
      <c r="M1072" s="4" t="s">
        <v>2868</v>
      </c>
      <c r="N1072" s="4" t="s">
        <v>16</v>
      </c>
      <c r="O1072" s="4">
        <v>0</v>
      </c>
      <c r="P1072" s="4">
        <v>-0.217</v>
      </c>
      <c r="Q1072" s="9">
        <v>0</v>
      </c>
      <c r="R1072" s="9">
        <v>459473.15704881464</v>
      </c>
      <c r="S1072" s="9">
        <v>0</v>
      </c>
      <c r="T1072" s="9">
        <v>667975.46071520646</v>
      </c>
      <c r="U1072" s="9">
        <v>1521388.3015303446</v>
      </c>
      <c r="V1072" s="9">
        <v>-35154.48637028761</v>
      </c>
      <c r="W1072" s="9">
        <v>1521388.3015303444</v>
      </c>
      <c r="X1072" s="9">
        <v>0</v>
      </c>
      <c r="Y1072" s="21">
        <v>6284007.3086382803</v>
      </c>
      <c r="Z1072" s="21">
        <v>5824534.1515894653</v>
      </c>
      <c r="AA1072" s="21">
        <v>6492509.6123046717</v>
      </c>
      <c r="AB1072" s="21">
        <v>7345922.4531198097</v>
      </c>
      <c r="AC1072" s="21">
        <v>5789379.6652191775</v>
      </c>
      <c r="AD1072" s="21">
        <v>7345922.4531198097</v>
      </c>
      <c r="AE1072" s="21">
        <v>5824534.1515894653</v>
      </c>
      <c r="AF1072" s="22">
        <v>37156674.662908152</v>
      </c>
      <c r="AG1072" s="9">
        <f>IF(ISBLANK(Tabla3[[#This Row],[FPO]]),"",YEAR(Tabla3[[#This Row],[FPO]])-$B$1)</f>
        <v>2</v>
      </c>
      <c r="AH1072" s="9"/>
    </row>
    <row r="1073" spans="1:34" x14ac:dyDescent="0.25">
      <c r="A1073" s="4" t="s">
        <v>2912</v>
      </c>
      <c r="B1073" s="4" t="s">
        <v>2913</v>
      </c>
      <c r="C1073" s="5">
        <v>44760</v>
      </c>
      <c r="D1073" s="6">
        <v>0.77708333333333324</v>
      </c>
      <c r="E1073" s="4">
        <v>19.899999999999999</v>
      </c>
      <c r="F1073" s="4" t="s">
        <v>21</v>
      </c>
      <c r="G1073" s="4" t="s">
        <v>2914</v>
      </c>
      <c r="H1073" s="4"/>
      <c r="I1073" s="7">
        <v>46022</v>
      </c>
      <c r="J1073" s="7">
        <v>46022</v>
      </c>
      <c r="K1073" s="4" t="s">
        <v>16</v>
      </c>
      <c r="L1073" s="4">
        <v>2</v>
      </c>
      <c r="M1073" s="4" t="s">
        <v>2868</v>
      </c>
      <c r="N1073" s="4" t="s">
        <v>16</v>
      </c>
      <c r="O1073" s="4">
        <v>0</v>
      </c>
      <c r="P1073" s="4">
        <v>-98.01</v>
      </c>
      <c r="Q1073" s="9">
        <v>0</v>
      </c>
      <c r="R1073" s="9">
        <v>459473.15704881458</v>
      </c>
      <c r="S1073" s="9">
        <v>0</v>
      </c>
      <c r="T1073" s="9">
        <v>667975.46071520681</v>
      </c>
      <c r="U1073" s="9">
        <v>1521388.3015303449</v>
      </c>
      <c r="V1073" s="9">
        <v>-5824534.1515894653</v>
      </c>
      <c r="W1073" s="9">
        <v>1521388.3015303449</v>
      </c>
      <c r="X1073" s="9">
        <v>0</v>
      </c>
      <c r="Y1073" s="21">
        <v>6284007.3086382803</v>
      </c>
      <c r="Z1073" s="21">
        <v>5824534.1515894653</v>
      </c>
      <c r="AA1073" s="21">
        <v>6492509.6123046726</v>
      </c>
      <c r="AB1073" s="21">
        <v>7345922.4531198107</v>
      </c>
      <c r="AC1073" s="21">
        <v>0</v>
      </c>
      <c r="AD1073" s="21">
        <v>7345922.4531198107</v>
      </c>
      <c r="AE1073" s="21">
        <v>5824534.1515894653</v>
      </c>
      <c r="AF1073" s="22">
        <v>31367294.997688971</v>
      </c>
      <c r="AG1073" s="9">
        <f>IF(ISBLANK(Tabla3[[#This Row],[FPO]]),"",YEAR(Tabla3[[#This Row],[FPO]])-$B$1)</f>
        <v>2</v>
      </c>
      <c r="AH1073" s="9"/>
    </row>
    <row r="1074" spans="1:34" x14ac:dyDescent="0.25">
      <c r="A1074" s="4" t="s">
        <v>2937</v>
      </c>
      <c r="B1074" s="4" t="s">
        <v>2938</v>
      </c>
      <c r="C1074" s="5">
        <v>44789</v>
      </c>
      <c r="D1074" s="6">
        <v>0.94236111111111109</v>
      </c>
      <c r="E1074" s="4">
        <v>4.99</v>
      </c>
      <c r="F1074" s="4" t="s">
        <v>21</v>
      </c>
      <c r="G1074" s="4" t="s">
        <v>2939</v>
      </c>
      <c r="H1074" s="4" t="s">
        <v>2940</v>
      </c>
      <c r="I1074" s="7">
        <v>45657</v>
      </c>
      <c r="J1074" s="7">
        <v>45657</v>
      </c>
      <c r="K1074" s="4" t="s">
        <v>16</v>
      </c>
      <c r="L1074" s="4">
        <v>2</v>
      </c>
      <c r="M1074" s="4" t="s">
        <v>2868</v>
      </c>
      <c r="N1074" s="4" t="s">
        <v>16</v>
      </c>
      <c r="O1074" s="4">
        <v>0</v>
      </c>
      <c r="P1074" s="23">
        <v>1.0527999999999999E-4</v>
      </c>
      <c r="Q1074" s="9">
        <v>0</v>
      </c>
      <c r="R1074" s="9">
        <v>513690.98958057479</v>
      </c>
      <c r="S1074" s="9">
        <v>0</v>
      </c>
      <c r="T1074" s="9">
        <v>746796.5650796009</v>
      </c>
      <c r="U1074" s="9">
        <v>1700912.1211109255</v>
      </c>
      <c r="V1074" s="9">
        <v>27.895298784274857</v>
      </c>
      <c r="W1074" s="9">
        <v>1700912.1211109255</v>
      </c>
      <c r="X1074" s="9">
        <v>0</v>
      </c>
      <c r="Y1074" s="21">
        <v>6338225.1411700398</v>
      </c>
      <c r="Z1074" s="21">
        <v>5824534.1515894653</v>
      </c>
      <c r="AA1074" s="21">
        <v>6571330.7166690659</v>
      </c>
      <c r="AB1074" s="21">
        <v>7525446.2727003908</v>
      </c>
      <c r="AC1074" s="21">
        <v>5824562.0468882499</v>
      </c>
      <c r="AD1074" s="21">
        <v>7525446.2727003908</v>
      </c>
      <c r="AE1074" s="21">
        <v>5824534.1515894653</v>
      </c>
      <c r="AF1074" s="22">
        <v>37594181.710844249</v>
      </c>
      <c r="AG1074" s="9">
        <f>IF(ISBLANK(Tabla3[[#This Row],[FPO]]),"",YEAR(Tabla3[[#This Row],[FPO]])-$B$1)</f>
        <v>1</v>
      </c>
      <c r="AH1074" s="9"/>
    </row>
    <row r="1075" spans="1:34" x14ac:dyDescent="0.25">
      <c r="A1075" s="4" t="s">
        <v>2940</v>
      </c>
      <c r="B1075" s="4" t="s">
        <v>2938</v>
      </c>
      <c r="C1075" s="5">
        <v>44789</v>
      </c>
      <c r="D1075" s="6">
        <v>0.94236111111111109</v>
      </c>
      <c r="E1075" s="4">
        <v>4.99</v>
      </c>
      <c r="F1075" s="4" t="s">
        <v>21</v>
      </c>
      <c r="G1075" s="4" t="s">
        <v>2941</v>
      </c>
      <c r="H1075" s="4" t="s">
        <v>2937</v>
      </c>
      <c r="I1075" s="7">
        <v>45657</v>
      </c>
      <c r="J1075" s="7">
        <v>45657</v>
      </c>
      <c r="K1075" s="4" t="s">
        <v>16</v>
      </c>
      <c r="L1075" s="4">
        <v>2</v>
      </c>
      <c r="M1075" s="4" t="s">
        <v>2868</v>
      </c>
      <c r="N1075" s="4" t="s">
        <v>16</v>
      </c>
      <c r="O1075" s="4">
        <v>0</v>
      </c>
      <c r="P1075" s="23">
        <v>3.6140000000000003E-5</v>
      </c>
      <c r="Q1075" s="9">
        <v>0</v>
      </c>
      <c r="R1075" s="9">
        <v>513690.98958057479</v>
      </c>
      <c r="S1075" s="9">
        <v>0</v>
      </c>
      <c r="T1075" s="9">
        <v>746796.5650796009</v>
      </c>
      <c r="U1075" s="9">
        <v>1700912.1211109255</v>
      </c>
      <c r="V1075" s="9">
        <v>9.575760809875506</v>
      </c>
      <c r="W1075" s="9">
        <v>1700912.1211109255</v>
      </c>
      <c r="X1075" s="9">
        <v>0</v>
      </c>
      <c r="Y1075" s="21">
        <v>6338225.1411700398</v>
      </c>
      <c r="Z1075" s="21">
        <v>5824534.1515894653</v>
      </c>
      <c r="AA1075" s="21">
        <v>6571330.7166690659</v>
      </c>
      <c r="AB1075" s="21">
        <v>7525446.2727003908</v>
      </c>
      <c r="AC1075" s="21">
        <v>5824543.727350275</v>
      </c>
      <c r="AD1075" s="21">
        <v>7525446.2727003908</v>
      </c>
      <c r="AE1075" s="21">
        <v>5824534.1515894653</v>
      </c>
      <c r="AF1075" s="22">
        <v>37594163.391306274</v>
      </c>
      <c r="AG1075" s="9">
        <f>IF(ISBLANK(Tabla3[[#This Row],[FPO]]),"",YEAR(Tabla3[[#This Row],[FPO]])-$B$1)</f>
        <v>1</v>
      </c>
      <c r="AH1075" s="9"/>
    </row>
    <row r="1076" spans="1:34" hidden="1" x14ac:dyDescent="0.25">
      <c r="A1076" s="4" t="s">
        <v>2947</v>
      </c>
      <c r="B1076" s="4" t="s">
        <v>2948</v>
      </c>
      <c r="C1076" s="5">
        <v>44804</v>
      </c>
      <c r="D1076" s="6">
        <v>0.42499999999999999</v>
      </c>
      <c r="E1076" s="4">
        <v>98</v>
      </c>
      <c r="F1076" s="4" t="s">
        <v>21</v>
      </c>
      <c r="G1076" s="4" t="s">
        <v>2871</v>
      </c>
      <c r="H1076" s="4"/>
      <c r="I1076" s="7">
        <v>46357</v>
      </c>
      <c r="J1076" s="7">
        <v>46357</v>
      </c>
      <c r="K1076" s="4" t="s">
        <v>16</v>
      </c>
      <c r="L1076" s="4">
        <v>2</v>
      </c>
      <c r="M1076" s="4" t="s">
        <v>2868</v>
      </c>
      <c r="N1076" s="4" t="s">
        <v>16</v>
      </c>
      <c r="O1076" s="4">
        <v>0</v>
      </c>
      <c r="P1076" s="4">
        <v>-2.367</v>
      </c>
      <c r="Q1076" s="9">
        <v>0</v>
      </c>
      <c r="R1076" s="9">
        <v>410977.77911342995</v>
      </c>
      <c r="S1076" s="9">
        <v>0</v>
      </c>
      <c r="T1076" s="9">
        <v>597473.57845725119</v>
      </c>
      <c r="U1076" s="9">
        <v>1360812.4342847448</v>
      </c>
      <c r="V1076" s="9">
        <v>-25549.020922007105</v>
      </c>
      <c r="W1076" s="9">
        <v>1360812.4342847448</v>
      </c>
      <c r="X1076" s="9">
        <v>0</v>
      </c>
      <c r="Y1076" s="21">
        <v>6235511.9307028949</v>
      </c>
      <c r="Z1076" s="21">
        <v>5824534.1515894653</v>
      </c>
      <c r="AA1076" s="21">
        <v>6422007.7300467165</v>
      </c>
      <c r="AB1076" s="21">
        <v>7185346.5858742101</v>
      </c>
      <c r="AC1076" s="21">
        <v>5798985.1306674583</v>
      </c>
      <c r="AD1076" s="21">
        <v>7185346.5858742101</v>
      </c>
      <c r="AE1076" s="21">
        <v>5824534.1515894653</v>
      </c>
      <c r="AF1076" s="22">
        <v>36806419.067294687</v>
      </c>
      <c r="AG1076" s="9">
        <f>IF(ISBLANK(Tabla3[[#This Row],[FPO]]),"",YEAR(Tabla3[[#This Row],[FPO]])-$B$1)</f>
        <v>3</v>
      </c>
      <c r="AH1076" s="9"/>
    </row>
    <row r="1077" spans="1:34" hidden="1" x14ac:dyDescent="0.25">
      <c r="A1077" s="4" t="s">
        <v>2897</v>
      </c>
      <c r="B1077" s="4" t="s">
        <v>993</v>
      </c>
      <c r="C1077" s="5">
        <v>44758</v>
      </c>
      <c r="D1077" s="6">
        <v>0.51041666666666663</v>
      </c>
      <c r="E1077" s="4">
        <v>120</v>
      </c>
      <c r="F1077" s="4" t="s">
        <v>21</v>
      </c>
      <c r="G1077" s="4" t="s">
        <v>2896</v>
      </c>
      <c r="H1077" s="4"/>
      <c r="I1077" s="7">
        <v>46387</v>
      </c>
      <c r="J1077" s="7">
        <v>46387</v>
      </c>
      <c r="K1077" s="4" t="s">
        <v>16</v>
      </c>
      <c r="L1077" s="4">
        <v>2</v>
      </c>
      <c r="M1077" s="4" t="s">
        <v>2868</v>
      </c>
      <c r="N1077" s="4" t="s">
        <v>16</v>
      </c>
      <c r="O1077" s="4">
        <v>0</v>
      </c>
      <c r="P1077" s="4">
        <v>0.73399999999999999</v>
      </c>
      <c r="Q1077" s="9">
        <v>0</v>
      </c>
      <c r="R1077" s="9">
        <v>410977.77911342977</v>
      </c>
      <c r="S1077" s="9">
        <v>0</v>
      </c>
      <c r="T1077" s="9">
        <v>597473.57845725119</v>
      </c>
      <c r="U1077" s="9">
        <v>1360812.4342847448</v>
      </c>
      <c r="V1077" s="9">
        <v>6470.1879064984314</v>
      </c>
      <c r="W1077" s="9">
        <v>1360812.4342847448</v>
      </c>
      <c r="X1077" s="9">
        <v>0</v>
      </c>
      <c r="Y1077" s="21">
        <v>6235511.9307028949</v>
      </c>
      <c r="Z1077" s="21">
        <v>5824534.1515894653</v>
      </c>
      <c r="AA1077" s="21">
        <v>6422007.7300467165</v>
      </c>
      <c r="AB1077" s="21">
        <v>7185346.5858742101</v>
      </c>
      <c r="AC1077" s="21">
        <v>5831004.3394959634</v>
      </c>
      <c r="AD1077" s="21">
        <v>7185346.5858742101</v>
      </c>
      <c r="AE1077" s="21">
        <v>5824534.1515894653</v>
      </c>
      <c r="AF1077" s="22">
        <v>36838438.276123196</v>
      </c>
      <c r="AG1077" s="9">
        <f>IF(ISBLANK(Tabla3[[#This Row],[FPO]]),"",YEAR(Tabla3[[#This Row],[FPO]])-$B$1)</f>
        <v>3</v>
      </c>
      <c r="AH1077" s="9"/>
    </row>
    <row r="1078" spans="1:34" x14ac:dyDescent="0.25">
      <c r="A1078" s="4" t="s">
        <v>2892</v>
      </c>
      <c r="B1078" s="4" t="s">
        <v>2893</v>
      </c>
      <c r="C1078" s="5">
        <v>44758</v>
      </c>
      <c r="D1078" s="6">
        <v>0.43055555555555558</v>
      </c>
      <c r="E1078" s="4">
        <v>90</v>
      </c>
      <c r="F1078" s="4" t="s">
        <v>21</v>
      </c>
      <c r="G1078" s="4" t="s">
        <v>2894</v>
      </c>
      <c r="H1078" s="4" t="s">
        <v>2895</v>
      </c>
      <c r="I1078" s="7">
        <v>45869</v>
      </c>
      <c r="J1078" s="7">
        <v>45869</v>
      </c>
      <c r="K1078" s="4" t="s">
        <v>16</v>
      </c>
      <c r="L1078" s="4">
        <v>2</v>
      </c>
      <c r="M1078" s="4" t="s">
        <v>2868</v>
      </c>
      <c r="N1078" s="4" t="s">
        <v>18</v>
      </c>
      <c r="O1078" s="4">
        <v>0</v>
      </c>
      <c r="P1078" s="4">
        <v>0.3</v>
      </c>
      <c r="Q1078" s="9">
        <v>100</v>
      </c>
      <c r="R1078" s="9">
        <v>459473.15704881458</v>
      </c>
      <c r="S1078" s="9">
        <v>0</v>
      </c>
      <c r="T1078" s="9">
        <v>667975.46071520669</v>
      </c>
      <c r="U1078" s="9">
        <v>1521388.3015303446</v>
      </c>
      <c r="V1078" s="9">
        <v>3942.0545392181193</v>
      </c>
      <c r="W1078" s="9">
        <v>1521388.3015303446</v>
      </c>
      <c r="X1078" s="9">
        <v>4174167.2753639286</v>
      </c>
      <c r="Y1078" s="21">
        <v>6284007.3086382803</v>
      </c>
      <c r="Z1078" s="21">
        <v>5824534.1515894653</v>
      </c>
      <c r="AA1078" s="21">
        <v>6492509.6123046717</v>
      </c>
      <c r="AB1078" s="21">
        <v>7345922.4531198097</v>
      </c>
      <c r="AC1078" s="21">
        <v>5828476.2061286839</v>
      </c>
      <c r="AD1078" s="21">
        <v>7345922.4531198097</v>
      </c>
      <c r="AE1078" s="21">
        <v>9998701.426953394</v>
      </c>
      <c r="AF1078" s="22">
        <v>38448021.386426836</v>
      </c>
      <c r="AG1078" s="9">
        <f>IF(ISBLANK(Tabla3[[#This Row],[FPO]]),"",YEAR(Tabla3[[#This Row],[FPO]])-$B$1)</f>
        <v>2</v>
      </c>
      <c r="AH1078" s="9"/>
    </row>
    <row r="1079" spans="1:34" x14ac:dyDescent="0.25">
      <c r="A1079" s="4" t="s">
        <v>2895</v>
      </c>
      <c r="B1079" s="4" t="s">
        <v>2893</v>
      </c>
      <c r="C1079" s="5">
        <v>44758</v>
      </c>
      <c r="D1079" s="6">
        <v>0.43055555555555558</v>
      </c>
      <c r="E1079" s="4">
        <v>90</v>
      </c>
      <c r="F1079" s="4" t="s">
        <v>21</v>
      </c>
      <c r="G1079" s="4" t="s">
        <v>2896</v>
      </c>
      <c r="H1079" s="4" t="s">
        <v>2892</v>
      </c>
      <c r="I1079" s="7">
        <v>45869</v>
      </c>
      <c r="J1079" s="7">
        <v>45869</v>
      </c>
      <c r="K1079" s="4" t="s">
        <v>16</v>
      </c>
      <c r="L1079" s="4">
        <v>2</v>
      </c>
      <c r="M1079" s="4" t="s">
        <v>2868</v>
      </c>
      <c r="N1079" s="4" t="s">
        <v>18</v>
      </c>
      <c r="O1079" s="4">
        <v>0</v>
      </c>
      <c r="P1079" s="4">
        <v>0.33</v>
      </c>
      <c r="Q1079" s="9">
        <v>100</v>
      </c>
      <c r="R1079" s="9">
        <v>459473.15704881458</v>
      </c>
      <c r="S1079" s="9">
        <v>0</v>
      </c>
      <c r="T1079" s="9">
        <v>667975.46071520669</v>
      </c>
      <c r="U1079" s="9">
        <v>1521388.3015303446</v>
      </c>
      <c r="V1079" s="9">
        <v>4336.2599931399309</v>
      </c>
      <c r="W1079" s="9">
        <v>1521388.3015303446</v>
      </c>
      <c r="X1079" s="9">
        <v>4174561.4808178507</v>
      </c>
      <c r="Y1079" s="21">
        <v>6284007.3086382803</v>
      </c>
      <c r="Z1079" s="21">
        <v>5824534.1515894653</v>
      </c>
      <c r="AA1079" s="21">
        <v>6492509.6123046717</v>
      </c>
      <c r="AB1079" s="21">
        <v>7345922.4531198097</v>
      </c>
      <c r="AC1079" s="21">
        <v>5828870.411582605</v>
      </c>
      <c r="AD1079" s="21">
        <v>7345922.4531198097</v>
      </c>
      <c r="AE1079" s="21">
        <v>9999095.6324073151</v>
      </c>
      <c r="AF1079" s="22">
        <v>38448533.853516929</v>
      </c>
      <c r="AG1079" s="9">
        <f>IF(ISBLANK(Tabla3[[#This Row],[FPO]]),"",YEAR(Tabla3[[#This Row],[FPO]])-$B$1)</f>
        <v>2</v>
      </c>
      <c r="AH1079" s="9"/>
    </row>
    <row r="1080" spans="1:34" hidden="1" x14ac:dyDescent="0.25">
      <c r="A1080" s="4" t="s">
        <v>2872</v>
      </c>
      <c r="B1080" s="4" t="s">
        <v>2873</v>
      </c>
      <c r="C1080" s="5">
        <v>44757</v>
      </c>
      <c r="D1080" s="6">
        <v>0.53263888888888888</v>
      </c>
      <c r="E1080" s="4">
        <v>99.9</v>
      </c>
      <c r="F1080" s="4" t="s">
        <v>21</v>
      </c>
      <c r="G1080" s="4" t="s">
        <v>2874</v>
      </c>
      <c r="H1080" s="4" t="s">
        <v>2875</v>
      </c>
      <c r="I1080" s="7">
        <v>46387</v>
      </c>
      <c r="J1080" s="7">
        <v>46387</v>
      </c>
      <c r="K1080" s="4" t="s">
        <v>16</v>
      </c>
      <c r="L1080" s="4">
        <v>2</v>
      </c>
      <c r="M1080" s="4" t="s">
        <v>2868</v>
      </c>
      <c r="N1080" s="4" t="s">
        <v>16</v>
      </c>
      <c r="O1080" s="4">
        <v>0</v>
      </c>
      <c r="P1080" s="4">
        <v>-4.6399999999999997</v>
      </c>
      <c r="Q1080" s="9">
        <v>0</v>
      </c>
      <c r="R1080" s="9">
        <v>410977.77911343001</v>
      </c>
      <c r="S1080" s="9">
        <v>0</v>
      </c>
      <c r="T1080" s="9">
        <v>597473.57845725131</v>
      </c>
      <c r="U1080" s="9">
        <v>1360812.434284745</v>
      </c>
      <c r="V1080" s="9">
        <v>-49130.883285715245</v>
      </c>
      <c r="W1080" s="9">
        <v>1360812.434284745</v>
      </c>
      <c r="X1080" s="9">
        <v>0</v>
      </c>
      <c r="Y1080" s="21">
        <v>6235511.9307028949</v>
      </c>
      <c r="Z1080" s="21">
        <v>5824534.1515894653</v>
      </c>
      <c r="AA1080" s="21">
        <v>6422007.7300467165</v>
      </c>
      <c r="AB1080" s="21">
        <v>7185346.5858742101</v>
      </c>
      <c r="AC1080" s="21">
        <v>5775403.2683037501</v>
      </c>
      <c r="AD1080" s="21">
        <v>7185346.5858742101</v>
      </c>
      <c r="AE1080" s="21">
        <v>5824534.1515894653</v>
      </c>
      <c r="AF1080" s="22">
        <v>36782837.204930976</v>
      </c>
      <c r="AG1080" s="9">
        <f>IF(ISBLANK(Tabla3[[#This Row],[FPO]]),"",YEAR(Tabla3[[#This Row],[FPO]])-$B$1)</f>
        <v>3</v>
      </c>
      <c r="AH1080" s="9"/>
    </row>
    <row r="1081" spans="1:34" hidden="1" x14ac:dyDescent="0.25">
      <c r="A1081" s="4" t="s">
        <v>2875</v>
      </c>
      <c r="B1081" s="4" t="s">
        <v>2873</v>
      </c>
      <c r="C1081" s="5">
        <v>44757</v>
      </c>
      <c r="D1081" s="6">
        <v>0.53263888888888888</v>
      </c>
      <c r="E1081" s="4">
        <v>99.9</v>
      </c>
      <c r="F1081" s="4" t="s">
        <v>21</v>
      </c>
      <c r="G1081" s="4" t="s">
        <v>2876</v>
      </c>
      <c r="H1081" s="4" t="s">
        <v>2872</v>
      </c>
      <c r="I1081" s="7">
        <v>46387</v>
      </c>
      <c r="J1081" s="7">
        <v>46387</v>
      </c>
      <c r="K1081" s="4" t="s">
        <v>16</v>
      </c>
      <c r="L1081" s="4">
        <v>2</v>
      </c>
      <c r="M1081" s="4" t="s">
        <v>2868</v>
      </c>
      <c r="N1081" s="4" t="s">
        <v>16</v>
      </c>
      <c r="O1081" s="4">
        <v>0</v>
      </c>
      <c r="P1081" s="4">
        <v>-5.0640000000000001</v>
      </c>
      <c r="Q1081" s="9">
        <v>0</v>
      </c>
      <c r="R1081" s="9">
        <v>410977.77911343001</v>
      </c>
      <c r="S1081" s="9">
        <v>0</v>
      </c>
      <c r="T1081" s="9">
        <v>597473.57845725131</v>
      </c>
      <c r="U1081" s="9">
        <v>1360812.434284745</v>
      </c>
      <c r="V1081" s="9">
        <v>-53620.429516996111</v>
      </c>
      <c r="W1081" s="9">
        <v>1360812.434284745</v>
      </c>
      <c r="X1081" s="9">
        <v>0</v>
      </c>
      <c r="Y1081" s="21">
        <v>6235511.9307028949</v>
      </c>
      <c r="Z1081" s="21">
        <v>5824534.1515894653</v>
      </c>
      <c r="AA1081" s="21">
        <v>6422007.7300467165</v>
      </c>
      <c r="AB1081" s="21">
        <v>7185346.5858742101</v>
      </c>
      <c r="AC1081" s="21">
        <v>5770913.7220724691</v>
      </c>
      <c r="AD1081" s="21">
        <v>7185346.5858742101</v>
      </c>
      <c r="AE1081" s="21">
        <v>5824534.1515894653</v>
      </c>
      <c r="AF1081" s="22">
        <v>36778347.658699699</v>
      </c>
      <c r="AG1081" s="9">
        <f>IF(ISBLANK(Tabla3[[#This Row],[FPO]]),"",YEAR(Tabla3[[#This Row],[FPO]])-$B$1)</f>
        <v>3</v>
      </c>
      <c r="AH1081" s="9"/>
    </row>
    <row r="1082" spans="1:34" hidden="1" x14ac:dyDescent="0.25">
      <c r="A1082" s="4" t="s">
        <v>2915</v>
      </c>
      <c r="B1082" s="4" t="s">
        <v>2916</v>
      </c>
      <c r="C1082" s="5">
        <v>44763</v>
      </c>
      <c r="D1082" s="6">
        <v>0.59513888888888888</v>
      </c>
      <c r="E1082" s="4">
        <v>50</v>
      </c>
      <c r="F1082" s="4" t="s">
        <v>21</v>
      </c>
      <c r="G1082" s="4" t="s">
        <v>2917</v>
      </c>
      <c r="H1082" s="4"/>
      <c r="I1082" s="7">
        <v>46387</v>
      </c>
      <c r="J1082" s="7">
        <v>46387</v>
      </c>
      <c r="K1082" s="4" t="s">
        <v>16</v>
      </c>
      <c r="L1082" s="4">
        <v>2</v>
      </c>
      <c r="M1082" s="4" t="s">
        <v>2868</v>
      </c>
      <c r="N1082" s="4" t="s">
        <v>16</v>
      </c>
      <c r="O1082" s="4">
        <v>0</v>
      </c>
      <c r="P1082" s="4">
        <v>-0.56511</v>
      </c>
      <c r="Q1082" s="9">
        <v>0</v>
      </c>
      <c r="R1082" s="9">
        <v>410977.77911342977</v>
      </c>
      <c r="S1082" s="9">
        <v>0</v>
      </c>
      <c r="T1082" s="9">
        <v>597473.57845725096</v>
      </c>
      <c r="U1082" s="9">
        <v>1360812.4342847452</v>
      </c>
      <c r="V1082" s="9">
        <v>-11955.426336265929</v>
      </c>
      <c r="W1082" s="9">
        <v>1360812.4342847452</v>
      </c>
      <c r="X1082" s="9">
        <v>0</v>
      </c>
      <c r="Y1082" s="21">
        <v>6235511.9307028949</v>
      </c>
      <c r="Z1082" s="21">
        <v>5824534.1515894653</v>
      </c>
      <c r="AA1082" s="21">
        <v>6422007.7300467165</v>
      </c>
      <c r="AB1082" s="21">
        <v>7185346.585874211</v>
      </c>
      <c r="AC1082" s="21">
        <v>5812578.7252531992</v>
      </c>
      <c r="AD1082" s="21">
        <v>7185346.585874211</v>
      </c>
      <c r="AE1082" s="21">
        <v>5824534.1515894653</v>
      </c>
      <c r="AF1082" s="22">
        <v>36820012.661880434</v>
      </c>
      <c r="AG1082" s="9">
        <f>IF(ISBLANK(Tabla3[[#This Row],[FPO]]),"",YEAR(Tabla3[[#This Row],[FPO]])-$B$1)</f>
        <v>3</v>
      </c>
      <c r="AH1082" s="9"/>
    </row>
    <row r="1083" spans="1:34" x14ac:dyDescent="0.25">
      <c r="A1083" s="4" t="s">
        <v>2949</v>
      </c>
      <c r="B1083" s="4" t="s">
        <v>2950</v>
      </c>
      <c r="C1083" s="5">
        <v>44804</v>
      </c>
      <c r="D1083" s="6">
        <v>0.46527777777777773</v>
      </c>
      <c r="E1083" s="4">
        <v>300</v>
      </c>
      <c r="F1083" s="4" t="s">
        <v>21</v>
      </c>
      <c r="G1083" s="4" t="s">
        <v>2874</v>
      </c>
      <c r="H1083" s="4" t="s">
        <v>2951</v>
      </c>
      <c r="I1083" s="7">
        <v>46021</v>
      </c>
      <c r="J1083" s="7">
        <v>46021</v>
      </c>
      <c r="K1083" s="4" t="s">
        <v>16</v>
      </c>
      <c r="L1083" s="4">
        <v>2</v>
      </c>
      <c r="M1083" s="4" t="s">
        <v>2868</v>
      </c>
      <c r="N1083" s="4" t="s">
        <v>16</v>
      </c>
      <c r="O1083" s="4">
        <v>0</v>
      </c>
      <c r="P1083" s="4">
        <v>23.198179</v>
      </c>
      <c r="Q1083" s="9">
        <v>0</v>
      </c>
      <c r="R1083" s="9">
        <v>459473.15704881458</v>
      </c>
      <c r="S1083" s="9">
        <v>0</v>
      </c>
      <c r="T1083" s="9">
        <v>667975.46071520646</v>
      </c>
      <c r="U1083" s="9">
        <v>1521388.3015303449</v>
      </c>
      <c r="V1083" s="9">
        <v>91448.486828544439</v>
      </c>
      <c r="W1083" s="9">
        <v>1521388.3015303449</v>
      </c>
      <c r="X1083" s="9">
        <v>0</v>
      </c>
      <c r="Y1083" s="21">
        <v>6284007.3086382803</v>
      </c>
      <c r="Z1083" s="21">
        <v>5824534.1515894653</v>
      </c>
      <c r="AA1083" s="21">
        <v>6492509.6123046717</v>
      </c>
      <c r="AB1083" s="21">
        <v>7345922.4531198107</v>
      </c>
      <c r="AC1083" s="21">
        <v>5915982.6384180095</v>
      </c>
      <c r="AD1083" s="21">
        <v>7345922.4531198107</v>
      </c>
      <c r="AE1083" s="21">
        <v>5824534.1515894653</v>
      </c>
      <c r="AF1083" s="22">
        <v>37283277.636106983</v>
      </c>
      <c r="AG1083" s="9">
        <f>IF(ISBLANK(Tabla3[[#This Row],[FPO]]),"",YEAR(Tabla3[[#This Row],[FPO]])-$B$1)</f>
        <v>2</v>
      </c>
      <c r="AH1083" s="9"/>
    </row>
    <row r="1084" spans="1:34" x14ac:dyDescent="0.25">
      <c r="A1084" s="4" t="s">
        <v>2951</v>
      </c>
      <c r="B1084" s="4" t="s">
        <v>2950</v>
      </c>
      <c r="C1084" s="5">
        <v>44804</v>
      </c>
      <c r="D1084" s="6">
        <v>0.46527777777777773</v>
      </c>
      <c r="E1084" s="4">
        <v>300</v>
      </c>
      <c r="F1084" s="4" t="s">
        <v>21</v>
      </c>
      <c r="G1084" s="4" t="s">
        <v>2952</v>
      </c>
      <c r="H1084" s="4" t="s">
        <v>2949</v>
      </c>
      <c r="I1084" s="7">
        <v>46021</v>
      </c>
      <c r="J1084" s="7">
        <v>46021</v>
      </c>
      <c r="K1084" s="4" t="s">
        <v>16</v>
      </c>
      <c r="L1084" s="4">
        <v>2</v>
      </c>
      <c r="M1084" s="4" t="s">
        <v>2868</v>
      </c>
      <c r="N1084" s="4" t="s">
        <v>16</v>
      </c>
      <c r="O1084" s="4">
        <v>0</v>
      </c>
      <c r="P1084" s="4">
        <v>22.878458999999999</v>
      </c>
      <c r="Q1084" s="9">
        <v>0</v>
      </c>
      <c r="R1084" s="9">
        <v>459473.15704881458</v>
      </c>
      <c r="S1084" s="9">
        <v>0</v>
      </c>
      <c r="T1084" s="9">
        <v>667975.46071520646</v>
      </c>
      <c r="U1084" s="9">
        <v>1521388.3015303449</v>
      </c>
      <c r="V1084" s="9">
        <v>90188.133151265647</v>
      </c>
      <c r="W1084" s="9">
        <v>1521388.3015303449</v>
      </c>
      <c r="X1084" s="9">
        <v>0</v>
      </c>
      <c r="Y1084" s="21">
        <v>6284007.3086382803</v>
      </c>
      <c r="Z1084" s="21">
        <v>5824534.1515894653</v>
      </c>
      <c r="AA1084" s="21">
        <v>6492509.6123046717</v>
      </c>
      <c r="AB1084" s="21">
        <v>7345922.4531198107</v>
      </c>
      <c r="AC1084" s="21">
        <v>5914722.2847407311</v>
      </c>
      <c r="AD1084" s="21">
        <v>7345922.4531198107</v>
      </c>
      <c r="AE1084" s="21">
        <v>5824534.1515894653</v>
      </c>
      <c r="AF1084" s="22">
        <v>37282017.28242971</v>
      </c>
      <c r="AG1084" s="9">
        <f>IF(ISBLANK(Tabla3[[#This Row],[FPO]]),"",YEAR(Tabla3[[#This Row],[FPO]])-$B$1)</f>
        <v>2</v>
      </c>
      <c r="AH1084" s="9"/>
    </row>
    <row r="1085" spans="1:34" hidden="1" x14ac:dyDescent="0.25">
      <c r="A1085" s="4" t="s">
        <v>2877</v>
      </c>
      <c r="B1085" s="4" t="s">
        <v>2878</v>
      </c>
      <c r="C1085" s="5">
        <v>44757</v>
      </c>
      <c r="D1085" s="6">
        <v>0.58402777777777781</v>
      </c>
      <c r="E1085" s="4">
        <v>80</v>
      </c>
      <c r="F1085" s="4" t="s">
        <v>21</v>
      </c>
      <c r="G1085" s="4" t="s">
        <v>2879</v>
      </c>
      <c r="H1085" s="4" t="s">
        <v>2880</v>
      </c>
      <c r="I1085" s="7">
        <v>46387</v>
      </c>
      <c r="J1085" s="7">
        <v>46387</v>
      </c>
      <c r="K1085" s="4" t="s">
        <v>16</v>
      </c>
      <c r="L1085" s="4">
        <v>2</v>
      </c>
      <c r="M1085" s="4" t="s">
        <v>2868</v>
      </c>
      <c r="N1085" s="4" t="s">
        <v>16</v>
      </c>
      <c r="O1085" s="4">
        <v>0</v>
      </c>
      <c r="P1085" s="4">
        <v>-5.2560000000000002</v>
      </c>
      <c r="Q1085" s="9">
        <v>0</v>
      </c>
      <c r="R1085" s="9">
        <v>410977.77911342995</v>
      </c>
      <c r="S1085" s="9">
        <v>0</v>
      </c>
      <c r="T1085" s="9">
        <v>597473.57845725131</v>
      </c>
      <c r="U1085" s="9">
        <v>1360812.4342847455</v>
      </c>
      <c r="V1085" s="9">
        <v>-69497.22269050905</v>
      </c>
      <c r="W1085" s="9">
        <v>1360812.4342847455</v>
      </c>
      <c r="X1085" s="9">
        <v>0</v>
      </c>
      <c r="Y1085" s="21">
        <v>6235511.9307028949</v>
      </c>
      <c r="Z1085" s="21">
        <v>5824534.1515894653</v>
      </c>
      <c r="AA1085" s="21">
        <v>6422007.7300467165</v>
      </c>
      <c r="AB1085" s="21">
        <v>7185346.585874211</v>
      </c>
      <c r="AC1085" s="21">
        <v>5755036.9288989566</v>
      </c>
      <c r="AD1085" s="21">
        <v>7185346.585874211</v>
      </c>
      <c r="AE1085" s="21">
        <v>5824534.1515894653</v>
      </c>
      <c r="AF1085" s="22">
        <v>36762470.865526192</v>
      </c>
      <c r="AG1085" s="9">
        <f>IF(ISBLANK(Tabla3[[#This Row],[FPO]]),"",YEAR(Tabla3[[#This Row],[FPO]])-$B$1)</f>
        <v>3</v>
      </c>
      <c r="AH1085" s="9"/>
    </row>
    <row r="1086" spans="1:34" hidden="1" x14ac:dyDescent="0.25">
      <c r="A1086" s="4" t="s">
        <v>2880</v>
      </c>
      <c r="B1086" s="4" t="s">
        <v>2878</v>
      </c>
      <c r="C1086" s="5">
        <v>44757</v>
      </c>
      <c r="D1086" s="6">
        <v>0.58402777777777781</v>
      </c>
      <c r="E1086" s="4">
        <v>80</v>
      </c>
      <c r="F1086" s="4" t="s">
        <v>21</v>
      </c>
      <c r="G1086" s="4" t="s">
        <v>2881</v>
      </c>
      <c r="H1086" s="4" t="s">
        <v>2877</v>
      </c>
      <c r="I1086" s="7">
        <v>46387</v>
      </c>
      <c r="J1086" s="7">
        <v>46387</v>
      </c>
      <c r="K1086" s="4" t="s">
        <v>16</v>
      </c>
      <c r="L1086" s="4">
        <v>2</v>
      </c>
      <c r="M1086" s="4" t="s">
        <v>2868</v>
      </c>
      <c r="N1086" s="4" t="s">
        <v>16</v>
      </c>
      <c r="O1086" s="4">
        <v>0</v>
      </c>
      <c r="P1086" s="4">
        <v>-5.3760000000000003</v>
      </c>
      <c r="Q1086" s="9">
        <v>0</v>
      </c>
      <c r="R1086" s="9">
        <v>410977.77911342995</v>
      </c>
      <c r="S1086" s="9">
        <v>0</v>
      </c>
      <c r="T1086" s="9">
        <v>597473.57845725131</v>
      </c>
      <c r="U1086" s="9">
        <v>1360812.4342847455</v>
      </c>
      <c r="V1086" s="9">
        <v>-71083.917272484148</v>
      </c>
      <c r="W1086" s="9">
        <v>1360812.4342847455</v>
      </c>
      <c r="X1086" s="9">
        <v>0</v>
      </c>
      <c r="Y1086" s="21">
        <v>6235511.9307028949</v>
      </c>
      <c r="Z1086" s="21">
        <v>5824534.1515894653</v>
      </c>
      <c r="AA1086" s="21">
        <v>6422007.7300467165</v>
      </c>
      <c r="AB1086" s="21">
        <v>7185346.585874211</v>
      </c>
      <c r="AC1086" s="21">
        <v>5753450.2343169814</v>
      </c>
      <c r="AD1086" s="21">
        <v>7185346.585874211</v>
      </c>
      <c r="AE1086" s="21">
        <v>5824534.1515894653</v>
      </c>
      <c r="AF1086" s="22">
        <v>36760884.170944214</v>
      </c>
      <c r="AG1086" s="9">
        <f>IF(ISBLANK(Tabla3[[#This Row],[FPO]]),"",YEAR(Tabla3[[#This Row],[FPO]])-$B$1)</f>
        <v>3</v>
      </c>
      <c r="AH1086" s="9"/>
    </row>
    <row r="1087" spans="1:34" hidden="1" x14ac:dyDescent="0.25">
      <c r="A1087" s="4" t="s">
        <v>2943</v>
      </c>
      <c r="B1087" s="4" t="s">
        <v>2944</v>
      </c>
      <c r="C1087" s="5">
        <v>44797</v>
      </c>
      <c r="D1087" s="6">
        <v>0.49236111111111108</v>
      </c>
      <c r="E1087" s="4">
        <v>250</v>
      </c>
      <c r="F1087" s="4" t="s">
        <v>21</v>
      </c>
      <c r="G1087" s="4" t="s">
        <v>2945</v>
      </c>
      <c r="H1087" s="4" t="s">
        <v>2946</v>
      </c>
      <c r="I1087" s="7">
        <v>46752</v>
      </c>
      <c r="J1087" s="7">
        <v>46752</v>
      </c>
      <c r="K1087" s="4" t="s">
        <v>16</v>
      </c>
      <c r="L1087" s="4">
        <v>2</v>
      </c>
      <c r="M1087" s="4" t="s">
        <v>2868</v>
      </c>
      <c r="N1087" s="4" t="s">
        <v>16</v>
      </c>
      <c r="O1087" s="4">
        <v>0</v>
      </c>
      <c r="P1087" s="4">
        <v>-15.72</v>
      </c>
      <c r="Q1087" s="9">
        <v>0</v>
      </c>
      <c r="R1087" s="9">
        <v>367600.87577229884</v>
      </c>
      <c r="S1087" s="9">
        <v>0</v>
      </c>
      <c r="T1087" s="9">
        <v>534412.86087410653</v>
      </c>
      <c r="U1087" s="9">
        <v>1217184.6460507559</v>
      </c>
      <c r="V1087" s="9">
        <v>-59493.950694450708</v>
      </c>
      <c r="W1087" s="9">
        <v>1217184.6460507559</v>
      </c>
      <c r="X1087" s="9">
        <v>0</v>
      </c>
      <c r="Y1087" s="21">
        <v>6192135.0273617646</v>
      </c>
      <c r="Z1087" s="21">
        <v>5824534.1515894653</v>
      </c>
      <c r="AA1087" s="21">
        <v>6358947.0124635715</v>
      </c>
      <c r="AB1087" s="21">
        <v>7041718.7976402212</v>
      </c>
      <c r="AC1087" s="21">
        <v>5765040.2008950142</v>
      </c>
      <c r="AD1087" s="21">
        <v>7041718.7976402212</v>
      </c>
      <c r="AE1087" s="21">
        <v>5824534.1515894653</v>
      </c>
      <c r="AF1087" s="22">
        <v>36450594.834246993</v>
      </c>
      <c r="AG1087" s="9">
        <f>IF(ISBLANK(Tabla3[[#This Row],[FPO]]),"",YEAR(Tabla3[[#This Row],[FPO]])-$B$1)</f>
        <v>4</v>
      </c>
      <c r="AH1087" s="9"/>
    </row>
    <row r="1088" spans="1:34" hidden="1" x14ac:dyDescent="0.25">
      <c r="A1088" s="4" t="s">
        <v>2946</v>
      </c>
      <c r="B1088" s="4" t="s">
        <v>2944</v>
      </c>
      <c r="C1088" s="5">
        <v>44797</v>
      </c>
      <c r="D1088" s="6">
        <v>0.49236111111111108</v>
      </c>
      <c r="E1088" s="4">
        <v>250</v>
      </c>
      <c r="F1088" s="4" t="s">
        <v>21</v>
      </c>
      <c r="G1088" s="4" t="s">
        <v>2874</v>
      </c>
      <c r="H1088" s="4" t="s">
        <v>2943</v>
      </c>
      <c r="I1088" s="7">
        <v>46752</v>
      </c>
      <c r="J1088" s="7">
        <v>46752</v>
      </c>
      <c r="K1088" s="4" t="s">
        <v>16</v>
      </c>
      <c r="L1088" s="4">
        <v>2</v>
      </c>
      <c r="M1088" s="4" t="s">
        <v>2868</v>
      </c>
      <c r="N1088" s="4" t="s">
        <v>16</v>
      </c>
      <c r="O1088" s="4">
        <v>0</v>
      </c>
      <c r="P1088" s="4">
        <v>-18.306000000000001</v>
      </c>
      <c r="Q1088" s="9">
        <v>0</v>
      </c>
      <c r="R1088" s="9">
        <v>367600.87577229884</v>
      </c>
      <c r="S1088" s="9">
        <v>0</v>
      </c>
      <c r="T1088" s="9">
        <v>534412.86087410653</v>
      </c>
      <c r="U1088" s="9">
        <v>1217184.6460507559</v>
      </c>
      <c r="V1088" s="9">
        <v>-69280.932659835526</v>
      </c>
      <c r="W1088" s="9">
        <v>1217184.6460507559</v>
      </c>
      <c r="X1088" s="9">
        <v>0</v>
      </c>
      <c r="Y1088" s="21">
        <v>6192135.0273617646</v>
      </c>
      <c r="Z1088" s="21">
        <v>5824534.1515894653</v>
      </c>
      <c r="AA1088" s="21">
        <v>6358947.0124635715</v>
      </c>
      <c r="AB1088" s="21">
        <v>7041718.7976402212</v>
      </c>
      <c r="AC1088" s="21">
        <v>5755253.2189296298</v>
      </c>
      <c r="AD1088" s="21">
        <v>7041718.7976402212</v>
      </c>
      <c r="AE1088" s="21">
        <v>5824534.1515894653</v>
      </c>
      <c r="AF1088" s="22">
        <v>36440807.852281608</v>
      </c>
      <c r="AG1088" s="9">
        <f>IF(ISBLANK(Tabla3[[#This Row],[FPO]]),"",YEAR(Tabla3[[#This Row],[FPO]])-$B$1)</f>
        <v>4</v>
      </c>
      <c r="AH1088" s="9"/>
    </row>
    <row r="1089" spans="1:34" x14ac:dyDescent="0.25">
      <c r="A1089" s="4" t="s">
        <v>2865</v>
      </c>
      <c r="B1089" s="4" t="s">
        <v>2866</v>
      </c>
      <c r="C1089" s="5">
        <v>44704</v>
      </c>
      <c r="D1089" s="6">
        <v>0.37291666666666662</v>
      </c>
      <c r="E1089" s="4">
        <v>80</v>
      </c>
      <c r="F1089" s="4" t="s">
        <v>21</v>
      </c>
      <c r="G1089" s="4" t="s">
        <v>2867</v>
      </c>
      <c r="H1089" s="4"/>
      <c r="I1089" s="7">
        <v>46022</v>
      </c>
      <c r="J1089" s="7">
        <v>46022</v>
      </c>
      <c r="K1089" s="4" t="s">
        <v>16</v>
      </c>
      <c r="L1089" s="4">
        <v>2</v>
      </c>
      <c r="M1089" s="4" t="s">
        <v>2868</v>
      </c>
      <c r="N1089" s="4" t="s">
        <v>16</v>
      </c>
      <c r="O1089" s="4">
        <v>0</v>
      </c>
      <c r="P1089" s="4">
        <v>-33.565800000000003</v>
      </c>
      <c r="Q1089" s="9">
        <v>0</v>
      </c>
      <c r="R1089" s="9">
        <v>459473.15704881446</v>
      </c>
      <c r="S1089" s="9">
        <v>0</v>
      </c>
      <c r="T1089" s="9">
        <v>667975.46071520681</v>
      </c>
      <c r="U1089" s="9">
        <v>1521388.3015303453</v>
      </c>
      <c r="V1089" s="9">
        <v>-496193.30344682827</v>
      </c>
      <c r="W1089" s="9">
        <v>1521388.3015303453</v>
      </c>
      <c r="X1089" s="9">
        <v>0</v>
      </c>
      <c r="Y1089" s="21">
        <v>6284007.3086382803</v>
      </c>
      <c r="Z1089" s="21">
        <v>5824534.1515894653</v>
      </c>
      <c r="AA1089" s="21">
        <v>6492509.6123046726</v>
      </c>
      <c r="AB1089" s="21">
        <v>7345922.4531198107</v>
      </c>
      <c r="AC1089" s="21">
        <v>5328340.8481426369</v>
      </c>
      <c r="AD1089" s="21">
        <v>7345922.4531198107</v>
      </c>
      <c r="AE1089" s="21">
        <v>5824534.1515894653</v>
      </c>
      <c r="AF1089" s="22">
        <v>36695635.845831618</v>
      </c>
      <c r="AG1089" s="9">
        <f>IF(ISBLANK(Tabla3[[#This Row],[FPO]]),"",YEAR(Tabla3[[#This Row],[FPO]])-$B$1)</f>
        <v>2</v>
      </c>
      <c r="AH1089" s="9"/>
    </row>
    <row r="1090" spans="1:34" hidden="1" x14ac:dyDescent="0.25">
      <c r="A1090" s="4" t="s">
        <v>2911</v>
      </c>
      <c r="B1090" s="4" t="s">
        <v>1016</v>
      </c>
      <c r="C1090" s="5">
        <v>44760</v>
      </c>
      <c r="D1090" s="6">
        <v>0.68888888888888899</v>
      </c>
      <c r="E1090" s="4">
        <v>100</v>
      </c>
      <c r="F1090" s="4" t="s">
        <v>21</v>
      </c>
      <c r="G1090" s="4" t="s">
        <v>2896</v>
      </c>
      <c r="H1090" s="4"/>
      <c r="I1090" s="7">
        <v>46752</v>
      </c>
      <c r="J1090" s="7">
        <v>46752</v>
      </c>
      <c r="K1090" s="4" t="s">
        <v>16</v>
      </c>
      <c r="L1090" s="4">
        <v>2</v>
      </c>
      <c r="M1090" s="4" t="s">
        <v>2868</v>
      </c>
      <c r="N1090" s="4" t="s">
        <v>16</v>
      </c>
      <c r="O1090" s="4">
        <v>0</v>
      </c>
      <c r="P1090" s="4">
        <v>-1.90144</v>
      </c>
      <c r="Q1090" s="9">
        <v>0</v>
      </c>
      <c r="R1090" s="9">
        <v>367600.87577229866</v>
      </c>
      <c r="S1090" s="9">
        <v>0</v>
      </c>
      <c r="T1090" s="9">
        <v>534412.86087410641</v>
      </c>
      <c r="U1090" s="9">
        <v>1217184.6460507561</v>
      </c>
      <c r="V1090" s="9">
        <v>-17990.486260886824</v>
      </c>
      <c r="W1090" s="9">
        <v>1217184.6460507561</v>
      </c>
      <c r="X1090" s="9">
        <v>0</v>
      </c>
      <c r="Y1090" s="21">
        <v>6192135.0273617636</v>
      </c>
      <c r="Z1090" s="21">
        <v>5824534.1515894653</v>
      </c>
      <c r="AA1090" s="21">
        <v>6358947.0124635715</v>
      </c>
      <c r="AB1090" s="21">
        <v>7041718.7976402212</v>
      </c>
      <c r="AC1090" s="21">
        <v>5806543.6653285781</v>
      </c>
      <c r="AD1090" s="21">
        <v>7041718.7976402212</v>
      </c>
      <c r="AE1090" s="21">
        <v>5824534.1515894653</v>
      </c>
      <c r="AF1090" s="22">
        <v>36492098.298680551</v>
      </c>
      <c r="AG1090" s="9">
        <f>IF(ISBLANK(Tabla3[[#This Row],[FPO]]),"",YEAR(Tabla3[[#This Row],[FPO]])-$B$1)</f>
        <v>4</v>
      </c>
      <c r="AH1090" s="9"/>
    </row>
    <row r="1091" spans="1:34" x14ac:dyDescent="0.25">
      <c r="A1091" s="4" t="s">
        <v>2882</v>
      </c>
      <c r="B1091" s="4" t="s">
        <v>2883</v>
      </c>
      <c r="C1091" s="5">
        <v>44757</v>
      </c>
      <c r="D1091" s="6">
        <v>0.60833333333333328</v>
      </c>
      <c r="E1091" s="4">
        <v>9.9</v>
      </c>
      <c r="F1091" s="4" t="s">
        <v>21</v>
      </c>
      <c r="G1091" s="4" t="s">
        <v>2884</v>
      </c>
      <c r="H1091" s="4" t="s">
        <v>2885</v>
      </c>
      <c r="I1091" s="7">
        <v>45448</v>
      </c>
      <c r="J1091" s="7">
        <v>45448</v>
      </c>
      <c r="K1091" s="4" t="s">
        <v>16</v>
      </c>
      <c r="L1091" s="4">
        <v>2</v>
      </c>
      <c r="M1091" s="4" t="s">
        <v>2868</v>
      </c>
      <c r="N1091" s="4" t="s">
        <v>16</v>
      </c>
      <c r="O1091" s="4">
        <v>0</v>
      </c>
      <c r="P1091" s="4">
        <v>-4.3439999999999999E-4</v>
      </c>
      <c r="Q1091" s="9">
        <v>0</v>
      </c>
      <c r="R1091" s="9">
        <v>513690.98958057474</v>
      </c>
      <c r="S1091" s="9">
        <v>0</v>
      </c>
      <c r="T1091" s="9">
        <v>746796.56507960113</v>
      </c>
      <c r="U1091" s="9">
        <v>1700912.1211109257</v>
      </c>
      <c r="V1091" s="9">
        <v>-58.015001632516338</v>
      </c>
      <c r="W1091" s="9">
        <v>1700912.1211109257</v>
      </c>
      <c r="X1091" s="9">
        <v>0</v>
      </c>
      <c r="Y1091" s="21">
        <v>6338225.1411700398</v>
      </c>
      <c r="Z1091" s="21">
        <v>5824534.1515894653</v>
      </c>
      <c r="AA1091" s="21">
        <v>6571330.7166690668</v>
      </c>
      <c r="AB1091" s="21">
        <v>7525446.2727003908</v>
      </c>
      <c r="AC1091" s="21">
        <v>5824476.1365878331</v>
      </c>
      <c r="AD1091" s="21">
        <v>7525446.2727003908</v>
      </c>
      <c r="AE1091" s="21">
        <v>5824534.1515894653</v>
      </c>
      <c r="AF1091" s="22">
        <v>37594095.80054383</v>
      </c>
      <c r="AG1091" s="9">
        <f>IF(ISBLANK(Tabla3[[#This Row],[FPO]]),"",YEAR(Tabla3[[#This Row],[FPO]])-$B$1)</f>
        <v>1</v>
      </c>
      <c r="AH1091" s="9"/>
    </row>
    <row r="1092" spans="1:34" x14ac:dyDescent="0.25">
      <c r="A1092" s="4" t="s">
        <v>2885</v>
      </c>
      <c r="B1092" s="4" t="s">
        <v>2883</v>
      </c>
      <c r="C1092" s="5">
        <v>44757</v>
      </c>
      <c r="D1092" s="6">
        <v>0.60833333333333328</v>
      </c>
      <c r="E1092" s="4">
        <v>9.9</v>
      </c>
      <c r="F1092" s="4" t="s">
        <v>21</v>
      </c>
      <c r="G1092" s="4" t="s">
        <v>2886</v>
      </c>
      <c r="H1092" s="4" t="s">
        <v>2882</v>
      </c>
      <c r="I1092" s="7">
        <v>45448</v>
      </c>
      <c r="J1092" s="7">
        <v>45448</v>
      </c>
      <c r="K1092" s="4" t="s">
        <v>16</v>
      </c>
      <c r="L1092" s="4">
        <v>2</v>
      </c>
      <c r="M1092" s="4" t="s">
        <v>2868</v>
      </c>
      <c r="N1092" s="4" t="s">
        <v>16</v>
      </c>
      <c r="O1092" s="4">
        <v>0</v>
      </c>
      <c r="P1092" s="4">
        <v>-4.327E-4</v>
      </c>
      <c r="Q1092" s="9">
        <v>0</v>
      </c>
      <c r="R1092" s="9">
        <v>513690.98958057474</v>
      </c>
      <c r="S1092" s="9">
        <v>0</v>
      </c>
      <c r="T1092" s="9">
        <v>746796.56507960113</v>
      </c>
      <c r="U1092" s="9">
        <v>1700912.1211109257</v>
      </c>
      <c r="V1092" s="9">
        <v>-57.787963182297041</v>
      </c>
      <c r="W1092" s="9">
        <v>1700912.1211109257</v>
      </c>
      <c r="X1092" s="9">
        <v>0</v>
      </c>
      <c r="Y1092" s="21">
        <v>6338225.1411700398</v>
      </c>
      <c r="Z1092" s="21">
        <v>5824534.1515894653</v>
      </c>
      <c r="AA1092" s="21">
        <v>6571330.7166690668</v>
      </c>
      <c r="AB1092" s="21">
        <v>7525446.2727003908</v>
      </c>
      <c r="AC1092" s="21">
        <v>5824476.3636262827</v>
      </c>
      <c r="AD1092" s="21">
        <v>7525446.2727003908</v>
      </c>
      <c r="AE1092" s="21">
        <v>5824534.1515894653</v>
      </c>
      <c r="AF1092" s="22">
        <v>37594096.02758228</v>
      </c>
      <c r="AG1092" s="9">
        <f>IF(ISBLANK(Tabla3[[#This Row],[FPO]]),"",YEAR(Tabla3[[#This Row],[FPO]])-$B$1)</f>
        <v>1</v>
      </c>
      <c r="AH1092" s="9"/>
    </row>
    <row r="1093" spans="1:34" x14ac:dyDescent="0.25">
      <c r="A1093" s="4" t="s">
        <v>2942</v>
      </c>
      <c r="B1093" s="4" t="s">
        <v>1120</v>
      </c>
      <c r="C1093" s="5">
        <v>44795</v>
      </c>
      <c r="D1093" s="6">
        <v>0.61319444444444449</v>
      </c>
      <c r="E1093" s="4">
        <v>80</v>
      </c>
      <c r="F1093" s="4" t="s">
        <v>21</v>
      </c>
      <c r="G1093" s="4" t="s">
        <v>2896</v>
      </c>
      <c r="H1093" s="4"/>
      <c r="I1093" s="7">
        <v>46022</v>
      </c>
      <c r="J1093" s="7">
        <v>46022</v>
      </c>
      <c r="K1093" s="4" t="s">
        <v>16</v>
      </c>
      <c r="L1093" s="4">
        <v>2</v>
      </c>
      <c r="M1093" s="4" t="s">
        <v>2868</v>
      </c>
      <c r="N1093" s="4" t="s">
        <v>16</v>
      </c>
      <c r="O1093" s="4">
        <v>0</v>
      </c>
      <c r="P1093" s="4">
        <v>-1.0469999999999999</v>
      </c>
      <c r="Q1093" s="9">
        <v>0</v>
      </c>
      <c r="R1093" s="9">
        <v>459473.15704881446</v>
      </c>
      <c r="S1093" s="9">
        <v>0</v>
      </c>
      <c r="T1093" s="9">
        <v>667975.46071520681</v>
      </c>
      <c r="U1093" s="9">
        <v>1521388.3015303453</v>
      </c>
      <c r="V1093" s="9">
        <v>-15477.491634605136</v>
      </c>
      <c r="W1093" s="9">
        <v>1521388.3015303453</v>
      </c>
      <c r="X1093" s="9">
        <v>0</v>
      </c>
      <c r="Y1093" s="21">
        <v>6284007.3086382803</v>
      </c>
      <c r="Z1093" s="21">
        <v>5824534.1515894653</v>
      </c>
      <c r="AA1093" s="21">
        <v>6492509.6123046726</v>
      </c>
      <c r="AB1093" s="21">
        <v>7345922.4531198107</v>
      </c>
      <c r="AC1093" s="21">
        <v>5809056.6599548599</v>
      </c>
      <c r="AD1093" s="21">
        <v>7345922.4531198107</v>
      </c>
      <c r="AE1093" s="21">
        <v>5824534.1515894653</v>
      </c>
      <c r="AF1093" s="22">
        <v>37176351.65764384</v>
      </c>
      <c r="AG1093" s="9">
        <f>IF(ISBLANK(Tabla3[[#This Row],[FPO]]),"",YEAR(Tabla3[[#This Row],[FPO]])-$B$1)</f>
        <v>2</v>
      </c>
      <c r="AH1093" s="9"/>
    </row>
    <row r="1094" spans="1:34" x14ac:dyDescent="0.25">
      <c r="A1094" s="4" t="s">
        <v>2889</v>
      </c>
      <c r="B1094" s="4" t="s">
        <v>2890</v>
      </c>
      <c r="C1094" s="5">
        <v>44757</v>
      </c>
      <c r="D1094" s="6">
        <v>0.77083333333333337</v>
      </c>
      <c r="E1094" s="4">
        <v>19.899999999999999</v>
      </c>
      <c r="F1094" s="4" t="s">
        <v>21</v>
      </c>
      <c r="G1094" s="4" t="s">
        <v>2891</v>
      </c>
      <c r="H1094" s="4"/>
      <c r="I1094" s="7">
        <v>45291</v>
      </c>
      <c r="J1094" s="7">
        <v>45291</v>
      </c>
      <c r="K1094" s="4" t="s">
        <v>16</v>
      </c>
      <c r="L1094" s="4">
        <v>2</v>
      </c>
      <c r="M1094" s="4" t="s">
        <v>2868</v>
      </c>
      <c r="N1094" s="4" t="s">
        <v>18</v>
      </c>
      <c r="O1094" s="4">
        <v>0</v>
      </c>
      <c r="P1094" s="4">
        <v>-1.1019000000000001</v>
      </c>
      <c r="Q1094" s="9">
        <v>100</v>
      </c>
      <c r="R1094" s="9">
        <v>574306.5263510826</v>
      </c>
      <c r="S1094" s="9">
        <v>0</v>
      </c>
      <c r="T1094" s="9">
        <v>834918.5597589938</v>
      </c>
      <c r="U1094" s="9">
        <v>1901619.7514020144</v>
      </c>
      <c r="V1094" s="9">
        <v>-81849.606723066361</v>
      </c>
      <c r="W1094" s="9">
        <v>1901619.7514020144</v>
      </c>
      <c r="X1094" s="9">
        <v>5212464.5889141057</v>
      </c>
      <c r="Y1094" s="21">
        <v>6398840.6779405475</v>
      </c>
      <c r="Z1094" s="21">
        <v>5824534.1515894653</v>
      </c>
      <c r="AA1094" s="21">
        <v>6659452.7113484591</v>
      </c>
      <c r="AB1094" s="21">
        <v>7726153.9029914793</v>
      </c>
      <c r="AC1094" s="21">
        <v>5742684.5448663989</v>
      </c>
      <c r="AD1094" s="21">
        <v>7726153.9029914793</v>
      </c>
      <c r="AE1094" s="21">
        <v>11036998.740503572</v>
      </c>
      <c r="AF1094" s="22">
        <v>39525842.56238316</v>
      </c>
      <c r="AG1094" s="9">
        <f>IF(ISBLANK(Tabla3[[#This Row],[FPO]]),"",YEAR(Tabla3[[#This Row],[FPO]])-$B$1)</f>
        <v>0</v>
      </c>
      <c r="AH1094" s="9"/>
    </row>
    <row r="1095" spans="1:34" x14ac:dyDescent="0.25">
      <c r="A1095" s="4" t="s">
        <v>2898</v>
      </c>
      <c r="B1095" s="4" t="s">
        <v>2899</v>
      </c>
      <c r="C1095" s="5">
        <v>44758</v>
      </c>
      <c r="D1095" s="6">
        <v>0.77013888888888893</v>
      </c>
      <c r="E1095" s="4">
        <v>19.899999999999999</v>
      </c>
      <c r="F1095" s="4" t="s">
        <v>21</v>
      </c>
      <c r="G1095" s="4" t="s">
        <v>2891</v>
      </c>
      <c r="H1095" s="4"/>
      <c r="I1095" s="7">
        <v>46022</v>
      </c>
      <c r="J1095" s="7">
        <v>46022</v>
      </c>
      <c r="K1095" s="4" t="s">
        <v>16</v>
      </c>
      <c r="L1095" s="4">
        <v>2</v>
      </c>
      <c r="M1095" s="4" t="s">
        <v>2868</v>
      </c>
      <c r="N1095" s="4" t="s">
        <v>16</v>
      </c>
      <c r="O1095" s="4">
        <v>0</v>
      </c>
      <c r="P1095" s="4">
        <v>-0.61140000000000005</v>
      </c>
      <c r="Q1095" s="9">
        <v>0</v>
      </c>
      <c r="R1095" s="9">
        <v>459473.15704881458</v>
      </c>
      <c r="S1095" s="9">
        <v>0</v>
      </c>
      <c r="T1095" s="9">
        <v>667975.46071520681</v>
      </c>
      <c r="U1095" s="9">
        <v>1521388.3015303449</v>
      </c>
      <c r="V1095" s="9">
        <v>-36334.253446401366</v>
      </c>
      <c r="W1095" s="9">
        <v>1521388.3015303449</v>
      </c>
      <c r="X1095" s="9">
        <v>0</v>
      </c>
      <c r="Y1095" s="21">
        <v>6284007.3086382803</v>
      </c>
      <c r="Z1095" s="21">
        <v>5824534.1515894653</v>
      </c>
      <c r="AA1095" s="21">
        <v>6492509.6123046726</v>
      </c>
      <c r="AB1095" s="21">
        <v>7345922.4531198107</v>
      </c>
      <c r="AC1095" s="21">
        <v>5788199.8981430642</v>
      </c>
      <c r="AD1095" s="21">
        <v>7345922.4531198107</v>
      </c>
      <c r="AE1095" s="21">
        <v>5824534.1515894653</v>
      </c>
      <c r="AF1095" s="22">
        <v>37155494.895832039</v>
      </c>
      <c r="AG1095" s="9">
        <f>IF(ISBLANK(Tabla3[[#This Row],[FPO]]),"",YEAR(Tabla3[[#This Row],[FPO]])-$B$1)</f>
        <v>2</v>
      </c>
      <c r="AH1095" s="9"/>
    </row>
    <row r="1096" spans="1:34" x14ac:dyDescent="0.25">
      <c r="A1096" s="4" t="s">
        <v>2930</v>
      </c>
      <c r="B1096" s="4" t="s">
        <v>2931</v>
      </c>
      <c r="C1096" s="5">
        <v>44789</v>
      </c>
      <c r="D1096" s="6">
        <v>0.64027777777777783</v>
      </c>
      <c r="E1096" s="4">
        <v>19.899999999999999</v>
      </c>
      <c r="F1096" s="4" t="s">
        <v>21</v>
      </c>
      <c r="G1096" s="4" t="s">
        <v>2891</v>
      </c>
      <c r="H1096" s="4"/>
      <c r="I1096" s="7">
        <v>46022</v>
      </c>
      <c r="J1096" s="7">
        <v>46022</v>
      </c>
      <c r="K1096" s="4" t="s">
        <v>16</v>
      </c>
      <c r="L1096" s="4">
        <v>2</v>
      </c>
      <c r="M1096" s="4" t="s">
        <v>2868</v>
      </c>
      <c r="N1096" s="4" t="s">
        <v>16</v>
      </c>
      <c r="O1096" s="4">
        <v>0</v>
      </c>
      <c r="P1096" s="4">
        <v>-0.68559999999999999</v>
      </c>
      <c r="Q1096" s="9">
        <v>0</v>
      </c>
      <c r="R1096" s="9">
        <v>459473.15704881458</v>
      </c>
      <c r="S1096" s="9">
        <v>0</v>
      </c>
      <c r="T1096" s="9">
        <v>667975.46071520681</v>
      </c>
      <c r="U1096" s="9">
        <v>1521388.3015303449</v>
      </c>
      <c r="V1096" s="9">
        <v>-40743.807920923755</v>
      </c>
      <c r="W1096" s="9">
        <v>1521388.3015303449</v>
      </c>
      <c r="X1096" s="9">
        <v>0</v>
      </c>
      <c r="Y1096" s="21">
        <v>6284007.3086382803</v>
      </c>
      <c r="Z1096" s="21">
        <v>5824534.1515894653</v>
      </c>
      <c r="AA1096" s="21">
        <v>6492509.6123046726</v>
      </c>
      <c r="AB1096" s="21">
        <v>7345922.4531198107</v>
      </c>
      <c r="AC1096" s="21">
        <v>5783790.3436685419</v>
      </c>
      <c r="AD1096" s="21">
        <v>7345922.4531198107</v>
      </c>
      <c r="AE1096" s="21">
        <v>5824534.1515894653</v>
      </c>
      <c r="AF1096" s="22">
        <v>37151085.341357514</v>
      </c>
      <c r="AG1096" s="9">
        <f>IF(ISBLANK(Tabla3[[#This Row],[FPO]]),"",YEAR(Tabla3[[#This Row],[FPO]])-$B$1)</f>
        <v>2</v>
      </c>
      <c r="AH1096" s="9"/>
    </row>
    <row r="1097" spans="1:34" x14ac:dyDescent="0.25">
      <c r="A1097" s="4" t="s">
        <v>2903</v>
      </c>
      <c r="B1097" s="4" t="s">
        <v>2904</v>
      </c>
      <c r="C1097" s="5">
        <v>44759</v>
      </c>
      <c r="D1097" s="6">
        <v>0.63055555555555554</v>
      </c>
      <c r="E1097" s="4">
        <v>19.899999999999999</v>
      </c>
      <c r="F1097" s="4" t="s">
        <v>21</v>
      </c>
      <c r="G1097" s="4" t="s">
        <v>2905</v>
      </c>
      <c r="H1097" s="4"/>
      <c r="I1097" s="7">
        <v>46022</v>
      </c>
      <c r="J1097" s="7">
        <v>46022</v>
      </c>
      <c r="K1097" s="4" t="s">
        <v>16</v>
      </c>
      <c r="L1097" s="4">
        <v>2</v>
      </c>
      <c r="M1097" s="4" t="s">
        <v>2868</v>
      </c>
      <c r="N1097" s="4" t="s">
        <v>16</v>
      </c>
      <c r="O1097" s="4">
        <v>0</v>
      </c>
      <c r="P1097" s="4">
        <v>-0.62990000000000002</v>
      </c>
      <c r="Q1097" s="9">
        <v>0</v>
      </c>
      <c r="R1097" s="9">
        <v>459473.15704881458</v>
      </c>
      <c r="S1097" s="9">
        <v>0</v>
      </c>
      <c r="T1097" s="9">
        <v>667975.46071520681</v>
      </c>
      <c r="U1097" s="9">
        <v>1521388.3015303449</v>
      </c>
      <c r="V1097" s="9">
        <v>-37433.670667138096</v>
      </c>
      <c r="W1097" s="9">
        <v>1521388.3015303449</v>
      </c>
      <c r="X1097" s="9">
        <v>0</v>
      </c>
      <c r="Y1097" s="21">
        <v>6284007.3086382803</v>
      </c>
      <c r="Z1097" s="21">
        <v>5824534.1515894653</v>
      </c>
      <c r="AA1097" s="21">
        <v>6492509.6123046726</v>
      </c>
      <c r="AB1097" s="21">
        <v>7345922.4531198107</v>
      </c>
      <c r="AC1097" s="21">
        <v>5787100.4809223274</v>
      </c>
      <c r="AD1097" s="21">
        <v>7345922.4531198107</v>
      </c>
      <c r="AE1097" s="21">
        <v>5824534.1515894653</v>
      </c>
      <c r="AF1097" s="22">
        <v>37154395.478611305</v>
      </c>
      <c r="AG1097" s="9">
        <f>IF(ISBLANK(Tabla3[[#This Row],[FPO]]),"",YEAR(Tabla3[[#This Row],[FPO]])-$B$1)</f>
        <v>2</v>
      </c>
      <c r="AH1097" s="9"/>
    </row>
    <row r="1098" spans="1:34" x14ac:dyDescent="0.25">
      <c r="A1098" s="4" t="s">
        <v>2906</v>
      </c>
      <c r="B1098" s="4" t="s">
        <v>2907</v>
      </c>
      <c r="C1098" s="5">
        <v>44759</v>
      </c>
      <c r="D1098" s="6">
        <v>0.63124999999999998</v>
      </c>
      <c r="E1098" s="4">
        <v>19.899999999999999</v>
      </c>
      <c r="F1098" s="4" t="s">
        <v>21</v>
      </c>
      <c r="G1098" s="4" t="s">
        <v>2905</v>
      </c>
      <c r="H1098" s="4"/>
      <c r="I1098" s="7">
        <v>46022</v>
      </c>
      <c r="J1098" s="7">
        <v>46022</v>
      </c>
      <c r="K1098" s="4" t="s">
        <v>16</v>
      </c>
      <c r="L1098" s="4">
        <v>2</v>
      </c>
      <c r="M1098" s="4" t="s">
        <v>2868</v>
      </c>
      <c r="N1098" s="4" t="s">
        <v>16</v>
      </c>
      <c r="O1098" s="4">
        <v>0</v>
      </c>
      <c r="P1098" s="4">
        <v>-0.63100000000000001</v>
      </c>
      <c r="Q1098" s="9">
        <v>0</v>
      </c>
      <c r="R1098" s="9">
        <v>459473.15704881458</v>
      </c>
      <c r="S1098" s="9">
        <v>0</v>
      </c>
      <c r="T1098" s="9">
        <v>667975.46071520681</v>
      </c>
      <c r="U1098" s="9">
        <v>1521388.3015303449</v>
      </c>
      <c r="V1098" s="9">
        <v>-37499.041420803507</v>
      </c>
      <c r="W1098" s="9">
        <v>1521388.3015303449</v>
      </c>
      <c r="X1098" s="9">
        <v>0</v>
      </c>
      <c r="Y1098" s="21">
        <v>6284007.3086382803</v>
      </c>
      <c r="Z1098" s="21">
        <v>5824534.1515894653</v>
      </c>
      <c r="AA1098" s="21">
        <v>6492509.6123046726</v>
      </c>
      <c r="AB1098" s="21">
        <v>7345922.4531198107</v>
      </c>
      <c r="AC1098" s="21">
        <v>5787035.1101686619</v>
      </c>
      <c r="AD1098" s="21">
        <v>7345922.4531198107</v>
      </c>
      <c r="AE1098" s="21">
        <v>5824534.1515894653</v>
      </c>
      <c r="AF1098" s="22">
        <v>37154330.107857637</v>
      </c>
      <c r="AG1098" s="9">
        <f>IF(ISBLANK(Tabla3[[#This Row],[FPO]]),"",YEAR(Tabla3[[#This Row],[FPO]])-$B$1)</f>
        <v>2</v>
      </c>
      <c r="AH1098" s="9"/>
    </row>
    <row r="1099" spans="1:34" x14ac:dyDescent="0.25">
      <c r="A1099" s="4" t="s">
        <v>2927</v>
      </c>
      <c r="B1099" s="4" t="s">
        <v>2928</v>
      </c>
      <c r="C1099" s="5">
        <v>44789</v>
      </c>
      <c r="D1099" s="6">
        <v>0.63124999999999998</v>
      </c>
      <c r="E1099" s="4">
        <v>19.899999999999999</v>
      </c>
      <c r="F1099" s="4" t="s">
        <v>21</v>
      </c>
      <c r="G1099" s="4" t="s">
        <v>2929</v>
      </c>
      <c r="H1099" s="4"/>
      <c r="I1099" s="7">
        <v>46022</v>
      </c>
      <c r="J1099" s="7">
        <v>46022</v>
      </c>
      <c r="K1099" s="4" t="s">
        <v>16</v>
      </c>
      <c r="L1099" s="4">
        <v>2</v>
      </c>
      <c r="M1099" s="4" t="s">
        <v>2868</v>
      </c>
      <c r="N1099" s="4" t="s">
        <v>16</v>
      </c>
      <c r="O1099" s="4">
        <v>0</v>
      </c>
      <c r="P1099" s="4">
        <v>-0.82599999999999996</v>
      </c>
      <c r="Q1099" s="9">
        <v>0</v>
      </c>
      <c r="R1099" s="9">
        <v>459473.15704881458</v>
      </c>
      <c r="S1099" s="9">
        <v>0</v>
      </c>
      <c r="T1099" s="9">
        <v>667975.46071520681</v>
      </c>
      <c r="U1099" s="9">
        <v>1521388.3015303449</v>
      </c>
      <c r="V1099" s="9">
        <v>-49087.49320694722</v>
      </c>
      <c r="W1099" s="9">
        <v>1521388.3015303449</v>
      </c>
      <c r="X1099" s="9">
        <v>0</v>
      </c>
      <c r="Y1099" s="21">
        <v>6284007.3086382803</v>
      </c>
      <c r="Z1099" s="21">
        <v>5824534.1515894653</v>
      </c>
      <c r="AA1099" s="21">
        <v>6492509.6123046726</v>
      </c>
      <c r="AB1099" s="21">
        <v>7345922.4531198107</v>
      </c>
      <c r="AC1099" s="21">
        <v>5775446.6583825182</v>
      </c>
      <c r="AD1099" s="21">
        <v>7345922.4531198107</v>
      </c>
      <c r="AE1099" s="21">
        <v>5824534.1515894653</v>
      </c>
      <c r="AF1099" s="22">
        <v>37142741.656071499</v>
      </c>
      <c r="AG1099" s="9">
        <f>IF(ISBLANK(Tabla3[[#This Row],[FPO]]),"",YEAR(Tabla3[[#This Row],[FPO]])-$B$1)</f>
        <v>2</v>
      </c>
      <c r="AH1099" s="9"/>
    </row>
    <row r="1100" spans="1:34" x14ac:dyDescent="0.25">
      <c r="A1100" s="4" t="s">
        <v>2924</v>
      </c>
      <c r="B1100" s="4" t="s">
        <v>2925</v>
      </c>
      <c r="C1100" s="5">
        <v>44789</v>
      </c>
      <c r="D1100" s="6">
        <v>0.62361111111111112</v>
      </c>
      <c r="E1100" s="4">
        <v>9.9</v>
      </c>
      <c r="F1100" s="4" t="s">
        <v>21</v>
      </c>
      <c r="G1100" s="4" t="s">
        <v>2926</v>
      </c>
      <c r="H1100" s="4"/>
      <c r="I1100" s="7">
        <v>45291</v>
      </c>
      <c r="J1100" s="7">
        <v>45291</v>
      </c>
      <c r="K1100" s="4" t="s">
        <v>16</v>
      </c>
      <c r="L1100" s="4">
        <v>2</v>
      </c>
      <c r="M1100" s="4" t="s">
        <v>2868</v>
      </c>
      <c r="N1100" s="4" t="s">
        <v>16</v>
      </c>
      <c r="O1100" s="4">
        <v>0</v>
      </c>
      <c r="P1100" s="4">
        <v>-0.505</v>
      </c>
      <c r="Q1100" s="9">
        <v>0</v>
      </c>
      <c r="R1100" s="9">
        <v>574306.52635108249</v>
      </c>
      <c r="S1100" s="9">
        <v>0</v>
      </c>
      <c r="T1100" s="9">
        <v>834918.55975899403</v>
      </c>
      <c r="U1100" s="9">
        <v>1901619.7514020149</v>
      </c>
      <c r="V1100" s="9">
        <v>-75402.140358430959</v>
      </c>
      <c r="W1100" s="9">
        <v>1901619.7514020149</v>
      </c>
      <c r="X1100" s="9">
        <v>0</v>
      </c>
      <c r="Y1100" s="21">
        <v>6398840.6779405475</v>
      </c>
      <c r="Z1100" s="21">
        <v>5824534.1515894653</v>
      </c>
      <c r="AA1100" s="21">
        <v>6659452.7113484591</v>
      </c>
      <c r="AB1100" s="21">
        <v>7726153.9029914802</v>
      </c>
      <c r="AC1100" s="21">
        <v>5749132.0112310341</v>
      </c>
      <c r="AD1100" s="21">
        <v>7726153.9029914802</v>
      </c>
      <c r="AE1100" s="21">
        <v>5824534.1515894653</v>
      </c>
      <c r="AF1100" s="22">
        <v>37968550.65207357</v>
      </c>
      <c r="AG1100" s="9">
        <f>IF(ISBLANK(Tabla3[[#This Row],[FPO]]),"",YEAR(Tabla3[[#This Row],[FPO]])-$B$1)</f>
        <v>0</v>
      </c>
      <c r="AH1100" s="9"/>
    </row>
    <row r="1101" spans="1:34" x14ac:dyDescent="0.25">
      <c r="A1101" s="4" t="s">
        <v>2887</v>
      </c>
      <c r="B1101" s="4" t="s">
        <v>2888</v>
      </c>
      <c r="C1101" s="5">
        <v>44757</v>
      </c>
      <c r="D1101" s="6">
        <v>0.72499999999999998</v>
      </c>
      <c r="E1101" s="4">
        <v>19.899999999999999</v>
      </c>
      <c r="F1101" s="4" t="s">
        <v>21</v>
      </c>
      <c r="G1101" s="4" t="s">
        <v>2871</v>
      </c>
      <c r="H1101" s="4"/>
      <c r="I1101" s="7">
        <v>45291</v>
      </c>
      <c r="J1101" s="7">
        <v>45291</v>
      </c>
      <c r="K1101" s="4" t="s">
        <v>16</v>
      </c>
      <c r="L1101" s="4">
        <v>2</v>
      </c>
      <c r="M1101" s="4" t="s">
        <v>2868</v>
      </c>
      <c r="N1101" s="4" t="s">
        <v>18</v>
      </c>
      <c r="O1101" s="4">
        <v>0</v>
      </c>
      <c r="P1101" s="4">
        <v>-1.1317999999999999</v>
      </c>
      <c r="Q1101" s="9">
        <v>100</v>
      </c>
      <c r="R1101" s="9">
        <v>574306.5263510826</v>
      </c>
      <c r="S1101" s="9">
        <v>0</v>
      </c>
      <c r="T1101" s="9">
        <v>834918.5597589938</v>
      </c>
      <c r="U1101" s="9">
        <v>1901619.7514020144</v>
      </c>
      <c r="V1101" s="9">
        <v>-84070.591604652407</v>
      </c>
      <c r="W1101" s="9">
        <v>1901619.7514020144</v>
      </c>
      <c r="X1101" s="9">
        <v>5212464.5889141057</v>
      </c>
      <c r="Y1101" s="21">
        <v>6398840.6779405475</v>
      </c>
      <c r="Z1101" s="21">
        <v>5824534.1515894653</v>
      </c>
      <c r="AA1101" s="21">
        <v>6659452.7113484591</v>
      </c>
      <c r="AB1101" s="21">
        <v>7726153.9029914793</v>
      </c>
      <c r="AC1101" s="21">
        <v>5740463.5599848125</v>
      </c>
      <c r="AD1101" s="21">
        <v>7726153.9029914793</v>
      </c>
      <c r="AE1101" s="21">
        <v>11036998.740503572</v>
      </c>
      <c r="AF1101" s="22">
        <v>39523621.577501573</v>
      </c>
      <c r="AG1101" s="9">
        <f>IF(ISBLANK(Tabla3[[#This Row],[FPO]]),"",YEAR(Tabla3[[#This Row],[FPO]])-$B$1)</f>
        <v>0</v>
      </c>
      <c r="AH1101" s="9"/>
    </row>
    <row r="1102" spans="1:34" x14ac:dyDescent="0.25">
      <c r="A1102" s="4" t="s">
        <v>2918</v>
      </c>
      <c r="B1102" s="4" t="s">
        <v>2919</v>
      </c>
      <c r="C1102" s="5">
        <v>44789</v>
      </c>
      <c r="D1102" s="6">
        <v>0.58333333333333337</v>
      </c>
      <c r="E1102" s="4">
        <v>19.899999999999999</v>
      </c>
      <c r="F1102" s="4" t="s">
        <v>21</v>
      </c>
      <c r="G1102" s="4" t="s">
        <v>2920</v>
      </c>
      <c r="H1102" s="4"/>
      <c r="I1102" s="7">
        <v>45291</v>
      </c>
      <c r="J1102" s="7">
        <v>45291</v>
      </c>
      <c r="K1102" s="4" t="s">
        <v>16</v>
      </c>
      <c r="L1102" s="4">
        <v>2</v>
      </c>
      <c r="M1102" s="4" t="s">
        <v>2868</v>
      </c>
      <c r="N1102" s="4" t="s">
        <v>16</v>
      </c>
      <c r="O1102" s="4">
        <v>0</v>
      </c>
      <c r="P1102" s="4">
        <v>-0.60470000000000002</v>
      </c>
      <c r="Q1102" s="9">
        <v>0</v>
      </c>
      <c r="R1102" s="9">
        <v>574306.5263510826</v>
      </c>
      <c r="S1102" s="9">
        <v>0</v>
      </c>
      <c r="T1102" s="9">
        <v>834918.5597589938</v>
      </c>
      <c r="U1102" s="9">
        <v>1901619.7514020144</v>
      </c>
      <c r="V1102" s="9">
        <v>-44917.376518230536</v>
      </c>
      <c r="W1102" s="9">
        <v>1901619.7514020144</v>
      </c>
      <c r="X1102" s="9">
        <v>0</v>
      </c>
      <c r="Y1102" s="21">
        <v>6398840.6779405475</v>
      </c>
      <c r="Z1102" s="21">
        <v>5824534.1515894653</v>
      </c>
      <c r="AA1102" s="21">
        <v>6659452.7113484591</v>
      </c>
      <c r="AB1102" s="21">
        <v>7726153.9029914793</v>
      </c>
      <c r="AC1102" s="21">
        <v>5779616.7750712344</v>
      </c>
      <c r="AD1102" s="21">
        <v>7726153.9029914793</v>
      </c>
      <c r="AE1102" s="21">
        <v>5824534.1515894653</v>
      </c>
      <c r="AF1102" s="22">
        <v>37999035.415913768</v>
      </c>
      <c r="AG1102" s="9">
        <f>IF(ISBLANK(Tabla3[[#This Row],[FPO]]),"",YEAR(Tabla3[[#This Row],[FPO]])-$B$1)</f>
        <v>0</v>
      </c>
      <c r="AH1102" s="9"/>
    </row>
    <row r="1103" spans="1:34" x14ac:dyDescent="0.25">
      <c r="A1103" s="4" t="s">
        <v>2932</v>
      </c>
      <c r="B1103" s="4" t="s">
        <v>2933</v>
      </c>
      <c r="C1103" s="5">
        <v>44789</v>
      </c>
      <c r="D1103" s="6">
        <v>0.64236111111111105</v>
      </c>
      <c r="E1103" s="4">
        <v>19.899999999999999</v>
      </c>
      <c r="F1103" s="4" t="s">
        <v>21</v>
      </c>
      <c r="G1103" s="4" t="s">
        <v>2920</v>
      </c>
      <c r="H1103" s="4"/>
      <c r="I1103" s="7">
        <v>45291</v>
      </c>
      <c r="J1103" s="7">
        <v>45291</v>
      </c>
      <c r="K1103" s="4" t="s">
        <v>16</v>
      </c>
      <c r="L1103" s="4">
        <v>2</v>
      </c>
      <c r="M1103" s="4" t="s">
        <v>2868</v>
      </c>
      <c r="N1103" s="4" t="s">
        <v>16</v>
      </c>
      <c r="O1103" s="4">
        <v>0</v>
      </c>
      <c r="P1103" s="4">
        <v>-0.68700000000000006</v>
      </c>
      <c r="Q1103" s="9">
        <v>0</v>
      </c>
      <c r="R1103" s="9">
        <v>574306.5263510826</v>
      </c>
      <c r="S1103" s="9">
        <v>0</v>
      </c>
      <c r="T1103" s="9">
        <v>834918.5597589938</v>
      </c>
      <c r="U1103" s="9">
        <v>1901619.7514020144</v>
      </c>
      <c r="V1103" s="9">
        <v>-51030.655974903879</v>
      </c>
      <c r="W1103" s="9">
        <v>1901619.7514020144</v>
      </c>
      <c r="X1103" s="9">
        <v>0</v>
      </c>
      <c r="Y1103" s="21">
        <v>6398840.6779405475</v>
      </c>
      <c r="Z1103" s="21">
        <v>5824534.1515894653</v>
      </c>
      <c r="AA1103" s="21">
        <v>6659452.7113484591</v>
      </c>
      <c r="AB1103" s="21">
        <v>7726153.9029914793</v>
      </c>
      <c r="AC1103" s="21">
        <v>5773503.4956145613</v>
      </c>
      <c r="AD1103" s="21">
        <v>7726153.9029914793</v>
      </c>
      <c r="AE1103" s="21">
        <v>5824534.1515894653</v>
      </c>
      <c r="AF1103" s="22">
        <v>37992922.136457093</v>
      </c>
      <c r="AG1103" s="9">
        <f>IF(ISBLANK(Tabla3[[#This Row],[FPO]]),"",YEAR(Tabla3[[#This Row],[FPO]])-$B$1)</f>
        <v>0</v>
      </c>
      <c r="AH1103" s="9"/>
    </row>
    <row r="1104" spans="1:34" hidden="1" x14ac:dyDescent="0.25">
      <c r="A1104" s="10" t="s">
        <v>2869</v>
      </c>
      <c r="B1104" s="10" t="s">
        <v>2870</v>
      </c>
      <c r="C1104" s="11">
        <v>44757</v>
      </c>
      <c r="D1104" s="12">
        <v>0.39444444444444443</v>
      </c>
      <c r="E1104" s="10">
        <v>100</v>
      </c>
      <c r="F1104" s="10" t="s">
        <v>21</v>
      </c>
      <c r="G1104" s="10" t="s">
        <v>2871</v>
      </c>
      <c r="H1104" s="10"/>
      <c r="I1104" s="13">
        <v>46752</v>
      </c>
      <c r="J1104" s="13">
        <v>46752</v>
      </c>
      <c r="K1104" s="10" t="s">
        <v>16</v>
      </c>
      <c r="L1104" s="10">
        <v>2</v>
      </c>
      <c r="M1104" s="10" t="s">
        <v>2868</v>
      </c>
      <c r="N1104" s="10" t="s">
        <v>16</v>
      </c>
      <c r="O1104" s="10">
        <v>0</v>
      </c>
      <c r="P1104" s="10">
        <v>-46.611269999999998</v>
      </c>
      <c r="Q1104" s="14">
        <v>0</v>
      </c>
      <c r="R1104" s="14">
        <v>367600.87577229866</v>
      </c>
      <c r="S1104" s="14">
        <v>0</v>
      </c>
      <c r="T1104" s="14">
        <v>534412.86087410641</v>
      </c>
      <c r="U1104" s="14">
        <v>1217184.6460507561</v>
      </c>
      <c r="V1104" s="14">
        <v>-441012.81793666177</v>
      </c>
      <c r="W1104" s="14">
        <v>1217184.6460507561</v>
      </c>
      <c r="X1104" s="14">
        <v>0</v>
      </c>
      <c r="Y1104" s="25">
        <v>6192135.0273617636</v>
      </c>
      <c r="Z1104" s="25">
        <v>5824534.1515894653</v>
      </c>
      <c r="AA1104" s="25">
        <v>6358947.0124635715</v>
      </c>
      <c r="AB1104" s="25">
        <v>7041718.7976402212</v>
      </c>
      <c r="AC1104" s="25">
        <v>5383521.3336528037</v>
      </c>
      <c r="AD1104" s="25">
        <v>7041718.7976402212</v>
      </c>
      <c r="AE1104" s="25">
        <v>5824534.1515894653</v>
      </c>
      <c r="AF1104" s="26">
        <v>36069075.967004776</v>
      </c>
      <c r="AG1104" s="14">
        <f>IF(ISBLANK(Tabla3[[#This Row],[FPO]]),"",YEAR(Tabla3[[#This Row],[FPO]])-$B$1)</f>
        <v>4</v>
      </c>
      <c r="AH1104" s="14"/>
    </row>
    <row r="1105" spans="1:34" x14ac:dyDescent="0.25">
      <c r="A1105" s="10"/>
      <c r="B1105" s="10"/>
      <c r="C1105" s="11"/>
      <c r="D1105" s="12"/>
      <c r="E1105" s="10">
        <f>SUBTOTAL(109,Tabla3[Capacidad])</f>
        <v>24715.920000000144</v>
      </c>
      <c r="F1105" s="10"/>
      <c r="G1105" s="10"/>
      <c r="H1105" s="10"/>
      <c r="I1105" s="13"/>
      <c r="J1105" s="13"/>
      <c r="K1105" s="10"/>
      <c r="L1105" s="10"/>
      <c r="M1105" s="10"/>
      <c r="N1105" s="10"/>
      <c r="O1105" s="10"/>
      <c r="P1105" s="10"/>
      <c r="Q1105" s="14"/>
      <c r="R1105" s="14"/>
      <c r="S1105" s="14"/>
      <c r="T1105" s="14"/>
      <c r="U1105" s="14"/>
      <c r="V1105" s="14"/>
      <c r="W1105" s="14"/>
      <c r="X1105" s="14"/>
      <c r="Y1105" s="14"/>
      <c r="Z1105" s="14"/>
      <c r="AA1105" s="14"/>
      <c r="AB1105" s="14"/>
      <c r="AC1105" s="14"/>
      <c r="AD1105" s="14"/>
      <c r="AE1105" s="14"/>
      <c r="AF1105" s="14"/>
      <c r="AG1105" s="14"/>
      <c r="AH1105" s="10"/>
    </row>
  </sheetData>
  <conditionalFormatting sqref="A428:A595">
    <cfRule type="duplicateValues" dxfId="34" priority="10"/>
  </conditionalFormatting>
  <conditionalFormatting sqref="A807:A808">
    <cfRule type="duplicateValues" dxfId="33" priority="9"/>
  </conditionalFormatting>
  <conditionalFormatting sqref="A809:A926">
    <cfRule type="duplicateValues" dxfId="32" priority="8"/>
  </conditionalFormatting>
  <conditionalFormatting sqref="B152">
    <cfRule type="duplicateValues" dxfId="31" priority="13"/>
  </conditionalFormatting>
  <conditionalFormatting sqref="B428">
    <cfRule type="duplicateValues" dxfId="30" priority="11"/>
  </conditionalFormatting>
  <conditionalFormatting sqref="B1069:B1073 B1089:B1090 B1093:B1101">
    <cfRule type="duplicateValues" dxfId="29" priority="3"/>
  </conditionalFormatting>
  <conditionalFormatting sqref="H1035:H1037">
    <cfRule type="duplicateValues" dxfId="28" priority="5"/>
  </conditionalFormatting>
  <conditionalFormatting sqref="N1027:N1068">
    <cfRule type="containsText" dxfId="27" priority="4" operator="containsText" text="Revisar">
      <formula>NOT(ISERROR(SEARCH("Revisar",N1027)))</formula>
    </cfRule>
  </conditionalFormatting>
  <conditionalFormatting sqref="Y424:AE427">
    <cfRule type="cellIs" dxfId="26" priority="12" operator="lessThan">
      <formula>0</formula>
    </cfRule>
  </conditionalFormatting>
  <conditionalFormatting sqref="Y809:AE926">
    <cfRule type="cellIs" dxfId="25" priority="7" operator="lessThan">
      <formula>0</formula>
    </cfRule>
  </conditionalFormatting>
  <conditionalFormatting sqref="Y1069:AE1104">
    <cfRule type="cellIs" dxfId="24" priority="2" operator="lessThan">
      <formula>0</formula>
    </cfRule>
  </conditionalFormatting>
  <conditionalFormatting sqref="AF1069:AF1104">
    <cfRule type="duplicateValues" dxfId="23" priority="1"/>
  </conditionalFormatting>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5F381E-8AD0-4D3B-978F-844EDE19C0BE}">
  <dimension ref="A1:P74"/>
  <sheetViews>
    <sheetView showGridLines="0" topLeftCell="G1" zoomScale="85" zoomScaleNormal="85" workbookViewId="0">
      <selection activeCell="M21" sqref="M21"/>
    </sheetView>
  </sheetViews>
  <sheetFormatPr baseColWidth="10" defaultRowHeight="15" x14ac:dyDescent="0.25"/>
  <cols>
    <col min="1" max="1" width="18.5703125" customWidth="1"/>
    <col min="2" max="2" width="48.42578125" customWidth="1"/>
    <col min="3" max="3" width="22.140625" customWidth="1"/>
    <col min="4" max="4" width="42" customWidth="1"/>
    <col min="5" max="5" width="52.42578125" customWidth="1"/>
    <col min="6" max="6" width="30.85546875" customWidth="1"/>
    <col min="7" max="7" width="28" customWidth="1"/>
    <col min="8" max="8" width="16.140625" customWidth="1"/>
    <col min="9" max="9" width="16.5703125" customWidth="1"/>
    <col min="11" max="11" width="28.28515625" customWidth="1"/>
    <col min="12" max="12" width="30.140625" customWidth="1"/>
    <col min="13" max="13" width="17.85546875" customWidth="1"/>
    <col min="15" max="15" width="30.85546875" customWidth="1"/>
    <col min="16" max="16" width="31.28515625" customWidth="1"/>
  </cols>
  <sheetData>
    <row r="1" spans="1:15" ht="15.75" thickBot="1" x14ac:dyDescent="0.3">
      <c r="A1" s="73" t="s">
        <v>3716</v>
      </c>
      <c r="B1" s="73" t="s">
        <v>3717</v>
      </c>
      <c r="C1" s="73" t="s">
        <v>3718</v>
      </c>
      <c r="D1" s="73" t="s">
        <v>3733</v>
      </c>
      <c r="F1" s="73" t="s">
        <v>3716</v>
      </c>
      <c r="G1" s="73" t="s">
        <v>3717</v>
      </c>
      <c r="H1" s="73" t="s">
        <v>3718</v>
      </c>
      <c r="I1" s="73" t="s">
        <v>3743</v>
      </c>
      <c r="L1" s="73" t="s">
        <v>3716</v>
      </c>
      <c r="M1" s="73" t="s">
        <v>3717</v>
      </c>
      <c r="N1" s="73" t="s">
        <v>3718</v>
      </c>
      <c r="O1" s="73" t="s">
        <v>3743</v>
      </c>
    </row>
    <row r="2" spans="1:15" ht="15.75" thickBot="1" x14ac:dyDescent="0.3">
      <c r="A2" s="73">
        <v>1</v>
      </c>
      <c r="B2" s="73" t="s">
        <v>3719</v>
      </c>
      <c r="C2" s="73">
        <v>1</v>
      </c>
      <c r="D2" s="73">
        <v>40</v>
      </c>
      <c r="F2" s="73">
        <v>2</v>
      </c>
      <c r="G2" s="73" t="s">
        <v>3706</v>
      </c>
      <c r="H2" s="73">
        <v>1</v>
      </c>
      <c r="I2" s="73">
        <v>99.9</v>
      </c>
      <c r="L2" s="73">
        <v>3</v>
      </c>
      <c r="M2" s="73" t="s">
        <v>3721</v>
      </c>
      <c r="N2" s="73">
        <v>1</v>
      </c>
      <c r="O2" s="73">
        <v>9.9</v>
      </c>
    </row>
    <row r="3" spans="1:15" ht="15.75" thickBot="1" x14ac:dyDescent="0.3">
      <c r="A3" s="73">
        <v>1</v>
      </c>
      <c r="B3" s="73" t="s">
        <v>3720</v>
      </c>
      <c r="C3" s="73">
        <v>1</v>
      </c>
      <c r="D3" s="73">
        <v>2</v>
      </c>
      <c r="F3" s="73">
        <v>2</v>
      </c>
      <c r="G3" s="73" t="s">
        <v>3719</v>
      </c>
      <c r="H3" s="73">
        <v>2</v>
      </c>
      <c r="I3" s="73">
        <v>19.8</v>
      </c>
      <c r="L3" s="73">
        <v>3</v>
      </c>
      <c r="M3" s="73" t="s">
        <v>3722</v>
      </c>
      <c r="N3" s="73">
        <v>1</v>
      </c>
      <c r="O3" s="73">
        <v>102</v>
      </c>
    </row>
    <row r="4" spans="1:15" ht="15.75" thickBot="1" x14ac:dyDescent="0.3">
      <c r="A4" s="73">
        <v>1</v>
      </c>
      <c r="B4" s="73" t="s">
        <v>3721</v>
      </c>
      <c r="C4" s="73">
        <v>2</v>
      </c>
      <c r="D4" s="73">
        <v>18.399999999999999</v>
      </c>
      <c r="F4" s="73">
        <v>2</v>
      </c>
      <c r="G4" s="73" t="s">
        <v>3710</v>
      </c>
      <c r="H4" s="73">
        <v>16</v>
      </c>
      <c r="I4" s="73">
        <v>458.6</v>
      </c>
      <c r="L4" s="73">
        <v>3</v>
      </c>
      <c r="M4" s="73" t="s">
        <v>3744</v>
      </c>
      <c r="N4" s="73">
        <v>1</v>
      </c>
      <c r="O4" s="73">
        <v>9.8000000000000007</v>
      </c>
    </row>
    <row r="5" spans="1:15" ht="15.75" thickBot="1" x14ac:dyDescent="0.3">
      <c r="A5" s="73">
        <v>1</v>
      </c>
      <c r="B5" s="73" t="s">
        <v>3722</v>
      </c>
      <c r="C5" s="73">
        <v>2</v>
      </c>
      <c r="D5" s="73">
        <v>64.900000000000006</v>
      </c>
      <c r="F5" s="73">
        <v>2</v>
      </c>
      <c r="G5" s="73" t="s">
        <v>3711</v>
      </c>
      <c r="H5" s="73">
        <v>10</v>
      </c>
      <c r="I5" s="73">
        <v>306.5</v>
      </c>
      <c r="L5" s="73">
        <v>3</v>
      </c>
      <c r="M5" s="73" t="s">
        <v>3745</v>
      </c>
      <c r="N5" s="73">
        <v>1</v>
      </c>
      <c r="O5" s="73">
        <v>7.6</v>
      </c>
    </row>
    <row r="6" spans="1:15" ht="15.75" thickBot="1" x14ac:dyDescent="0.3">
      <c r="A6" s="73">
        <v>1</v>
      </c>
      <c r="B6" s="73" t="s">
        <v>3723</v>
      </c>
      <c r="C6" s="73">
        <v>1</v>
      </c>
      <c r="D6" s="73">
        <v>10</v>
      </c>
      <c r="F6" s="73">
        <v>2</v>
      </c>
      <c r="G6" s="73" t="s">
        <v>3735</v>
      </c>
      <c r="H6" s="73">
        <v>4</v>
      </c>
      <c r="I6" s="73">
        <v>349.9</v>
      </c>
      <c r="N6" s="93">
        <v>4</v>
      </c>
    </row>
    <row r="7" spans="1:15" ht="15.75" thickBot="1" x14ac:dyDescent="0.3">
      <c r="A7" s="73">
        <v>1</v>
      </c>
      <c r="B7" s="73" t="s">
        <v>3724</v>
      </c>
      <c r="C7" s="73">
        <v>5</v>
      </c>
      <c r="D7" s="73">
        <v>469.8</v>
      </c>
      <c r="F7" s="73">
        <v>2</v>
      </c>
      <c r="G7" s="73" t="s">
        <v>3737</v>
      </c>
      <c r="H7" s="73">
        <v>1</v>
      </c>
      <c r="I7" s="73">
        <v>83</v>
      </c>
    </row>
    <row r="8" spans="1:15" ht="15.75" thickBot="1" x14ac:dyDescent="0.3">
      <c r="A8" s="73">
        <v>1</v>
      </c>
      <c r="B8" s="73" t="s">
        <v>3725</v>
      </c>
      <c r="C8" s="73">
        <v>14</v>
      </c>
      <c r="D8" s="73">
        <v>533.5</v>
      </c>
      <c r="F8" s="73">
        <v>2</v>
      </c>
      <c r="G8" s="73" t="s">
        <v>3738</v>
      </c>
      <c r="H8" s="73">
        <v>3</v>
      </c>
      <c r="I8" s="73">
        <v>128.80000000000001</v>
      </c>
    </row>
    <row r="9" spans="1:15" ht="15.75" thickBot="1" x14ac:dyDescent="0.3">
      <c r="A9" s="73">
        <v>1</v>
      </c>
      <c r="B9" s="73" t="s">
        <v>3726</v>
      </c>
      <c r="C9" s="73">
        <v>3</v>
      </c>
      <c r="D9" s="73">
        <v>18.399999999999999</v>
      </c>
      <c r="F9" s="73">
        <v>2</v>
      </c>
      <c r="G9" s="73" t="s">
        <v>3736</v>
      </c>
      <c r="H9" s="73">
        <v>8</v>
      </c>
      <c r="I9" s="73">
        <v>868.2</v>
      </c>
    </row>
    <row r="10" spans="1:15" ht="15.75" thickBot="1" x14ac:dyDescent="0.3">
      <c r="A10" s="73">
        <v>1</v>
      </c>
      <c r="B10" s="73" t="s">
        <v>3734</v>
      </c>
      <c r="C10" s="73">
        <v>4</v>
      </c>
      <c r="D10" s="73">
        <v>52.7</v>
      </c>
      <c r="F10" s="73">
        <v>2</v>
      </c>
      <c r="G10" s="73" t="s">
        <v>3725</v>
      </c>
      <c r="H10" s="73">
        <v>11</v>
      </c>
      <c r="I10" s="73">
        <v>754.3</v>
      </c>
      <c r="L10" s="124" t="s">
        <v>3716</v>
      </c>
      <c r="M10" s="124" t="s">
        <v>5921</v>
      </c>
      <c r="N10" s="124" t="s">
        <v>5922</v>
      </c>
    </row>
    <row r="11" spans="1:15" ht="15.75" thickBot="1" x14ac:dyDescent="0.3">
      <c r="A11" s="73">
        <v>1</v>
      </c>
      <c r="B11" s="73" t="s">
        <v>3727</v>
      </c>
      <c r="C11" s="73">
        <v>1</v>
      </c>
      <c r="D11" s="73">
        <v>750</v>
      </c>
      <c r="F11" s="73">
        <v>2</v>
      </c>
      <c r="G11" s="73" t="s">
        <v>3726</v>
      </c>
      <c r="H11" s="73">
        <v>7</v>
      </c>
      <c r="I11" s="73">
        <v>227.6</v>
      </c>
      <c r="L11" s="124" t="s">
        <v>5918</v>
      </c>
      <c r="M11" s="124">
        <v>74</v>
      </c>
      <c r="N11" s="124">
        <v>68</v>
      </c>
    </row>
    <row r="12" spans="1:15" ht="15.75" thickBot="1" x14ac:dyDescent="0.3">
      <c r="A12" s="73">
        <v>1</v>
      </c>
      <c r="B12" s="73" t="s">
        <v>3728</v>
      </c>
      <c r="C12" s="73">
        <v>1</v>
      </c>
      <c r="D12" s="73">
        <v>99</v>
      </c>
      <c r="F12" s="73">
        <v>2</v>
      </c>
      <c r="G12" s="73" t="s">
        <v>3734</v>
      </c>
      <c r="H12" s="73">
        <v>2</v>
      </c>
      <c r="I12" s="73">
        <v>109</v>
      </c>
      <c r="L12" s="124" t="s">
        <v>5919</v>
      </c>
      <c r="M12" s="124">
        <v>155</v>
      </c>
      <c r="N12" s="124">
        <v>100</v>
      </c>
    </row>
    <row r="13" spans="1:15" ht="15.75" thickBot="1" x14ac:dyDescent="0.3">
      <c r="A13" s="73">
        <v>1</v>
      </c>
      <c r="B13" s="73" t="s">
        <v>3729</v>
      </c>
      <c r="C13" s="73">
        <v>1</v>
      </c>
      <c r="D13" s="73">
        <v>26.9</v>
      </c>
      <c r="F13" s="73">
        <v>2</v>
      </c>
      <c r="G13" s="73" t="s">
        <v>3727</v>
      </c>
      <c r="H13" s="73">
        <v>4</v>
      </c>
      <c r="I13" s="73">
        <v>357.1</v>
      </c>
      <c r="L13" s="124" t="s">
        <v>5920</v>
      </c>
      <c r="M13" s="124">
        <v>9</v>
      </c>
      <c r="N13" s="124">
        <v>6</v>
      </c>
    </row>
    <row r="14" spans="1:15" ht="15.75" thickBot="1" x14ac:dyDescent="0.3">
      <c r="A14" s="73">
        <v>1</v>
      </c>
      <c r="B14" s="73" t="s">
        <v>3730</v>
      </c>
      <c r="C14" s="73">
        <v>2</v>
      </c>
      <c r="D14" s="73">
        <v>11.3</v>
      </c>
      <c r="F14" s="73">
        <v>2</v>
      </c>
      <c r="G14" s="73" t="s">
        <v>3741</v>
      </c>
      <c r="H14" s="73">
        <v>4</v>
      </c>
      <c r="I14" s="73">
        <v>59.2</v>
      </c>
      <c r="L14" s="124"/>
      <c r="M14" s="124">
        <f>SUM(M11:M13)</f>
        <v>238</v>
      </c>
      <c r="N14" s="124">
        <f>SUM(N11:N13)</f>
        <v>174</v>
      </c>
      <c r="O14">
        <f>SUM(M14:N14)</f>
        <v>412</v>
      </c>
    </row>
    <row r="15" spans="1:15" ht="15.75" thickBot="1" x14ac:dyDescent="0.3">
      <c r="A15" s="73">
        <v>1</v>
      </c>
      <c r="B15" s="73" t="s">
        <v>3731</v>
      </c>
      <c r="C15" s="73">
        <v>3</v>
      </c>
      <c r="D15" s="73">
        <v>39.700000000000003</v>
      </c>
      <c r="F15" s="73">
        <v>2</v>
      </c>
      <c r="G15" s="73" t="s">
        <v>3742</v>
      </c>
      <c r="H15" s="73">
        <v>6</v>
      </c>
      <c r="I15" s="73">
        <v>219.1</v>
      </c>
    </row>
    <row r="16" spans="1:15" ht="15.75" thickBot="1" x14ac:dyDescent="0.3">
      <c r="A16" s="73">
        <v>1</v>
      </c>
      <c r="B16" s="73" t="s">
        <v>3732</v>
      </c>
      <c r="C16" s="73">
        <v>12</v>
      </c>
      <c r="D16" s="73">
        <v>329.1</v>
      </c>
      <c r="F16" s="73">
        <v>2</v>
      </c>
      <c r="G16" s="73" t="s">
        <v>3739</v>
      </c>
      <c r="H16" s="73">
        <v>1</v>
      </c>
      <c r="I16" s="73">
        <v>40</v>
      </c>
    </row>
    <row r="17" spans="1:9" ht="15.75" thickBot="1" x14ac:dyDescent="0.3">
      <c r="A17" s="73">
        <v>1</v>
      </c>
      <c r="B17" s="73" t="s">
        <v>2868</v>
      </c>
      <c r="C17" s="73">
        <v>10</v>
      </c>
      <c r="D17" s="73">
        <v>464.2</v>
      </c>
      <c r="F17" s="73">
        <v>2</v>
      </c>
      <c r="G17" s="73" t="s">
        <v>3740</v>
      </c>
      <c r="H17" s="73">
        <v>1</v>
      </c>
      <c r="I17" s="73">
        <v>80</v>
      </c>
    </row>
    <row r="18" spans="1:9" ht="15.75" thickBot="1" x14ac:dyDescent="0.3">
      <c r="F18" s="73">
        <v>2</v>
      </c>
      <c r="G18" s="73" t="s">
        <v>2759</v>
      </c>
      <c r="H18" s="73">
        <v>5</v>
      </c>
      <c r="I18" s="73">
        <v>229.7</v>
      </c>
    </row>
    <row r="19" spans="1:9" ht="15.75" thickBot="1" x14ac:dyDescent="0.3">
      <c r="F19" s="73">
        <v>2</v>
      </c>
      <c r="G19" s="73" t="s">
        <v>3731</v>
      </c>
      <c r="H19" s="73">
        <v>5</v>
      </c>
      <c r="I19" s="73">
        <v>145.80000000000001</v>
      </c>
    </row>
    <row r="20" spans="1:9" ht="15.75" thickBot="1" x14ac:dyDescent="0.3">
      <c r="F20" s="73">
        <v>2</v>
      </c>
      <c r="G20" s="73" t="s">
        <v>3732</v>
      </c>
      <c r="H20" s="73">
        <v>18</v>
      </c>
      <c r="I20" s="73">
        <v>625</v>
      </c>
    </row>
    <row r="21" spans="1:9" x14ac:dyDescent="0.25">
      <c r="H21">
        <f>SUM(H2:H20)</f>
        <v>109</v>
      </c>
    </row>
    <row r="23" spans="1:9" ht="15.75" thickBot="1" x14ac:dyDescent="0.3">
      <c r="A23" s="86" t="s">
        <v>3718</v>
      </c>
      <c r="B23" s="87" t="s">
        <v>4184</v>
      </c>
      <c r="C23" s="87" t="s">
        <v>3743</v>
      </c>
      <c r="D23" s="86" t="s">
        <v>4187</v>
      </c>
      <c r="E23" s="86" t="s">
        <v>4186</v>
      </c>
      <c r="F23" s="86" t="s">
        <v>4185</v>
      </c>
    </row>
    <row r="24" spans="1:9" ht="15.75" thickBot="1" x14ac:dyDescent="0.3">
      <c r="A24" s="74">
        <v>1</v>
      </c>
      <c r="B24" s="73" t="s">
        <v>4156</v>
      </c>
      <c r="C24" s="75">
        <f>I2</f>
        <v>99.9</v>
      </c>
      <c r="D24" s="74">
        <v>4.5</v>
      </c>
      <c r="E24" s="84">
        <f>C24/$C$48</f>
        <v>1.2150919529045439E-2</v>
      </c>
      <c r="F24" s="74" t="s">
        <v>4157</v>
      </c>
    </row>
    <row r="25" spans="1:9" ht="15.75" thickBot="1" x14ac:dyDescent="0.3">
      <c r="A25" s="74">
        <v>3</v>
      </c>
      <c r="B25" s="73" t="s">
        <v>4158</v>
      </c>
      <c r="C25" s="75">
        <f>D2+I3</f>
        <v>59.8</v>
      </c>
      <c r="D25" s="74">
        <v>4.75</v>
      </c>
      <c r="E25" s="84">
        <f t="shared" ref="E25:E47" si="0">C25/$C$48</f>
        <v>7.2735234017709425E-3</v>
      </c>
      <c r="F25" s="74" t="s">
        <v>4159</v>
      </c>
    </row>
    <row r="26" spans="1:9" ht="15.75" thickBot="1" x14ac:dyDescent="0.3">
      <c r="A26" s="74">
        <v>16</v>
      </c>
      <c r="B26" s="73" t="s">
        <v>4160</v>
      </c>
      <c r="C26" s="75">
        <f>I4</f>
        <v>458.6</v>
      </c>
      <c r="D26" s="74">
        <v>5</v>
      </c>
      <c r="E26" s="84">
        <f t="shared" si="0"/>
        <v>5.577989685705944E-2</v>
      </c>
      <c r="F26" s="74" t="s">
        <v>4161</v>
      </c>
    </row>
    <row r="27" spans="1:9" ht="15.75" thickBot="1" x14ac:dyDescent="0.3">
      <c r="A27" s="74">
        <v>1</v>
      </c>
      <c r="B27" s="73" t="s">
        <v>4162</v>
      </c>
      <c r="C27" s="75">
        <f>D3</f>
        <v>2</v>
      </c>
      <c r="D27" s="74">
        <v>3.5</v>
      </c>
      <c r="E27" s="84">
        <f t="shared" si="0"/>
        <v>2.4326165223314191E-4</v>
      </c>
      <c r="F27" s="74" t="s">
        <v>4163</v>
      </c>
    </row>
    <row r="28" spans="1:9" ht="15.75" thickBot="1" x14ac:dyDescent="0.3">
      <c r="A28" s="74">
        <v>10</v>
      </c>
      <c r="B28" s="73" t="s">
        <v>4164</v>
      </c>
      <c r="C28" s="75">
        <f>I5</f>
        <v>306.5</v>
      </c>
      <c r="D28" s="74">
        <v>4.5</v>
      </c>
      <c r="E28" s="84">
        <f t="shared" si="0"/>
        <v>3.7279848204728995E-2</v>
      </c>
      <c r="F28" s="74" t="s">
        <v>4157</v>
      </c>
    </row>
    <row r="29" spans="1:9" ht="15.75" thickBot="1" x14ac:dyDescent="0.3">
      <c r="A29" s="74">
        <v>7</v>
      </c>
      <c r="B29" s="73" t="s">
        <v>3721</v>
      </c>
      <c r="C29" s="75">
        <f>D4+I6+O2</f>
        <v>378.19999999999993</v>
      </c>
      <c r="D29" s="74">
        <v>4.5</v>
      </c>
      <c r="E29" s="84">
        <f t="shared" si="0"/>
        <v>4.6000778437287122E-2</v>
      </c>
      <c r="F29" s="74" t="s">
        <v>4157</v>
      </c>
    </row>
    <row r="30" spans="1:9" ht="15.75" thickBot="1" x14ac:dyDescent="0.3">
      <c r="A30" s="74">
        <v>4</v>
      </c>
      <c r="B30" s="73" t="s">
        <v>3722</v>
      </c>
      <c r="C30" s="75">
        <f>D5+I7+O3</f>
        <v>249.9</v>
      </c>
      <c r="D30" s="74">
        <v>4.25</v>
      </c>
      <c r="E30" s="84">
        <f t="shared" si="0"/>
        <v>3.039554344653108E-2</v>
      </c>
      <c r="F30" s="74" t="s">
        <v>4165</v>
      </c>
    </row>
    <row r="31" spans="1:9" ht="15.75" thickBot="1" x14ac:dyDescent="0.3">
      <c r="A31" s="74">
        <v>1</v>
      </c>
      <c r="B31" s="73" t="s">
        <v>3723</v>
      </c>
      <c r="C31" s="75">
        <f>D6</f>
        <v>10</v>
      </c>
      <c r="D31" s="74">
        <v>4.75</v>
      </c>
      <c r="E31" s="84">
        <f t="shared" si="0"/>
        <v>1.2163082611657094E-3</v>
      </c>
      <c r="F31" s="74" t="s">
        <v>4159</v>
      </c>
    </row>
    <row r="32" spans="1:9" ht="15.75" thickBot="1" x14ac:dyDescent="0.3">
      <c r="A32" s="74">
        <v>3</v>
      </c>
      <c r="B32" s="73" t="s">
        <v>4166</v>
      </c>
      <c r="C32" s="75">
        <v>128.80000000000001</v>
      </c>
      <c r="D32" s="74">
        <v>3.75</v>
      </c>
      <c r="E32" s="84">
        <f t="shared" si="0"/>
        <v>1.566605040381434E-2</v>
      </c>
      <c r="F32" s="74" t="s">
        <v>4167</v>
      </c>
    </row>
    <row r="33" spans="1:6" ht="15.75" thickBot="1" x14ac:dyDescent="0.3">
      <c r="A33" s="74">
        <v>13</v>
      </c>
      <c r="B33" s="73" t="s">
        <v>4188</v>
      </c>
      <c r="C33" s="75">
        <f>D7+I9</f>
        <v>1338</v>
      </c>
      <c r="D33" s="74">
        <v>5.25</v>
      </c>
      <c r="E33" s="84">
        <f t="shared" si="0"/>
        <v>0.16274204534397194</v>
      </c>
      <c r="F33" s="74" t="s">
        <v>4168</v>
      </c>
    </row>
    <row r="34" spans="1:6" ht="15.75" thickBot="1" x14ac:dyDescent="0.3">
      <c r="A34" s="74">
        <v>25</v>
      </c>
      <c r="B34" s="73" t="s">
        <v>4169</v>
      </c>
      <c r="C34" s="75">
        <f>D8+I10</f>
        <v>1287.8</v>
      </c>
      <c r="D34" s="74">
        <v>4.25</v>
      </c>
      <c r="E34" s="84">
        <f t="shared" si="0"/>
        <v>0.15663617787292006</v>
      </c>
      <c r="F34" s="74" t="s">
        <v>4165</v>
      </c>
    </row>
    <row r="35" spans="1:6" ht="15.75" thickBot="1" x14ac:dyDescent="0.3">
      <c r="A35" s="74">
        <v>10</v>
      </c>
      <c r="B35" s="73" t="s">
        <v>4170</v>
      </c>
      <c r="C35" s="75">
        <f>D9+I11</f>
        <v>246</v>
      </c>
      <c r="D35" s="74">
        <v>3.5</v>
      </c>
      <c r="E35" s="84">
        <f t="shared" si="0"/>
        <v>2.9921183224676455E-2</v>
      </c>
      <c r="F35" s="74" t="s">
        <v>4163</v>
      </c>
    </row>
    <row r="36" spans="1:6" ht="15.75" thickBot="1" x14ac:dyDescent="0.3">
      <c r="A36" s="74">
        <v>6</v>
      </c>
      <c r="B36" s="73" t="s">
        <v>4171</v>
      </c>
      <c r="C36" s="75">
        <v>162.6</v>
      </c>
      <c r="D36" s="74">
        <v>4.3</v>
      </c>
      <c r="E36" s="84">
        <f t="shared" si="0"/>
        <v>1.9777172326554435E-2</v>
      </c>
      <c r="F36" s="74" t="s">
        <v>4172</v>
      </c>
    </row>
    <row r="37" spans="1:6" ht="15.75" thickBot="1" x14ac:dyDescent="0.3">
      <c r="A37" s="74">
        <v>5</v>
      </c>
      <c r="B37" s="73" t="s">
        <v>4173</v>
      </c>
      <c r="C37" s="75">
        <f>D11+I13</f>
        <v>1107.0999999999999</v>
      </c>
      <c r="D37" s="74">
        <v>5.5</v>
      </c>
      <c r="E37" s="84">
        <f t="shared" si="0"/>
        <v>0.1346574875936557</v>
      </c>
      <c r="F37" s="74" t="s">
        <v>4174</v>
      </c>
    </row>
    <row r="38" spans="1:6" ht="15.75" thickBot="1" x14ac:dyDescent="0.3">
      <c r="A38" s="74">
        <v>5</v>
      </c>
      <c r="B38" s="73" t="s">
        <v>3728</v>
      </c>
      <c r="C38" s="75">
        <f>D12+I14</f>
        <v>158.19999999999999</v>
      </c>
      <c r="D38" s="74">
        <v>5</v>
      </c>
      <c r="E38" s="84">
        <f t="shared" si="0"/>
        <v>1.9241996691641523E-2</v>
      </c>
      <c r="F38" s="74" t="s">
        <v>4161</v>
      </c>
    </row>
    <row r="39" spans="1:6" ht="15.75" thickBot="1" x14ac:dyDescent="0.3">
      <c r="A39" s="74">
        <v>10</v>
      </c>
      <c r="B39" s="73" t="s">
        <v>3742</v>
      </c>
      <c r="C39" s="75">
        <f>D13+I15</f>
        <v>246</v>
      </c>
      <c r="D39" s="74">
        <v>5</v>
      </c>
      <c r="E39" s="84">
        <f t="shared" si="0"/>
        <v>2.9921183224676455E-2</v>
      </c>
      <c r="F39" s="74" t="s">
        <v>4176</v>
      </c>
    </row>
    <row r="40" spans="1:6" ht="15.75" thickBot="1" x14ac:dyDescent="0.3">
      <c r="A40" s="74">
        <v>1</v>
      </c>
      <c r="B40" s="73" t="s">
        <v>4189</v>
      </c>
      <c r="C40" s="75">
        <v>40</v>
      </c>
      <c r="D40" s="74">
        <v>4</v>
      </c>
      <c r="E40" s="84">
        <f t="shared" si="0"/>
        <v>4.8652330446628377E-3</v>
      </c>
      <c r="F40" s="74" t="s">
        <v>4175</v>
      </c>
    </row>
    <row r="41" spans="1:6" ht="15.75" thickBot="1" x14ac:dyDescent="0.3">
      <c r="A41" s="74">
        <v>1</v>
      </c>
      <c r="B41" s="73" t="s">
        <v>4177</v>
      </c>
      <c r="C41" s="75">
        <f>O4</f>
        <v>9.8000000000000007</v>
      </c>
      <c r="D41" s="74">
        <v>3.25</v>
      </c>
      <c r="E41" s="84">
        <f t="shared" si="0"/>
        <v>1.1919820959423954E-3</v>
      </c>
      <c r="F41" s="74" t="s">
        <v>4178</v>
      </c>
    </row>
    <row r="42" spans="1:6" ht="15.75" thickBot="1" x14ac:dyDescent="0.3">
      <c r="A42" s="74">
        <v>1</v>
      </c>
      <c r="B42" s="73" t="s">
        <v>4179</v>
      </c>
      <c r="C42" s="75">
        <f>I17</f>
        <v>80</v>
      </c>
      <c r="D42" s="74">
        <v>4.5</v>
      </c>
      <c r="E42" s="84">
        <f t="shared" si="0"/>
        <v>9.7304660893256754E-3</v>
      </c>
      <c r="F42" s="74" t="s">
        <v>4157</v>
      </c>
    </row>
    <row r="43" spans="1:6" ht="15.75" thickBot="1" x14ac:dyDescent="0.3">
      <c r="A43" s="74">
        <v>7</v>
      </c>
      <c r="B43" s="73" t="s">
        <v>2759</v>
      </c>
      <c r="C43" s="75">
        <f>I18+D14</f>
        <v>241</v>
      </c>
      <c r="D43" s="74">
        <v>4</v>
      </c>
      <c r="E43" s="84">
        <f t="shared" si="0"/>
        <v>2.9313029094093598E-2</v>
      </c>
      <c r="F43" s="74" t="s">
        <v>4180</v>
      </c>
    </row>
    <row r="44" spans="1:6" ht="15.75" thickBot="1" x14ac:dyDescent="0.3">
      <c r="A44" s="74">
        <v>8</v>
      </c>
      <c r="B44" s="73" t="s">
        <v>4181</v>
      </c>
      <c r="C44" s="75">
        <f>D15+I19</f>
        <v>185.5</v>
      </c>
      <c r="D44" s="74">
        <v>4.5</v>
      </c>
      <c r="E44" s="84">
        <f t="shared" si="0"/>
        <v>2.2562518244623912E-2</v>
      </c>
      <c r="F44" s="74" t="s">
        <v>4157</v>
      </c>
    </row>
    <row r="45" spans="1:6" ht="15.75" thickBot="1" x14ac:dyDescent="0.3">
      <c r="A45" s="74">
        <v>30</v>
      </c>
      <c r="B45" s="73" t="s">
        <v>4182</v>
      </c>
      <c r="C45" s="75">
        <f>D16+I20</f>
        <v>954.1</v>
      </c>
      <c r="D45" s="74">
        <v>4.5</v>
      </c>
      <c r="E45" s="84">
        <f t="shared" si="0"/>
        <v>0.11604797119782034</v>
      </c>
      <c r="F45" s="74" t="s">
        <v>4157</v>
      </c>
    </row>
    <row r="46" spans="1:6" ht="15.75" thickBot="1" x14ac:dyDescent="0.3">
      <c r="A46" s="74">
        <v>10</v>
      </c>
      <c r="B46" s="73" t="s">
        <v>2868</v>
      </c>
      <c r="C46" s="75">
        <f>D17</f>
        <v>464.2</v>
      </c>
      <c r="D46" s="74">
        <v>4.5</v>
      </c>
      <c r="E46" s="84">
        <f t="shared" si="0"/>
        <v>5.6461029483312233E-2</v>
      </c>
      <c r="F46" s="74" t="s">
        <v>4157</v>
      </c>
    </row>
    <row r="47" spans="1:6" ht="15.75" thickBot="1" x14ac:dyDescent="0.3">
      <c r="A47" s="74">
        <v>1</v>
      </c>
      <c r="B47" s="73" t="s">
        <v>4183</v>
      </c>
      <c r="C47" s="75">
        <f>O5</f>
        <v>7.6</v>
      </c>
      <c r="D47" s="74">
        <v>5.5</v>
      </c>
      <c r="E47" s="84">
        <f t="shared" si="0"/>
        <v>9.2439427848593921E-4</v>
      </c>
      <c r="F47" s="74" t="s">
        <v>4174</v>
      </c>
    </row>
    <row r="48" spans="1:6" ht="15.75" thickBot="1" x14ac:dyDescent="0.3">
      <c r="A48">
        <f>SUM(A24:A47)</f>
        <v>179</v>
      </c>
      <c r="C48">
        <f>SUM(C24:C47)</f>
        <v>8221.6000000000022</v>
      </c>
      <c r="E48" s="85">
        <f>SUM(E24:E47)</f>
        <v>0.99999999999999956</v>
      </c>
    </row>
    <row r="49" spans="1:16" ht="15.75" thickBot="1" x14ac:dyDescent="0.3">
      <c r="O49" s="97" t="s">
        <v>5938</v>
      </c>
      <c r="P49" s="95" t="s">
        <v>4185</v>
      </c>
    </row>
    <row r="50" spans="1:16" ht="15.75" thickBot="1" x14ac:dyDescent="0.3">
      <c r="A50">
        <v>1727</v>
      </c>
      <c r="B50">
        <v>986</v>
      </c>
      <c r="C50" s="106">
        <f>B50/A50</f>
        <v>0.57093225246091484</v>
      </c>
      <c r="K50" s="102" t="s">
        <v>5938</v>
      </c>
      <c r="L50" s="103" t="s">
        <v>4185</v>
      </c>
      <c r="O50" s="96" t="s">
        <v>4173</v>
      </c>
      <c r="P50" s="94" t="s">
        <v>4174</v>
      </c>
    </row>
    <row r="51" spans="1:16" ht="15.75" thickBot="1" x14ac:dyDescent="0.3">
      <c r="K51" s="99" t="s">
        <v>4173</v>
      </c>
      <c r="L51" s="101" t="s">
        <v>4174</v>
      </c>
      <c r="O51" s="73" t="s">
        <v>4183</v>
      </c>
      <c r="P51" s="74" t="s">
        <v>4174</v>
      </c>
    </row>
    <row r="52" spans="1:16" ht="15.75" thickBot="1" x14ac:dyDescent="0.3">
      <c r="K52" s="99" t="s">
        <v>4183</v>
      </c>
      <c r="L52" s="101" t="s">
        <v>4174</v>
      </c>
      <c r="O52" s="96" t="s">
        <v>4188</v>
      </c>
      <c r="P52" s="94" t="s">
        <v>4168</v>
      </c>
    </row>
    <row r="53" spans="1:16" ht="15.75" thickBot="1" x14ac:dyDescent="0.3">
      <c r="K53" s="99" t="s">
        <v>4188</v>
      </c>
      <c r="L53" s="101" t="s">
        <v>4168</v>
      </c>
      <c r="O53" s="96" t="s">
        <v>4160</v>
      </c>
      <c r="P53" s="94" t="s">
        <v>4161</v>
      </c>
    </row>
    <row r="54" spans="1:16" ht="15.75" thickBot="1" x14ac:dyDescent="0.3">
      <c r="K54" s="98" t="s">
        <v>4160</v>
      </c>
      <c r="L54" s="100" t="s">
        <v>4161</v>
      </c>
      <c r="O54" s="96" t="s">
        <v>3728</v>
      </c>
      <c r="P54" s="94" t="s">
        <v>4161</v>
      </c>
    </row>
    <row r="55" spans="1:16" ht="15.75" thickBot="1" x14ac:dyDescent="0.3">
      <c r="K55" s="98" t="s">
        <v>3728</v>
      </c>
      <c r="L55" s="100" t="s">
        <v>4161</v>
      </c>
      <c r="O55" s="73" t="s">
        <v>4158</v>
      </c>
      <c r="P55" s="74" t="s">
        <v>4159</v>
      </c>
    </row>
    <row r="56" spans="1:16" ht="15.75" thickBot="1" x14ac:dyDescent="0.3">
      <c r="K56" s="99" t="s">
        <v>4158</v>
      </c>
      <c r="L56" s="101" t="s">
        <v>4159</v>
      </c>
      <c r="O56" s="96" t="s">
        <v>3723</v>
      </c>
      <c r="P56" s="94" t="s">
        <v>4159</v>
      </c>
    </row>
    <row r="57" spans="1:16" ht="15.75" thickBot="1" x14ac:dyDescent="0.3">
      <c r="K57" s="99" t="s">
        <v>3723</v>
      </c>
      <c r="L57" s="101" t="s">
        <v>4159</v>
      </c>
      <c r="O57" s="73" t="s">
        <v>3742</v>
      </c>
      <c r="P57" s="74" t="s">
        <v>4176</v>
      </c>
    </row>
    <row r="58" spans="1:16" ht="15.75" thickBot="1" x14ac:dyDescent="0.3">
      <c r="K58" s="99" t="s">
        <v>3742</v>
      </c>
      <c r="L58" s="101" t="s">
        <v>4176</v>
      </c>
      <c r="O58" s="96" t="s">
        <v>4156</v>
      </c>
      <c r="P58" s="94" t="s">
        <v>4157</v>
      </c>
    </row>
    <row r="59" spans="1:16" ht="15.75" thickBot="1" x14ac:dyDescent="0.3">
      <c r="K59" s="98" t="s">
        <v>4156</v>
      </c>
      <c r="L59" s="100" t="s">
        <v>4157</v>
      </c>
      <c r="O59" s="96" t="s">
        <v>4164</v>
      </c>
      <c r="P59" s="94" t="s">
        <v>4157</v>
      </c>
    </row>
    <row r="60" spans="1:16" ht="15.75" thickBot="1" x14ac:dyDescent="0.3">
      <c r="K60" s="98" t="s">
        <v>4164</v>
      </c>
      <c r="L60" s="100" t="s">
        <v>4157</v>
      </c>
      <c r="O60" s="96" t="s">
        <v>3721</v>
      </c>
      <c r="P60" s="94" t="s">
        <v>4157</v>
      </c>
    </row>
    <row r="61" spans="1:16" ht="15.75" thickBot="1" x14ac:dyDescent="0.3">
      <c r="K61" s="99" t="s">
        <v>3721</v>
      </c>
      <c r="L61" s="101" t="s">
        <v>4157</v>
      </c>
      <c r="O61" s="96" t="s">
        <v>4179</v>
      </c>
      <c r="P61" s="94" t="s">
        <v>4157</v>
      </c>
    </row>
    <row r="62" spans="1:16" ht="15.75" thickBot="1" x14ac:dyDescent="0.3">
      <c r="K62" s="98" t="s">
        <v>4179</v>
      </c>
      <c r="L62" s="100" t="s">
        <v>4157</v>
      </c>
      <c r="O62" s="96" t="s">
        <v>4181</v>
      </c>
      <c r="P62" s="94" t="s">
        <v>4157</v>
      </c>
    </row>
    <row r="63" spans="1:16" ht="15.75" thickBot="1" x14ac:dyDescent="0.3">
      <c r="K63" s="98" t="s">
        <v>4181</v>
      </c>
      <c r="L63" s="100" t="s">
        <v>4157</v>
      </c>
      <c r="O63" s="73" t="s">
        <v>4182</v>
      </c>
      <c r="P63" s="74" t="s">
        <v>4157</v>
      </c>
    </row>
    <row r="64" spans="1:16" ht="15.75" thickBot="1" x14ac:dyDescent="0.3">
      <c r="K64" s="99" t="s">
        <v>4182</v>
      </c>
      <c r="L64" s="101" t="s">
        <v>4157</v>
      </c>
      <c r="O64" s="96" t="s">
        <v>2868</v>
      </c>
      <c r="P64" s="94" t="s">
        <v>4157</v>
      </c>
    </row>
    <row r="65" spans="11:16" ht="15.75" thickBot="1" x14ac:dyDescent="0.3">
      <c r="K65" s="98" t="s">
        <v>2868</v>
      </c>
      <c r="L65" s="100" t="s">
        <v>4157</v>
      </c>
      <c r="O65" s="96" t="s">
        <v>3722</v>
      </c>
      <c r="P65" s="94" t="s">
        <v>4165</v>
      </c>
    </row>
    <row r="66" spans="11:16" ht="15.75" thickBot="1" x14ac:dyDescent="0.3">
      <c r="K66" s="98" t="s">
        <v>3722</v>
      </c>
      <c r="L66" s="100" t="s">
        <v>4165</v>
      </c>
      <c r="O66" s="96" t="s">
        <v>4169</v>
      </c>
      <c r="P66" s="94" t="s">
        <v>4165</v>
      </c>
    </row>
    <row r="67" spans="11:16" ht="15.75" thickBot="1" x14ac:dyDescent="0.3">
      <c r="K67" s="98" t="s">
        <v>4169</v>
      </c>
      <c r="L67" s="100" t="s">
        <v>4165</v>
      </c>
      <c r="O67" s="96" t="s">
        <v>4171</v>
      </c>
      <c r="P67" s="94" t="s">
        <v>4172</v>
      </c>
    </row>
    <row r="68" spans="11:16" ht="15.75" thickBot="1" x14ac:dyDescent="0.3">
      <c r="K68" s="98" t="s">
        <v>4171</v>
      </c>
      <c r="L68" s="100" t="s">
        <v>4172</v>
      </c>
      <c r="O68" s="96" t="s">
        <v>2759</v>
      </c>
      <c r="P68" s="94" t="s">
        <v>4180</v>
      </c>
    </row>
    <row r="69" spans="11:16" ht="15.75" thickBot="1" x14ac:dyDescent="0.3">
      <c r="K69" s="99" t="s">
        <v>2759</v>
      </c>
      <c r="L69" s="101" t="s">
        <v>4180</v>
      </c>
      <c r="O69" s="96" t="s">
        <v>4166</v>
      </c>
      <c r="P69" s="94" t="s">
        <v>4167</v>
      </c>
    </row>
    <row r="70" spans="11:16" ht="15.75" thickBot="1" x14ac:dyDescent="0.3">
      <c r="K70" s="98" t="s">
        <v>4166</v>
      </c>
      <c r="L70" s="100" t="s">
        <v>4167</v>
      </c>
      <c r="O70" s="96" t="s">
        <v>4189</v>
      </c>
      <c r="P70" s="94" t="s">
        <v>4175</v>
      </c>
    </row>
    <row r="71" spans="11:16" ht="15.75" thickBot="1" x14ac:dyDescent="0.3">
      <c r="K71" s="98" t="s">
        <v>4189</v>
      </c>
      <c r="L71" s="100" t="s">
        <v>4175</v>
      </c>
      <c r="O71" s="73" t="s">
        <v>4162</v>
      </c>
      <c r="P71" s="74" t="s">
        <v>4163</v>
      </c>
    </row>
    <row r="72" spans="11:16" ht="15.75" thickBot="1" x14ac:dyDescent="0.3">
      <c r="K72" s="99" t="s">
        <v>4162</v>
      </c>
      <c r="L72" s="101" t="s">
        <v>4163</v>
      </c>
      <c r="O72" s="96" t="s">
        <v>4170</v>
      </c>
      <c r="P72" s="94" t="s">
        <v>4163</v>
      </c>
    </row>
    <row r="73" spans="11:16" ht="15.75" thickBot="1" x14ac:dyDescent="0.3">
      <c r="K73" s="99" t="s">
        <v>4170</v>
      </c>
      <c r="L73" s="101" t="s">
        <v>4163</v>
      </c>
      <c r="O73" s="73" t="s">
        <v>4177</v>
      </c>
      <c r="P73" s="74" t="s">
        <v>4178</v>
      </c>
    </row>
    <row r="74" spans="11:16" x14ac:dyDescent="0.25">
      <c r="K74" s="104" t="s">
        <v>4177</v>
      </c>
      <c r="L74" s="105" t="s">
        <v>4178</v>
      </c>
    </row>
  </sheetData>
  <pageMargins left="0.7" right="0.7" top="0.75" bottom="0.75" header="0.3" footer="0.3"/>
  <pageSetup orientation="portrait" r:id="rId1"/>
  <tableParts count="2">
    <tablePart r:id="rId2"/>
    <tablePart r:id="rId3"/>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FC2AB-F05B-46CD-9F05-DBA7DA39E71C}">
  <dimension ref="A1:G20"/>
  <sheetViews>
    <sheetView showGridLines="0" topLeftCell="A8" workbookViewId="0">
      <selection activeCell="E10" sqref="E10"/>
    </sheetView>
  </sheetViews>
  <sheetFormatPr baseColWidth="10" defaultRowHeight="15" x14ac:dyDescent="0.25"/>
  <cols>
    <col min="1" max="1" width="29.85546875" customWidth="1"/>
    <col min="2" max="3" width="17" hidden="1" customWidth="1"/>
    <col min="4" max="4" width="11.42578125" hidden="1" customWidth="1"/>
    <col min="5" max="5" width="22.7109375" customWidth="1"/>
    <col min="6" max="6" width="19.7109375" customWidth="1"/>
    <col min="7" max="7" width="25.7109375" customWidth="1"/>
  </cols>
  <sheetData>
    <row r="1" spans="1:7" ht="30" x14ac:dyDescent="0.25">
      <c r="A1" s="122" t="s">
        <v>4190</v>
      </c>
      <c r="B1" s="122" t="s">
        <v>3707</v>
      </c>
      <c r="C1" s="122" t="s">
        <v>3708</v>
      </c>
      <c r="D1" s="122" t="s">
        <v>3709</v>
      </c>
      <c r="E1" s="122" t="s">
        <v>5917</v>
      </c>
      <c r="F1" s="123" t="s">
        <v>4105</v>
      </c>
      <c r="G1" s="122" t="s">
        <v>3714</v>
      </c>
    </row>
    <row r="2" spans="1:7" x14ac:dyDescent="0.25">
      <c r="A2" s="118" t="s">
        <v>3706</v>
      </c>
      <c r="B2" s="118">
        <v>0</v>
      </c>
      <c r="C2" s="119">
        <v>0</v>
      </c>
      <c r="D2" s="118">
        <v>445</v>
      </c>
      <c r="E2" s="118">
        <v>2694.4</v>
      </c>
      <c r="F2" s="118">
        <f>SUM(B2:D2)</f>
        <v>445</v>
      </c>
      <c r="G2" s="120">
        <f>F2/E2</f>
        <v>0.16515736342042756</v>
      </c>
    </row>
    <row r="3" spans="1:7" x14ac:dyDescent="0.25">
      <c r="A3" s="118" t="s">
        <v>3710</v>
      </c>
      <c r="B3" s="118">
        <v>3.2</v>
      </c>
      <c r="C3" s="118">
        <v>17.3</v>
      </c>
      <c r="D3" s="118">
        <v>102</v>
      </c>
      <c r="E3" s="118">
        <v>1152.5999999999999</v>
      </c>
      <c r="F3" s="118">
        <f>SUM(B3:D3)</f>
        <v>122.5</v>
      </c>
      <c r="G3" s="120">
        <f t="shared" ref="G3:G16" si="0">F3/E3</f>
        <v>0.10628145063335069</v>
      </c>
    </row>
    <row r="4" spans="1:7" x14ac:dyDescent="0.25">
      <c r="A4" s="118" t="s">
        <v>3711</v>
      </c>
      <c r="B4" s="118">
        <v>0</v>
      </c>
      <c r="C4" s="118">
        <v>9.9</v>
      </c>
      <c r="D4" s="118">
        <v>36.699999999999996</v>
      </c>
      <c r="E4" s="118">
        <v>3427.3000000000025</v>
      </c>
      <c r="F4" s="118">
        <f t="shared" ref="F4:F14" si="1">SUM(B4:D4)</f>
        <v>46.599999999999994</v>
      </c>
      <c r="G4" s="120">
        <f t="shared" si="0"/>
        <v>1.3596708779505721E-2</v>
      </c>
    </row>
    <row r="5" spans="1:7" x14ac:dyDescent="0.25">
      <c r="A5" s="118" t="s">
        <v>3712</v>
      </c>
      <c r="B5" s="118">
        <v>0</v>
      </c>
      <c r="C5" s="118">
        <v>26.5</v>
      </c>
      <c r="D5" s="118">
        <v>79.2</v>
      </c>
      <c r="E5" s="118">
        <v>881.7</v>
      </c>
      <c r="F5" s="118">
        <f>SUM(B5:D5)</f>
        <v>105.7</v>
      </c>
      <c r="G5" s="120">
        <f t="shared" si="0"/>
        <v>0.11988204604740842</v>
      </c>
    </row>
    <row r="6" spans="1:7" x14ac:dyDescent="0.25">
      <c r="A6" s="118" t="s">
        <v>1153</v>
      </c>
      <c r="B6" s="118">
        <v>9.9</v>
      </c>
      <c r="C6" s="118">
        <v>239.63000000000002</v>
      </c>
      <c r="D6" s="118">
        <v>1138.93</v>
      </c>
      <c r="E6" s="118">
        <v>2297.2800000000002</v>
      </c>
      <c r="F6" s="118">
        <f t="shared" ref="F6" si="2">SUM(B6:D6)</f>
        <v>1388.46</v>
      </c>
      <c r="G6" s="120">
        <f t="shared" si="0"/>
        <v>0.60439302131216044</v>
      </c>
    </row>
    <row r="7" spans="1:7" x14ac:dyDescent="0.25">
      <c r="A7" s="118" t="s">
        <v>1166</v>
      </c>
      <c r="B7" s="118">
        <v>0</v>
      </c>
      <c r="C7" s="118">
        <v>15.600000000000001</v>
      </c>
      <c r="D7" s="118">
        <v>15.600000000000001</v>
      </c>
      <c r="E7" s="118">
        <v>31.2</v>
      </c>
      <c r="F7" s="118">
        <f t="shared" si="1"/>
        <v>31.200000000000003</v>
      </c>
      <c r="G7" s="120">
        <f t="shared" si="0"/>
        <v>1.0000000000000002</v>
      </c>
    </row>
    <row r="8" spans="1:7" x14ac:dyDescent="0.25">
      <c r="A8" s="118" t="s">
        <v>1172</v>
      </c>
      <c r="B8" s="118">
        <v>0</v>
      </c>
      <c r="C8" s="118">
        <v>0</v>
      </c>
      <c r="D8" s="118">
        <v>178.4</v>
      </c>
      <c r="E8" s="118">
        <v>2756.4000000000042</v>
      </c>
      <c r="F8" s="118">
        <f t="shared" si="1"/>
        <v>178.4</v>
      </c>
      <c r="G8" s="120">
        <f t="shared" si="0"/>
        <v>6.4722101291539588E-2</v>
      </c>
    </row>
    <row r="9" spans="1:7" x14ac:dyDescent="0.25">
      <c r="A9" s="121" t="s">
        <v>221</v>
      </c>
      <c r="B9" s="121">
        <v>96.4</v>
      </c>
      <c r="C9" s="121">
        <v>381.8</v>
      </c>
      <c r="D9" s="121">
        <v>700.99999999999989</v>
      </c>
      <c r="E9" s="118">
        <v>5531.8799999999947</v>
      </c>
      <c r="F9" s="118">
        <f t="shared" si="1"/>
        <v>1179.1999999999998</v>
      </c>
      <c r="G9" s="120">
        <f t="shared" si="0"/>
        <v>0.21316442149865886</v>
      </c>
    </row>
    <row r="10" spans="1:7" x14ac:dyDescent="0.25">
      <c r="A10" s="118" t="s">
        <v>2174</v>
      </c>
      <c r="B10" s="118">
        <v>0</v>
      </c>
      <c r="C10" s="118">
        <v>182.20000000000005</v>
      </c>
      <c r="D10" s="118">
        <v>276.8</v>
      </c>
      <c r="E10" s="118">
        <v>1254.7</v>
      </c>
      <c r="F10" s="118">
        <f>SUM(B10:D10)</f>
        <v>459.00000000000006</v>
      </c>
      <c r="G10" s="120">
        <f t="shared" si="0"/>
        <v>0.36582449988044952</v>
      </c>
    </row>
    <row r="11" spans="1:7" x14ac:dyDescent="0.25">
      <c r="A11" s="118" t="s">
        <v>2489</v>
      </c>
      <c r="B11" s="118">
        <v>39.799999999999997</v>
      </c>
      <c r="C11" s="118">
        <v>47.8</v>
      </c>
      <c r="D11" s="118">
        <v>157.69999999999999</v>
      </c>
      <c r="E11" s="118">
        <v>1026.78</v>
      </c>
      <c r="F11" s="118">
        <f t="shared" si="1"/>
        <v>245.29999999999998</v>
      </c>
      <c r="G11" s="120">
        <f t="shared" si="0"/>
        <v>0.23890219910789068</v>
      </c>
    </row>
    <row r="12" spans="1:7" x14ac:dyDescent="0.25">
      <c r="A12" s="118" t="s">
        <v>3713</v>
      </c>
      <c r="B12" s="118">
        <v>19.899999999999999</v>
      </c>
      <c r="C12" s="118">
        <v>79.5</v>
      </c>
      <c r="D12" s="118">
        <v>79.5</v>
      </c>
      <c r="E12" s="118">
        <v>1006.4999999999997</v>
      </c>
      <c r="F12" s="118">
        <f t="shared" si="1"/>
        <v>178.9</v>
      </c>
      <c r="G12" s="120">
        <f t="shared" si="0"/>
        <v>0.17774465971187289</v>
      </c>
    </row>
    <row r="13" spans="1:7" x14ac:dyDescent="0.25">
      <c r="A13" s="118" t="s">
        <v>2759</v>
      </c>
      <c r="B13" s="118">
        <v>0</v>
      </c>
      <c r="C13" s="118">
        <v>43</v>
      </c>
      <c r="D13" s="118">
        <v>52.9</v>
      </c>
      <c r="E13" s="118">
        <v>2468.5000000000014</v>
      </c>
      <c r="F13" s="118">
        <f t="shared" si="1"/>
        <v>95.9</v>
      </c>
      <c r="G13" s="120">
        <f t="shared" si="0"/>
        <v>3.8849503747214888E-2</v>
      </c>
    </row>
    <row r="14" spans="1:7" x14ac:dyDescent="0.25">
      <c r="A14" s="118" t="s">
        <v>2868</v>
      </c>
      <c r="B14" s="118">
        <v>29.799999999999997</v>
      </c>
      <c r="C14" s="118">
        <v>44.69</v>
      </c>
      <c r="D14" s="118">
        <v>254.49</v>
      </c>
      <c r="E14" s="118">
        <v>1225.7000000000007</v>
      </c>
      <c r="F14" s="118">
        <f t="shared" si="1"/>
        <v>328.98</v>
      </c>
      <c r="G14" s="120">
        <f t="shared" si="0"/>
        <v>0.26840172962388825</v>
      </c>
    </row>
    <row r="15" spans="1:7" x14ac:dyDescent="0.25">
      <c r="A15" s="118" t="s">
        <v>3715</v>
      </c>
      <c r="B15" s="118"/>
      <c r="C15" s="118"/>
      <c r="D15" s="118"/>
      <c r="E15" s="118">
        <f>SUM(E2:E14)</f>
        <v>25754.940000000002</v>
      </c>
      <c r="F15" s="118">
        <f>SUM(F2:F14)</f>
        <v>4805.1399999999994</v>
      </c>
      <c r="G15" s="120">
        <f t="shared" si="0"/>
        <v>0.18657158587828196</v>
      </c>
    </row>
    <row r="16" spans="1:7" x14ac:dyDescent="0.25">
      <c r="A16" s="107"/>
      <c r="B16" s="107"/>
      <c r="C16" s="107"/>
      <c r="D16" s="107"/>
      <c r="E16" s="108">
        <f>E15-F15</f>
        <v>20949.800000000003</v>
      </c>
      <c r="F16" s="118">
        <f>F15</f>
        <v>4805.1399999999994</v>
      </c>
      <c r="G16" s="120">
        <f t="shared" si="0"/>
        <v>0.22936448080649929</v>
      </c>
    </row>
    <row r="19" spans="6:6" hidden="1" x14ac:dyDescent="0.25">
      <c r="F19" s="92">
        <f>F15/E15</f>
        <v>0.18657158587828196</v>
      </c>
    </row>
    <row r="20" spans="6:6" x14ac:dyDescent="0.25">
      <c r="F20" s="92"/>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F433E-21ED-4FC1-BA57-6984DCAE928A}">
  <dimension ref="A1:D29"/>
  <sheetViews>
    <sheetView showGridLines="0" topLeftCell="A10" workbookViewId="0">
      <selection activeCell="G27" sqref="G27"/>
    </sheetView>
  </sheetViews>
  <sheetFormatPr baseColWidth="10" defaultRowHeight="15" x14ac:dyDescent="0.25"/>
  <cols>
    <col min="1" max="1" width="33.85546875" style="33" customWidth="1"/>
    <col min="2" max="2" width="36.28515625" style="33" customWidth="1"/>
    <col min="3" max="3" width="31.42578125" style="33" customWidth="1"/>
    <col min="4" max="4" width="27.85546875" style="33" customWidth="1"/>
    <col min="5" max="16384" width="11.42578125" style="33"/>
  </cols>
  <sheetData>
    <row r="1" spans="1:4" ht="30" x14ac:dyDescent="0.25">
      <c r="A1" s="139" t="s">
        <v>5939</v>
      </c>
      <c r="B1" s="139" t="s">
        <v>5940</v>
      </c>
      <c r="C1" s="139" t="s">
        <v>5941</v>
      </c>
      <c r="D1" s="139" t="s">
        <v>5942</v>
      </c>
    </row>
    <row r="2" spans="1:4" x14ac:dyDescent="0.25">
      <c r="A2" s="115" t="s">
        <v>5963</v>
      </c>
      <c r="B2" s="116">
        <v>19.899999999999999</v>
      </c>
      <c r="C2" s="116">
        <v>152.33000000000001</v>
      </c>
      <c r="D2" s="117">
        <v>0.31900000000000001</v>
      </c>
    </row>
    <row r="3" spans="1:4" x14ac:dyDescent="0.25">
      <c r="A3" s="115" t="s">
        <v>5943</v>
      </c>
      <c r="B3" s="116">
        <v>19.899999999999999</v>
      </c>
      <c r="C3" s="116">
        <v>147.12</v>
      </c>
      <c r="D3" s="117">
        <v>0.308</v>
      </c>
    </row>
    <row r="4" spans="1:4" x14ac:dyDescent="0.25">
      <c r="A4" s="115" t="s">
        <v>5944</v>
      </c>
      <c r="B4" s="116">
        <v>19.899999999999999</v>
      </c>
      <c r="C4" s="116">
        <v>145.94</v>
      </c>
      <c r="D4" s="117">
        <v>0.30599999999999999</v>
      </c>
    </row>
    <row r="5" spans="1:4" x14ac:dyDescent="0.25">
      <c r="A5" s="115" t="s">
        <v>5945</v>
      </c>
      <c r="B5" s="116">
        <v>19.899999999999999</v>
      </c>
      <c r="C5" s="116">
        <v>145.82</v>
      </c>
      <c r="D5" s="117">
        <v>0.30499999999999999</v>
      </c>
    </row>
    <row r="6" spans="1:4" x14ac:dyDescent="0.25">
      <c r="A6" s="115" t="s">
        <v>5087</v>
      </c>
      <c r="B6" s="116">
        <v>18.5</v>
      </c>
      <c r="C6" s="116">
        <v>136.62</v>
      </c>
      <c r="D6" s="117">
        <v>0.308</v>
      </c>
    </row>
    <row r="7" spans="1:4" x14ac:dyDescent="0.25">
      <c r="A7" s="115" t="s">
        <v>5964</v>
      </c>
      <c r="B7" s="116">
        <v>17.899999999999999</v>
      </c>
      <c r="C7" s="116">
        <v>136.35</v>
      </c>
      <c r="D7" s="117">
        <v>0.317</v>
      </c>
    </row>
    <row r="8" spans="1:4" x14ac:dyDescent="0.25">
      <c r="A8" s="115" t="s">
        <v>5946</v>
      </c>
      <c r="B8" s="116">
        <v>19.899999999999999</v>
      </c>
      <c r="C8" s="116">
        <v>117.02</v>
      </c>
      <c r="D8" s="117">
        <v>0.245</v>
      </c>
    </row>
    <row r="9" spans="1:4" x14ac:dyDescent="0.25">
      <c r="A9" s="115" t="s">
        <v>5947</v>
      </c>
      <c r="B9" s="116">
        <v>9.9</v>
      </c>
      <c r="C9" s="116">
        <v>71.22</v>
      </c>
      <c r="D9" s="117">
        <v>0.3</v>
      </c>
    </row>
    <row r="10" spans="1:4" x14ac:dyDescent="0.25">
      <c r="A10" s="115" t="s">
        <v>5948</v>
      </c>
      <c r="B10" s="116">
        <v>9.9</v>
      </c>
      <c r="C10" s="116">
        <v>62.74</v>
      </c>
      <c r="D10" s="117">
        <v>0.26400000000000001</v>
      </c>
    </row>
    <row r="11" spans="1:4" x14ac:dyDescent="0.25">
      <c r="A11" s="115" t="s">
        <v>5949</v>
      </c>
      <c r="B11" s="116">
        <v>9.1</v>
      </c>
      <c r="C11" s="116">
        <v>62.23</v>
      </c>
      <c r="D11" s="117">
        <v>0.28499999999999998</v>
      </c>
    </row>
    <row r="12" spans="1:4" x14ac:dyDescent="0.25">
      <c r="A12" s="115" t="s">
        <v>5950</v>
      </c>
      <c r="B12" s="116">
        <v>9.9</v>
      </c>
      <c r="C12" s="116">
        <v>59.21</v>
      </c>
      <c r="D12" s="117">
        <v>0.249</v>
      </c>
    </row>
    <row r="13" spans="1:4" x14ac:dyDescent="0.25">
      <c r="A13" s="115" t="s">
        <v>5951</v>
      </c>
      <c r="B13" s="116">
        <v>9.9</v>
      </c>
      <c r="C13" s="116">
        <v>57.54</v>
      </c>
      <c r="D13" s="117">
        <v>0.24199999999999999</v>
      </c>
    </row>
    <row r="14" spans="1:4" x14ac:dyDescent="0.25">
      <c r="A14" s="115" t="s">
        <v>5965</v>
      </c>
      <c r="B14" s="116">
        <v>6</v>
      </c>
      <c r="C14" s="116">
        <v>56.43</v>
      </c>
      <c r="D14" s="117">
        <v>0.14699999999999999</v>
      </c>
    </row>
    <row r="15" spans="1:4" x14ac:dyDescent="0.25">
      <c r="A15" s="115" t="s">
        <v>5060</v>
      </c>
      <c r="B15" s="116">
        <v>9.9</v>
      </c>
      <c r="C15" s="116">
        <v>56.03</v>
      </c>
      <c r="D15" s="117">
        <v>0.23599999999999999</v>
      </c>
    </row>
    <row r="16" spans="1:4" x14ac:dyDescent="0.25">
      <c r="A16" s="115" t="s">
        <v>5952</v>
      </c>
      <c r="B16" s="116">
        <v>9.9</v>
      </c>
      <c r="C16" s="116">
        <v>51.07</v>
      </c>
      <c r="D16" s="117">
        <v>0.215</v>
      </c>
    </row>
    <row r="17" spans="1:4" x14ac:dyDescent="0.25">
      <c r="A17" s="115" t="s">
        <v>5953</v>
      </c>
      <c r="B17" s="116">
        <v>8.06</v>
      </c>
      <c r="C17" s="116">
        <v>48.31</v>
      </c>
      <c r="D17" s="117">
        <v>0.25</v>
      </c>
    </row>
    <row r="18" spans="1:4" x14ac:dyDescent="0.25">
      <c r="A18" s="115" t="s">
        <v>5954</v>
      </c>
      <c r="B18" s="116">
        <v>9.1</v>
      </c>
      <c r="C18" s="116">
        <v>43.82</v>
      </c>
      <c r="D18" s="117">
        <v>0.20100000000000001</v>
      </c>
    </row>
    <row r="19" spans="1:4" x14ac:dyDescent="0.25">
      <c r="A19" s="115" t="s">
        <v>5955</v>
      </c>
      <c r="B19" s="116">
        <v>9.9</v>
      </c>
      <c r="C19" s="116">
        <v>33.549999999999997</v>
      </c>
      <c r="D19" s="117">
        <v>0.14099999999999999</v>
      </c>
    </row>
    <row r="20" spans="1:4" x14ac:dyDescent="0.25">
      <c r="A20" s="115" t="s">
        <v>5956</v>
      </c>
      <c r="B20" s="116">
        <v>5.0599999999999996</v>
      </c>
      <c r="C20" s="116">
        <v>21.58</v>
      </c>
      <c r="D20" s="117">
        <v>0.17799999999999999</v>
      </c>
    </row>
    <row r="21" spans="1:4" x14ac:dyDescent="0.25">
      <c r="A21" s="115" t="s">
        <v>5966</v>
      </c>
      <c r="B21" s="116">
        <v>5</v>
      </c>
      <c r="C21" s="116">
        <v>19.329999999999998</v>
      </c>
      <c r="D21" s="117">
        <v>0.20100000000000001</v>
      </c>
    </row>
    <row r="22" spans="1:4" x14ac:dyDescent="0.25">
      <c r="A22" s="115" t="s">
        <v>5957</v>
      </c>
      <c r="B22" s="116">
        <v>9.9</v>
      </c>
      <c r="C22" s="116">
        <v>18.899999999999999</v>
      </c>
      <c r="D22" s="117">
        <v>0.08</v>
      </c>
    </row>
    <row r="23" spans="1:4" x14ac:dyDescent="0.25">
      <c r="A23" s="115" t="s">
        <v>5958</v>
      </c>
      <c r="B23" s="116">
        <v>4.99</v>
      </c>
      <c r="C23" s="116">
        <v>17.37</v>
      </c>
      <c r="D23" s="117">
        <v>0.14499999999999999</v>
      </c>
    </row>
    <row r="24" spans="1:4" x14ac:dyDescent="0.25">
      <c r="A24" s="115" t="s">
        <v>5967</v>
      </c>
      <c r="B24" s="116">
        <v>3</v>
      </c>
      <c r="C24" s="116">
        <v>15.28</v>
      </c>
      <c r="D24" s="117">
        <v>0.21199999999999999</v>
      </c>
    </row>
    <row r="25" spans="1:4" x14ac:dyDescent="0.25">
      <c r="A25" s="115" t="s">
        <v>5959</v>
      </c>
      <c r="B25" s="116">
        <v>9.9</v>
      </c>
      <c r="C25" s="116">
        <v>15.13</v>
      </c>
      <c r="D25" s="117">
        <v>6.4000000000000001E-2</v>
      </c>
    </row>
    <row r="26" spans="1:4" x14ac:dyDescent="0.25">
      <c r="A26" s="115" t="s">
        <v>5960</v>
      </c>
      <c r="B26" s="116">
        <v>9.8000000000000007</v>
      </c>
      <c r="C26" s="116">
        <v>13.12</v>
      </c>
      <c r="D26" s="117">
        <v>5.6000000000000001E-2</v>
      </c>
    </row>
    <row r="27" spans="1:4" x14ac:dyDescent="0.25">
      <c r="A27" s="115" t="s">
        <v>5961</v>
      </c>
      <c r="B27" s="116">
        <v>2.4500000000000002</v>
      </c>
      <c r="C27" s="116">
        <v>8.14</v>
      </c>
      <c r="D27" s="117">
        <v>0.13800000000000001</v>
      </c>
    </row>
    <row r="28" spans="1:4" x14ac:dyDescent="0.25">
      <c r="A28" s="115" t="s">
        <v>5962</v>
      </c>
      <c r="B28" s="116">
        <v>0.3</v>
      </c>
      <c r="C28" s="116">
        <v>0.48</v>
      </c>
      <c r="D28" s="117">
        <v>6.6000000000000003E-2</v>
      </c>
    </row>
    <row r="29" spans="1:4" x14ac:dyDescent="0.25">
      <c r="A29" s="115" t="s">
        <v>3715</v>
      </c>
      <c r="B29" s="116">
        <v>296.86</v>
      </c>
      <c r="C29" s="116">
        <v>1712.68</v>
      </c>
      <c r="D29" s="11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D1B73C-2C99-4483-82DD-E3ECA4341F8C}">
  <dimension ref="B5:C51"/>
  <sheetViews>
    <sheetView showGridLines="0" topLeftCell="A13" workbookViewId="0">
      <selection activeCell="C37" sqref="C37"/>
    </sheetView>
  </sheetViews>
  <sheetFormatPr baseColWidth="10" defaultRowHeight="15" x14ac:dyDescent="0.25"/>
  <cols>
    <col min="1" max="1" width="48.85546875" customWidth="1"/>
    <col min="2" max="2" width="55.140625" customWidth="1"/>
    <col min="3" max="3" width="69" customWidth="1"/>
  </cols>
  <sheetData>
    <row r="5" spans="2:3" ht="15.75" x14ac:dyDescent="0.25">
      <c r="B5" s="111" t="s">
        <v>3594</v>
      </c>
      <c r="C5" s="112"/>
    </row>
    <row r="6" spans="2:3" ht="47.25" x14ac:dyDescent="0.25">
      <c r="B6" s="110" t="s">
        <v>3595</v>
      </c>
      <c r="C6" s="109" t="s">
        <v>3596</v>
      </c>
    </row>
    <row r="7" spans="2:3" ht="31.5" x14ac:dyDescent="0.25">
      <c r="B7" s="110" t="s">
        <v>3597</v>
      </c>
      <c r="C7" s="109" t="s">
        <v>3598</v>
      </c>
    </row>
    <row r="8" spans="2:3" ht="31.5" x14ac:dyDescent="0.25">
      <c r="B8" s="110" t="s">
        <v>3599</v>
      </c>
      <c r="C8" s="109" t="s">
        <v>3600</v>
      </c>
    </row>
    <row r="9" spans="2:3" ht="31.5" x14ac:dyDescent="0.25">
      <c r="B9" s="110" t="s">
        <v>3601</v>
      </c>
      <c r="C9" s="109" t="s">
        <v>3602</v>
      </c>
    </row>
    <row r="10" spans="2:3" ht="47.25" x14ac:dyDescent="0.25">
      <c r="B10" s="110" t="s">
        <v>3603</v>
      </c>
      <c r="C10" s="109" t="s">
        <v>3604</v>
      </c>
    </row>
    <row r="11" spans="2:3" ht="31.5" x14ac:dyDescent="0.25">
      <c r="B11" s="110" t="s">
        <v>3605</v>
      </c>
      <c r="C11" s="109" t="s">
        <v>3606</v>
      </c>
    </row>
    <row r="12" spans="2:3" ht="63" x14ac:dyDescent="0.25">
      <c r="B12" s="110" t="s">
        <v>3607</v>
      </c>
      <c r="C12" s="109" t="s">
        <v>3608</v>
      </c>
    </row>
    <row r="13" spans="2:3" ht="94.5" x14ac:dyDescent="0.25">
      <c r="B13" s="110" t="s">
        <v>3609</v>
      </c>
      <c r="C13" s="109" t="s">
        <v>3610</v>
      </c>
    </row>
    <row r="14" spans="2:3" ht="31.5" x14ac:dyDescent="0.25">
      <c r="B14" s="110" t="s">
        <v>3612</v>
      </c>
      <c r="C14" s="109" t="s">
        <v>3611</v>
      </c>
    </row>
    <row r="15" spans="2:3" ht="31.5" x14ac:dyDescent="0.25">
      <c r="B15" s="110" t="s">
        <v>3613</v>
      </c>
      <c r="C15" s="109" t="s">
        <v>3614</v>
      </c>
    </row>
    <row r="16" spans="2:3" ht="15.75" x14ac:dyDescent="0.25">
      <c r="B16" s="110" t="s">
        <v>3616</v>
      </c>
      <c r="C16" s="109" t="s">
        <v>3615</v>
      </c>
    </row>
    <row r="17" spans="2:3" ht="78.75" x14ac:dyDescent="0.25">
      <c r="B17" s="110" t="s">
        <v>3617</v>
      </c>
      <c r="C17" s="109" t="s">
        <v>3618</v>
      </c>
    </row>
    <row r="18" spans="2:3" ht="47.25" x14ac:dyDescent="0.25">
      <c r="B18" s="110" t="s">
        <v>3634</v>
      </c>
      <c r="C18" s="109" t="s">
        <v>3635</v>
      </c>
    </row>
    <row r="19" spans="2:3" ht="47.25" x14ac:dyDescent="0.25">
      <c r="B19" s="110" t="s">
        <v>3636</v>
      </c>
      <c r="C19" s="109" t="s">
        <v>3637</v>
      </c>
    </row>
    <row r="20" spans="2:3" ht="47.25" x14ac:dyDescent="0.25">
      <c r="B20" s="110" t="s">
        <v>5968</v>
      </c>
      <c r="C20" s="109" t="s">
        <v>3638</v>
      </c>
    </row>
    <row r="21" spans="2:3" ht="47.25" x14ac:dyDescent="0.25">
      <c r="B21" s="110" t="s">
        <v>3640</v>
      </c>
      <c r="C21" s="109" t="s">
        <v>3641</v>
      </c>
    </row>
    <row r="22" spans="2:3" ht="47.25" x14ac:dyDescent="0.25">
      <c r="B22" s="110" t="s">
        <v>3642</v>
      </c>
      <c r="C22" s="109" t="s">
        <v>3643</v>
      </c>
    </row>
    <row r="23" spans="2:3" ht="15.75" x14ac:dyDescent="0.25">
      <c r="B23" s="110" t="s">
        <v>3644</v>
      </c>
      <c r="C23" s="109" t="s">
        <v>3646</v>
      </c>
    </row>
    <row r="24" spans="2:3" ht="15.75" x14ac:dyDescent="0.25">
      <c r="B24" s="110" t="s">
        <v>3645</v>
      </c>
      <c r="C24" s="109" t="s">
        <v>3647</v>
      </c>
    </row>
    <row r="25" spans="2:3" ht="47.25" x14ac:dyDescent="0.25">
      <c r="B25" s="110" t="s">
        <v>3648</v>
      </c>
      <c r="C25" s="109" t="s">
        <v>3649</v>
      </c>
    </row>
    <row r="26" spans="2:3" ht="31.5" x14ac:dyDescent="0.25">
      <c r="B26" s="110" t="s">
        <v>3650</v>
      </c>
      <c r="C26" s="109" t="s">
        <v>3651</v>
      </c>
    </row>
    <row r="27" spans="2:3" ht="78.75" x14ac:dyDescent="0.25">
      <c r="B27" s="110" t="s">
        <v>3652</v>
      </c>
      <c r="C27" s="109" t="s">
        <v>5975</v>
      </c>
    </row>
    <row r="28" spans="2:3" ht="63" x14ac:dyDescent="0.25">
      <c r="B28" s="110" t="s">
        <v>3654</v>
      </c>
      <c r="C28" s="109" t="s">
        <v>3655</v>
      </c>
    </row>
    <row r="29" spans="2:3" ht="63" x14ac:dyDescent="0.25">
      <c r="B29" s="110" t="s">
        <v>3656</v>
      </c>
      <c r="C29" s="109" t="s">
        <v>3657</v>
      </c>
    </row>
    <row r="30" spans="2:3" ht="31.5" x14ac:dyDescent="0.25">
      <c r="B30" s="110" t="s">
        <v>3658</v>
      </c>
      <c r="C30" s="109" t="s">
        <v>3659</v>
      </c>
    </row>
    <row r="31" spans="2:3" ht="141.75" x14ac:dyDescent="0.25">
      <c r="B31" s="110" t="s">
        <v>3660</v>
      </c>
      <c r="C31" s="109" t="s">
        <v>3661</v>
      </c>
    </row>
    <row r="32" spans="2:3" ht="63" x14ac:dyDescent="0.25">
      <c r="B32" s="110" t="s">
        <v>3662</v>
      </c>
      <c r="C32" s="109" t="s">
        <v>3663</v>
      </c>
    </row>
    <row r="33" spans="2:3" ht="63" x14ac:dyDescent="0.25">
      <c r="B33" s="110" t="s">
        <v>5969</v>
      </c>
      <c r="C33" s="109" t="s">
        <v>5970</v>
      </c>
    </row>
    <row r="34" spans="2:3" ht="94.5" x14ac:dyDescent="0.25">
      <c r="B34" s="110" t="s">
        <v>3664</v>
      </c>
      <c r="C34" s="109" t="s">
        <v>3666</v>
      </c>
    </row>
    <row r="35" spans="2:3" ht="47.25" x14ac:dyDescent="0.25">
      <c r="B35" s="110" t="s">
        <v>5971</v>
      </c>
      <c r="C35" s="109" t="s">
        <v>3665</v>
      </c>
    </row>
    <row r="36" spans="2:3" ht="78.75" x14ac:dyDescent="0.25">
      <c r="B36" s="110" t="s">
        <v>3667</v>
      </c>
      <c r="C36" s="109" t="s">
        <v>3668</v>
      </c>
    </row>
    <row r="37" spans="2:3" ht="78.75" x14ac:dyDescent="0.25">
      <c r="B37" s="110" t="s">
        <v>5972</v>
      </c>
      <c r="C37" s="109" t="s">
        <v>5976</v>
      </c>
    </row>
    <row r="38" spans="2:3" ht="15.75" x14ac:dyDescent="0.25">
      <c r="B38" s="110" t="s">
        <v>3670</v>
      </c>
      <c r="C38" s="109" t="s">
        <v>3671</v>
      </c>
    </row>
    <row r="39" spans="2:3" ht="78.75" x14ac:dyDescent="0.25">
      <c r="B39" s="110" t="s">
        <v>3682</v>
      </c>
      <c r="C39" s="109" t="s">
        <v>5973</v>
      </c>
    </row>
    <row r="40" spans="2:3" ht="63" x14ac:dyDescent="0.25">
      <c r="B40" s="110" t="s">
        <v>3683</v>
      </c>
      <c r="C40" s="109" t="s">
        <v>3684</v>
      </c>
    </row>
    <row r="41" spans="2:3" ht="47.25" x14ac:dyDescent="0.25">
      <c r="B41" s="110" t="s">
        <v>3685</v>
      </c>
      <c r="C41" s="109" t="s">
        <v>3686</v>
      </c>
    </row>
    <row r="42" spans="2:3" ht="31.5" x14ac:dyDescent="0.25">
      <c r="B42" s="110" t="s">
        <v>3687</v>
      </c>
      <c r="C42" s="109" t="s">
        <v>3688</v>
      </c>
    </row>
    <row r="43" spans="2:3" ht="47.25" x14ac:dyDescent="0.25">
      <c r="B43" s="110" t="s">
        <v>3689</v>
      </c>
      <c r="C43" s="109" t="s">
        <v>3694</v>
      </c>
    </row>
    <row r="44" spans="2:3" ht="31.5" x14ac:dyDescent="0.25">
      <c r="B44" s="110" t="s">
        <v>3690</v>
      </c>
      <c r="C44" s="109" t="s">
        <v>3691</v>
      </c>
    </row>
    <row r="45" spans="2:3" ht="94.5" x14ac:dyDescent="0.25">
      <c r="B45" s="110" t="s">
        <v>3692</v>
      </c>
      <c r="C45" s="109" t="s">
        <v>3693</v>
      </c>
    </row>
    <row r="46" spans="2:3" ht="31.5" x14ac:dyDescent="0.25">
      <c r="B46" s="110" t="s">
        <v>3695</v>
      </c>
      <c r="C46" s="109" t="s">
        <v>3696</v>
      </c>
    </row>
    <row r="47" spans="2:3" ht="47.25" x14ac:dyDescent="0.25">
      <c r="B47" s="110" t="s">
        <v>5974</v>
      </c>
      <c r="C47" s="109" t="s">
        <v>3697</v>
      </c>
    </row>
    <row r="48" spans="2:3" ht="47.25" x14ac:dyDescent="0.25">
      <c r="B48" s="113" t="s">
        <v>3698</v>
      </c>
      <c r="C48" s="114" t="s">
        <v>3699</v>
      </c>
    </row>
    <row r="49" spans="2:3" ht="47.25" x14ac:dyDescent="0.25">
      <c r="B49" s="110" t="s">
        <v>3700</v>
      </c>
      <c r="C49" s="109" t="s">
        <v>3701</v>
      </c>
    </row>
    <row r="50" spans="2:3" ht="47.25" x14ac:dyDescent="0.25">
      <c r="B50" s="110" t="s">
        <v>3702</v>
      </c>
      <c r="C50" s="109" t="s">
        <v>3703</v>
      </c>
    </row>
    <row r="51" spans="2:3" ht="31.5" x14ac:dyDescent="0.25">
      <c r="B51" s="110" t="s">
        <v>3704</v>
      </c>
      <c r="C51" s="109" t="s">
        <v>3705</v>
      </c>
    </row>
  </sheetData>
  <mergeCells count="1">
    <mergeCell ref="B5:C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4302B-9A30-469E-A22D-59AE99DA594C}">
  <dimension ref="B2:C10"/>
  <sheetViews>
    <sheetView showGridLines="0" workbookViewId="0">
      <selection activeCell="N10" sqref="N10"/>
    </sheetView>
  </sheetViews>
  <sheetFormatPr baseColWidth="10" defaultRowHeight="15" x14ac:dyDescent="0.25"/>
  <sheetData>
    <row r="2" spans="2:3" x14ac:dyDescent="0.25">
      <c r="B2" s="140" t="s">
        <v>4110</v>
      </c>
      <c r="C2" s="140" t="s">
        <v>4111</v>
      </c>
    </row>
    <row r="3" spans="2:3" x14ac:dyDescent="0.25">
      <c r="B3" s="125">
        <v>2016</v>
      </c>
      <c r="C3" s="125">
        <v>1930</v>
      </c>
    </row>
    <row r="4" spans="2:3" x14ac:dyDescent="0.25">
      <c r="B4" s="125">
        <v>2017</v>
      </c>
      <c r="C4" s="125">
        <v>1962</v>
      </c>
    </row>
    <row r="5" spans="2:3" x14ac:dyDescent="0.25">
      <c r="B5" s="125">
        <v>2018</v>
      </c>
      <c r="C5" s="125">
        <v>1641</v>
      </c>
    </row>
    <row r="6" spans="2:3" x14ac:dyDescent="0.25">
      <c r="B6" s="125">
        <v>2019</v>
      </c>
      <c r="C6" s="125">
        <v>1246</v>
      </c>
    </row>
    <row r="7" spans="2:3" x14ac:dyDescent="0.25">
      <c r="B7" s="125">
        <v>2020</v>
      </c>
      <c r="C7" s="125">
        <v>1021</v>
      </c>
    </row>
    <row r="8" spans="2:3" x14ac:dyDescent="0.25">
      <c r="B8" s="125">
        <v>2021</v>
      </c>
      <c r="C8" s="125">
        <v>1049</v>
      </c>
    </row>
    <row r="9" spans="2:3" x14ac:dyDescent="0.25">
      <c r="B9" s="125">
        <v>2022</v>
      </c>
      <c r="C9" s="125">
        <v>1064</v>
      </c>
    </row>
    <row r="10" spans="2:3" x14ac:dyDescent="0.25">
      <c r="B10" s="125">
        <v>2023</v>
      </c>
      <c r="C10" s="125">
        <v>1121</v>
      </c>
    </row>
  </sheetData>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A0D374-B95A-4B04-8284-0755CE385B0D}">
  <dimension ref="A1:G50"/>
  <sheetViews>
    <sheetView workbookViewId="0">
      <selection activeCell="A25" sqref="A25"/>
    </sheetView>
  </sheetViews>
  <sheetFormatPr baseColWidth="10" defaultRowHeight="15" x14ac:dyDescent="0.25"/>
  <cols>
    <col min="2" max="2" width="45.42578125" customWidth="1"/>
    <col min="3" max="3" width="9.5703125" customWidth="1"/>
    <col min="5" max="5" width="58.5703125" customWidth="1"/>
    <col min="6" max="6" width="61.140625" customWidth="1"/>
  </cols>
  <sheetData>
    <row r="1" spans="1:7" x14ac:dyDescent="0.25">
      <c r="A1" t="s">
        <v>3554</v>
      </c>
      <c r="B1" t="s">
        <v>1</v>
      </c>
      <c r="C1" t="s">
        <v>3548</v>
      </c>
      <c r="D1" t="s">
        <v>3545</v>
      </c>
      <c r="E1" t="s">
        <v>3568</v>
      </c>
      <c r="F1" t="s">
        <v>3569</v>
      </c>
      <c r="G1" t="s">
        <v>3546</v>
      </c>
    </row>
    <row r="2" spans="1:7" ht="60" x14ac:dyDescent="0.25">
      <c r="A2">
        <v>20</v>
      </c>
      <c r="B2" t="s">
        <v>3555</v>
      </c>
      <c r="D2">
        <v>1994</v>
      </c>
      <c r="E2" s="33" t="s">
        <v>3556</v>
      </c>
    </row>
    <row r="3" spans="1:7" ht="90" x14ac:dyDescent="0.25">
      <c r="A3">
        <v>18</v>
      </c>
      <c r="B3" t="s">
        <v>3555</v>
      </c>
      <c r="D3">
        <v>1994</v>
      </c>
      <c r="E3" s="33" t="s">
        <v>3557</v>
      </c>
    </row>
    <row r="4" spans="1:7" ht="60" x14ac:dyDescent="0.25">
      <c r="A4">
        <v>30</v>
      </c>
      <c r="B4" t="s">
        <v>3555</v>
      </c>
      <c r="D4">
        <v>1994</v>
      </c>
      <c r="E4" s="33" t="s">
        <v>3558</v>
      </c>
    </row>
    <row r="5" spans="1:7" ht="75" x14ac:dyDescent="0.25">
      <c r="A5">
        <v>33</v>
      </c>
      <c r="B5" t="s">
        <v>3555</v>
      </c>
      <c r="D5">
        <v>1994</v>
      </c>
      <c r="E5" s="33" t="s">
        <v>3559</v>
      </c>
    </row>
    <row r="6" spans="1:7" ht="75" x14ac:dyDescent="0.25">
      <c r="A6">
        <v>16</v>
      </c>
      <c r="B6" t="s">
        <v>3555</v>
      </c>
      <c r="D6">
        <v>1994</v>
      </c>
      <c r="E6" s="33" t="s">
        <v>3560</v>
      </c>
    </row>
    <row r="7" spans="1:7" x14ac:dyDescent="0.25">
      <c r="A7">
        <v>74.099999999999994</v>
      </c>
      <c r="B7" t="s">
        <v>3673</v>
      </c>
      <c r="D7">
        <v>1994</v>
      </c>
      <c r="E7" t="s">
        <v>3674</v>
      </c>
    </row>
    <row r="8" spans="1:7" ht="105" x14ac:dyDescent="0.25">
      <c r="B8" t="s">
        <v>3561</v>
      </c>
      <c r="D8" s="34">
        <v>1995</v>
      </c>
      <c r="E8" s="35" t="s">
        <v>3562</v>
      </c>
      <c r="F8" t="s">
        <v>3565</v>
      </c>
    </row>
    <row r="9" spans="1:7" x14ac:dyDescent="0.25">
      <c r="B9" t="s">
        <v>3675</v>
      </c>
      <c r="D9">
        <v>1995</v>
      </c>
      <c r="E9" t="s">
        <v>3676</v>
      </c>
    </row>
    <row r="10" spans="1:7" x14ac:dyDescent="0.25">
      <c r="B10" t="s">
        <v>3630</v>
      </c>
      <c r="D10">
        <v>1996</v>
      </c>
    </row>
    <row r="11" spans="1:7" ht="45" x14ac:dyDescent="0.25">
      <c r="B11" t="s">
        <v>3563</v>
      </c>
      <c r="D11">
        <v>1997</v>
      </c>
      <c r="E11" s="33" t="s">
        <v>3564</v>
      </c>
    </row>
    <row r="12" spans="1:7" ht="45" x14ac:dyDescent="0.25">
      <c r="B12" t="s">
        <v>3566</v>
      </c>
      <c r="D12">
        <v>1998</v>
      </c>
      <c r="E12" s="33" t="s">
        <v>3567</v>
      </c>
    </row>
    <row r="13" spans="1:7" x14ac:dyDescent="0.25">
      <c r="B13" t="s">
        <v>3566</v>
      </c>
      <c r="D13">
        <v>1998</v>
      </c>
    </row>
    <row r="14" spans="1:7" x14ac:dyDescent="0.25">
      <c r="B14" t="s">
        <v>3677</v>
      </c>
      <c r="D14">
        <v>1999</v>
      </c>
      <c r="E14" t="s">
        <v>3678</v>
      </c>
    </row>
    <row r="15" spans="1:7" x14ac:dyDescent="0.25">
      <c r="A15">
        <v>1</v>
      </c>
      <c r="B15" t="s">
        <v>3593</v>
      </c>
      <c r="D15">
        <v>2005</v>
      </c>
    </row>
    <row r="16" spans="1:7" ht="60" x14ac:dyDescent="0.25">
      <c r="B16" t="s">
        <v>3570</v>
      </c>
      <c r="D16">
        <v>2006</v>
      </c>
      <c r="E16" s="33" t="s">
        <v>3571</v>
      </c>
    </row>
    <row r="17" spans="1:6" ht="75" x14ac:dyDescent="0.25">
      <c r="A17" s="33" t="s">
        <v>3573</v>
      </c>
      <c r="B17" t="s">
        <v>3572</v>
      </c>
      <c r="D17">
        <v>2011</v>
      </c>
      <c r="E17" s="33" t="s">
        <v>3574</v>
      </c>
    </row>
    <row r="18" spans="1:6" x14ac:dyDescent="0.25">
      <c r="A18">
        <v>8</v>
      </c>
      <c r="B18" t="s">
        <v>3624</v>
      </c>
      <c r="D18">
        <v>2011</v>
      </c>
    </row>
    <row r="19" spans="1:6" x14ac:dyDescent="0.25">
      <c r="B19" t="s">
        <v>3572</v>
      </c>
      <c r="D19">
        <v>2011</v>
      </c>
    </row>
    <row r="20" spans="1:6" x14ac:dyDescent="0.25">
      <c r="A20">
        <v>39</v>
      </c>
      <c r="B20" t="s">
        <v>3592</v>
      </c>
      <c r="D20">
        <v>2012</v>
      </c>
    </row>
    <row r="21" spans="1:6" ht="75" x14ac:dyDescent="0.25">
      <c r="A21">
        <v>3</v>
      </c>
      <c r="B21" t="s">
        <v>3583</v>
      </c>
      <c r="D21">
        <v>2013</v>
      </c>
      <c r="E21" s="33" t="s">
        <v>3584</v>
      </c>
    </row>
    <row r="22" spans="1:6" x14ac:dyDescent="0.25">
      <c r="B22" t="s">
        <v>3625</v>
      </c>
      <c r="D22">
        <v>2014</v>
      </c>
    </row>
    <row r="23" spans="1:6" x14ac:dyDescent="0.25">
      <c r="B23" t="s">
        <v>3627</v>
      </c>
      <c r="D23">
        <v>2014</v>
      </c>
    </row>
    <row r="24" spans="1:6" ht="45" x14ac:dyDescent="0.25">
      <c r="B24" t="s">
        <v>3575</v>
      </c>
      <c r="D24">
        <v>2015</v>
      </c>
      <c r="E24" s="33" t="s">
        <v>3576</v>
      </c>
    </row>
    <row r="25" spans="1:6" x14ac:dyDescent="0.25">
      <c r="B25" t="s">
        <v>3639</v>
      </c>
      <c r="D25">
        <v>2015</v>
      </c>
    </row>
    <row r="26" spans="1:6" ht="45" x14ac:dyDescent="0.25">
      <c r="B26" t="s">
        <v>3577</v>
      </c>
      <c r="D26">
        <v>2017</v>
      </c>
      <c r="E26" s="33" t="s">
        <v>3578</v>
      </c>
    </row>
    <row r="27" spans="1:6" ht="60" x14ac:dyDescent="0.25">
      <c r="B27" s="34" t="s">
        <v>3632</v>
      </c>
      <c r="C27" s="34"/>
      <c r="D27" s="34">
        <v>2017</v>
      </c>
      <c r="E27" s="35" t="s">
        <v>3633</v>
      </c>
    </row>
    <row r="28" spans="1:6" ht="45" x14ac:dyDescent="0.25">
      <c r="B28" t="s">
        <v>3579</v>
      </c>
      <c r="D28">
        <v>2018</v>
      </c>
      <c r="E28" s="33" t="s">
        <v>3580</v>
      </c>
      <c r="F28" t="s">
        <v>3626</v>
      </c>
    </row>
    <row r="29" spans="1:6" ht="90" x14ac:dyDescent="0.25">
      <c r="A29">
        <v>20</v>
      </c>
      <c r="B29" t="s">
        <v>3585</v>
      </c>
      <c r="D29">
        <v>2019</v>
      </c>
      <c r="E29" s="33" t="s">
        <v>3586</v>
      </c>
    </row>
    <row r="30" spans="1:6" x14ac:dyDescent="0.25">
      <c r="A30">
        <v>3</v>
      </c>
      <c r="B30" t="s">
        <v>3591</v>
      </c>
      <c r="D30">
        <v>2019</v>
      </c>
    </row>
    <row r="31" spans="1:6" x14ac:dyDescent="0.25">
      <c r="A31" t="s">
        <v>3620</v>
      </c>
      <c r="B31" t="s">
        <v>3619</v>
      </c>
      <c r="D31">
        <v>2019</v>
      </c>
    </row>
    <row r="32" spans="1:6" x14ac:dyDescent="0.25">
      <c r="B32" t="s">
        <v>3621</v>
      </c>
      <c r="D32">
        <v>2019</v>
      </c>
    </row>
    <row r="33" spans="2:5" x14ac:dyDescent="0.25">
      <c r="B33" t="s">
        <v>3679</v>
      </c>
      <c r="D33">
        <v>2019</v>
      </c>
      <c r="E33" t="s">
        <v>3680</v>
      </c>
    </row>
    <row r="34" spans="2:5" x14ac:dyDescent="0.25">
      <c r="B34" t="s">
        <v>3681</v>
      </c>
      <c r="D34">
        <v>2019</v>
      </c>
    </row>
    <row r="35" spans="2:5" ht="45" x14ac:dyDescent="0.25">
      <c r="B35" t="s">
        <v>3581</v>
      </c>
      <c r="D35">
        <v>2020</v>
      </c>
      <c r="E35" s="33" t="s">
        <v>3582</v>
      </c>
    </row>
    <row r="36" spans="2:5" ht="75" x14ac:dyDescent="0.25">
      <c r="B36" t="s">
        <v>3587</v>
      </c>
      <c r="D36">
        <v>2020</v>
      </c>
      <c r="E36" s="33" t="s">
        <v>3588</v>
      </c>
    </row>
    <row r="37" spans="2:5" ht="45" x14ac:dyDescent="0.25">
      <c r="B37" t="s">
        <v>3589</v>
      </c>
      <c r="D37">
        <v>2020</v>
      </c>
      <c r="E37" s="33" t="s">
        <v>3590</v>
      </c>
    </row>
    <row r="38" spans="2:5" x14ac:dyDescent="0.25">
      <c r="B38" t="s">
        <v>3669</v>
      </c>
      <c r="D38">
        <v>2020</v>
      </c>
    </row>
    <row r="39" spans="2:5" x14ac:dyDescent="0.25">
      <c r="B39" t="s">
        <v>3551</v>
      </c>
      <c r="D39">
        <v>2021</v>
      </c>
    </row>
    <row r="40" spans="2:5" x14ac:dyDescent="0.25">
      <c r="B40" t="s">
        <v>3552</v>
      </c>
      <c r="D40">
        <v>2021</v>
      </c>
    </row>
    <row r="41" spans="2:5" x14ac:dyDescent="0.25">
      <c r="B41" t="s">
        <v>3553</v>
      </c>
      <c r="D41">
        <v>2021</v>
      </c>
    </row>
    <row r="42" spans="2:5" x14ac:dyDescent="0.25">
      <c r="B42" t="s">
        <v>3622</v>
      </c>
      <c r="D42">
        <v>2021</v>
      </c>
    </row>
    <row r="43" spans="2:5" x14ac:dyDescent="0.25">
      <c r="B43" t="s">
        <v>3623</v>
      </c>
      <c r="D43">
        <v>2021</v>
      </c>
    </row>
    <row r="44" spans="2:5" ht="45" x14ac:dyDescent="0.25">
      <c r="B44" t="s">
        <v>3628</v>
      </c>
      <c r="D44">
        <v>2021</v>
      </c>
      <c r="E44" s="33" t="s">
        <v>3629</v>
      </c>
    </row>
    <row r="45" spans="2:5" ht="30" x14ac:dyDescent="0.25">
      <c r="B45" t="s">
        <v>3575</v>
      </c>
      <c r="D45">
        <v>2021</v>
      </c>
      <c r="E45" s="33" t="s">
        <v>3631</v>
      </c>
    </row>
    <row r="46" spans="2:5" x14ac:dyDescent="0.25">
      <c r="B46" t="s">
        <v>3653</v>
      </c>
      <c r="D46">
        <v>2021</v>
      </c>
    </row>
    <row r="47" spans="2:5" x14ac:dyDescent="0.25">
      <c r="B47" t="s">
        <v>3547</v>
      </c>
      <c r="C47">
        <v>12</v>
      </c>
      <c r="D47">
        <v>2022</v>
      </c>
    </row>
    <row r="48" spans="2:5" x14ac:dyDescent="0.25">
      <c r="B48" t="s">
        <v>3550</v>
      </c>
      <c r="C48">
        <v>3</v>
      </c>
      <c r="D48">
        <v>2022</v>
      </c>
    </row>
    <row r="49" spans="2:4" x14ac:dyDescent="0.25">
      <c r="B49" t="s">
        <v>3672</v>
      </c>
      <c r="D49">
        <v>2022</v>
      </c>
    </row>
    <row r="50" spans="2:4" x14ac:dyDescent="0.25">
      <c r="B50" t="s">
        <v>3549</v>
      </c>
    </row>
  </sheetData>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ABB76E-78DA-4474-9D5C-1FA147DD1470}">
  <dimension ref="A1:D31"/>
  <sheetViews>
    <sheetView showGridLines="0" zoomScale="59" zoomScaleNormal="59" workbookViewId="0">
      <selection activeCell="I4" sqref="I4"/>
    </sheetView>
  </sheetViews>
  <sheetFormatPr baseColWidth="10" defaultRowHeight="18.75" x14ac:dyDescent="0.3"/>
  <cols>
    <col min="1" max="1" width="51.7109375" style="144" customWidth="1"/>
    <col min="2" max="2" width="141" style="144" hidden="1" customWidth="1"/>
    <col min="3" max="3" width="87.42578125" style="144" customWidth="1"/>
    <col min="4" max="4" width="39.28515625" style="144" customWidth="1"/>
    <col min="5" max="16384" width="11.42578125" style="144"/>
  </cols>
  <sheetData>
    <row r="1" spans="1:4" x14ac:dyDescent="0.3">
      <c r="A1" s="141" t="s">
        <v>4117</v>
      </c>
      <c r="B1" s="142" t="s">
        <v>4118</v>
      </c>
      <c r="C1" s="142" t="s">
        <v>4119</v>
      </c>
      <c r="D1" s="143" t="s">
        <v>3545</v>
      </c>
    </row>
    <row r="2" spans="1:4" ht="74.25" customHeight="1" x14ac:dyDescent="0.3">
      <c r="A2" s="145" t="s">
        <v>4138</v>
      </c>
      <c r="B2" s="146" t="s">
        <v>5977</v>
      </c>
      <c r="C2" s="146" t="s">
        <v>4121</v>
      </c>
      <c r="D2" s="147">
        <v>1994</v>
      </c>
    </row>
    <row r="3" spans="1:4" ht="75" customHeight="1" x14ac:dyDescent="0.3">
      <c r="A3" s="145" t="s">
        <v>4139</v>
      </c>
      <c r="B3" s="146" t="s">
        <v>5978</v>
      </c>
      <c r="C3" s="146" t="s">
        <v>4120</v>
      </c>
      <c r="D3" s="147">
        <v>1994</v>
      </c>
    </row>
    <row r="4" spans="1:4" ht="57" customHeight="1" x14ac:dyDescent="0.3">
      <c r="A4" s="145" t="s">
        <v>4142</v>
      </c>
      <c r="B4" s="146" t="s">
        <v>5979</v>
      </c>
      <c r="C4" s="146" t="s">
        <v>4124</v>
      </c>
      <c r="D4" s="147">
        <v>1995</v>
      </c>
    </row>
    <row r="5" spans="1:4" ht="52.5" customHeight="1" x14ac:dyDescent="0.3">
      <c r="A5" s="145" t="s">
        <v>4123</v>
      </c>
      <c r="B5" s="146" t="s">
        <v>5980</v>
      </c>
      <c r="C5" s="146" t="s">
        <v>4122</v>
      </c>
      <c r="D5" s="147">
        <v>1995</v>
      </c>
    </row>
    <row r="6" spans="1:4" ht="54" customHeight="1" x14ac:dyDescent="0.3">
      <c r="A6" s="145" t="s">
        <v>4143</v>
      </c>
      <c r="B6" s="146" t="s">
        <v>5981</v>
      </c>
      <c r="C6" s="146" t="s">
        <v>4125</v>
      </c>
      <c r="D6" s="147">
        <v>1998</v>
      </c>
    </row>
    <row r="7" spans="1:4" ht="75" x14ac:dyDescent="0.3">
      <c r="A7" s="145" t="s">
        <v>4144</v>
      </c>
      <c r="B7" s="146" t="s">
        <v>5982</v>
      </c>
      <c r="C7" s="146" t="s">
        <v>4133</v>
      </c>
      <c r="D7" s="147">
        <v>2006</v>
      </c>
    </row>
    <row r="8" spans="1:4" ht="36.75" customHeight="1" x14ac:dyDescent="0.3">
      <c r="A8" s="145" t="s">
        <v>4114</v>
      </c>
      <c r="B8" s="146" t="s">
        <v>4116</v>
      </c>
      <c r="C8" s="146" t="s">
        <v>4115</v>
      </c>
      <c r="D8" s="147">
        <v>2013</v>
      </c>
    </row>
    <row r="9" spans="1:4" ht="51" customHeight="1" x14ac:dyDescent="0.3">
      <c r="A9" s="145" t="s">
        <v>4140</v>
      </c>
      <c r="B9" s="146" t="s">
        <v>5983</v>
      </c>
      <c r="C9" s="146" t="s">
        <v>4128</v>
      </c>
      <c r="D9" s="147">
        <v>2015</v>
      </c>
    </row>
    <row r="10" spans="1:4" ht="52.5" customHeight="1" x14ac:dyDescent="0.3">
      <c r="A10" s="145" t="s">
        <v>4145</v>
      </c>
      <c r="B10" s="146" t="s">
        <v>5984</v>
      </c>
      <c r="C10" s="146" t="s">
        <v>4126</v>
      </c>
      <c r="D10" s="147">
        <v>2019</v>
      </c>
    </row>
    <row r="11" spans="1:4" ht="59.25" customHeight="1" x14ac:dyDescent="0.3">
      <c r="A11" s="145" t="s">
        <v>4141</v>
      </c>
      <c r="B11" s="146" t="s">
        <v>5985</v>
      </c>
      <c r="C11" s="146" t="s">
        <v>4137</v>
      </c>
      <c r="D11" s="147">
        <v>2021</v>
      </c>
    </row>
    <row r="12" spans="1:4" ht="37.5" x14ac:dyDescent="0.3">
      <c r="A12" s="145" t="s">
        <v>4146</v>
      </c>
      <c r="B12" s="146" t="s">
        <v>5986</v>
      </c>
      <c r="C12" s="146" t="s">
        <v>4129</v>
      </c>
      <c r="D12" s="147">
        <v>2021</v>
      </c>
    </row>
    <row r="13" spans="1:4" ht="93.75" x14ac:dyDescent="0.3">
      <c r="A13" s="145" t="s">
        <v>4147</v>
      </c>
      <c r="B13" s="146" t="s">
        <v>5987</v>
      </c>
      <c r="C13" s="146" t="s">
        <v>4127</v>
      </c>
      <c r="D13" s="147">
        <v>2021</v>
      </c>
    </row>
    <row r="14" spans="1:4" ht="59.25" customHeight="1" x14ac:dyDescent="0.3">
      <c r="A14" s="145" t="s">
        <v>4148</v>
      </c>
      <c r="B14" s="148" t="s">
        <v>4132</v>
      </c>
      <c r="C14" s="146" t="s">
        <v>4131</v>
      </c>
      <c r="D14" s="147">
        <v>2021</v>
      </c>
    </row>
    <row r="15" spans="1:4" ht="54" customHeight="1" x14ac:dyDescent="0.3">
      <c r="A15" s="145" t="s">
        <v>4149</v>
      </c>
      <c r="B15" s="146" t="s">
        <v>5988</v>
      </c>
      <c r="C15" s="146" t="s">
        <v>4135</v>
      </c>
      <c r="D15" s="147">
        <v>2022</v>
      </c>
    </row>
    <row r="16" spans="1:4" ht="47.25" customHeight="1" x14ac:dyDescent="0.3">
      <c r="A16" s="145" t="s">
        <v>4150</v>
      </c>
      <c r="B16" s="146" t="s">
        <v>5989</v>
      </c>
      <c r="C16" s="146" t="s">
        <v>4130</v>
      </c>
      <c r="D16" s="147">
        <v>2022</v>
      </c>
    </row>
    <row r="17" spans="1:4" ht="46.5" customHeight="1" x14ac:dyDescent="0.3">
      <c r="A17" s="145" t="s">
        <v>4151</v>
      </c>
      <c r="B17" s="146" t="s">
        <v>5990</v>
      </c>
      <c r="C17" s="146" t="s">
        <v>4136</v>
      </c>
      <c r="D17" s="147">
        <v>2022</v>
      </c>
    </row>
    <row r="18" spans="1:4" ht="56.25" x14ac:dyDescent="0.3">
      <c r="A18" s="149" t="s">
        <v>4152</v>
      </c>
      <c r="B18" s="150" t="s">
        <v>5991</v>
      </c>
      <c r="C18" s="150" t="s">
        <v>4134</v>
      </c>
      <c r="D18" s="151">
        <v>2023</v>
      </c>
    </row>
    <row r="21" spans="1:4" ht="65.25" customHeight="1" x14ac:dyDescent="0.3"/>
    <row r="24" spans="1:4" ht="15" customHeight="1" x14ac:dyDescent="0.3"/>
    <row r="25" spans="1:4" ht="15.75" customHeight="1" x14ac:dyDescent="0.3"/>
    <row r="27" spans="1:4" ht="15" customHeight="1" x14ac:dyDescent="0.3"/>
    <row r="29" spans="1:4" ht="15" customHeight="1" x14ac:dyDescent="0.3"/>
    <row r="31" spans="1:4" ht="15.75" customHeight="1" x14ac:dyDescent="0.3"/>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AD81DB-CB75-4B97-A755-43F398F5348E}">
  <dimension ref="A2:N53"/>
  <sheetViews>
    <sheetView showGridLines="0" workbookViewId="0">
      <selection activeCell="I4" sqref="I4"/>
    </sheetView>
  </sheetViews>
  <sheetFormatPr baseColWidth="10" defaultRowHeight="15" x14ac:dyDescent="0.25"/>
  <sheetData>
    <row r="2" spans="1:14" x14ac:dyDescent="0.25">
      <c r="A2" s="118" t="s">
        <v>2955</v>
      </c>
      <c r="B2" s="125" t="s">
        <v>2956</v>
      </c>
      <c r="C2" s="125" t="s">
        <v>2957</v>
      </c>
      <c r="D2" s="125" t="s">
        <v>2958</v>
      </c>
      <c r="E2" s="125" t="s">
        <v>2959</v>
      </c>
      <c r="F2" s="125" t="s">
        <v>2960</v>
      </c>
      <c r="G2" s="125" t="s">
        <v>2961</v>
      </c>
      <c r="H2" s="125" t="s">
        <v>2962</v>
      </c>
      <c r="I2" s="125" t="s">
        <v>2963</v>
      </c>
      <c r="J2" s="125" t="s">
        <v>2964</v>
      </c>
      <c r="K2" s="125" t="s">
        <v>2965</v>
      </c>
      <c r="L2" s="125" t="s">
        <v>2966</v>
      </c>
      <c r="M2" s="125" t="s">
        <v>2967</v>
      </c>
      <c r="N2" t="s">
        <v>3126</v>
      </c>
    </row>
    <row r="3" spans="1:14" x14ac:dyDescent="0.25">
      <c r="A3" s="118">
        <v>1</v>
      </c>
      <c r="B3" s="153" t="s">
        <v>2968</v>
      </c>
      <c r="C3" s="125" t="s">
        <v>2968</v>
      </c>
      <c r="D3" s="125" t="s">
        <v>2968</v>
      </c>
      <c r="E3" s="125" t="s">
        <v>2968</v>
      </c>
      <c r="F3" s="125" t="s">
        <v>2968</v>
      </c>
      <c r="G3" s="125" t="s">
        <v>2968</v>
      </c>
      <c r="H3" s="125" t="s">
        <v>2968</v>
      </c>
      <c r="I3" s="125" t="s">
        <v>2968</v>
      </c>
      <c r="J3" s="125" t="s">
        <v>2969</v>
      </c>
      <c r="K3" s="125" t="s">
        <v>2969</v>
      </c>
      <c r="L3" s="125" t="s">
        <v>2968</v>
      </c>
      <c r="M3" s="125" t="s">
        <v>2968</v>
      </c>
    </row>
    <row r="4" spans="1:14" x14ac:dyDescent="0.25">
      <c r="A4" s="118">
        <v>2</v>
      </c>
      <c r="B4" s="153" t="s">
        <v>2968</v>
      </c>
      <c r="C4" s="125" t="s">
        <v>2969</v>
      </c>
      <c r="D4" s="125" t="s">
        <v>2969</v>
      </c>
      <c r="E4" s="125" t="s">
        <v>2969</v>
      </c>
      <c r="F4" s="125" t="s">
        <v>2968</v>
      </c>
      <c r="G4" s="125" t="s">
        <v>2969</v>
      </c>
      <c r="H4" s="125" t="s">
        <v>2968</v>
      </c>
      <c r="I4" s="125" t="s">
        <v>2969</v>
      </c>
      <c r="J4" s="125" t="s">
        <v>2969</v>
      </c>
      <c r="K4" s="125" t="s">
        <v>2969</v>
      </c>
      <c r="L4" s="125" t="s">
        <v>2968</v>
      </c>
      <c r="M4" s="125" t="s">
        <v>2969</v>
      </c>
    </row>
    <row r="5" spans="1:14" x14ac:dyDescent="0.25">
      <c r="A5" s="118">
        <v>3</v>
      </c>
      <c r="B5" s="153" t="s">
        <v>2969</v>
      </c>
      <c r="C5" s="125" t="s">
        <v>2968</v>
      </c>
      <c r="D5" s="125" t="s">
        <v>2968</v>
      </c>
      <c r="E5" s="125" t="s">
        <v>2969</v>
      </c>
      <c r="F5" s="125" t="s">
        <v>2969</v>
      </c>
      <c r="G5" s="125" t="s">
        <v>2968</v>
      </c>
      <c r="H5" s="125" t="s">
        <v>2969</v>
      </c>
      <c r="I5" s="125" t="s">
        <v>2968</v>
      </c>
      <c r="J5" s="125" t="s">
        <v>2969</v>
      </c>
      <c r="K5" s="125" t="s">
        <v>2969</v>
      </c>
      <c r="L5" s="125" t="s">
        <v>2969</v>
      </c>
      <c r="M5" s="125" t="s">
        <v>2969</v>
      </c>
    </row>
    <row r="6" spans="1:14" x14ac:dyDescent="0.25">
      <c r="A6" s="118">
        <v>4</v>
      </c>
      <c r="B6" s="153" t="s">
        <v>2969</v>
      </c>
      <c r="C6" s="125" t="s">
        <v>2968</v>
      </c>
      <c r="D6" s="125" t="s">
        <v>2969</v>
      </c>
      <c r="E6" s="125" t="s">
        <v>2969</v>
      </c>
      <c r="F6" s="125" t="s">
        <v>2968</v>
      </c>
      <c r="G6" s="125" t="s">
        <v>2969</v>
      </c>
      <c r="H6" s="125" t="s">
        <v>2969</v>
      </c>
      <c r="I6" s="125" t="s">
        <v>2969</v>
      </c>
      <c r="J6" s="125" t="s">
        <v>2969</v>
      </c>
      <c r="K6" s="125" t="s">
        <v>2969</v>
      </c>
      <c r="L6" s="125" t="s">
        <v>2969</v>
      </c>
      <c r="M6" s="125" t="s">
        <v>2968</v>
      </c>
    </row>
    <row r="7" spans="1:14" x14ac:dyDescent="0.25">
      <c r="A7" s="118">
        <v>5</v>
      </c>
      <c r="B7" s="153" t="s">
        <v>2968</v>
      </c>
      <c r="C7" s="125" t="s">
        <v>2968</v>
      </c>
      <c r="D7" s="125" t="s">
        <v>2969</v>
      </c>
      <c r="E7" s="125" t="s">
        <v>2969</v>
      </c>
      <c r="F7" s="125" t="s">
        <v>2969</v>
      </c>
      <c r="G7" s="125" t="s">
        <v>2969</v>
      </c>
      <c r="H7" s="125" t="s">
        <v>2969</v>
      </c>
      <c r="I7" s="125" t="s">
        <v>2968</v>
      </c>
      <c r="J7" s="125" t="s">
        <v>2969</v>
      </c>
      <c r="K7" s="125" t="s">
        <v>2969</v>
      </c>
      <c r="L7" s="125" t="s">
        <v>2969</v>
      </c>
      <c r="M7" s="125" t="s">
        <v>2969</v>
      </c>
    </row>
    <row r="8" spans="1:14" x14ac:dyDescent="0.25">
      <c r="A8" s="118">
        <v>6</v>
      </c>
      <c r="B8" s="153" t="s">
        <v>2970</v>
      </c>
      <c r="C8" s="125" t="s">
        <v>2969</v>
      </c>
      <c r="D8" s="125" t="s">
        <v>2969</v>
      </c>
      <c r="E8" s="125" t="s">
        <v>2971</v>
      </c>
      <c r="F8" s="125" t="s">
        <v>2972</v>
      </c>
      <c r="G8" s="125" t="s">
        <v>2971</v>
      </c>
      <c r="H8" s="125" t="s">
        <v>2973</v>
      </c>
      <c r="I8" s="125" t="s">
        <v>2973</v>
      </c>
      <c r="J8" s="125" t="s">
        <v>2974</v>
      </c>
      <c r="K8" s="125" t="s">
        <v>2975</v>
      </c>
      <c r="L8" s="125" t="s">
        <v>2976</v>
      </c>
      <c r="M8" s="125" t="s">
        <v>2977</v>
      </c>
    </row>
    <row r="9" spans="1:14" x14ac:dyDescent="0.25">
      <c r="A9" s="118">
        <v>7</v>
      </c>
      <c r="B9" s="153" t="s">
        <v>2978</v>
      </c>
      <c r="C9" s="125" t="s">
        <v>2979</v>
      </c>
      <c r="D9" s="125" t="s">
        <v>2980</v>
      </c>
      <c r="E9" s="125" t="s">
        <v>2981</v>
      </c>
      <c r="F9" s="125" t="s">
        <v>2982</v>
      </c>
      <c r="G9" s="125" t="s">
        <v>2983</v>
      </c>
      <c r="H9" s="125" t="s">
        <v>2984</v>
      </c>
      <c r="I9" s="125" t="s">
        <v>2985</v>
      </c>
      <c r="J9" s="125" t="s">
        <v>2986</v>
      </c>
      <c r="K9" s="125" t="s">
        <v>2987</v>
      </c>
      <c r="L9" s="125" t="s">
        <v>2988</v>
      </c>
      <c r="M9" s="125" t="s">
        <v>2989</v>
      </c>
    </row>
    <row r="10" spans="1:14" x14ac:dyDescent="0.25">
      <c r="A10" s="118">
        <v>8</v>
      </c>
      <c r="B10" s="153" t="s">
        <v>2990</v>
      </c>
      <c r="C10" s="125" t="s">
        <v>2991</v>
      </c>
      <c r="D10" s="125" t="s">
        <v>2992</v>
      </c>
      <c r="E10" s="125" t="s">
        <v>2993</v>
      </c>
      <c r="F10" s="125" t="s">
        <v>2994</v>
      </c>
      <c r="G10" s="125" t="s">
        <v>2995</v>
      </c>
      <c r="H10" s="125" t="s">
        <v>2996</v>
      </c>
      <c r="I10" s="125" t="s">
        <v>2997</v>
      </c>
      <c r="J10" s="125" t="s">
        <v>2998</v>
      </c>
      <c r="K10" s="125" t="s">
        <v>2999</v>
      </c>
      <c r="L10" s="125" t="s">
        <v>3000</v>
      </c>
      <c r="M10" s="125" t="s">
        <v>3001</v>
      </c>
    </row>
    <row r="11" spans="1:14" x14ac:dyDescent="0.25">
      <c r="A11" s="118">
        <v>9</v>
      </c>
      <c r="B11" s="153" t="s">
        <v>3002</v>
      </c>
      <c r="C11" s="125" t="s">
        <v>3003</v>
      </c>
      <c r="D11" s="125" t="s">
        <v>3004</v>
      </c>
      <c r="E11" s="125" t="s">
        <v>3005</v>
      </c>
      <c r="F11" s="125" t="s">
        <v>3006</v>
      </c>
      <c r="G11" s="125" t="s">
        <v>3007</v>
      </c>
      <c r="H11" s="125" t="s">
        <v>3008</v>
      </c>
      <c r="I11" s="125" t="s">
        <v>3009</v>
      </c>
      <c r="J11" s="125" t="s">
        <v>3010</v>
      </c>
      <c r="K11" s="125" t="s">
        <v>3011</v>
      </c>
      <c r="L11" s="125" t="s">
        <v>3012</v>
      </c>
      <c r="M11" s="125" t="s">
        <v>3013</v>
      </c>
    </row>
    <row r="12" spans="1:14" x14ac:dyDescent="0.25">
      <c r="A12" s="118">
        <v>10</v>
      </c>
      <c r="B12" s="153" t="s">
        <v>3014</v>
      </c>
      <c r="C12" s="125" t="s">
        <v>3015</v>
      </c>
      <c r="D12" s="125" t="s">
        <v>3016</v>
      </c>
      <c r="E12" s="125" t="s">
        <v>3017</v>
      </c>
      <c r="F12" s="125" t="s">
        <v>3018</v>
      </c>
      <c r="G12" s="125" t="s">
        <v>3019</v>
      </c>
      <c r="H12" s="125" t="s">
        <v>3020</v>
      </c>
      <c r="I12" s="125" t="s">
        <v>3021</v>
      </c>
      <c r="J12" s="125" t="s">
        <v>3022</v>
      </c>
      <c r="K12" s="125" t="s">
        <v>3023</v>
      </c>
      <c r="L12" s="125" t="s">
        <v>3024</v>
      </c>
      <c r="M12" s="125" t="s">
        <v>3025</v>
      </c>
    </row>
    <row r="13" spans="1:14" x14ac:dyDescent="0.25">
      <c r="A13" s="118">
        <v>11</v>
      </c>
      <c r="B13" s="153" t="s">
        <v>3026</v>
      </c>
      <c r="C13" s="125" t="s">
        <v>3027</v>
      </c>
      <c r="D13" s="125" t="s">
        <v>3028</v>
      </c>
      <c r="E13" s="125" t="s">
        <v>3029</v>
      </c>
      <c r="F13" s="125" t="s">
        <v>3030</v>
      </c>
      <c r="G13" s="125" t="s">
        <v>3031</v>
      </c>
      <c r="H13" s="125" t="s">
        <v>3032</v>
      </c>
      <c r="I13" s="125" t="s">
        <v>3033</v>
      </c>
      <c r="J13" s="125" t="s">
        <v>3034</v>
      </c>
      <c r="K13" s="125" t="s">
        <v>3035</v>
      </c>
      <c r="L13" s="125" t="s">
        <v>3036</v>
      </c>
      <c r="M13" s="125" t="s">
        <v>3037</v>
      </c>
    </row>
    <row r="14" spans="1:14" x14ac:dyDescent="0.25">
      <c r="A14" s="118">
        <v>12</v>
      </c>
      <c r="B14" s="153" t="s">
        <v>3038</v>
      </c>
      <c r="C14" s="125" t="s">
        <v>3039</v>
      </c>
      <c r="D14" s="125" t="s">
        <v>3040</v>
      </c>
      <c r="E14" s="125" t="s">
        <v>3041</v>
      </c>
      <c r="F14" s="125" t="s">
        <v>3042</v>
      </c>
      <c r="G14" s="125" t="s">
        <v>3043</v>
      </c>
      <c r="H14" s="125" t="s">
        <v>3044</v>
      </c>
      <c r="I14" s="125" t="s">
        <v>3045</v>
      </c>
      <c r="J14" s="125" t="s">
        <v>3046</v>
      </c>
      <c r="K14" s="125" t="s">
        <v>3047</v>
      </c>
      <c r="L14" s="125" t="s">
        <v>3048</v>
      </c>
      <c r="M14" s="125" t="s">
        <v>3049</v>
      </c>
    </row>
    <row r="15" spans="1:14" x14ac:dyDescent="0.25">
      <c r="A15" s="118">
        <v>13</v>
      </c>
      <c r="B15" s="153" t="s">
        <v>3050</v>
      </c>
      <c r="C15" s="125" t="s">
        <v>3051</v>
      </c>
      <c r="D15" s="125" t="s">
        <v>3052</v>
      </c>
      <c r="E15" s="125" t="s">
        <v>3053</v>
      </c>
      <c r="F15" s="125" t="s">
        <v>3054</v>
      </c>
      <c r="G15" s="125" t="s">
        <v>3055</v>
      </c>
      <c r="H15" s="125" t="s">
        <v>3056</v>
      </c>
      <c r="I15" s="125" t="s">
        <v>3057</v>
      </c>
      <c r="J15" s="125" t="s">
        <v>3058</v>
      </c>
      <c r="K15" s="125" t="s">
        <v>3059</v>
      </c>
      <c r="L15" s="125" t="s">
        <v>3060</v>
      </c>
      <c r="M15" s="125" t="s">
        <v>3061</v>
      </c>
    </row>
    <row r="16" spans="1:14" x14ac:dyDescent="0.25">
      <c r="A16" s="118">
        <v>14</v>
      </c>
      <c r="B16" s="153" t="s">
        <v>3062</v>
      </c>
      <c r="C16" s="125" t="s">
        <v>3063</v>
      </c>
      <c r="D16" s="125" t="s">
        <v>3064</v>
      </c>
      <c r="E16" s="125" t="s">
        <v>3065</v>
      </c>
      <c r="F16" s="125" t="s">
        <v>3066</v>
      </c>
      <c r="G16" s="125" t="s">
        <v>3067</v>
      </c>
      <c r="H16" s="125" t="s">
        <v>3068</v>
      </c>
      <c r="I16" s="125" t="s">
        <v>3069</v>
      </c>
      <c r="J16" s="125" t="s">
        <v>3070</v>
      </c>
      <c r="K16" s="125" t="s">
        <v>3071</v>
      </c>
      <c r="L16" s="125" t="s">
        <v>3072</v>
      </c>
      <c r="M16" s="125" t="s">
        <v>3073</v>
      </c>
    </row>
    <row r="17" spans="1:13" x14ac:dyDescent="0.25">
      <c r="A17" s="118">
        <v>15</v>
      </c>
      <c r="B17" s="153" t="s">
        <v>3074</v>
      </c>
      <c r="C17" s="125" t="s">
        <v>3075</v>
      </c>
      <c r="D17" s="125" t="s">
        <v>3076</v>
      </c>
      <c r="E17" s="125" t="s">
        <v>3077</v>
      </c>
      <c r="F17" s="125" t="s">
        <v>3078</v>
      </c>
      <c r="G17" s="125" t="s">
        <v>3079</v>
      </c>
      <c r="H17" s="125" t="s">
        <v>3080</v>
      </c>
      <c r="I17" s="125" t="s">
        <v>3081</v>
      </c>
      <c r="J17" s="125" t="s">
        <v>3082</v>
      </c>
      <c r="K17" s="125" t="s">
        <v>3083</v>
      </c>
      <c r="L17" s="125" t="s">
        <v>3084</v>
      </c>
      <c r="M17" s="125" t="s">
        <v>3085</v>
      </c>
    </row>
    <row r="18" spans="1:13" x14ac:dyDescent="0.25">
      <c r="A18" s="118">
        <v>16</v>
      </c>
      <c r="B18" s="153" t="s">
        <v>3086</v>
      </c>
      <c r="C18" s="125" t="s">
        <v>3087</v>
      </c>
      <c r="D18" s="125" t="s">
        <v>3088</v>
      </c>
      <c r="E18" s="125" t="s">
        <v>3089</v>
      </c>
      <c r="F18" s="125" t="s">
        <v>3090</v>
      </c>
      <c r="G18" s="125" t="s">
        <v>3091</v>
      </c>
      <c r="H18" s="125" t="s">
        <v>3092</v>
      </c>
      <c r="I18" s="125" t="s">
        <v>3093</v>
      </c>
      <c r="J18" s="125" t="s">
        <v>3094</v>
      </c>
      <c r="K18" s="125" t="s">
        <v>3095</v>
      </c>
      <c r="L18" s="125" t="s">
        <v>3096</v>
      </c>
      <c r="M18" s="125" t="s">
        <v>3097</v>
      </c>
    </row>
    <row r="19" spans="1:13" x14ac:dyDescent="0.25">
      <c r="A19" s="118">
        <v>17</v>
      </c>
      <c r="B19" s="153" t="s">
        <v>3098</v>
      </c>
      <c r="C19" s="125" t="s">
        <v>3099</v>
      </c>
      <c r="D19" s="125" t="s">
        <v>3100</v>
      </c>
      <c r="E19" s="125" t="s">
        <v>3101</v>
      </c>
      <c r="F19" s="125" t="s">
        <v>3102</v>
      </c>
      <c r="G19" s="125" t="s">
        <v>3103</v>
      </c>
      <c r="H19" s="125" t="s">
        <v>3104</v>
      </c>
      <c r="I19" s="125" t="s">
        <v>3105</v>
      </c>
      <c r="J19" s="125" t="s">
        <v>3106</v>
      </c>
      <c r="K19" s="125" t="s">
        <v>3107</v>
      </c>
      <c r="L19" s="125" t="s">
        <v>3108</v>
      </c>
      <c r="M19" s="125" t="s">
        <v>3109</v>
      </c>
    </row>
    <row r="20" spans="1:13" x14ac:dyDescent="0.25">
      <c r="A20" s="118">
        <v>18</v>
      </c>
      <c r="B20" s="153" t="s">
        <v>3110</v>
      </c>
      <c r="C20" s="125" t="s">
        <v>3111</v>
      </c>
      <c r="D20" s="125" t="s">
        <v>3112</v>
      </c>
      <c r="E20" s="125" t="s">
        <v>3113</v>
      </c>
      <c r="F20" s="125" t="s">
        <v>3114</v>
      </c>
      <c r="G20" s="125" t="s">
        <v>2986</v>
      </c>
      <c r="H20" s="125" t="s">
        <v>3115</v>
      </c>
      <c r="I20" s="125" t="s">
        <v>3116</v>
      </c>
      <c r="J20" s="125" t="s">
        <v>3117</v>
      </c>
      <c r="K20" s="125" t="s">
        <v>3118</v>
      </c>
      <c r="L20" s="125" t="s">
        <v>3119</v>
      </c>
      <c r="M20" s="125" t="s">
        <v>3120</v>
      </c>
    </row>
    <row r="21" spans="1:13" x14ac:dyDescent="0.25">
      <c r="A21" s="118">
        <v>19</v>
      </c>
      <c r="B21" s="153" t="s">
        <v>2974</v>
      </c>
      <c r="C21" s="125" t="s">
        <v>3121</v>
      </c>
      <c r="D21" s="125" t="s">
        <v>2975</v>
      </c>
      <c r="E21" s="125" t="s">
        <v>3122</v>
      </c>
      <c r="F21" s="125" t="s">
        <v>3123</v>
      </c>
      <c r="G21" s="125" t="s">
        <v>2976</v>
      </c>
      <c r="H21" s="125" t="s">
        <v>3124</v>
      </c>
      <c r="I21" s="125" t="s">
        <v>3125</v>
      </c>
      <c r="J21" s="125" t="s">
        <v>2973</v>
      </c>
      <c r="K21" s="125" t="s">
        <v>2970</v>
      </c>
      <c r="L21" s="125" t="s">
        <v>3125</v>
      </c>
      <c r="M21" s="125" t="s">
        <v>2977</v>
      </c>
    </row>
    <row r="22" spans="1:13" x14ac:dyDescent="0.25">
      <c r="A22" s="118">
        <v>20</v>
      </c>
      <c r="B22" s="153" t="s">
        <v>2969</v>
      </c>
      <c r="C22" s="125" t="s">
        <v>2968</v>
      </c>
      <c r="D22" s="125" t="s">
        <v>2969</v>
      </c>
      <c r="E22" s="125" t="s">
        <v>2968</v>
      </c>
      <c r="F22" s="125" t="s">
        <v>2969</v>
      </c>
      <c r="G22" s="125" t="s">
        <v>2969</v>
      </c>
      <c r="H22" s="125" t="s">
        <v>2969</v>
      </c>
      <c r="I22" s="125" t="s">
        <v>2969</v>
      </c>
      <c r="J22" s="125" t="s">
        <v>2969</v>
      </c>
      <c r="K22" s="125" t="s">
        <v>2968</v>
      </c>
      <c r="L22" s="125" t="s">
        <v>2969</v>
      </c>
      <c r="M22" s="125" t="s">
        <v>2969</v>
      </c>
    </row>
    <row r="23" spans="1:13" x14ac:dyDescent="0.25">
      <c r="A23" s="118">
        <v>21</v>
      </c>
      <c r="B23" s="153" t="s">
        <v>2968</v>
      </c>
      <c r="C23" s="125" t="s">
        <v>2968</v>
      </c>
      <c r="D23" s="125" t="s">
        <v>2969</v>
      </c>
      <c r="E23" s="125" t="s">
        <v>2969</v>
      </c>
      <c r="F23" s="125" t="s">
        <v>2968</v>
      </c>
      <c r="G23" s="125" t="s">
        <v>2969</v>
      </c>
      <c r="H23" s="125" t="s">
        <v>2969</v>
      </c>
      <c r="I23" s="125" t="s">
        <v>2969</v>
      </c>
      <c r="J23" s="125" t="s">
        <v>2969</v>
      </c>
      <c r="K23" s="125" t="s">
        <v>2969</v>
      </c>
      <c r="L23" s="125" t="s">
        <v>2969</v>
      </c>
      <c r="M23" s="125" t="s">
        <v>2969</v>
      </c>
    </row>
    <row r="24" spans="1:13" x14ac:dyDescent="0.25">
      <c r="A24" s="118">
        <v>22</v>
      </c>
      <c r="B24" s="153" t="s">
        <v>2968</v>
      </c>
      <c r="C24" s="125" t="s">
        <v>2968</v>
      </c>
      <c r="D24" s="125" t="s">
        <v>2968</v>
      </c>
      <c r="E24" s="125" t="s">
        <v>2968</v>
      </c>
      <c r="F24" s="125" t="s">
        <v>2968</v>
      </c>
      <c r="G24" s="125" t="s">
        <v>2968</v>
      </c>
      <c r="H24" s="125" t="s">
        <v>2969</v>
      </c>
      <c r="I24" s="125" t="s">
        <v>2969</v>
      </c>
      <c r="J24" s="125" t="s">
        <v>2969</v>
      </c>
      <c r="K24" s="125" t="s">
        <v>2969</v>
      </c>
      <c r="L24" s="125" t="s">
        <v>2968</v>
      </c>
      <c r="M24" s="125" t="s">
        <v>2968</v>
      </c>
    </row>
    <row r="25" spans="1:13" x14ac:dyDescent="0.25">
      <c r="A25" s="118">
        <v>23</v>
      </c>
      <c r="B25" s="153" t="s">
        <v>2968</v>
      </c>
      <c r="C25" s="125" t="s">
        <v>2968</v>
      </c>
      <c r="D25" s="125" t="s">
        <v>2968</v>
      </c>
      <c r="E25" s="125" t="s">
        <v>2969</v>
      </c>
      <c r="F25" s="125" t="s">
        <v>2969</v>
      </c>
      <c r="G25" s="125" t="s">
        <v>2968</v>
      </c>
      <c r="H25" s="125" t="s">
        <v>2969</v>
      </c>
      <c r="I25" s="125" t="s">
        <v>2969</v>
      </c>
      <c r="J25" s="125" t="s">
        <v>2969</v>
      </c>
      <c r="K25" s="125" t="s">
        <v>2968</v>
      </c>
      <c r="L25" s="125" t="s">
        <v>2969</v>
      </c>
      <c r="M25" s="125" t="s">
        <v>2969</v>
      </c>
    </row>
    <row r="26" spans="1:13" x14ac:dyDescent="0.25">
      <c r="A26" s="118">
        <v>24</v>
      </c>
      <c r="B26" s="153" t="s">
        <v>2968</v>
      </c>
      <c r="C26" s="125" t="s">
        <v>2968</v>
      </c>
      <c r="D26" s="125" t="s">
        <v>2968</v>
      </c>
      <c r="E26" s="125" t="s">
        <v>2969</v>
      </c>
      <c r="F26" s="125" t="s">
        <v>2969</v>
      </c>
      <c r="G26" s="125" t="s">
        <v>2969</v>
      </c>
      <c r="H26" s="125" t="s">
        <v>2969</v>
      </c>
      <c r="I26" s="125" t="s">
        <v>2968</v>
      </c>
      <c r="J26" s="125" t="s">
        <v>2969</v>
      </c>
      <c r="K26" s="125" t="s">
        <v>2969</v>
      </c>
      <c r="L26" s="125" t="s">
        <v>2969</v>
      </c>
      <c r="M26" s="125" t="s">
        <v>2968</v>
      </c>
    </row>
    <row r="30" spans="1:13" x14ac:dyDescent="0.25">
      <c r="A30" s="30"/>
    </row>
    <row r="31" spans="1:13" x14ac:dyDescent="0.25">
      <c r="A31" s="30"/>
    </row>
    <row r="32" spans="1:13" x14ac:dyDescent="0.25">
      <c r="A32" s="30"/>
    </row>
    <row r="33" spans="1:1" x14ac:dyDescent="0.25">
      <c r="A33" s="30"/>
    </row>
    <row r="34" spans="1:1" x14ac:dyDescent="0.25">
      <c r="A34" s="30"/>
    </row>
    <row r="35" spans="1:1" x14ac:dyDescent="0.25">
      <c r="A35" s="30"/>
    </row>
    <row r="36" spans="1:1" x14ac:dyDescent="0.25">
      <c r="A36" s="30"/>
    </row>
    <row r="37" spans="1:1" x14ac:dyDescent="0.25">
      <c r="A37" s="30"/>
    </row>
    <row r="38" spans="1:1" x14ac:dyDescent="0.25">
      <c r="A38" s="30"/>
    </row>
    <row r="39" spans="1:1" x14ac:dyDescent="0.25">
      <c r="A39" s="30"/>
    </row>
    <row r="40" spans="1:1" x14ac:dyDescent="0.25">
      <c r="A40" s="30"/>
    </row>
    <row r="41" spans="1:1" x14ac:dyDescent="0.25">
      <c r="A41" s="30"/>
    </row>
    <row r="42" spans="1:1" x14ac:dyDescent="0.25">
      <c r="A42" s="30"/>
    </row>
    <row r="43" spans="1:1" x14ac:dyDescent="0.25">
      <c r="A43" s="30"/>
    </row>
    <row r="44" spans="1:1" x14ac:dyDescent="0.25">
      <c r="A44" s="30"/>
    </row>
    <row r="45" spans="1:1" x14ac:dyDescent="0.25">
      <c r="A45" s="30"/>
    </row>
    <row r="46" spans="1:1" x14ac:dyDescent="0.25">
      <c r="A46" s="30"/>
    </row>
    <row r="47" spans="1:1" x14ac:dyDescent="0.25">
      <c r="A47" s="30"/>
    </row>
    <row r="48" spans="1:1" x14ac:dyDescent="0.25">
      <c r="A48" s="30"/>
    </row>
    <row r="49" spans="1:1" x14ac:dyDescent="0.25">
      <c r="A49" s="30"/>
    </row>
    <row r="50" spans="1:1" x14ac:dyDescent="0.25">
      <c r="A50" s="30"/>
    </row>
    <row r="51" spans="1:1" x14ac:dyDescent="0.25">
      <c r="A51" s="30"/>
    </row>
    <row r="52" spans="1:1" x14ac:dyDescent="0.25">
      <c r="A52" s="30"/>
    </row>
    <row r="53" spans="1:1" x14ac:dyDescent="0.25">
      <c r="A53" s="30"/>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4A950-2A7D-442F-98DA-3C0AF7B254B6}">
  <dimension ref="A1:M25"/>
  <sheetViews>
    <sheetView showGridLines="0" workbookViewId="0">
      <selection sqref="A1:M25"/>
    </sheetView>
  </sheetViews>
  <sheetFormatPr baseColWidth="10" defaultRowHeight="15" x14ac:dyDescent="0.25"/>
  <sheetData>
    <row r="1" spans="1:13" x14ac:dyDescent="0.25">
      <c r="A1" s="107" t="s">
        <v>2955</v>
      </c>
      <c r="B1" s="107" t="s">
        <v>2956</v>
      </c>
      <c r="C1" s="107" t="s">
        <v>2957</v>
      </c>
      <c r="D1" s="107" t="s">
        <v>2958</v>
      </c>
      <c r="E1" s="107" t="s">
        <v>2959</v>
      </c>
      <c r="F1" s="107" t="s">
        <v>2960</v>
      </c>
      <c r="G1" s="107" t="s">
        <v>2961</v>
      </c>
      <c r="H1" s="107" t="s">
        <v>2962</v>
      </c>
      <c r="I1" s="107" t="s">
        <v>2963</v>
      </c>
      <c r="J1" s="107" t="s">
        <v>2964</v>
      </c>
      <c r="K1" s="107" t="s">
        <v>2965</v>
      </c>
      <c r="L1" s="107" t="s">
        <v>2966</v>
      </c>
      <c r="M1" s="107" t="s">
        <v>2967</v>
      </c>
    </row>
    <row r="2" spans="1:13" x14ac:dyDescent="0.25">
      <c r="A2" s="108">
        <v>1</v>
      </c>
      <c r="B2" s="107" t="s">
        <v>2968</v>
      </c>
      <c r="C2" s="107" t="s">
        <v>2968</v>
      </c>
      <c r="D2" s="107" t="s">
        <v>2968</v>
      </c>
      <c r="E2" s="107" t="s">
        <v>2969</v>
      </c>
      <c r="F2" s="107" t="s">
        <v>2968</v>
      </c>
      <c r="G2" s="107" t="s">
        <v>2968</v>
      </c>
      <c r="H2" s="107" t="s">
        <v>2968</v>
      </c>
      <c r="I2" s="107" t="s">
        <v>2968</v>
      </c>
      <c r="J2" s="107" t="s">
        <v>2968</v>
      </c>
      <c r="K2" s="107" t="s">
        <v>2968</v>
      </c>
      <c r="L2" s="107" t="s">
        <v>2968</v>
      </c>
      <c r="M2" s="107" t="s">
        <v>2969</v>
      </c>
    </row>
    <row r="3" spans="1:13" x14ac:dyDescent="0.25">
      <c r="A3" s="108">
        <v>2</v>
      </c>
      <c r="B3" s="107" t="s">
        <v>2968</v>
      </c>
      <c r="C3" s="107" t="s">
        <v>2968</v>
      </c>
      <c r="D3" s="107" t="s">
        <v>2969</v>
      </c>
      <c r="E3" s="107" t="s">
        <v>2968</v>
      </c>
      <c r="F3" s="107" t="s">
        <v>2968</v>
      </c>
      <c r="G3" s="107" t="s">
        <v>2968</v>
      </c>
      <c r="H3" s="107" t="s">
        <v>2968</v>
      </c>
      <c r="I3" s="107" t="s">
        <v>2968</v>
      </c>
      <c r="J3" s="107" t="s">
        <v>2968</v>
      </c>
      <c r="K3" s="107" t="s">
        <v>2968</v>
      </c>
      <c r="L3" s="107" t="s">
        <v>2968</v>
      </c>
      <c r="M3" s="107" t="s">
        <v>2970</v>
      </c>
    </row>
    <row r="4" spans="1:13" x14ac:dyDescent="0.25">
      <c r="A4" s="108">
        <v>3</v>
      </c>
      <c r="B4" s="107" t="s">
        <v>2969</v>
      </c>
      <c r="C4" s="107" t="s">
        <v>2969</v>
      </c>
      <c r="D4" s="107" t="s">
        <v>2969</v>
      </c>
      <c r="E4" s="107" t="s">
        <v>2968</v>
      </c>
      <c r="F4" s="107" t="s">
        <v>2969</v>
      </c>
      <c r="G4" s="107" t="s">
        <v>2968</v>
      </c>
      <c r="H4" s="107" t="s">
        <v>2968</v>
      </c>
      <c r="I4" s="107" t="s">
        <v>2968</v>
      </c>
      <c r="J4" s="107" t="s">
        <v>2968</v>
      </c>
      <c r="K4" s="107" t="s">
        <v>2968</v>
      </c>
      <c r="L4" s="107" t="s">
        <v>2968</v>
      </c>
      <c r="M4" s="107" t="s">
        <v>2969</v>
      </c>
    </row>
    <row r="5" spans="1:13" x14ac:dyDescent="0.25">
      <c r="A5" s="108">
        <v>4</v>
      </c>
      <c r="B5" s="107" t="s">
        <v>2968</v>
      </c>
      <c r="C5" s="107" t="s">
        <v>2968</v>
      </c>
      <c r="D5" s="107" t="s">
        <v>2968</v>
      </c>
      <c r="E5" s="107" t="s">
        <v>2968</v>
      </c>
      <c r="F5" s="107" t="s">
        <v>2968</v>
      </c>
      <c r="G5" s="107" t="s">
        <v>2968</v>
      </c>
      <c r="H5" s="107" t="s">
        <v>2968</v>
      </c>
      <c r="I5" s="107" t="s">
        <v>2968</v>
      </c>
      <c r="J5" s="107" t="s">
        <v>2968</v>
      </c>
      <c r="K5" s="107" t="s">
        <v>2968</v>
      </c>
      <c r="L5" s="107" t="s">
        <v>2968</v>
      </c>
      <c r="M5" s="107" t="s">
        <v>2969</v>
      </c>
    </row>
    <row r="6" spans="1:13" x14ac:dyDescent="0.25">
      <c r="A6" s="108">
        <v>5</v>
      </c>
      <c r="B6" s="107" t="s">
        <v>2968</v>
      </c>
      <c r="C6" s="107" t="s">
        <v>2968</v>
      </c>
      <c r="D6" s="107" t="s">
        <v>2968</v>
      </c>
      <c r="E6" s="107" t="s">
        <v>2968</v>
      </c>
      <c r="F6" s="107" t="s">
        <v>2968</v>
      </c>
      <c r="G6" s="107" t="s">
        <v>2968</v>
      </c>
      <c r="H6" s="107" t="s">
        <v>2968</v>
      </c>
      <c r="I6" s="107" t="s">
        <v>2968</v>
      </c>
      <c r="J6" s="107" t="s">
        <v>2968</v>
      </c>
      <c r="K6" s="107" t="s">
        <v>2969</v>
      </c>
      <c r="L6" s="107" t="s">
        <v>2968</v>
      </c>
      <c r="M6" s="107" t="s">
        <v>2968</v>
      </c>
    </row>
    <row r="7" spans="1:13" x14ac:dyDescent="0.25">
      <c r="A7" s="108">
        <v>6</v>
      </c>
      <c r="B7" s="107" t="s">
        <v>2969</v>
      </c>
      <c r="C7" s="107" t="s">
        <v>2969</v>
      </c>
      <c r="D7" s="107" t="s">
        <v>2969</v>
      </c>
      <c r="E7" s="107" t="s">
        <v>2971</v>
      </c>
      <c r="F7" s="107" t="s">
        <v>3127</v>
      </c>
      <c r="G7" s="107" t="s">
        <v>2975</v>
      </c>
      <c r="H7" s="107" t="s">
        <v>3128</v>
      </c>
      <c r="I7" s="107" t="s">
        <v>2973</v>
      </c>
      <c r="J7" s="107" t="s">
        <v>3127</v>
      </c>
      <c r="K7" s="107" t="s">
        <v>3129</v>
      </c>
      <c r="L7" s="107" t="s">
        <v>3130</v>
      </c>
      <c r="M7" s="107" t="s">
        <v>3123</v>
      </c>
    </row>
    <row r="8" spans="1:13" x14ac:dyDescent="0.25">
      <c r="A8" s="108">
        <v>7</v>
      </c>
      <c r="B8" s="107" t="s">
        <v>3131</v>
      </c>
      <c r="C8" s="107" t="s">
        <v>3132</v>
      </c>
      <c r="D8" s="107" t="s">
        <v>3133</v>
      </c>
      <c r="E8" s="107" t="s">
        <v>3134</v>
      </c>
      <c r="F8" s="107" t="s">
        <v>3135</v>
      </c>
      <c r="G8" s="107" t="s">
        <v>3136</v>
      </c>
      <c r="H8" s="107" t="s">
        <v>3137</v>
      </c>
      <c r="I8" s="107" t="s">
        <v>3138</v>
      </c>
      <c r="J8" s="107" t="s">
        <v>3139</v>
      </c>
      <c r="K8" s="107" t="s">
        <v>3140</v>
      </c>
      <c r="L8" s="107" t="s">
        <v>3141</v>
      </c>
      <c r="M8" s="107" t="s">
        <v>3142</v>
      </c>
    </row>
    <row r="9" spans="1:13" x14ac:dyDescent="0.25">
      <c r="A9" s="108">
        <v>8</v>
      </c>
      <c r="B9" s="107" t="s">
        <v>3143</v>
      </c>
      <c r="C9" s="107" t="s">
        <v>3144</v>
      </c>
      <c r="D9" s="107" t="s">
        <v>3001</v>
      </c>
      <c r="E9" s="107" t="s">
        <v>3145</v>
      </c>
      <c r="F9" s="107" t="s">
        <v>3146</v>
      </c>
      <c r="G9" s="107" t="s">
        <v>3147</v>
      </c>
      <c r="H9" s="107" t="s">
        <v>3148</v>
      </c>
      <c r="I9" s="107" t="s">
        <v>3149</v>
      </c>
      <c r="J9" s="107" t="s">
        <v>3150</v>
      </c>
      <c r="K9" s="107" t="s">
        <v>3151</v>
      </c>
      <c r="L9" s="107" t="s">
        <v>3152</v>
      </c>
      <c r="M9" s="107" t="s">
        <v>3153</v>
      </c>
    </row>
    <row r="10" spans="1:13" x14ac:dyDescent="0.25">
      <c r="A10" s="108">
        <v>9</v>
      </c>
      <c r="B10" s="107" t="s">
        <v>3154</v>
      </c>
      <c r="C10" s="107" t="s">
        <v>3155</v>
      </c>
      <c r="D10" s="107" t="s">
        <v>3156</v>
      </c>
      <c r="E10" s="107" t="s">
        <v>3157</v>
      </c>
      <c r="F10" s="107" t="s">
        <v>3158</v>
      </c>
      <c r="G10" s="107" t="s">
        <v>3159</v>
      </c>
      <c r="H10" s="107" t="s">
        <v>3160</v>
      </c>
      <c r="I10" s="107" t="s">
        <v>3161</v>
      </c>
      <c r="J10" s="107" t="s">
        <v>3162</v>
      </c>
      <c r="K10" s="107" t="s">
        <v>3163</v>
      </c>
      <c r="L10" s="107" t="s">
        <v>3164</v>
      </c>
      <c r="M10" s="107" t="s">
        <v>3165</v>
      </c>
    </row>
    <row r="11" spans="1:13" x14ac:dyDescent="0.25">
      <c r="A11" s="108">
        <v>10</v>
      </c>
      <c r="B11" s="107" t="s">
        <v>3166</v>
      </c>
      <c r="C11" s="107" t="s">
        <v>3167</v>
      </c>
      <c r="D11" s="107" t="s">
        <v>3168</v>
      </c>
      <c r="E11" s="107" t="s">
        <v>3169</v>
      </c>
      <c r="F11" s="107" t="s">
        <v>3170</v>
      </c>
      <c r="G11" s="107" t="s">
        <v>3171</v>
      </c>
      <c r="H11" s="107" t="s">
        <v>3172</v>
      </c>
      <c r="I11" s="107" t="s">
        <v>3173</v>
      </c>
      <c r="J11" s="107" t="s">
        <v>3174</v>
      </c>
      <c r="K11" s="107" t="s">
        <v>3175</v>
      </c>
      <c r="L11" s="107" t="s">
        <v>3176</v>
      </c>
      <c r="M11" s="107" t="s">
        <v>3177</v>
      </c>
    </row>
    <row r="12" spans="1:13" x14ac:dyDescent="0.25">
      <c r="A12" s="108">
        <v>11</v>
      </c>
      <c r="B12" s="107" t="s">
        <v>3178</v>
      </c>
      <c r="C12" s="107" t="s">
        <v>3179</v>
      </c>
      <c r="D12" s="107" t="s">
        <v>3180</v>
      </c>
      <c r="E12" s="107" t="s">
        <v>3181</v>
      </c>
      <c r="F12" s="107" t="s">
        <v>3182</v>
      </c>
      <c r="G12" s="107" t="s">
        <v>3183</v>
      </c>
      <c r="H12" s="107" t="s">
        <v>3184</v>
      </c>
      <c r="I12" s="107" t="s">
        <v>3185</v>
      </c>
      <c r="J12" s="107" t="s">
        <v>3186</v>
      </c>
      <c r="K12" s="107" t="s">
        <v>3187</v>
      </c>
      <c r="L12" s="107" t="s">
        <v>3188</v>
      </c>
      <c r="M12" s="107" t="s">
        <v>3189</v>
      </c>
    </row>
    <row r="13" spans="1:13" x14ac:dyDescent="0.25">
      <c r="A13" s="108">
        <v>12</v>
      </c>
      <c r="B13" s="107" t="s">
        <v>3190</v>
      </c>
      <c r="C13" s="107" t="s">
        <v>3191</v>
      </c>
      <c r="D13" s="107" t="s">
        <v>3192</v>
      </c>
      <c r="E13" s="107" t="s">
        <v>3193</v>
      </c>
      <c r="F13" s="107" t="s">
        <v>3194</v>
      </c>
      <c r="G13" s="107" t="s">
        <v>3195</v>
      </c>
      <c r="H13" s="107" t="s">
        <v>3192</v>
      </c>
      <c r="I13" s="107" t="s">
        <v>3196</v>
      </c>
      <c r="J13" s="107" t="s">
        <v>3197</v>
      </c>
      <c r="K13" s="107" t="s">
        <v>3198</v>
      </c>
      <c r="L13" s="107" t="s">
        <v>3199</v>
      </c>
      <c r="M13" s="107" t="s">
        <v>3200</v>
      </c>
    </row>
    <row r="14" spans="1:13" x14ac:dyDescent="0.25">
      <c r="A14" s="108">
        <v>13</v>
      </c>
      <c r="B14" s="107" t="s">
        <v>3201</v>
      </c>
      <c r="C14" s="107" t="s">
        <v>3202</v>
      </c>
      <c r="D14" s="107" t="s">
        <v>3203</v>
      </c>
      <c r="E14" s="107" t="s">
        <v>3204</v>
      </c>
      <c r="F14" s="107" t="s">
        <v>3205</v>
      </c>
      <c r="G14" s="107" t="s">
        <v>3206</v>
      </c>
      <c r="H14" s="107" t="s">
        <v>3207</v>
      </c>
      <c r="I14" s="107" t="s">
        <v>3208</v>
      </c>
      <c r="J14" s="107" t="s">
        <v>3209</v>
      </c>
      <c r="K14" s="107" t="s">
        <v>3210</v>
      </c>
      <c r="L14" s="107" t="s">
        <v>3211</v>
      </c>
      <c r="M14" s="107" t="s">
        <v>3212</v>
      </c>
    </row>
    <row r="15" spans="1:13" x14ac:dyDescent="0.25">
      <c r="A15" s="108">
        <v>14</v>
      </c>
      <c r="B15" s="107" t="s">
        <v>3213</v>
      </c>
      <c r="C15" s="107" t="s">
        <v>3214</v>
      </c>
      <c r="D15" s="107" t="s">
        <v>3215</v>
      </c>
      <c r="E15" s="107" t="s">
        <v>3216</v>
      </c>
      <c r="F15" s="107" t="s">
        <v>3217</v>
      </c>
      <c r="G15" s="107" t="s">
        <v>3218</v>
      </c>
      <c r="H15" s="107" t="s">
        <v>3219</v>
      </c>
      <c r="I15" s="107" t="s">
        <v>3220</v>
      </c>
      <c r="J15" s="107" t="s">
        <v>3221</v>
      </c>
      <c r="K15" s="107" t="s">
        <v>3222</v>
      </c>
      <c r="L15" s="107" t="s">
        <v>3223</v>
      </c>
      <c r="M15" s="107" t="s">
        <v>3224</v>
      </c>
    </row>
    <row r="16" spans="1:13" x14ac:dyDescent="0.25">
      <c r="A16" s="108">
        <v>15</v>
      </c>
      <c r="B16" s="107" t="s">
        <v>3225</v>
      </c>
      <c r="C16" s="107" t="s">
        <v>3226</v>
      </c>
      <c r="D16" s="107" t="s">
        <v>3227</v>
      </c>
      <c r="E16" s="107" t="s">
        <v>3228</v>
      </c>
      <c r="F16" s="107" t="s">
        <v>3229</v>
      </c>
      <c r="G16" s="107" t="s">
        <v>3230</v>
      </c>
      <c r="H16" s="107" t="s">
        <v>3231</v>
      </c>
      <c r="I16" s="107" t="s">
        <v>3232</v>
      </c>
      <c r="J16" s="107" t="s">
        <v>3233</v>
      </c>
      <c r="K16" s="107" t="s">
        <v>3234</v>
      </c>
      <c r="L16" s="107" t="s">
        <v>3235</v>
      </c>
      <c r="M16" s="107" t="s">
        <v>3236</v>
      </c>
    </row>
    <row r="17" spans="1:13" x14ac:dyDescent="0.25">
      <c r="A17" s="108">
        <v>16</v>
      </c>
      <c r="B17" s="107" t="s">
        <v>3237</v>
      </c>
      <c r="C17" s="107" t="s">
        <v>3238</v>
      </c>
      <c r="D17" s="107" t="s">
        <v>3239</v>
      </c>
      <c r="E17" s="107" t="s">
        <v>3240</v>
      </c>
      <c r="F17" s="107" t="s">
        <v>3241</v>
      </c>
      <c r="G17" s="107" t="s">
        <v>3242</v>
      </c>
      <c r="H17" s="107" t="s">
        <v>3243</v>
      </c>
      <c r="I17" s="107" t="s">
        <v>3244</v>
      </c>
      <c r="J17" s="107" t="s">
        <v>3245</v>
      </c>
      <c r="K17" s="107" t="s">
        <v>3151</v>
      </c>
      <c r="L17" s="107" t="s">
        <v>3246</v>
      </c>
      <c r="M17" s="107" t="s">
        <v>3247</v>
      </c>
    </row>
    <row r="18" spans="1:13" x14ac:dyDescent="0.25">
      <c r="A18" s="108">
        <v>17</v>
      </c>
      <c r="B18" s="107" t="s">
        <v>3248</v>
      </c>
      <c r="C18" s="107" t="s">
        <v>3249</v>
      </c>
      <c r="D18" s="107" t="s">
        <v>3250</v>
      </c>
      <c r="E18" s="107" t="s">
        <v>3251</v>
      </c>
      <c r="F18" s="107" t="s">
        <v>3252</v>
      </c>
      <c r="G18" s="107" t="s">
        <v>3253</v>
      </c>
      <c r="H18" s="107" t="s">
        <v>3254</v>
      </c>
      <c r="I18" s="107" t="s">
        <v>3255</v>
      </c>
      <c r="J18" s="107" t="s">
        <v>3256</v>
      </c>
      <c r="K18" s="107" t="s">
        <v>3257</v>
      </c>
      <c r="L18" s="107" t="s">
        <v>3258</v>
      </c>
      <c r="M18" s="107" t="s">
        <v>3259</v>
      </c>
    </row>
    <row r="19" spans="1:13" x14ac:dyDescent="0.25">
      <c r="A19" s="108">
        <v>18</v>
      </c>
      <c r="B19" s="107" t="s">
        <v>3260</v>
      </c>
      <c r="C19" s="107" t="s">
        <v>3261</v>
      </c>
      <c r="D19" s="107" t="s">
        <v>3113</v>
      </c>
      <c r="E19" s="107" t="s">
        <v>3262</v>
      </c>
      <c r="F19" s="107" t="s">
        <v>3263</v>
      </c>
      <c r="G19" s="107" t="s">
        <v>3264</v>
      </c>
      <c r="H19" s="107" t="s">
        <v>3265</v>
      </c>
      <c r="I19" s="107" t="s">
        <v>2982</v>
      </c>
      <c r="J19" s="107" t="s">
        <v>3266</v>
      </c>
      <c r="K19" s="107" t="s">
        <v>3267</v>
      </c>
      <c r="L19" s="107" t="s">
        <v>3268</v>
      </c>
      <c r="M19" s="107" t="s">
        <v>3269</v>
      </c>
    </row>
    <row r="20" spans="1:13" x14ac:dyDescent="0.25">
      <c r="A20" s="108">
        <v>19</v>
      </c>
      <c r="B20" s="107" t="s">
        <v>3123</v>
      </c>
      <c r="C20" s="107" t="s">
        <v>3123</v>
      </c>
      <c r="D20" s="107" t="s">
        <v>2977</v>
      </c>
      <c r="E20" s="107" t="s">
        <v>2970</v>
      </c>
      <c r="F20" s="107" t="s">
        <v>2970</v>
      </c>
      <c r="G20" s="107" t="s">
        <v>2973</v>
      </c>
      <c r="H20" s="107" t="s">
        <v>3123</v>
      </c>
      <c r="I20" s="107" t="s">
        <v>3123</v>
      </c>
      <c r="J20" s="107" t="s">
        <v>2970</v>
      </c>
      <c r="K20" s="107" t="s">
        <v>2970</v>
      </c>
      <c r="L20" s="107" t="s">
        <v>2970</v>
      </c>
      <c r="M20" s="107" t="s">
        <v>2977</v>
      </c>
    </row>
    <row r="21" spans="1:13" x14ac:dyDescent="0.25">
      <c r="A21" s="108">
        <v>20</v>
      </c>
      <c r="B21" s="107" t="s">
        <v>2969</v>
      </c>
      <c r="C21" s="107" t="s">
        <v>2969</v>
      </c>
      <c r="D21" s="107" t="s">
        <v>2969</v>
      </c>
      <c r="E21" s="107" t="s">
        <v>2969</v>
      </c>
      <c r="F21" s="107" t="s">
        <v>2968</v>
      </c>
      <c r="G21" s="107" t="s">
        <v>2968</v>
      </c>
      <c r="H21" s="107" t="s">
        <v>2969</v>
      </c>
      <c r="I21" s="107" t="s">
        <v>2969</v>
      </c>
      <c r="J21" s="107" t="s">
        <v>2969</v>
      </c>
      <c r="K21" s="107" t="s">
        <v>2969</v>
      </c>
      <c r="L21" s="107" t="s">
        <v>2969</v>
      </c>
      <c r="M21" s="107" t="s">
        <v>2970</v>
      </c>
    </row>
    <row r="22" spans="1:13" x14ac:dyDescent="0.25">
      <c r="A22" s="108">
        <v>21</v>
      </c>
      <c r="B22" s="107" t="s">
        <v>2969</v>
      </c>
      <c r="C22" s="107" t="s">
        <v>2969</v>
      </c>
      <c r="D22" s="107" t="s">
        <v>2969</v>
      </c>
      <c r="E22" s="107" t="s">
        <v>2969</v>
      </c>
      <c r="F22" s="107" t="s">
        <v>2968</v>
      </c>
      <c r="G22" s="107" t="s">
        <v>2968</v>
      </c>
      <c r="H22" s="107" t="s">
        <v>2968</v>
      </c>
      <c r="I22" s="107" t="s">
        <v>2969</v>
      </c>
      <c r="J22" s="107" t="s">
        <v>2968</v>
      </c>
      <c r="K22" s="107" t="s">
        <v>2968</v>
      </c>
      <c r="L22" s="107" t="s">
        <v>2968</v>
      </c>
      <c r="M22" s="107" t="s">
        <v>2969</v>
      </c>
    </row>
    <row r="23" spans="1:13" x14ac:dyDescent="0.25">
      <c r="A23" s="108">
        <v>22</v>
      </c>
      <c r="B23" s="107" t="s">
        <v>2968</v>
      </c>
      <c r="C23" s="107" t="s">
        <v>2969</v>
      </c>
      <c r="D23" s="107" t="s">
        <v>2968</v>
      </c>
      <c r="E23" s="107" t="s">
        <v>2969</v>
      </c>
      <c r="F23" s="107" t="s">
        <v>2968</v>
      </c>
      <c r="G23" s="107" t="s">
        <v>2968</v>
      </c>
      <c r="H23" s="107" t="s">
        <v>2969</v>
      </c>
      <c r="I23" s="107" t="s">
        <v>2968</v>
      </c>
      <c r="J23" s="107" t="s">
        <v>2968</v>
      </c>
      <c r="K23" s="107" t="s">
        <v>2968</v>
      </c>
      <c r="L23" s="107" t="s">
        <v>2968</v>
      </c>
      <c r="M23" s="107" t="s">
        <v>2970</v>
      </c>
    </row>
    <row r="24" spans="1:13" x14ac:dyDescent="0.25">
      <c r="A24" s="108">
        <v>23</v>
      </c>
      <c r="B24" s="107" t="s">
        <v>2968</v>
      </c>
      <c r="C24" s="107" t="s">
        <v>2969</v>
      </c>
      <c r="D24" s="107" t="s">
        <v>2968</v>
      </c>
      <c r="E24" s="107" t="s">
        <v>2968</v>
      </c>
      <c r="F24" s="107" t="s">
        <v>2968</v>
      </c>
      <c r="G24" s="107" t="s">
        <v>2968</v>
      </c>
      <c r="H24" s="107" t="s">
        <v>2968</v>
      </c>
      <c r="I24" s="107" t="s">
        <v>2968</v>
      </c>
      <c r="J24" s="107" t="s">
        <v>2968</v>
      </c>
      <c r="K24" s="107" t="s">
        <v>2968</v>
      </c>
      <c r="L24" s="107" t="s">
        <v>2968</v>
      </c>
      <c r="M24" s="107" t="s">
        <v>2970</v>
      </c>
    </row>
    <row r="25" spans="1:13" x14ac:dyDescent="0.25">
      <c r="A25" s="108">
        <v>24</v>
      </c>
      <c r="B25" s="107" t="s">
        <v>2968</v>
      </c>
      <c r="C25" s="107" t="s">
        <v>2968</v>
      </c>
      <c r="D25" s="107" t="s">
        <v>2968</v>
      </c>
      <c r="E25" s="107" t="s">
        <v>2968</v>
      </c>
      <c r="F25" s="107" t="s">
        <v>2968</v>
      </c>
      <c r="G25" s="107" t="s">
        <v>2968</v>
      </c>
      <c r="H25" s="107" t="s">
        <v>2968</v>
      </c>
      <c r="I25" s="107" t="s">
        <v>2968</v>
      </c>
      <c r="J25" s="107" t="s">
        <v>2968</v>
      </c>
      <c r="K25" s="107" t="s">
        <v>2968</v>
      </c>
      <c r="L25" s="107" t="s">
        <v>2968</v>
      </c>
      <c r="M25" s="107" t="s">
        <v>2970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3D4B3-CD6A-43CF-AD77-491E8733D79E}">
  <dimension ref="A2:M26"/>
  <sheetViews>
    <sheetView showGridLines="0" workbookViewId="0">
      <selection activeCell="N4" sqref="N4"/>
    </sheetView>
  </sheetViews>
  <sheetFormatPr baseColWidth="10" defaultRowHeight="15" x14ac:dyDescent="0.25"/>
  <sheetData>
    <row r="2" spans="1:13" x14ac:dyDescent="0.25">
      <c r="A2" s="107" t="s">
        <v>2955</v>
      </c>
      <c r="B2" s="107" t="s">
        <v>2956</v>
      </c>
      <c r="C2" s="107" t="s">
        <v>2957</v>
      </c>
      <c r="D2" s="107" t="s">
        <v>2958</v>
      </c>
      <c r="E2" s="107" t="s">
        <v>2959</v>
      </c>
      <c r="F2" s="107" t="s">
        <v>2960</v>
      </c>
      <c r="G2" s="107" t="s">
        <v>2961</v>
      </c>
      <c r="H2" s="107" t="s">
        <v>2962</v>
      </c>
      <c r="I2" s="107" t="s">
        <v>2963</v>
      </c>
      <c r="J2" s="107" t="s">
        <v>2964</v>
      </c>
      <c r="K2" s="107" t="s">
        <v>2965</v>
      </c>
      <c r="L2" s="107" t="s">
        <v>2966</v>
      </c>
      <c r="M2" s="107" t="s">
        <v>2967</v>
      </c>
    </row>
    <row r="3" spans="1:13" x14ac:dyDescent="0.25">
      <c r="A3" s="118">
        <v>1</v>
      </c>
      <c r="B3" s="152" t="s">
        <v>3128</v>
      </c>
      <c r="C3" s="152" t="s">
        <v>2971</v>
      </c>
      <c r="D3" s="152" t="s">
        <v>2977</v>
      </c>
      <c r="E3" s="152" t="s">
        <v>2970</v>
      </c>
      <c r="F3" s="152" t="s">
        <v>2969</v>
      </c>
      <c r="G3" s="152" t="s">
        <v>2970</v>
      </c>
      <c r="H3" s="152" t="s">
        <v>2977</v>
      </c>
      <c r="I3" s="152" t="s">
        <v>2970</v>
      </c>
      <c r="J3" s="152" t="s">
        <v>2977</v>
      </c>
      <c r="K3" s="152" t="s">
        <v>2970</v>
      </c>
      <c r="L3" s="152" t="s">
        <v>2970</v>
      </c>
      <c r="M3" s="152" t="s">
        <v>2977</v>
      </c>
    </row>
    <row r="4" spans="1:13" x14ac:dyDescent="0.25">
      <c r="A4" s="118">
        <v>2</v>
      </c>
      <c r="B4" s="152" t="s">
        <v>2977</v>
      </c>
      <c r="C4" s="152" t="s">
        <v>3128</v>
      </c>
      <c r="D4" s="152" t="s">
        <v>2977</v>
      </c>
      <c r="E4" s="152" t="s">
        <v>2969</v>
      </c>
      <c r="F4" s="152" t="s">
        <v>2969</v>
      </c>
      <c r="G4" s="152" t="s">
        <v>2969</v>
      </c>
      <c r="H4" s="152" t="s">
        <v>2970</v>
      </c>
      <c r="I4" s="152" t="s">
        <v>2970</v>
      </c>
      <c r="J4" s="152" t="s">
        <v>2970</v>
      </c>
      <c r="K4" s="152" t="s">
        <v>2970</v>
      </c>
      <c r="L4" s="152" t="s">
        <v>2970</v>
      </c>
      <c r="M4" s="152" t="s">
        <v>2977</v>
      </c>
    </row>
    <row r="5" spans="1:13" x14ac:dyDescent="0.25">
      <c r="A5" s="118">
        <v>3</v>
      </c>
      <c r="B5" s="152" t="s">
        <v>3128</v>
      </c>
      <c r="C5" s="152" t="s">
        <v>2977</v>
      </c>
      <c r="D5" s="152" t="s">
        <v>2970</v>
      </c>
      <c r="E5" s="152" t="s">
        <v>2969</v>
      </c>
      <c r="F5" s="152" t="s">
        <v>2969</v>
      </c>
      <c r="G5" s="152" t="s">
        <v>2969</v>
      </c>
      <c r="H5" s="152" t="s">
        <v>2970</v>
      </c>
      <c r="I5" s="152" t="s">
        <v>2969</v>
      </c>
      <c r="J5" s="152" t="s">
        <v>2970</v>
      </c>
      <c r="K5" s="152" t="s">
        <v>2969</v>
      </c>
      <c r="L5" s="152" t="s">
        <v>2969</v>
      </c>
      <c r="M5" s="152" t="s">
        <v>2970</v>
      </c>
    </row>
    <row r="6" spans="1:13" x14ac:dyDescent="0.25">
      <c r="A6" s="118">
        <v>4</v>
      </c>
      <c r="B6" s="152" t="s">
        <v>2973</v>
      </c>
      <c r="C6" s="152" t="s">
        <v>2969</v>
      </c>
      <c r="D6" s="152" t="s">
        <v>2970</v>
      </c>
      <c r="E6" s="152" t="s">
        <v>2969</v>
      </c>
      <c r="F6" s="152" t="s">
        <v>2969</v>
      </c>
      <c r="G6" s="152" t="s">
        <v>2969</v>
      </c>
      <c r="H6" s="152" t="s">
        <v>2969</v>
      </c>
      <c r="I6" s="152" t="s">
        <v>2969</v>
      </c>
      <c r="J6" s="152" t="s">
        <v>2970</v>
      </c>
      <c r="K6" s="152" t="s">
        <v>2969</v>
      </c>
      <c r="L6" s="152" t="s">
        <v>2969</v>
      </c>
      <c r="M6" s="152" t="s">
        <v>2969</v>
      </c>
    </row>
    <row r="7" spans="1:13" x14ac:dyDescent="0.25">
      <c r="A7" s="118">
        <v>5</v>
      </c>
      <c r="B7" s="152" t="s">
        <v>2977</v>
      </c>
      <c r="C7" s="152" t="s">
        <v>2970</v>
      </c>
      <c r="D7" s="152" t="s">
        <v>2969</v>
      </c>
      <c r="E7" s="152" t="s">
        <v>2968</v>
      </c>
      <c r="F7" s="152" t="s">
        <v>2968</v>
      </c>
      <c r="G7" s="152" t="s">
        <v>2968</v>
      </c>
      <c r="H7" s="152" t="s">
        <v>2968</v>
      </c>
      <c r="I7" s="152" t="s">
        <v>2969</v>
      </c>
      <c r="J7" s="152" t="s">
        <v>2968</v>
      </c>
      <c r="K7" s="152" t="s">
        <v>2969</v>
      </c>
      <c r="L7" s="152" t="s">
        <v>2969</v>
      </c>
      <c r="M7" s="152" t="s">
        <v>2969</v>
      </c>
    </row>
    <row r="8" spans="1:13" x14ac:dyDescent="0.25">
      <c r="A8" s="118">
        <v>6</v>
      </c>
      <c r="B8" s="152" t="s">
        <v>2968</v>
      </c>
      <c r="C8" s="152" t="s">
        <v>2968</v>
      </c>
      <c r="D8" s="152" t="s">
        <v>2969</v>
      </c>
      <c r="E8" s="152" t="s">
        <v>2970</v>
      </c>
      <c r="F8" s="152" t="s">
        <v>2973</v>
      </c>
      <c r="G8" s="152" t="s">
        <v>2973</v>
      </c>
      <c r="H8" s="152" t="s">
        <v>2977</v>
      </c>
      <c r="I8" s="152" t="s">
        <v>2970</v>
      </c>
      <c r="J8" s="152" t="s">
        <v>2977</v>
      </c>
      <c r="K8" s="152" t="s">
        <v>3123</v>
      </c>
      <c r="L8" s="152" t="s">
        <v>3123</v>
      </c>
      <c r="M8" s="152" t="s">
        <v>2969</v>
      </c>
    </row>
    <row r="9" spans="1:13" x14ac:dyDescent="0.25">
      <c r="A9" s="118">
        <v>7</v>
      </c>
      <c r="B9" s="152" t="s">
        <v>3406</v>
      </c>
      <c r="C9" s="152" t="s">
        <v>3407</v>
      </c>
      <c r="D9" s="152" t="s">
        <v>3408</v>
      </c>
      <c r="E9" s="152" t="s">
        <v>3409</v>
      </c>
      <c r="F9" s="152" t="s">
        <v>3410</v>
      </c>
      <c r="G9" s="152" t="s">
        <v>3411</v>
      </c>
      <c r="H9" s="152" t="s">
        <v>2985</v>
      </c>
      <c r="I9" s="152" t="s">
        <v>3412</v>
      </c>
      <c r="J9" s="152" t="s">
        <v>3413</v>
      </c>
      <c r="K9" s="152" t="s">
        <v>3113</v>
      </c>
      <c r="L9" s="152" t="s">
        <v>3414</v>
      </c>
      <c r="M9" s="152" t="s">
        <v>3415</v>
      </c>
    </row>
    <row r="10" spans="1:13" x14ac:dyDescent="0.25">
      <c r="A10" s="118">
        <v>8</v>
      </c>
      <c r="B10" s="152" t="s">
        <v>3416</v>
      </c>
      <c r="C10" s="152" t="s">
        <v>3417</v>
      </c>
      <c r="D10" s="152" t="s">
        <v>3418</v>
      </c>
      <c r="E10" s="152" t="s">
        <v>2994</v>
      </c>
      <c r="F10" s="152" t="s">
        <v>3419</v>
      </c>
      <c r="G10" s="152" t="s">
        <v>3420</v>
      </c>
      <c r="H10" s="152" t="s">
        <v>3421</v>
      </c>
      <c r="I10" s="152" t="s">
        <v>3422</v>
      </c>
      <c r="J10" s="152" t="s">
        <v>3423</v>
      </c>
      <c r="K10" s="152" t="s">
        <v>3424</v>
      </c>
      <c r="L10" s="152" t="s">
        <v>3425</v>
      </c>
      <c r="M10" s="152" t="s">
        <v>3426</v>
      </c>
    </row>
    <row r="11" spans="1:13" x14ac:dyDescent="0.25">
      <c r="A11" s="118">
        <v>9</v>
      </c>
      <c r="B11" s="152" t="s">
        <v>3427</v>
      </c>
      <c r="C11" s="152" t="s">
        <v>3428</v>
      </c>
      <c r="D11" s="152" t="s">
        <v>3429</v>
      </c>
      <c r="E11" s="152" t="s">
        <v>3430</v>
      </c>
      <c r="F11" s="152" t="s">
        <v>3431</v>
      </c>
      <c r="G11" s="152" t="s">
        <v>3432</v>
      </c>
      <c r="H11" s="152" t="s">
        <v>3433</v>
      </c>
      <c r="I11" s="152" t="s">
        <v>3434</v>
      </c>
      <c r="J11" s="152" t="s">
        <v>3435</v>
      </c>
      <c r="K11" s="152" t="s">
        <v>3436</v>
      </c>
      <c r="L11" s="152" t="s">
        <v>3437</v>
      </c>
      <c r="M11" s="152" t="s">
        <v>3438</v>
      </c>
    </row>
    <row r="12" spans="1:13" x14ac:dyDescent="0.25">
      <c r="A12" s="118">
        <v>10</v>
      </c>
      <c r="B12" s="152" t="s">
        <v>3315</v>
      </c>
      <c r="C12" s="152" t="s">
        <v>3439</v>
      </c>
      <c r="D12" s="152" t="s">
        <v>3440</v>
      </c>
      <c r="E12" s="152" t="s">
        <v>3441</v>
      </c>
      <c r="F12" s="152" t="s">
        <v>3442</v>
      </c>
      <c r="G12" s="152" t="s">
        <v>3443</v>
      </c>
      <c r="H12" s="152" t="s">
        <v>3444</v>
      </c>
      <c r="I12" s="152" t="s">
        <v>3445</v>
      </c>
      <c r="J12" s="152" t="s">
        <v>3446</v>
      </c>
      <c r="K12" s="152" t="s">
        <v>3447</v>
      </c>
      <c r="L12" s="152" t="s">
        <v>3448</v>
      </c>
      <c r="M12" s="152" t="s">
        <v>3449</v>
      </c>
    </row>
    <row r="13" spans="1:13" x14ac:dyDescent="0.25">
      <c r="A13" s="118">
        <v>11</v>
      </c>
      <c r="B13" s="152" t="s">
        <v>3450</v>
      </c>
      <c r="C13" s="152" t="s">
        <v>3451</v>
      </c>
      <c r="D13" s="152" t="s">
        <v>3452</v>
      </c>
      <c r="E13" s="152" t="s">
        <v>3453</v>
      </c>
      <c r="F13" s="152" t="s">
        <v>3454</v>
      </c>
      <c r="G13" s="152" t="s">
        <v>3455</v>
      </c>
      <c r="H13" s="152" t="s">
        <v>3456</v>
      </c>
      <c r="I13" s="152" t="s">
        <v>3457</v>
      </c>
      <c r="J13" s="152" t="s">
        <v>3458</v>
      </c>
      <c r="K13" s="152" t="s">
        <v>3459</v>
      </c>
      <c r="L13" s="152" t="s">
        <v>3460</v>
      </c>
      <c r="M13" s="152" t="s">
        <v>3461</v>
      </c>
    </row>
    <row r="14" spans="1:13" x14ac:dyDescent="0.25">
      <c r="A14" s="118">
        <v>12</v>
      </c>
      <c r="B14" s="152" t="s">
        <v>3462</v>
      </c>
      <c r="C14" s="152" t="s">
        <v>3321</v>
      </c>
      <c r="D14" s="152" t="s">
        <v>3463</v>
      </c>
      <c r="E14" s="152" t="s">
        <v>3464</v>
      </c>
      <c r="F14" s="152" t="s">
        <v>3465</v>
      </c>
      <c r="G14" s="152" t="s">
        <v>3466</v>
      </c>
      <c r="H14" s="152" t="s">
        <v>3467</v>
      </c>
      <c r="I14" s="152" t="s">
        <v>3468</v>
      </c>
      <c r="J14" s="152" t="s">
        <v>3469</v>
      </c>
      <c r="K14" s="152" t="s">
        <v>3470</v>
      </c>
      <c r="L14" s="152" t="s">
        <v>3471</v>
      </c>
      <c r="M14" s="152" t="s">
        <v>3472</v>
      </c>
    </row>
    <row r="15" spans="1:13" x14ac:dyDescent="0.25">
      <c r="A15" s="118">
        <v>13</v>
      </c>
      <c r="B15" s="152" t="s">
        <v>3473</v>
      </c>
      <c r="C15" s="152" t="s">
        <v>3474</v>
      </c>
      <c r="D15" s="152" t="s">
        <v>3475</v>
      </c>
      <c r="E15" s="152" t="s">
        <v>3471</v>
      </c>
      <c r="F15" s="152" t="s">
        <v>3476</v>
      </c>
      <c r="G15" s="152" t="s">
        <v>3477</v>
      </c>
      <c r="H15" s="152" t="s">
        <v>3478</v>
      </c>
      <c r="I15" s="152" t="s">
        <v>3479</v>
      </c>
      <c r="J15" s="152" t="s">
        <v>3480</v>
      </c>
      <c r="K15" s="152" t="s">
        <v>3481</v>
      </c>
      <c r="L15" s="152" t="s">
        <v>3482</v>
      </c>
      <c r="M15" s="152" t="s">
        <v>3483</v>
      </c>
    </row>
    <row r="16" spans="1:13" x14ac:dyDescent="0.25">
      <c r="A16" s="118">
        <v>14</v>
      </c>
      <c r="B16" s="152" t="s">
        <v>3484</v>
      </c>
      <c r="C16" s="152" t="s">
        <v>3485</v>
      </c>
      <c r="D16" s="152" t="s">
        <v>3486</v>
      </c>
      <c r="E16" s="152" t="s">
        <v>3487</v>
      </c>
      <c r="F16" s="152" t="s">
        <v>3488</v>
      </c>
      <c r="G16" s="152" t="s">
        <v>3489</v>
      </c>
      <c r="H16" s="152" t="s">
        <v>3490</v>
      </c>
      <c r="I16" s="152" t="s">
        <v>3491</v>
      </c>
      <c r="J16" s="152" t="s">
        <v>3492</v>
      </c>
      <c r="K16" s="152" t="s">
        <v>3493</v>
      </c>
      <c r="L16" s="152" t="s">
        <v>3494</v>
      </c>
      <c r="M16" s="152" t="s">
        <v>3495</v>
      </c>
    </row>
    <row r="17" spans="1:13" x14ac:dyDescent="0.25">
      <c r="A17" s="118">
        <v>15</v>
      </c>
      <c r="B17" s="152" t="s">
        <v>3496</v>
      </c>
      <c r="C17" s="152" t="s">
        <v>3497</v>
      </c>
      <c r="D17" s="152" t="s">
        <v>3498</v>
      </c>
      <c r="E17" s="152" t="s">
        <v>3499</v>
      </c>
      <c r="F17" s="152" t="s">
        <v>3500</v>
      </c>
      <c r="G17" s="152" t="s">
        <v>3501</v>
      </c>
      <c r="H17" s="152" t="s">
        <v>3502</v>
      </c>
      <c r="I17" s="152" t="s">
        <v>3503</v>
      </c>
      <c r="J17" s="152" t="s">
        <v>3504</v>
      </c>
      <c r="K17" s="152" t="s">
        <v>3505</v>
      </c>
      <c r="L17" s="152" t="s">
        <v>3506</v>
      </c>
      <c r="M17" s="152" t="s">
        <v>3507</v>
      </c>
    </row>
    <row r="18" spans="1:13" x14ac:dyDescent="0.25">
      <c r="A18" s="118">
        <v>16</v>
      </c>
      <c r="B18" s="152" t="s">
        <v>3508</v>
      </c>
      <c r="C18" s="152" t="s">
        <v>3509</v>
      </c>
      <c r="D18" s="152" t="s">
        <v>3510</v>
      </c>
      <c r="E18" s="152" t="s">
        <v>3511</v>
      </c>
      <c r="F18" s="152" t="s">
        <v>3512</v>
      </c>
      <c r="G18" s="152" t="s">
        <v>3513</v>
      </c>
      <c r="H18" s="152" t="s">
        <v>3514</v>
      </c>
      <c r="I18" s="152" t="s">
        <v>3515</v>
      </c>
      <c r="J18" s="152" t="s">
        <v>3009</v>
      </c>
      <c r="K18" s="152" t="s">
        <v>3516</v>
      </c>
      <c r="L18" s="152" t="s">
        <v>3517</v>
      </c>
      <c r="M18" s="152" t="s">
        <v>3518</v>
      </c>
    </row>
    <row r="19" spans="1:13" x14ac:dyDescent="0.25">
      <c r="A19" s="118">
        <v>17</v>
      </c>
      <c r="B19" s="152" t="s">
        <v>3519</v>
      </c>
      <c r="C19" s="152" t="s">
        <v>3520</v>
      </c>
      <c r="D19" s="152" t="s">
        <v>3521</v>
      </c>
      <c r="E19" s="152" t="s">
        <v>3522</v>
      </c>
      <c r="F19" s="152" t="s">
        <v>3523</v>
      </c>
      <c r="G19" s="152" t="s">
        <v>3524</v>
      </c>
      <c r="H19" s="152" t="s">
        <v>3525</v>
      </c>
      <c r="I19" s="152" t="s">
        <v>3526</v>
      </c>
      <c r="J19" s="152" t="s">
        <v>3527</v>
      </c>
      <c r="K19" s="152" t="s">
        <v>3528</v>
      </c>
      <c r="L19" s="152" t="s">
        <v>3529</v>
      </c>
      <c r="M19" s="152" t="s">
        <v>3530</v>
      </c>
    </row>
    <row r="20" spans="1:13" x14ac:dyDescent="0.25">
      <c r="A20" s="118">
        <v>18</v>
      </c>
      <c r="B20" s="152" t="s">
        <v>3414</v>
      </c>
      <c r="C20" s="152" t="s">
        <v>3531</v>
      </c>
      <c r="D20" s="152" t="s">
        <v>3532</v>
      </c>
      <c r="E20" s="152" t="s">
        <v>3533</v>
      </c>
      <c r="F20" s="152" t="s">
        <v>3534</v>
      </c>
      <c r="G20" s="152" t="s">
        <v>3535</v>
      </c>
      <c r="H20" s="152" t="s">
        <v>3536</v>
      </c>
      <c r="I20" s="152" t="s">
        <v>3537</v>
      </c>
      <c r="J20" s="152" t="s">
        <v>3534</v>
      </c>
      <c r="K20" s="152" t="s">
        <v>3538</v>
      </c>
      <c r="L20" s="152" t="s">
        <v>3539</v>
      </c>
      <c r="M20" s="152" t="s">
        <v>3540</v>
      </c>
    </row>
    <row r="21" spans="1:13" x14ac:dyDescent="0.25">
      <c r="A21" s="118">
        <v>19</v>
      </c>
      <c r="B21" s="152" t="s">
        <v>3124</v>
      </c>
      <c r="C21" s="152" t="s">
        <v>3541</v>
      </c>
      <c r="D21" s="152" t="s">
        <v>3542</v>
      </c>
      <c r="E21" s="152" t="s">
        <v>3125</v>
      </c>
      <c r="F21" s="152" t="s">
        <v>2974</v>
      </c>
      <c r="G21" s="152" t="s">
        <v>3121</v>
      </c>
      <c r="H21" s="152" t="s">
        <v>3543</v>
      </c>
      <c r="I21" s="152" t="s">
        <v>3124</v>
      </c>
      <c r="J21" s="152" t="s">
        <v>3270</v>
      </c>
      <c r="K21" s="152" t="s">
        <v>3123</v>
      </c>
      <c r="L21" s="152" t="s">
        <v>3123</v>
      </c>
      <c r="M21" s="152" t="s">
        <v>2972</v>
      </c>
    </row>
    <row r="22" spans="1:13" x14ac:dyDescent="0.25">
      <c r="A22" s="118">
        <v>20</v>
      </c>
      <c r="B22" s="152" t="s">
        <v>2976</v>
      </c>
      <c r="C22" s="152" t="s">
        <v>3544</v>
      </c>
      <c r="D22" s="152" t="s">
        <v>2971</v>
      </c>
      <c r="E22" s="152" t="s">
        <v>3128</v>
      </c>
      <c r="F22" s="152" t="s">
        <v>2973</v>
      </c>
      <c r="G22" s="152" t="s">
        <v>3128</v>
      </c>
      <c r="H22" s="152" t="s">
        <v>3122</v>
      </c>
      <c r="I22" s="152" t="s">
        <v>3123</v>
      </c>
      <c r="J22" s="152" t="s">
        <v>2971</v>
      </c>
      <c r="K22" s="152" t="s">
        <v>3128</v>
      </c>
      <c r="L22" s="152" t="s">
        <v>2973</v>
      </c>
      <c r="M22" s="152" t="s">
        <v>2971</v>
      </c>
    </row>
    <row r="23" spans="1:13" x14ac:dyDescent="0.25">
      <c r="A23" s="118">
        <v>21</v>
      </c>
      <c r="B23" s="152" t="s">
        <v>2972</v>
      </c>
      <c r="C23" s="152" t="s">
        <v>2976</v>
      </c>
      <c r="D23" s="152" t="s">
        <v>3123</v>
      </c>
      <c r="E23" s="152" t="s">
        <v>2973</v>
      </c>
      <c r="F23" s="152" t="s">
        <v>2977</v>
      </c>
      <c r="G23" s="152" t="s">
        <v>2977</v>
      </c>
      <c r="H23" s="152" t="s">
        <v>3123</v>
      </c>
      <c r="I23" s="152" t="s">
        <v>3128</v>
      </c>
      <c r="J23" s="152" t="s">
        <v>3128</v>
      </c>
      <c r="K23" s="152" t="s">
        <v>2973</v>
      </c>
      <c r="L23" s="152" t="s">
        <v>2977</v>
      </c>
      <c r="M23" s="152" t="s">
        <v>3123</v>
      </c>
    </row>
    <row r="24" spans="1:13" x14ac:dyDescent="0.25">
      <c r="A24" s="118">
        <v>22</v>
      </c>
      <c r="B24" s="152" t="s">
        <v>2974</v>
      </c>
      <c r="C24" s="152" t="s">
        <v>3125</v>
      </c>
      <c r="D24" s="152" t="s">
        <v>3128</v>
      </c>
      <c r="E24" s="152" t="s">
        <v>2977</v>
      </c>
      <c r="F24" s="152" t="s">
        <v>2970</v>
      </c>
      <c r="G24" s="152" t="s">
        <v>2977</v>
      </c>
      <c r="H24" s="152" t="s">
        <v>3128</v>
      </c>
      <c r="I24" s="152" t="s">
        <v>2973</v>
      </c>
      <c r="J24" s="152" t="s">
        <v>2973</v>
      </c>
      <c r="K24" s="152" t="s">
        <v>2977</v>
      </c>
      <c r="L24" s="152" t="s">
        <v>2977</v>
      </c>
      <c r="M24" s="152" t="s">
        <v>3128</v>
      </c>
    </row>
    <row r="25" spans="1:13" x14ac:dyDescent="0.25">
      <c r="A25" s="118">
        <v>23</v>
      </c>
      <c r="B25" s="152" t="s">
        <v>2971</v>
      </c>
      <c r="C25" s="152" t="s">
        <v>2972</v>
      </c>
      <c r="D25" s="152" t="s">
        <v>2973</v>
      </c>
      <c r="E25" s="152" t="s">
        <v>2970</v>
      </c>
      <c r="F25" s="152" t="s">
        <v>2970</v>
      </c>
      <c r="G25" s="152" t="s">
        <v>2977</v>
      </c>
      <c r="H25" s="152" t="s">
        <v>2973</v>
      </c>
      <c r="I25" s="152" t="s">
        <v>2973</v>
      </c>
      <c r="J25" s="152" t="s">
        <v>3128</v>
      </c>
      <c r="K25" s="152" t="s">
        <v>2970</v>
      </c>
      <c r="L25" s="152" t="s">
        <v>2973</v>
      </c>
      <c r="M25" s="152" t="s">
        <v>3128</v>
      </c>
    </row>
    <row r="26" spans="1:13" x14ac:dyDescent="0.25">
      <c r="A26" s="118">
        <v>24</v>
      </c>
      <c r="B26" s="152" t="s">
        <v>3123</v>
      </c>
      <c r="C26" s="152" t="s">
        <v>3122</v>
      </c>
      <c r="D26" s="152" t="s">
        <v>2973</v>
      </c>
      <c r="E26" s="152" t="s">
        <v>2970</v>
      </c>
      <c r="F26" s="152" t="s">
        <v>2970</v>
      </c>
      <c r="G26" s="152" t="s">
        <v>2970</v>
      </c>
      <c r="H26" s="152" t="s">
        <v>2973</v>
      </c>
      <c r="I26" s="152" t="s">
        <v>2977</v>
      </c>
      <c r="J26" s="152" t="s">
        <v>2977</v>
      </c>
      <c r="K26" s="152" t="s">
        <v>2970</v>
      </c>
      <c r="L26" s="152" t="s">
        <v>2977</v>
      </c>
      <c r="M26" s="152" t="s">
        <v>2973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DD8FC-36DB-4BF7-9A45-32130F6F3804}">
  <dimension ref="A2:M811"/>
  <sheetViews>
    <sheetView showGridLines="0" topLeftCell="A800" workbookViewId="0">
      <selection activeCell="H4" sqref="H4"/>
    </sheetView>
  </sheetViews>
  <sheetFormatPr baseColWidth="10" defaultColWidth="15" defaultRowHeight="15" x14ac:dyDescent="0.25"/>
  <cols>
    <col min="1" max="16384" width="15" style="33"/>
  </cols>
  <sheetData>
    <row r="2" spans="1:13" ht="30" x14ac:dyDescent="0.25">
      <c r="A2" s="91" t="s">
        <v>4191</v>
      </c>
      <c r="B2" s="91" t="s">
        <v>4192</v>
      </c>
      <c r="C2" s="91" t="s">
        <v>4193</v>
      </c>
      <c r="D2" s="91" t="s">
        <v>4194</v>
      </c>
      <c r="E2" s="91" t="s">
        <v>4195</v>
      </c>
      <c r="F2" s="91" t="s">
        <v>5</v>
      </c>
      <c r="G2" s="91" t="s">
        <v>4196</v>
      </c>
      <c r="H2" s="91" t="s">
        <v>4197</v>
      </c>
      <c r="I2" s="91" t="s">
        <v>4198</v>
      </c>
      <c r="J2" s="91" t="s">
        <v>3717</v>
      </c>
      <c r="K2" s="91" t="s">
        <v>4199</v>
      </c>
      <c r="L2" s="91" t="s">
        <v>4200</v>
      </c>
      <c r="M2" s="91" t="s">
        <v>4201</v>
      </c>
    </row>
    <row r="3" spans="1:13" ht="22.5" x14ac:dyDescent="0.25">
      <c r="A3" s="89">
        <v>887</v>
      </c>
      <c r="B3" s="88">
        <v>42502</v>
      </c>
      <c r="C3" s="89" t="s">
        <v>4300</v>
      </c>
      <c r="D3" s="89" t="s">
        <v>4202</v>
      </c>
      <c r="E3" s="89" t="s">
        <v>4203</v>
      </c>
      <c r="F3" s="89" t="s">
        <v>4295</v>
      </c>
      <c r="G3" s="89" t="s">
        <v>4296</v>
      </c>
      <c r="H3" s="89" t="s">
        <v>4297</v>
      </c>
      <c r="I3" s="89">
        <v>2.7E-2</v>
      </c>
      <c r="J3" s="90" t="s">
        <v>4272</v>
      </c>
      <c r="K3" s="90" t="s">
        <v>4273</v>
      </c>
      <c r="L3" s="90" t="s">
        <v>4301</v>
      </c>
      <c r="M3" s="88">
        <v>42736</v>
      </c>
    </row>
    <row r="4" spans="1:13" ht="22.5" x14ac:dyDescent="0.25">
      <c r="A4" s="89">
        <v>499</v>
      </c>
      <c r="B4" s="88">
        <v>42503</v>
      </c>
      <c r="C4" s="89" t="s">
        <v>4302</v>
      </c>
      <c r="D4" s="89" t="s">
        <v>4202</v>
      </c>
      <c r="E4" s="89" t="s">
        <v>4203</v>
      </c>
      <c r="F4" s="89" t="s">
        <v>4295</v>
      </c>
      <c r="G4" s="89" t="s">
        <v>4296</v>
      </c>
      <c r="H4" s="89" t="s">
        <v>4297</v>
      </c>
      <c r="I4" s="89">
        <v>8.3199999999999993E-3</v>
      </c>
      <c r="J4" s="90" t="s">
        <v>4272</v>
      </c>
      <c r="K4" s="90" t="s">
        <v>4273</v>
      </c>
      <c r="L4" s="90" t="s">
        <v>4303</v>
      </c>
      <c r="M4" s="88">
        <v>42767</v>
      </c>
    </row>
    <row r="5" spans="1:13" ht="45" x14ac:dyDescent="0.25">
      <c r="A5" s="89">
        <v>906</v>
      </c>
      <c r="B5" s="88">
        <v>42507</v>
      </c>
      <c r="C5" s="89" t="s">
        <v>4307</v>
      </c>
      <c r="D5" s="89" t="s">
        <v>4202</v>
      </c>
      <c r="E5" s="89" t="s">
        <v>4219</v>
      </c>
      <c r="F5" s="89" t="s">
        <v>4295</v>
      </c>
      <c r="G5" s="89" t="s">
        <v>4296</v>
      </c>
      <c r="H5" s="89" t="s">
        <v>4297</v>
      </c>
      <c r="I5" s="89">
        <v>8.0000000000000002E-3</v>
      </c>
      <c r="J5" s="90" t="s">
        <v>4308</v>
      </c>
      <c r="K5" s="90" t="s">
        <v>4309</v>
      </c>
      <c r="L5" s="90" t="s">
        <v>4310</v>
      </c>
      <c r="M5" s="88">
        <v>42917</v>
      </c>
    </row>
    <row r="6" spans="1:13" ht="22.5" x14ac:dyDescent="0.25">
      <c r="A6" s="89">
        <v>794</v>
      </c>
      <c r="B6" s="88">
        <v>42548</v>
      </c>
      <c r="C6" s="89" t="s">
        <v>4316</v>
      </c>
      <c r="D6" s="89" t="s">
        <v>4202</v>
      </c>
      <c r="E6" s="89" t="s">
        <v>4204</v>
      </c>
      <c r="F6" s="89" t="s">
        <v>4295</v>
      </c>
      <c r="G6" s="89" t="s">
        <v>4296</v>
      </c>
      <c r="H6" s="89" t="s">
        <v>4297</v>
      </c>
      <c r="I6" s="89">
        <v>19.899999999999999</v>
      </c>
      <c r="J6" s="90" t="s">
        <v>4247</v>
      </c>
      <c r="K6" s="90" t="s">
        <v>4317</v>
      </c>
      <c r="L6" s="90" t="s">
        <v>4318</v>
      </c>
      <c r="M6" s="88">
        <v>42066</v>
      </c>
    </row>
    <row r="7" spans="1:13" ht="22.5" x14ac:dyDescent="0.25">
      <c r="A7" s="89">
        <v>923</v>
      </c>
      <c r="B7" s="88">
        <v>42565</v>
      </c>
      <c r="C7" s="89" t="s">
        <v>4319</v>
      </c>
      <c r="D7" s="89" t="s">
        <v>4202</v>
      </c>
      <c r="E7" s="89" t="s">
        <v>4219</v>
      </c>
      <c r="F7" s="89" t="s">
        <v>4295</v>
      </c>
      <c r="G7" s="89" t="s">
        <v>4296</v>
      </c>
      <c r="H7" s="89" t="s">
        <v>4297</v>
      </c>
      <c r="I7" s="89">
        <v>2E-3</v>
      </c>
      <c r="J7" s="90" t="s">
        <v>4227</v>
      </c>
      <c r="K7" s="90" t="s">
        <v>4320</v>
      </c>
      <c r="L7" s="90" t="s">
        <v>4321</v>
      </c>
      <c r="M7" s="88">
        <v>42856</v>
      </c>
    </row>
    <row r="8" spans="1:13" ht="22.5" x14ac:dyDescent="0.25">
      <c r="A8" s="89">
        <v>929</v>
      </c>
      <c r="B8" s="88">
        <v>42565</v>
      </c>
      <c r="C8" s="89" t="s">
        <v>4322</v>
      </c>
      <c r="D8" s="89" t="s">
        <v>4202</v>
      </c>
      <c r="E8" s="89" t="s">
        <v>4219</v>
      </c>
      <c r="F8" s="89" t="s">
        <v>4295</v>
      </c>
      <c r="G8" s="89" t="s">
        <v>4296</v>
      </c>
      <c r="H8" s="89" t="s">
        <v>4297</v>
      </c>
      <c r="I8" s="89">
        <v>0.06</v>
      </c>
      <c r="J8" s="90" t="s">
        <v>4217</v>
      </c>
      <c r="K8" s="90" t="s">
        <v>4323</v>
      </c>
      <c r="L8" s="90" t="s">
        <v>4321</v>
      </c>
      <c r="M8" s="88">
        <v>43009</v>
      </c>
    </row>
    <row r="9" spans="1:13" ht="22.5" x14ac:dyDescent="0.25">
      <c r="A9" s="89">
        <v>930</v>
      </c>
      <c r="B9" s="88">
        <v>42565</v>
      </c>
      <c r="C9" s="89" t="s">
        <v>4324</v>
      </c>
      <c r="D9" s="89" t="s">
        <v>4202</v>
      </c>
      <c r="E9" s="89" t="s">
        <v>4219</v>
      </c>
      <c r="F9" s="89" t="s">
        <v>4295</v>
      </c>
      <c r="G9" s="89" t="s">
        <v>4296</v>
      </c>
      <c r="H9" s="89" t="s">
        <v>4297</v>
      </c>
      <c r="I9" s="89">
        <v>0.06</v>
      </c>
      <c r="J9" s="90" t="s">
        <v>4272</v>
      </c>
      <c r="K9" s="90" t="s">
        <v>4273</v>
      </c>
      <c r="L9" s="90" t="s">
        <v>4321</v>
      </c>
      <c r="M9" s="88">
        <v>42887</v>
      </c>
    </row>
    <row r="10" spans="1:13" ht="33.75" x14ac:dyDescent="0.25">
      <c r="A10" s="89">
        <v>303</v>
      </c>
      <c r="B10" s="88">
        <v>42569</v>
      </c>
      <c r="C10" s="89" t="s">
        <v>4325</v>
      </c>
      <c r="D10" s="89" t="s">
        <v>4202</v>
      </c>
      <c r="E10" s="89" t="s">
        <v>4219</v>
      </c>
      <c r="F10" s="89" t="s">
        <v>4295</v>
      </c>
      <c r="G10" s="89" t="s">
        <v>4296</v>
      </c>
      <c r="H10" s="89" t="s">
        <v>4297</v>
      </c>
      <c r="I10" s="89">
        <v>7.0999999999999994E-2</v>
      </c>
      <c r="J10" s="90" t="s">
        <v>4224</v>
      </c>
      <c r="K10" s="90" t="s">
        <v>4225</v>
      </c>
      <c r="L10" s="90" t="s">
        <v>4326</v>
      </c>
      <c r="M10" s="88">
        <v>42736</v>
      </c>
    </row>
    <row r="11" spans="1:13" ht="45" x14ac:dyDescent="0.25">
      <c r="A11" s="89">
        <v>776</v>
      </c>
      <c r="B11" s="88">
        <v>42604</v>
      </c>
      <c r="C11" s="89" t="s">
        <v>4335</v>
      </c>
      <c r="D11" s="89" t="s">
        <v>4202</v>
      </c>
      <c r="E11" s="89" t="s">
        <v>4219</v>
      </c>
      <c r="F11" s="89" t="s">
        <v>4295</v>
      </c>
      <c r="G11" s="89" t="s">
        <v>4296</v>
      </c>
      <c r="H11" s="89" t="s">
        <v>4297</v>
      </c>
      <c r="I11" s="89">
        <v>9.9</v>
      </c>
      <c r="J11" s="90" t="s">
        <v>4224</v>
      </c>
      <c r="K11" s="90" t="s">
        <v>4265</v>
      </c>
      <c r="L11" s="90" t="s">
        <v>4210</v>
      </c>
      <c r="M11" s="88">
        <v>42948</v>
      </c>
    </row>
    <row r="12" spans="1:13" ht="45" x14ac:dyDescent="0.25">
      <c r="A12" s="89">
        <v>607</v>
      </c>
      <c r="B12" s="88">
        <v>42627</v>
      </c>
      <c r="C12" s="89" t="s">
        <v>4337</v>
      </c>
      <c r="D12" s="89" t="s">
        <v>4202</v>
      </c>
      <c r="E12" s="89" t="s">
        <v>4203</v>
      </c>
      <c r="F12" s="89" t="s">
        <v>4295</v>
      </c>
      <c r="G12" s="89" t="s">
        <v>4296</v>
      </c>
      <c r="H12" s="89" t="s">
        <v>4297</v>
      </c>
      <c r="I12" s="89">
        <v>0.81620000000000004</v>
      </c>
      <c r="J12" s="90" t="s">
        <v>17</v>
      </c>
      <c r="K12" s="90" t="s">
        <v>4333</v>
      </c>
      <c r="L12" s="90" t="s">
        <v>4210</v>
      </c>
      <c r="M12" s="88">
        <v>42767</v>
      </c>
    </row>
    <row r="13" spans="1:13" ht="22.5" x14ac:dyDescent="0.25">
      <c r="A13" s="89">
        <v>974</v>
      </c>
      <c r="B13" s="88">
        <v>42632</v>
      </c>
      <c r="C13" s="89" t="s">
        <v>4338</v>
      </c>
      <c r="D13" s="89" t="s">
        <v>4202</v>
      </c>
      <c r="E13" s="89" t="s">
        <v>4219</v>
      </c>
      <c r="F13" s="89" t="s">
        <v>4295</v>
      </c>
      <c r="G13" s="89" t="s">
        <v>4296</v>
      </c>
      <c r="H13" s="89" t="s">
        <v>4297</v>
      </c>
      <c r="I13" s="89">
        <v>6</v>
      </c>
      <c r="J13" s="90" t="s">
        <v>4222</v>
      </c>
      <c r="K13" s="90" t="s">
        <v>4339</v>
      </c>
      <c r="L13" s="90" t="s">
        <v>4340</v>
      </c>
      <c r="M13" s="88">
        <v>43101</v>
      </c>
    </row>
    <row r="14" spans="1:13" ht="22.5" x14ac:dyDescent="0.25">
      <c r="A14" s="89">
        <v>975</v>
      </c>
      <c r="B14" s="88">
        <v>42632</v>
      </c>
      <c r="C14" s="89" t="s">
        <v>4341</v>
      </c>
      <c r="D14" s="89" t="s">
        <v>4202</v>
      </c>
      <c r="E14" s="89" t="s">
        <v>4219</v>
      </c>
      <c r="F14" s="89" t="s">
        <v>4295</v>
      </c>
      <c r="G14" s="89" t="s">
        <v>4296</v>
      </c>
      <c r="H14" s="89" t="s">
        <v>4297</v>
      </c>
      <c r="I14" s="89">
        <v>8.9990000000000006</v>
      </c>
      <c r="J14" s="90" t="s">
        <v>4236</v>
      </c>
      <c r="K14" s="90" t="s">
        <v>4294</v>
      </c>
      <c r="L14" s="90" t="s">
        <v>4340</v>
      </c>
      <c r="M14" s="88">
        <v>43101</v>
      </c>
    </row>
    <row r="15" spans="1:13" ht="22.5" x14ac:dyDescent="0.25">
      <c r="A15" s="89">
        <v>853</v>
      </c>
      <c r="B15" s="88">
        <v>42640</v>
      </c>
      <c r="C15" s="89" t="s">
        <v>4344</v>
      </c>
      <c r="D15" s="89" t="s">
        <v>4202</v>
      </c>
      <c r="E15" s="89" t="s">
        <v>4219</v>
      </c>
      <c r="F15" s="89" t="s">
        <v>4295</v>
      </c>
      <c r="G15" s="89" t="s">
        <v>4296</v>
      </c>
      <c r="H15" s="89" t="s">
        <v>4297</v>
      </c>
      <c r="I15" s="89">
        <v>0.51</v>
      </c>
      <c r="J15" s="90" t="s">
        <v>4227</v>
      </c>
      <c r="K15" s="90" t="s">
        <v>4345</v>
      </c>
      <c r="L15" s="90" t="s">
        <v>4346</v>
      </c>
      <c r="M15" s="88">
        <v>42125</v>
      </c>
    </row>
    <row r="16" spans="1:13" ht="22.5" x14ac:dyDescent="0.25">
      <c r="A16" s="89">
        <v>693</v>
      </c>
      <c r="B16" s="88">
        <v>42641</v>
      </c>
      <c r="C16" s="89" t="s">
        <v>4347</v>
      </c>
      <c r="D16" s="89" t="s">
        <v>4202</v>
      </c>
      <c r="E16" s="89" t="s">
        <v>4219</v>
      </c>
      <c r="F16" s="89" t="s">
        <v>4295</v>
      </c>
      <c r="G16" s="89" t="s">
        <v>4296</v>
      </c>
      <c r="H16" s="89" t="s">
        <v>4297</v>
      </c>
      <c r="I16" s="89">
        <v>19.899999999999999</v>
      </c>
      <c r="J16" s="90" t="s">
        <v>4247</v>
      </c>
      <c r="K16" s="90" t="s">
        <v>4317</v>
      </c>
      <c r="L16" s="90" t="s">
        <v>4210</v>
      </c>
      <c r="M16" s="88">
        <v>43252</v>
      </c>
    </row>
    <row r="17" spans="1:13" ht="45" x14ac:dyDescent="0.25">
      <c r="A17" s="89">
        <v>988</v>
      </c>
      <c r="B17" s="88">
        <v>42643</v>
      </c>
      <c r="C17" s="89" t="s">
        <v>4348</v>
      </c>
      <c r="D17" s="89" t="s">
        <v>4202</v>
      </c>
      <c r="E17" s="89" t="s">
        <v>4204</v>
      </c>
      <c r="F17" s="89" t="s">
        <v>4295</v>
      </c>
      <c r="G17" s="89" t="s">
        <v>4296</v>
      </c>
      <c r="H17" s="89" t="s">
        <v>4297</v>
      </c>
      <c r="I17" s="89">
        <v>1.7399999999999999E-2</v>
      </c>
      <c r="J17" s="90" t="s">
        <v>24</v>
      </c>
      <c r="K17" s="90" t="s">
        <v>4349</v>
      </c>
      <c r="L17" s="90" t="s">
        <v>4350</v>
      </c>
      <c r="M17" s="88">
        <v>42736</v>
      </c>
    </row>
    <row r="18" spans="1:13" ht="22.5" x14ac:dyDescent="0.25">
      <c r="A18" s="89">
        <v>103</v>
      </c>
      <c r="B18" s="88">
        <v>42648</v>
      </c>
      <c r="C18" s="89" t="s">
        <v>4351</v>
      </c>
      <c r="D18" s="89" t="s">
        <v>4202</v>
      </c>
      <c r="E18" s="89" t="s">
        <v>4219</v>
      </c>
      <c r="F18" s="89" t="s">
        <v>4295</v>
      </c>
      <c r="G18" s="89" t="s">
        <v>4296</v>
      </c>
      <c r="H18" s="89" t="s">
        <v>4297</v>
      </c>
      <c r="I18" s="89">
        <v>0.315</v>
      </c>
      <c r="J18" s="90" t="s">
        <v>4233</v>
      </c>
      <c r="K18" s="90" t="s">
        <v>4234</v>
      </c>
      <c r="L18" s="90" t="s">
        <v>4328</v>
      </c>
      <c r="M18" s="88">
        <v>42826</v>
      </c>
    </row>
    <row r="19" spans="1:13" ht="33.75" x14ac:dyDescent="0.25">
      <c r="A19" s="89">
        <v>413</v>
      </c>
      <c r="B19" s="88">
        <v>42648</v>
      </c>
      <c r="C19" s="89" t="s">
        <v>4352</v>
      </c>
      <c r="D19" s="89" t="s">
        <v>4202</v>
      </c>
      <c r="E19" s="89" t="s">
        <v>4203</v>
      </c>
      <c r="F19" s="89" t="s">
        <v>4295</v>
      </c>
      <c r="G19" s="89" t="s">
        <v>4296</v>
      </c>
      <c r="H19" s="89" t="s">
        <v>4297</v>
      </c>
      <c r="I19" s="89">
        <v>4.0300000000000002E-2</v>
      </c>
      <c r="J19" s="90" t="s">
        <v>4208</v>
      </c>
      <c r="K19" s="90" t="s">
        <v>4209</v>
      </c>
      <c r="L19" s="90" t="s">
        <v>4210</v>
      </c>
      <c r="M19" s="88">
        <v>42767</v>
      </c>
    </row>
    <row r="20" spans="1:13" ht="22.5" x14ac:dyDescent="0.25">
      <c r="A20" s="89">
        <v>976</v>
      </c>
      <c r="B20" s="88">
        <v>42648</v>
      </c>
      <c r="C20" s="89" t="s">
        <v>4353</v>
      </c>
      <c r="D20" s="89" t="s">
        <v>4202</v>
      </c>
      <c r="E20" s="89" t="s">
        <v>4219</v>
      </c>
      <c r="F20" s="89" t="s">
        <v>4295</v>
      </c>
      <c r="G20" s="89" t="s">
        <v>4296</v>
      </c>
      <c r="H20" s="89" t="s">
        <v>4297</v>
      </c>
      <c r="I20" s="89">
        <v>1.5949999999999999E-2</v>
      </c>
      <c r="J20" s="90" t="s">
        <v>4236</v>
      </c>
      <c r="K20" s="90" t="s">
        <v>4242</v>
      </c>
      <c r="L20" s="90" t="s">
        <v>4328</v>
      </c>
      <c r="M20" s="88">
        <v>42826</v>
      </c>
    </row>
    <row r="21" spans="1:13" ht="22.5" x14ac:dyDescent="0.25">
      <c r="A21" s="89">
        <v>990</v>
      </c>
      <c r="B21" s="88">
        <v>42648</v>
      </c>
      <c r="C21" s="89" t="s">
        <v>4354</v>
      </c>
      <c r="D21" s="89" t="s">
        <v>4202</v>
      </c>
      <c r="E21" s="89" t="s">
        <v>4219</v>
      </c>
      <c r="F21" s="89" t="s">
        <v>4295</v>
      </c>
      <c r="G21" s="89" t="s">
        <v>4296</v>
      </c>
      <c r="H21" s="89" t="s">
        <v>4297</v>
      </c>
      <c r="I21" s="89">
        <v>3.1899999999999998E-2</v>
      </c>
      <c r="J21" s="90" t="s">
        <v>4236</v>
      </c>
      <c r="K21" s="90" t="s">
        <v>4242</v>
      </c>
      <c r="L21" s="90" t="s">
        <v>4328</v>
      </c>
      <c r="M21" s="88">
        <v>42795</v>
      </c>
    </row>
    <row r="22" spans="1:13" ht="22.5" x14ac:dyDescent="0.25">
      <c r="A22" s="89">
        <v>995</v>
      </c>
      <c r="B22" s="88">
        <v>42648</v>
      </c>
      <c r="C22" s="89" t="s">
        <v>4355</v>
      </c>
      <c r="D22" s="89" t="s">
        <v>4202</v>
      </c>
      <c r="E22" s="89" t="s">
        <v>4219</v>
      </c>
      <c r="F22" s="89" t="s">
        <v>4295</v>
      </c>
      <c r="G22" s="89" t="s">
        <v>4296</v>
      </c>
      <c r="H22" s="89" t="s">
        <v>4297</v>
      </c>
      <c r="I22" s="89">
        <v>2.9000000000000001E-2</v>
      </c>
      <c r="J22" s="90" t="s">
        <v>4236</v>
      </c>
      <c r="K22" s="90" t="s">
        <v>4242</v>
      </c>
      <c r="L22" s="90" t="s">
        <v>4328</v>
      </c>
      <c r="M22" s="88">
        <v>42795</v>
      </c>
    </row>
    <row r="23" spans="1:13" ht="22.5" x14ac:dyDescent="0.25">
      <c r="A23" s="89">
        <v>1009</v>
      </c>
      <c r="B23" s="88">
        <v>42671</v>
      </c>
      <c r="C23" s="89" t="s">
        <v>4363</v>
      </c>
      <c r="D23" s="89" t="s">
        <v>4202</v>
      </c>
      <c r="E23" s="89" t="s">
        <v>4204</v>
      </c>
      <c r="F23" s="89" t="s">
        <v>4295</v>
      </c>
      <c r="G23" s="89" t="s">
        <v>4296</v>
      </c>
      <c r="H23" s="89" t="s">
        <v>4297</v>
      </c>
      <c r="I23" s="89">
        <v>3.5999999999999997E-2</v>
      </c>
      <c r="J23" s="90" t="s">
        <v>4222</v>
      </c>
      <c r="K23" s="90" t="s">
        <v>4305</v>
      </c>
      <c r="L23" s="90" t="s">
        <v>4364</v>
      </c>
      <c r="M23" s="88">
        <v>42736</v>
      </c>
    </row>
    <row r="24" spans="1:13" ht="22.5" x14ac:dyDescent="0.25">
      <c r="A24" s="89">
        <v>621</v>
      </c>
      <c r="B24" s="88">
        <v>42676</v>
      </c>
      <c r="C24" s="89" t="s">
        <v>4365</v>
      </c>
      <c r="D24" s="89" t="s">
        <v>4202</v>
      </c>
      <c r="E24" s="89" t="s">
        <v>4219</v>
      </c>
      <c r="F24" s="89" t="s">
        <v>4295</v>
      </c>
      <c r="G24" s="89" t="s">
        <v>4296</v>
      </c>
      <c r="H24" s="89" t="s">
        <v>4297</v>
      </c>
      <c r="I24" s="89">
        <v>2.8299999999999999E-2</v>
      </c>
      <c r="J24" s="90" t="s">
        <v>24</v>
      </c>
      <c r="K24" s="90" t="s">
        <v>4349</v>
      </c>
      <c r="L24" s="90" t="s">
        <v>4366</v>
      </c>
      <c r="M24" s="88">
        <v>42767</v>
      </c>
    </row>
    <row r="25" spans="1:13" ht="22.5" x14ac:dyDescent="0.25">
      <c r="A25" s="89">
        <v>795</v>
      </c>
      <c r="B25" s="88">
        <v>42682</v>
      </c>
      <c r="C25" s="89" t="s">
        <v>4367</v>
      </c>
      <c r="D25" s="89" t="s">
        <v>4202</v>
      </c>
      <c r="E25" s="89" t="s">
        <v>4219</v>
      </c>
      <c r="F25" s="89" t="s">
        <v>4295</v>
      </c>
      <c r="G25" s="89" t="s">
        <v>4296</v>
      </c>
      <c r="H25" s="89" t="s">
        <v>4297</v>
      </c>
      <c r="I25" s="89">
        <v>19.899999999999999</v>
      </c>
      <c r="J25" s="90" t="s">
        <v>4247</v>
      </c>
      <c r="K25" s="90" t="s">
        <v>4317</v>
      </c>
      <c r="L25" s="90" t="s">
        <v>4318</v>
      </c>
      <c r="M25" s="88">
        <v>42979</v>
      </c>
    </row>
    <row r="26" spans="1:13" ht="22.5" x14ac:dyDescent="0.25">
      <c r="A26" s="89">
        <v>796</v>
      </c>
      <c r="B26" s="88">
        <v>42682</v>
      </c>
      <c r="C26" s="89" t="s">
        <v>4368</v>
      </c>
      <c r="D26" s="89" t="s">
        <v>4202</v>
      </c>
      <c r="E26" s="89" t="s">
        <v>4219</v>
      </c>
      <c r="F26" s="89" t="s">
        <v>4295</v>
      </c>
      <c r="G26" s="89" t="s">
        <v>4296</v>
      </c>
      <c r="H26" s="89" t="s">
        <v>4297</v>
      </c>
      <c r="I26" s="89">
        <v>19.899999999999999</v>
      </c>
      <c r="J26" s="90" t="s">
        <v>4247</v>
      </c>
      <c r="K26" s="90" t="s">
        <v>4317</v>
      </c>
      <c r="L26" s="90" t="s">
        <v>4318</v>
      </c>
      <c r="M26" s="88">
        <v>42979</v>
      </c>
    </row>
    <row r="27" spans="1:13" ht="22.5" x14ac:dyDescent="0.25">
      <c r="A27" s="89">
        <v>1002</v>
      </c>
      <c r="B27" s="88">
        <v>42690</v>
      </c>
      <c r="C27" s="89" t="s">
        <v>4369</v>
      </c>
      <c r="D27" s="89" t="s">
        <v>4202</v>
      </c>
      <c r="E27" s="89" t="s">
        <v>4219</v>
      </c>
      <c r="F27" s="89" t="s">
        <v>4295</v>
      </c>
      <c r="G27" s="89" t="s">
        <v>4296</v>
      </c>
      <c r="H27" s="89" t="s">
        <v>4297</v>
      </c>
      <c r="I27" s="89">
        <v>2.3E-2</v>
      </c>
      <c r="J27" s="90" t="s">
        <v>4205</v>
      </c>
      <c r="K27" s="90" t="s">
        <v>4206</v>
      </c>
      <c r="L27" s="90" t="s">
        <v>4370</v>
      </c>
      <c r="M27" s="88">
        <v>42767</v>
      </c>
    </row>
    <row r="28" spans="1:13" ht="22.5" x14ac:dyDescent="0.25">
      <c r="A28" s="89">
        <v>1013</v>
      </c>
      <c r="B28" s="88">
        <v>42698</v>
      </c>
      <c r="C28" s="89" t="s">
        <v>4371</v>
      </c>
      <c r="D28" s="89" t="s">
        <v>4202</v>
      </c>
      <c r="E28" s="89" t="s">
        <v>4219</v>
      </c>
      <c r="F28" s="89" t="s">
        <v>4295</v>
      </c>
      <c r="G28" s="89" t="s">
        <v>4296</v>
      </c>
      <c r="H28" s="89" t="s">
        <v>4297</v>
      </c>
      <c r="I28" s="89">
        <v>5.0000000000000001E-4</v>
      </c>
      <c r="J28" s="90" t="s">
        <v>4233</v>
      </c>
      <c r="K28" s="90" t="s">
        <v>4234</v>
      </c>
      <c r="L28" s="90" t="s">
        <v>4372</v>
      </c>
      <c r="M28" s="88">
        <v>42767</v>
      </c>
    </row>
    <row r="29" spans="1:13" ht="33.75" x14ac:dyDescent="0.25">
      <c r="A29" s="89">
        <v>872</v>
      </c>
      <c r="B29" s="88">
        <v>42702</v>
      </c>
      <c r="C29" s="89" t="s">
        <v>4373</v>
      </c>
      <c r="D29" s="89" t="s">
        <v>4202</v>
      </c>
      <c r="E29" s="89" t="s">
        <v>4219</v>
      </c>
      <c r="F29" s="89" t="s">
        <v>4295</v>
      </c>
      <c r="G29" s="89" t="s">
        <v>4296</v>
      </c>
      <c r="H29" s="89" t="s">
        <v>4297</v>
      </c>
      <c r="I29" s="89">
        <v>0.3</v>
      </c>
      <c r="J29" s="90" t="s">
        <v>4233</v>
      </c>
      <c r="K29" s="90" t="s">
        <v>4374</v>
      </c>
      <c r="L29" s="90" t="s">
        <v>4375</v>
      </c>
      <c r="M29" s="88">
        <v>42856</v>
      </c>
    </row>
    <row r="30" spans="1:13" ht="33.75" x14ac:dyDescent="0.25">
      <c r="A30" s="89">
        <v>925</v>
      </c>
      <c r="B30" s="88">
        <v>42702</v>
      </c>
      <c r="C30" s="89" t="s">
        <v>4376</v>
      </c>
      <c r="D30" s="89" t="s">
        <v>4202</v>
      </c>
      <c r="E30" s="89" t="s">
        <v>4219</v>
      </c>
      <c r="F30" s="89" t="s">
        <v>4295</v>
      </c>
      <c r="G30" s="89" t="s">
        <v>4296</v>
      </c>
      <c r="H30" s="89" t="s">
        <v>4297</v>
      </c>
      <c r="I30" s="89">
        <v>0.624</v>
      </c>
      <c r="J30" s="90" t="s">
        <v>4233</v>
      </c>
      <c r="K30" s="90" t="s">
        <v>4234</v>
      </c>
      <c r="L30" s="90" t="s">
        <v>4377</v>
      </c>
      <c r="M30" s="88">
        <v>42795</v>
      </c>
    </row>
    <row r="31" spans="1:13" ht="33.75" x14ac:dyDescent="0.25">
      <c r="A31" s="89">
        <v>911</v>
      </c>
      <c r="B31" s="88">
        <v>42710</v>
      </c>
      <c r="C31" s="89" t="s">
        <v>4378</v>
      </c>
      <c r="D31" s="89" t="s">
        <v>4202</v>
      </c>
      <c r="E31" s="89" t="s">
        <v>4219</v>
      </c>
      <c r="F31" s="89" t="s">
        <v>4295</v>
      </c>
      <c r="G31" s="89" t="s">
        <v>4296</v>
      </c>
      <c r="H31" s="89" t="s">
        <v>4297</v>
      </c>
      <c r="I31" s="89">
        <v>4.2119999999999998E-2</v>
      </c>
      <c r="J31" s="90" t="s">
        <v>24</v>
      </c>
      <c r="K31" s="90" t="s">
        <v>4349</v>
      </c>
      <c r="L31" s="90" t="s">
        <v>4379</v>
      </c>
      <c r="M31" s="88">
        <v>42826</v>
      </c>
    </row>
    <row r="32" spans="1:13" ht="22.5" x14ac:dyDescent="0.25">
      <c r="A32" s="89">
        <v>756</v>
      </c>
      <c r="B32" s="88">
        <v>42713</v>
      </c>
      <c r="C32" s="89" t="s">
        <v>4380</v>
      </c>
      <c r="D32" s="89" t="s">
        <v>4202</v>
      </c>
      <c r="E32" s="89" t="s">
        <v>4219</v>
      </c>
      <c r="F32" s="89" t="s">
        <v>4295</v>
      </c>
      <c r="G32" s="89" t="s">
        <v>4296</v>
      </c>
      <c r="H32" s="89" t="s">
        <v>4297</v>
      </c>
      <c r="I32" s="89">
        <v>0.02</v>
      </c>
      <c r="J32" s="90" t="s">
        <v>4224</v>
      </c>
      <c r="K32" s="90" t="s">
        <v>4225</v>
      </c>
      <c r="L32" s="90" t="s">
        <v>4331</v>
      </c>
      <c r="M32" s="88">
        <v>42767</v>
      </c>
    </row>
    <row r="33" spans="1:13" ht="22.5" x14ac:dyDescent="0.25">
      <c r="A33" s="89">
        <v>1016</v>
      </c>
      <c r="B33" s="88">
        <v>42723</v>
      </c>
      <c r="C33" s="89" t="s">
        <v>4381</v>
      </c>
      <c r="D33" s="89" t="s">
        <v>4202</v>
      </c>
      <c r="E33" s="89" t="s">
        <v>4219</v>
      </c>
      <c r="F33" s="89" t="s">
        <v>4295</v>
      </c>
      <c r="G33" s="89" t="s">
        <v>4296</v>
      </c>
      <c r="H33" s="89" t="s">
        <v>4297</v>
      </c>
      <c r="I33" s="89">
        <v>3.2129999999999999E-2</v>
      </c>
      <c r="J33" s="90" t="s">
        <v>24</v>
      </c>
      <c r="K33" s="90" t="s">
        <v>4349</v>
      </c>
      <c r="L33" s="90" t="s">
        <v>4382</v>
      </c>
      <c r="M33" s="88">
        <v>42767</v>
      </c>
    </row>
    <row r="34" spans="1:13" ht="22.5" x14ac:dyDescent="0.25">
      <c r="A34" s="89">
        <v>104</v>
      </c>
      <c r="B34" s="88">
        <v>42724</v>
      </c>
      <c r="C34" s="89" t="s">
        <v>4383</v>
      </c>
      <c r="D34" s="89" t="s">
        <v>4202</v>
      </c>
      <c r="E34" s="89" t="s">
        <v>4203</v>
      </c>
      <c r="F34" s="89" t="s">
        <v>4295</v>
      </c>
      <c r="G34" s="89" t="s">
        <v>4296</v>
      </c>
      <c r="H34" s="89" t="s">
        <v>4297</v>
      </c>
      <c r="I34" s="89">
        <v>0.1555</v>
      </c>
      <c r="J34" s="90" t="s">
        <v>4208</v>
      </c>
      <c r="K34" s="90" t="s">
        <v>4263</v>
      </c>
      <c r="L34" s="90" t="s">
        <v>4210</v>
      </c>
      <c r="M34" s="88">
        <v>42917</v>
      </c>
    </row>
    <row r="35" spans="1:13" ht="22.5" x14ac:dyDescent="0.25">
      <c r="A35" s="89">
        <v>105</v>
      </c>
      <c r="B35" s="88">
        <v>42724</v>
      </c>
      <c r="C35" s="89" t="s">
        <v>4384</v>
      </c>
      <c r="D35" s="89" t="s">
        <v>4202</v>
      </c>
      <c r="E35" s="89" t="s">
        <v>4203</v>
      </c>
      <c r="F35" s="89" t="s">
        <v>4295</v>
      </c>
      <c r="G35" s="89" t="s">
        <v>4296</v>
      </c>
      <c r="H35" s="89" t="s">
        <v>4297</v>
      </c>
      <c r="I35" s="89">
        <v>0.30528</v>
      </c>
      <c r="J35" s="90" t="s">
        <v>4208</v>
      </c>
      <c r="K35" s="90" t="s">
        <v>4263</v>
      </c>
      <c r="L35" s="90" t="s">
        <v>4210</v>
      </c>
      <c r="M35" s="88">
        <v>42917</v>
      </c>
    </row>
    <row r="36" spans="1:13" ht="33.75" x14ac:dyDescent="0.25">
      <c r="A36" s="89">
        <v>481</v>
      </c>
      <c r="B36" s="88">
        <v>42724</v>
      </c>
      <c r="C36" s="89" t="s">
        <v>4385</v>
      </c>
      <c r="D36" s="89" t="s">
        <v>4202</v>
      </c>
      <c r="E36" s="89" t="s">
        <v>4203</v>
      </c>
      <c r="F36" s="89" t="s">
        <v>4295</v>
      </c>
      <c r="G36" s="89" t="s">
        <v>4296</v>
      </c>
      <c r="H36" s="89" t="s">
        <v>4297</v>
      </c>
      <c r="I36" s="89">
        <v>0.35404000000000002</v>
      </c>
      <c r="J36" s="90" t="s">
        <v>4220</v>
      </c>
      <c r="K36" s="90" t="s">
        <v>4386</v>
      </c>
      <c r="L36" s="90" t="s">
        <v>4210</v>
      </c>
      <c r="M36" s="88">
        <v>42917</v>
      </c>
    </row>
    <row r="37" spans="1:13" ht="22.5" x14ac:dyDescent="0.25">
      <c r="A37" s="89">
        <v>484</v>
      </c>
      <c r="B37" s="88">
        <v>42724</v>
      </c>
      <c r="C37" s="89" t="s">
        <v>4387</v>
      </c>
      <c r="D37" s="89" t="s">
        <v>4202</v>
      </c>
      <c r="E37" s="89" t="s">
        <v>4203</v>
      </c>
      <c r="F37" s="89" t="s">
        <v>4295</v>
      </c>
      <c r="G37" s="89" t="s">
        <v>4296</v>
      </c>
      <c r="H37" s="89" t="s">
        <v>4297</v>
      </c>
      <c r="I37" s="89">
        <v>0.10176</v>
      </c>
      <c r="J37" s="90" t="s">
        <v>4208</v>
      </c>
      <c r="K37" s="90" t="s">
        <v>4298</v>
      </c>
      <c r="L37" s="90" t="s">
        <v>4210</v>
      </c>
      <c r="M37" s="88">
        <v>42979</v>
      </c>
    </row>
    <row r="38" spans="1:13" ht="22.5" x14ac:dyDescent="0.25">
      <c r="A38" s="89">
        <v>525</v>
      </c>
      <c r="B38" s="88">
        <v>42724</v>
      </c>
      <c r="C38" s="89" t="s">
        <v>4388</v>
      </c>
      <c r="D38" s="89" t="s">
        <v>4202</v>
      </c>
      <c r="E38" s="89" t="s">
        <v>4203</v>
      </c>
      <c r="F38" s="89" t="s">
        <v>4295</v>
      </c>
      <c r="G38" s="89" t="s">
        <v>4296</v>
      </c>
      <c r="H38" s="89" t="s">
        <v>4297</v>
      </c>
      <c r="I38" s="89">
        <v>3.1800000000000001E-3</v>
      </c>
      <c r="J38" s="90" t="s">
        <v>4208</v>
      </c>
      <c r="K38" s="90" t="s">
        <v>4211</v>
      </c>
      <c r="L38" s="90" t="s">
        <v>4210</v>
      </c>
      <c r="M38" s="88">
        <v>42979</v>
      </c>
    </row>
    <row r="39" spans="1:13" ht="33.75" x14ac:dyDescent="0.25">
      <c r="A39" s="89">
        <v>589</v>
      </c>
      <c r="B39" s="88">
        <v>42724</v>
      </c>
      <c r="C39" s="89" t="s">
        <v>4389</v>
      </c>
      <c r="D39" s="89" t="s">
        <v>4202</v>
      </c>
      <c r="E39" s="89" t="s">
        <v>4203</v>
      </c>
      <c r="F39" s="89" t="s">
        <v>4295</v>
      </c>
      <c r="G39" s="89" t="s">
        <v>4296</v>
      </c>
      <c r="H39" s="89" t="s">
        <v>4297</v>
      </c>
      <c r="I39" s="89">
        <v>3.1800000000000002E-2</v>
      </c>
      <c r="J39" s="90" t="s">
        <v>4208</v>
      </c>
      <c r="K39" s="90" t="s">
        <v>4263</v>
      </c>
      <c r="L39" s="90" t="s">
        <v>4210</v>
      </c>
      <c r="M39" s="88">
        <v>42979</v>
      </c>
    </row>
    <row r="40" spans="1:13" ht="22.5" x14ac:dyDescent="0.25">
      <c r="A40" s="89">
        <v>617</v>
      </c>
      <c r="B40" s="88">
        <v>42724</v>
      </c>
      <c r="C40" s="89" t="s">
        <v>4390</v>
      </c>
      <c r="D40" s="89" t="s">
        <v>4202</v>
      </c>
      <c r="E40" s="89" t="s">
        <v>4203</v>
      </c>
      <c r="F40" s="89" t="s">
        <v>4295</v>
      </c>
      <c r="G40" s="89" t="s">
        <v>4296</v>
      </c>
      <c r="H40" s="89" t="s">
        <v>4297</v>
      </c>
      <c r="I40" s="89">
        <v>0.12031</v>
      </c>
      <c r="J40" s="90" t="s">
        <v>4208</v>
      </c>
      <c r="K40" s="90" t="s">
        <v>4312</v>
      </c>
      <c r="L40" s="90" t="s">
        <v>4210</v>
      </c>
      <c r="M40" s="88">
        <v>42917</v>
      </c>
    </row>
    <row r="41" spans="1:13" ht="22.5" x14ac:dyDescent="0.25">
      <c r="A41" s="89">
        <v>1019</v>
      </c>
      <c r="B41" s="88">
        <v>42724</v>
      </c>
      <c r="C41" s="89" t="s">
        <v>4391</v>
      </c>
      <c r="D41" s="89" t="s">
        <v>4202</v>
      </c>
      <c r="E41" s="89" t="s">
        <v>4203</v>
      </c>
      <c r="F41" s="89" t="s">
        <v>4295</v>
      </c>
      <c r="G41" s="89" t="s">
        <v>4296</v>
      </c>
      <c r="H41" s="89" t="s">
        <v>4297</v>
      </c>
      <c r="I41" s="89">
        <v>2.9960000000000001E-2</v>
      </c>
      <c r="J41" s="90" t="s">
        <v>4208</v>
      </c>
      <c r="K41" s="90" t="s">
        <v>4263</v>
      </c>
      <c r="L41" s="90" t="s">
        <v>4210</v>
      </c>
      <c r="M41" s="88">
        <v>42887</v>
      </c>
    </row>
    <row r="42" spans="1:13" ht="22.5" x14ac:dyDescent="0.25">
      <c r="A42" s="89">
        <v>1020</v>
      </c>
      <c r="B42" s="88">
        <v>42724</v>
      </c>
      <c r="C42" s="89" t="s">
        <v>4392</v>
      </c>
      <c r="D42" s="89" t="s">
        <v>4202</v>
      </c>
      <c r="E42" s="89" t="s">
        <v>4203</v>
      </c>
      <c r="F42" s="89" t="s">
        <v>4295</v>
      </c>
      <c r="G42" s="89" t="s">
        <v>4296</v>
      </c>
      <c r="H42" s="89" t="s">
        <v>4297</v>
      </c>
      <c r="I42" s="89">
        <v>1.6959999999999999E-2</v>
      </c>
      <c r="J42" s="90" t="s">
        <v>4208</v>
      </c>
      <c r="K42" s="90" t="s">
        <v>4263</v>
      </c>
      <c r="L42" s="90" t="s">
        <v>4210</v>
      </c>
      <c r="M42" s="88">
        <v>42979</v>
      </c>
    </row>
    <row r="43" spans="1:13" ht="22.5" x14ac:dyDescent="0.25">
      <c r="A43" s="89">
        <v>1021</v>
      </c>
      <c r="B43" s="88">
        <v>42724</v>
      </c>
      <c r="C43" s="89" t="s">
        <v>4393</v>
      </c>
      <c r="D43" s="89" t="s">
        <v>4202</v>
      </c>
      <c r="E43" s="89" t="s">
        <v>4203</v>
      </c>
      <c r="F43" s="89" t="s">
        <v>4295</v>
      </c>
      <c r="G43" s="89" t="s">
        <v>4296</v>
      </c>
      <c r="H43" s="89" t="s">
        <v>4297</v>
      </c>
      <c r="I43" s="89">
        <v>5.9360000000000003E-2</v>
      </c>
      <c r="J43" s="90" t="s">
        <v>4233</v>
      </c>
      <c r="K43" s="90" t="s">
        <v>4234</v>
      </c>
      <c r="L43" s="90" t="s">
        <v>4210</v>
      </c>
      <c r="M43" s="88">
        <v>42917</v>
      </c>
    </row>
    <row r="44" spans="1:13" ht="22.5" x14ac:dyDescent="0.25">
      <c r="A44" s="89">
        <v>605</v>
      </c>
      <c r="B44" s="88">
        <v>42725</v>
      </c>
      <c r="C44" s="89" t="s">
        <v>4394</v>
      </c>
      <c r="D44" s="89" t="s">
        <v>4202</v>
      </c>
      <c r="E44" s="89" t="s">
        <v>4219</v>
      </c>
      <c r="F44" s="89" t="s">
        <v>4295</v>
      </c>
      <c r="G44" s="89" t="s">
        <v>4296</v>
      </c>
      <c r="H44" s="89" t="s">
        <v>4297</v>
      </c>
      <c r="I44" s="89">
        <v>0.05</v>
      </c>
      <c r="J44" s="90" t="s">
        <v>4205</v>
      </c>
      <c r="K44" s="90" t="s">
        <v>4206</v>
      </c>
      <c r="L44" s="90" t="s">
        <v>4395</v>
      </c>
      <c r="M44" s="88">
        <v>42795</v>
      </c>
    </row>
    <row r="45" spans="1:13" ht="22.5" x14ac:dyDescent="0.25">
      <c r="A45" s="89">
        <v>400</v>
      </c>
      <c r="B45" s="88">
        <v>42726</v>
      </c>
      <c r="C45" s="89" t="s">
        <v>4397</v>
      </c>
      <c r="D45" s="89" t="s">
        <v>4202</v>
      </c>
      <c r="E45" s="89" t="s">
        <v>4219</v>
      </c>
      <c r="F45" s="89" t="s">
        <v>4295</v>
      </c>
      <c r="G45" s="89" t="s">
        <v>4296</v>
      </c>
      <c r="H45" s="89" t="s">
        <v>4297</v>
      </c>
      <c r="I45" s="89">
        <v>1.4999999999999999E-2</v>
      </c>
      <c r="J45" s="90" t="s">
        <v>4227</v>
      </c>
      <c r="K45" s="90" t="s">
        <v>4398</v>
      </c>
      <c r="L45" s="90" t="s">
        <v>4399</v>
      </c>
      <c r="M45" s="88">
        <v>42736</v>
      </c>
    </row>
    <row r="46" spans="1:13" ht="22.5" x14ac:dyDescent="0.25">
      <c r="A46" s="89">
        <v>501</v>
      </c>
      <c r="B46" s="88">
        <v>42726</v>
      </c>
      <c r="C46" s="89" t="s">
        <v>4400</v>
      </c>
      <c r="D46" s="89" t="s">
        <v>4202</v>
      </c>
      <c r="E46" s="89" t="s">
        <v>4219</v>
      </c>
      <c r="F46" s="89" t="s">
        <v>4295</v>
      </c>
      <c r="G46" s="89" t="s">
        <v>4296</v>
      </c>
      <c r="H46" s="89" t="s">
        <v>4297</v>
      </c>
      <c r="I46" s="89">
        <v>7.1999999999999995E-2</v>
      </c>
      <c r="J46" s="90" t="s">
        <v>4227</v>
      </c>
      <c r="K46" s="90" t="s">
        <v>4401</v>
      </c>
      <c r="L46" s="90" t="s">
        <v>4402</v>
      </c>
      <c r="M46" s="88">
        <v>42736</v>
      </c>
    </row>
    <row r="47" spans="1:13" ht="45" x14ac:dyDescent="0.25">
      <c r="A47" s="89">
        <v>655</v>
      </c>
      <c r="B47" s="88">
        <v>42726</v>
      </c>
      <c r="C47" s="89" t="s">
        <v>4403</v>
      </c>
      <c r="D47" s="89" t="s">
        <v>4202</v>
      </c>
      <c r="E47" s="89" t="s">
        <v>4219</v>
      </c>
      <c r="F47" s="89" t="s">
        <v>4295</v>
      </c>
      <c r="G47" s="89" t="s">
        <v>4296</v>
      </c>
      <c r="H47" s="89" t="s">
        <v>4297</v>
      </c>
      <c r="I47" s="89">
        <v>3.0980000000000001E-2</v>
      </c>
      <c r="J47" s="90" t="s">
        <v>4217</v>
      </c>
      <c r="K47" s="90" t="s">
        <v>4404</v>
      </c>
      <c r="L47" s="90" t="s">
        <v>4405</v>
      </c>
      <c r="M47" s="88">
        <v>42917</v>
      </c>
    </row>
    <row r="48" spans="1:13" ht="22.5" x14ac:dyDescent="0.25">
      <c r="A48" s="89">
        <v>25</v>
      </c>
      <c r="B48" s="88">
        <v>42727</v>
      </c>
      <c r="C48" s="89" t="s">
        <v>4407</v>
      </c>
      <c r="D48" s="89" t="s">
        <v>4202</v>
      </c>
      <c r="E48" s="89" t="s">
        <v>4203</v>
      </c>
      <c r="F48" s="89" t="s">
        <v>4295</v>
      </c>
      <c r="G48" s="89" t="s">
        <v>4296</v>
      </c>
      <c r="H48" s="89" t="s">
        <v>4297</v>
      </c>
      <c r="I48" s="89">
        <v>6.8999999999999999E-3</v>
      </c>
      <c r="J48" s="90" t="s">
        <v>4208</v>
      </c>
      <c r="K48" s="90" t="s">
        <v>4342</v>
      </c>
      <c r="L48" s="90" t="s">
        <v>4210</v>
      </c>
      <c r="M48" s="88">
        <v>42887</v>
      </c>
    </row>
    <row r="49" spans="1:13" ht="33.75" x14ac:dyDescent="0.25">
      <c r="A49" s="89">
        <v>132</v>
      </c>
      <c r="B49" s="88">
        <v>42727</v>
      </c>
      <c r="C49" s="89" t="s">
        <v>4408</v>
      </c>
      <c r="D49" s="89" t="s">
        <v>4202</v>
      </c>
      <c r="E49" s="89" t="s">
        <v>4203</v>
      </c>
      <c r="F49" s="89" t="s">
        <v>4295</v>
      </c>
      <c r="G49" s="89" t="s">
        <v>4296</v>
      </c>
      <c r="H49" s="89" t="s">
        <v>4297</v>
      </c>
      <c r="I49" s="89">
        <v>5.0400000000000002E-3</v>
      </c>
      <c r="J49" s="90" t="s">
        <v>4208</v>
      </c>
      <c r="K49" s="90" t="s">
        <v>4409</v>
      </c>
      <c r="L49" s="90" t="s">
        <v>4210</v>
      </c>
      <c r="M49" s="88">
        <v>42887</v>
      </c>
    </row>
    <row r="50" spans="1:13" ht="22.5" x14ac:dyDescent="0.25">
      <c r="A50" s="89">
        <v>490</v>
      </c>
      <c r="B50" s="88">
        <v>42727</v>
      </c>
      <c r="C50" s="89" t="s">
        <v>4410</v>
      </c>
      <c r="D50" s="89" t="s">
        <v>4202</v>
      </c>
      <c r="E50" s="89" t="s">
        <v>4203</v>
      </c>
      <c r="F50" s="89" t="s">
        <v>4295</v>
      </c>
      <c r="G50" s="89" t="s">
        <v>4296</v>
      </c>
      <c r="H50" s="89" t="s">
        <v>4297</v>
      </c>
      <c r="I50" s="89">
        <v>5.0400000000000002E-3</v>
      </c>
      <c r="J50" s="90" t="s">
        <v>4208</v>
      </c>
      <c r="K50" s="90" t="s">
        <v>4409</v>
      </c>
      <c r="L50" s="90" t="s">
        <v>4210</v>
      </c>
      <c r="M50" s="88">
        <v>42887</v>
      </c>
    </row>
    <row r="51" spans="1:13" ht="22.5" x14ac:dyDescent="0.25">
      <c r="A51" s="89">
        <v>502</v>
      </c>
      <c r="B51" s="88">
        <v>42727</v>
      </c>
      <c r="C51" s="89" t="s">
        <v>4411</v>
      </c>
      <c r="D51" s="89" t="s">
        <v>4202</v>
      </c>
      <c r="E51" s="89" t="s">
        <v>4203</v>
      </c>
      <c r="F51" s="89" t="s">
        <v>4295</v>
      </c>
      <c r="G51" s="89" t="s">
        <v>4296</v>
      </c>
      <c r="H51" s="89" t="s">
        <v>4297</v>
      </c>
      <c r="I51" s="89">
        <v>3.1800000000000001E-3</v>
      </c>
      <c r="J51" s="90" t="s">
        <v>4208</v>
      </c>
      <c r="K51" s="90" t="s">
        <v>4342</v>
      </c>
      <c r="L51" s="90" t="s">
        <v>4210</v>
      </c>
      <c r="M51" s="88">
        <v>42887</v>
      </c>
    </row>
    <row r="52" spans="1:13" ht="22.5" x14ac:dyDescent="0.25">
      <c r="A52" s="89">
        <v>724</v>
      </c>
      <c r="B52" s="88">
        <v>42727</v>
      </c>
      <c r="C52" s="89" t="s">
        <v>4412</v>
      </c>
      <c r="D52" s="89" t="s">
        <v>4202</v>
      </c>
      <c r="E52" s="89" t="s">
        <v>4203</v>
      </c>
      <c r="F52" s="89" t="s">
        <v>4295</v>
      </c>
      <c r="G52" s="89" t="s">
        <v>4296</v>
      </c>
      <c r="H52" s="89" t="s">
        <v>4297</v>
      </c>
      <c r="I52" s="89">
        <v>4.6640000000000001E-2</v>
      </c>
      <c r="J52" s="90" t="s">
        <v>4208</v>
      </c>
      <c r="K52" s="90" t="s">
        <v>4342</v>
      </c>
      <c r="L52" s="90" t="s">
        <v>4210</v>
      </c>
      <c r="M52" s="88">
        <v>42887</v>
      </c>
    </row>
    <row r="53" spans="1:13" ht="22.5" x14ac:dyDescent="0.25">
      <c r="A53" s="89">
        <v>806</v>
      </c>
      <c r="B53" s="88">
        <v>42727</v>
      </c>
      <c r="C53" s="89" t="s">
        <v>4413</v>
      </c>
      <c r="D53" s="89" t="s">
        <v>4202</v>
      </c>
      <c r="E53" s="89" t="s">
        <v>4203</v>
      </c>
      <c r="F53" s="89" t="s">
        <v>4295</v>
      </c>
      <c r="G53" s="89" t="s">
        <v>4296</v>
      </c>
      <c r="H53" s="89" t="s">
        <v>4297</v>
      </c>
      <c r="I53" s="89">
        <v>6.8999999999999999E-3</v>
      </c>
      <c r="J53" s="90" t="s">
        <v>4208</v>
      </c>
      <c r="K53" s="90" t="s">
        <v>4342</v>
      </c>
      <c r="L53" s="90" t="s">
        <v>4210</v>
      </c>
      <c r="M53" s="88">
        <v>42887</v>
      </c>
    </row>
    <row r="54" spans="1:13" ht="22.5" x14ac:dyDescent="0.25">
      <c r="A54" s="89">
        <v>1026</v>
      </c>
      <c r="B54" s="88">
        <v>42727</v>
      </c>
      <c r="C54" s="89" t="s">
        <v>4414</v>
      </c>
      <c r="D54" s="89" t="s">
        <v>4202</v>
      </c>
      <c r="E54" s="89" t="s">
        <v>4203</v>
      </c>
      <c r="F54" s="89" t="s">
        <v>4295</v>
      </c>
      <c r="G54" s="89" t="s">
        <v>4296</v>
      </c>
      <c r="H54" s="89" t="s">
        <v>4297</v>
      </c>
      <c r="I54" s="89">
        <v>1.6969999999999999E-2</v>
      </c>
      <c r="J54" s="90" t="s">
        <v>4208</v>
      </c>
      <c r="K54" s="90" t="s">
        <v>4342</v>
      </c>
      <c r="L54" s="90" t="s">
        <v>4210</v>
      </c>
      <c r="M54" s="88">
        <v>42917</v>
      </c>
    </row>
    <row r="55" spans="1:13" ht="22.5" x14ac:dyDescent="0.25">
      <c r="A55" s="89">
        <v>1027</v>
      </c>
      <c r="B55" s="88">
        <v>42727</v>
      </c>
      <c r="C55" s="89" t="s">
        <v>4415</v>
      </c>
      <c r="D55" s="89" t="s">
        <v>4202</v>
      </c>
      <c r="E55" s="89" t="s">
        <v>4203</v>
      </c>
      <c r="F55" s="89" t="s">
        <v>4295</v>
      </c>
      <c r="G55" s="89" t="s">
        <v>4296</v>
      </c>
      <c r="H55" s="89" t="s">
        <v>4297</v>
      </c>
      <c r="I55" s="89">
        <v>6.8900000000000003E-3</v>
      </c>
      <c r="J55" s="90" t="s">
        <v>4208</v>
      </c>
      <c r="K55" s="90" t="s">
        <v>4342</v>
      </c>
      <c r="L55" s="90" t="s">
        <v>4210</v>
      </c>
      <c r="M55" s="88">
        <v>42887</v>
      </c>
    </row>
    <row r="56" spans="1:13" ht="22.5" x14ac:dyDescent="0.25">
      <c r="A56" s="89">
        <v>1028</v>
      </c>
      <c r="B56" s="88">
        <v>42727</v>
      </c>
      <c r="C56" s="89" t="s">
        <v>4416</v>
      </c>
      <c r="D56" s="89" t="s">
        <v>4202</v>
      </c>
      <c r="E56" s="89" t="s">
        <v>4203</v>
      </c>
      <c r="F56" s="89" t="s">
        <v>4295</v>
      </c>
      <c r="G56" s="89" t="s">
        <v>4296</v>
      </c>
      <c r="H56" s="89" t="s">
        <v>4297</v>
      </c>
      <c r="I56" s="89">
        <v>6.8999999999999999E-3</v>
      </c>
      <c r="J56" s="90" t="s">
        <v>4208</v>
      </c>
      <c r="K56" s="90" t="s">
        <v>4342</v>
      </c>
      <c r="L56" s="90" t="s">
        <v>4210</v>
      </c>
      <c r="M56" s="88">
        <v>42887</v>
      </c>
    </row>
    <row r="57" spans="1:13" ht="22.5" x14ac:dyDescent="0.25">
      <c r="A57" s="89">
        <v>1029</v>
      </c>
      <c r="B57" s="88">
        <v>42727</v>
      </c>
      <c r="C57" s="89" t="s">
        <v>4417</v>
      </c>
      <c r="D57" s="89" t="s">
        <v>4202</v>
      </c>
      <c r="E57" s="89" t="s">
        <v>4203</v>
      </c>
      <c r="F57" s="89" t="s">
        <v>4295</v>
      </c>
      <c r="G57" s="89" t="s">
        <v>4296</v>
      </c>
      <c r="H57" s="89" t="s">
        <v>4297</v>
      </c>
      <c r="I57" s="89">
        <v>6.8900000000000003E-3</v>
      </c>
      <c r="J57" s="90" t="s">
        <v>4208</v>
      </c>
      <c r="K57" s="90" t="s">
        <v>4342</v>
      </c>
      <c r="L57" s="90" t="s">
        <v>4210</v>
      </c>
      <c r="M57" s="88">
        <v>42887</v>
      </c>
    </row>
    <row r="58" spans="1:13" ht="22.5" x14ac:dyDescent="0.25">
      <c r="A58" s="89">
        <v>1031</v>
      </c>
      <c r="B58" s="88">
        <v>42727</v>
      </c>
      <c r="C58" s="89" t="s">
        <v>4418</v>
      </c>
      <c r="D58" s="89" t="s">
        <v>4202</v>
      </c>
      <c r="E58" s="89" t="s">
        <v>4203</v>
      </c>
      <c r="F58" s="89" t="s">
        <v>4295</v>
      </c>
      <c r="G58" s="89" t="s">
        <v>4296</v>
      </c>
      <c r="H58" s="89" t="s">
        <v>4297</v>
      </c>
      <c r="I58" s="89">
        <v>5.0400000000000002E-3</v>
      </c>
      <c r="J58" s="90" t="s">
        <v>4208</v>
      </c>
      <c r="K58" s="90" t="s">
        <v>4409</v>
      </c>
      <c r="L58" s="90" t="s">
        <v>4210</v>
      </c>
      <c r="M58" s="88">
        <v>42887</v>
      </c>
    </row>
    <row r="59" spans="1:13" ht="33.75" x14ac:dyDescent="0.25">
      <c r="A59" s="89">
        <v>491</v>
      </c>
      <c r="B59" s="88">
        <v>42753</v>
      </c>
      <c r="C59" s="89" t="s">
        <v>4419</v>
      </c>
      <c r="D59" s="89" t="s">
        <v>4202</v>
      </c>
      <c r="E59" s="89" t="s">
        <v>4219</v>
      </c>
      <c r="F59" s="89" t="s">
        <v>4295</v>
      </c>
      <c r="G59" s="89" t="s">
        <v>4296</v>
      </c>
      <c r="H59" s="89" t="s">
        <v>4297</v>
      </c>
      <c r="I59" s="89">
        <v>6.4999999999999997E-3</v>
      </c>
      <c r="J59" s="90" t="s">
        <v>24</v>
      </c>
      <c r="K59" s="90" t="s">
        <v>4349</v>
      </c>
      <c r="L59" s="90" t="s">
        <v>4420</v>
      </c>
      <c r="M59" s="88">
        <v>42795</v>
      </c>
    </row>
    <row r="60" spans="1:13" ht="22.5" x14ac:dyDescent="0.25">
      <c r="A60" s="89">
        <v>1038</v>
      </c>
      <c r="B60" s="88">
        <v>42755</v>
      </c>
      <c r="C60" s="89" t="s">
        <v>4423</v>
      </c>
      <c r="D60" s="89" t="s">
        <v>4202</v>
      </c>
      <c r="E60" s="89" t="s">
        <v>4219</v>
      </c>
      <c r="F60" s="89" t="s">
        <v>4295</v>
      </c>
      <c r="G60" s="89" t="s">
        <v>4296</v>
      </c>
      <c r="H60" s="89" t="s">
        <v>4297</v>
      </c>
      <c r="I60" s="89">
        <v>3.5999999999999997E-2</v>
      </c>
      <c r="J60" s="90" t="s">
        <v>4254</v>
      </c>
      <c r="K60" s="90" t="s">
        <v>4424</v>
      </c>
      <c r="L60" s="90" t="s">
        <v>4364</v>
      </c>
      <c r="M60" s="88">
        <v>42948</v>
      </c>
    </row>
    <row r="61" spans="1:13" ht="22.5" x14ac:dyDescent="0.25">
      <c r="A61" s="89">
        <v>1039</v>
      </c>
      <c r="B61" s="88">
        <v>42755</v>
      </c>
      <c r="C61" s="89" t="s">
        <v>4425</v>
      </c>
      <c r="D61" s="89" t="s">
        <v>4202</v>
      </c>
      <c r="E61" s="89" t="s">
        <v>4219</v>
      </c>
      <c r="F61" s="89" t="s">
        <v>4295</v>
      </c>
      <c r="G61" s="89" t="s">
        <v>4296</v>
      </c>
      <c r="H61" s="89" t="s">
        <v>4297</v>
      </c>
      <c r="I61" s="89">
        <v>0.03</v>
      </c>
      <c r="J61" s="90" t="s">
        <v>4249</v>
      </c>
      <c r="K61" s="90" t="s">
        <v>4289</v>
      </c>
      <c r="L61" s="90" t="s">
        <v>4364</v>
      </c>
      <c r="M61" s="88">
        <v>42948</v>
      </c>
    </row>
    <row r="62" spans="1:13" ht="22.5" x14ac:dyDescent="0.25">
      <c r="A62" s="89">
        <v>575</v>
      </c>
      <c r="B62" s="88">
        <v>42760</v>
      </c>
      <c r="C62" s="89" t="s">
        <v>4426</v>
      </c>
      <c r="D62" s="89" t="s">
        <v>4202</v>
      </c>
      <c r="E62" s="89" t="s">
        <v>4219</v>
      </c>
      <c r="F62" s="89" t="s">
        <v>4295</v>
      </c>
      <c r="G62" s="89" t="s">
        <v>4296</v>
      </c>
      <c r="H62" s="89" t="s">
        <v>4297</v>
      </c>
      <c r="I62" s="89">
        <v>3.7000000000000002E-3</v>
      </c>
      <c r="J62" s="90" t="s">
        <v>4227</v>
      </c>
      <c r="K62" s="90" t="s">
        <v>4427</v>
      </c>
      <c r="L62" s="90" t="s">
        <v>4428</v>
      </c>
      <c r="M62" s="88">
        <v>43070</v>
      </c>
    </row>
    <row r="63" spans="1:13" ht="45" x14ac:dyDescent="0.25">
      <c r="A63" s="89">
        <v>1000</v>
      </c>
      <c r="B63" s="88">
        <v>42760</v>
      </c>
      <c r="C63" s="89" t="s">
        <v>4429</v>
      </c>
      <c r="D63" s="89" t="s">
        <v>4202</v>
      </c>
      <c r="E63" s="89" t="s">
        <v>4204</v>
      </c>
      <c r="F63" s="89" t="s">
        <v>4295</v>
      </c>
      <c r="G63" s="89" t="s">
        <v>4296</v>
      </c>
      <c r="H63" s="89" t="s">
        <v>4297</v>
      </c>
      <c r="I63" s="89">
        <v>0.8</v>
      </c>
      <c r="J63" s="90" t="s">
        <v>17</v>
      </c>
      <c r="K63" s="90" t="s">
        <v>4430</v>
      </c>
      <c r="L63" s="90" t="s">
        <v>4431</v>
      </c>
      <c r="M63" s="88">
        <v>42795</v>
      </c>
    </row>
    <row r="64" spans="1:13" ht="45" x14ac:dyDescent="0.25">
      <c r="A64" s="89">
        <v>536</v>
      </c>
      <c r="B64" s="88">
        <v>42761</v>
      </c>
      <c r="C64" s="89" t="s">
        <v>4433</v>
      </c>
      <c r="D64" s="89" t="s">
        <v>4202</v>
      </c>
      <c r="E64" s="89" t="s">
        <v>4219</v>
      </c>
      <c r="F64" s="89" t="s">
        <v>4295</v>
      </c>
      <c r="G64" s="89" t="s">
        <v>4296</v>
      </c>
      <c r="H64" s="89" t="s">
        <v>4297</v>
      </c>
      <c r="I64" s="89">
        <v>21</v>
      </c>
      <c r="J64" s="90" t="s">
        <v>24</v>
      </c>
      <c r="K64" s="90" t="s">
        <v>4434</v>
      </c>
      <c r="L64" s="90" t="s">
        <v>4210</v>
      </c>
      <c r="M64" s="88">
        <v>43282</v>
      </c>
    </row>
    <row r="65" spans="1:13" ht="22.5" x14ac:dyDescent="0.25">
      <c r="A65" s="89">
        <v>1046</v>
      </c>
      <c r="B65" s="88">
        <v>42761</v>
      </c>
      <c r="C65" s="89" t="s">
        <v>4436</v>
      </c>
      <c r="D65" s="89" t="s">
        <v>4202</v>
      </c>
      <c r="E65" s="89" t="s">
        <v>4219</v>
      </c>
      <c r="F65" s="89" t="s">
        <v>4295</v>
      </c>
      <c r="G65" s="89" t="s">
        <v>4296</v>
      </c>
      <c r="H65" s="89" t="s">
        <v>4297</v>
      </c>
      <c r="I65" s="89">
        <v>4.4000000000000003E-3</v>
      </c>
      <c r="J65" s="90" t="s">
        <v>4205</v>
      </c>
      <c r="K65" s="90" t="s">
        <v>4437</v>
      </c>
      <c r="L65" s="90" t="s">
        <v>4438</v>
      </c>
      <c r="M65" s="88">
        <v>42887</v>
      </c>
    </row>
    <row r="66" spans="1:13" ht="33.75" x14ac:dyDescent="0.25">
      <c r="A66" s="89">
        <v>774</v>
      </c>
      <c r="B66" s="88">
        <v>42762</v>
      </c>
      <c r="C66" s="89" t="s">
        <v>4439</v>
      </c>
      <c r="D66" s="89" t="s">
        <v>4202</v>
      </c>
      <c r="E66" s="89" t="s">
        <v>4203</v>
      </c>
      <c r="F66" s="89" t="s">
        <v>4295</v>
      </c>
      <c r="G66" s="89" t="s">
        <v>4296</v>
      </c>
      <c r="H66" s="89" t="s">
        <v>4297</v>
      </c>
      <c r="I66" s="89">
        <v>9.9</v>
      </c>
      <c r="J66" s="90" t="s">
        <v>4208</v>
      </c>
      <c r="K66" s="90" t="s">
        <v>4312</v>
      </c>
      <c r="L66" s="90" t="s">
        <v>4210</v>
      </c>
      <c r="M66" s="88">
        <v>42917</v>
      </c>
    </row>
    <row r="67" spans="1:13" ht="33.75" x14ac:dyDescent="0.25">
      <c r="A67" s="89">
        <v>963</v>
      </c>
      <c r="B67" s="88">
        <v>42762</v>
      </c>
      <c r="C67" s="89" t="s">
        <v>4440</v>
      </c>
      <c r="D67" s="89" t="s">
        <v>4202</v>
      </c>
      <c r="E67" s="89" t="s">
        <v>4203</v>
      </c>
      <c r="F67" s="89" t="s">
        <v>4295</v>
      </c>
      <c r="G67" s="89" t="s">
        <v>4296</v>
      </c>
      <c r="H67" s="89" t="s">
        <v>4297</v>
      </c>
      <c r="I67" s="89">
        <v>2.9</v>
      </c>
      <c r="J67" s="90" t="s">
        <v>4205</v>
      </c>
      <c r="K67" s="90" t="s">
        <v>4206</v>
      </c>
      <c r="L67" s="90" t="s">
        <v>4343</v>
      </c>
      <c r="M67" s="88">
        <v>43009</v>
      </c>
    </row>
    <row r="68" spans="1:13" ht="33.75" x14ac:dyDescent="0.25">
      <c r="A68" s="89">
        <v>258</v>
      </c>
      <c r="B68" s="88">
        <v>42765</v>
      </c>
      <c r="C68" s="89" t="s">
        <v>4441</v>
      </c>
      <c r="D68" s="89" t="s">
        <v>4202</v>
      </c>
      <c r="E68" s="89" t="s">
        <v>4219</v>
      </c>
      <c r="F68" s="89" t="s">
        <v>4295</v>
      </c>
      <c r="G68" s="89" t="s">
        <v>4296</v>
      </c>
      <c r="H68" s="89" t="s">
        <v>4297</v>
      </c>
      <c r="I68" s="89">
        <v>0.127</v>
      </c>
      <c r="J68" s="90" t="s">
        <v>4231</v>
      </c>
      <c r="K68" s="90" t="s">
        <v>4357</v>
      </c>
      <c r="L68" s="90" t="s">
        <v>4358</v>
      </c>
      <c r="M68" s="88">
        <v>43009</v>
      </c>
    </row>
    <row r="69" spans="1:13" ht="33.75" x14ac:dyDescent="0.25">
      <c r="A69" s="89">
        <v>1044</v>
      </c>
      <c r="B69" s="88">
        <v>42765</v>
      </c>
      <c r="C69" s="89" t="s">
        <v>4442</v>
      </c>
      <c r="D69" s="89" t="s">
        <v>4202</v>
      </c>
      <c r="E69" s="89" t="s">
        <v>4219</v>
      </c>
      <c r="F69" s="89" t="s">
        <v>4295</v>
      </c>
      <c r="G69" s="89" t="s">
        <v>4296</v>
      </c>
      <c r="H69" s="89" t="s">
        <v>4297</v>
      </c>
      <c r="I69" s="89">
        <v>0.14899999999999999</v>
      </c>
      <c r="J69" s="90" t="s">
        <v>4231</v>
      </c>
      <c r="K69" s="90" t="s">
        <v>4357</v>
      </c>
      <c r="L69" s="90" t="s">
        <v>4443</v>
      </c>
      <c r="M69" s="88">
        <v>42979</v>
      </c>
    </row>
    <row r="70" spans="1:13" ht="22.5" x14ac:dyDescent="0.25">
      <c r="A70" s="89">
        <v>206</v>
      </c>
      <c r="B70" s="88">
        <v>42766</v>
      </c>
      <c r="C70" s="89" t="s">
        <v>4444</v>
      </c>
      <c r="D70" s="89" t="s">
        <v>4202</v>
      </c>
      <c r="E70" s="89" t="s">
        <v>4219</v>
      </c>
      <c r="F70" s="89" t="s">
        <v>4295</v>
      </c>
      <c r="G70" s="89" t="s">
        <v>4296</v>
      </c>
      <c r="H70" s="89" t="s">
        <v>4297</v>
      </c>
      <c r="I70" s="89">
        <v>7.1500000000000001E-3</v>
      </c>
      <c r="J70" s="90" t="s">
        <v>4272</v>
      </c>
      <c r="K70" s="90" t="s">
        <v>4273</v>
      </c>
      <c r="L70" s="90" t="s">
        <v>4445</v>
      </c>
      <c r="M70" s="88">
        <v>42767</v>
      </c>
    </row>
    <row r="71" spans="1:13" ht="22.5" x14ac:dyDescent="0.25">
      <c r="A71" s="89">
        <v>124</v>
      </c>
      <c r="B71" s="88">
        <v>42767</v>
      </c>
      <c r="C71" s="89" t="s">
        <v>4446</v>
      </c>
      <c r="D71" s="89" t="s">
        <v>4202</v>
      </c>
      <c r="E71" s="89" t="s">
        <v>4204</v>
      </c>
      <c r="F71" s="89" t="s">
        <v>4295</v>
      </c>
      <c r="G71" s="89" t="s">
        <v>4296</v>
      </c>
      <c r="H71" s="89" t="s">
        <v>4297</v>
      </c>
      <c r="I71" s="89">
        <v>9.6000000000000002E-2</v>
      </c>
      <c r="J71" s="90" t="s">
        <v>4236</v>
      </c>
      <c r="K71" s="90" t="s">
        <v>4447</v>
      </c>
      <c r="L71" s="90" t="s">
        <v>4448</v>
      </c>
      <c r="M71" s="88">
        <v>43070</v>
      </c>
    </row>
    <row r="72" spans="1:13" ht="22.5" x14ac:dyDescent="0.25">
      <c r="A72" s="89">
        <v>260</v>
      </c>
      <c r="B72" s="88">
        <v>42769</v>
      </c>
      <c r="C72" s="89" t="s">
        <v>4449</v>
      </c>
      <c r="D72" s="89" t="s">
        <v>4202</v>
      </c>
      <c r="E72" s="89" t="s">
        <v>4204</v>
      </c>
      <c r="F72" s="89" t="s">
        <v>4295</v>
      </c>
      <c r="G72" s="89" t="s">
        <v>4296</v>
      </c>
      <c r="H72" s="89" t="s">
        <v>4297</v>
      </c>
      <c r="I72" s="89">
        <v>0.03</v>
      </c>
      <c r="J72" s="90" t="s">
        <v>4208</v>
      </c>
      <c r="K72" s="90" t="s">
        <v>4209</v>
      </c>
      <c r="L72" s="90" t="s">
        <v>4253</v>
      </c>
      <c r="M72" s="88">
        <v>42795</v>
      </c>
    </row>
    <row r="73" spans="1:13" ht="22.5" x14ac:dyDescent="0.25">
      <c r="A73" s="89">
        <v>703</v>
      </c>
      <c r="B73" s="88">
        <v>42769</v>
      </c>
      <c r="C73" s="89" t="s">
        <v>4450</v>
      </c>
      <c r="D73" s="89" t="s">
        <v>4202</v>
      </c>
      <c r="E73" s="89" t="s">
        <v>4204</v>
      </c>
      <c r="F73" s="89" t="s">
        <v>4295</v>
      </c>
      <c r="G73" s="89" t="s">
        <v>4296</v>
      </c>
      <c r="H73" s="89" t="s">
        <v>4297</v>
      </c>
      <c r="I73" s="89">
        <v>6.4000000000000001E-2</v>
      </c>
      <c r="J73" s="90" t="s">
        <v>4267</v>
      </c>
      <c r="K73" s="90" t="s">
        <v>4268</v>
      </c>
      <c r="L73" s="90" t="s">
        <v>4253</v>
      </c>
      <c r="M73" s="88">
        <v>42917</v>
      </c>
    </row>
    <row r="74" spans="1:13" ht="33.75" x14ac:dyDescent="0.25">
      <c r="A74" s="89">
        <v>820</v>
      </c>
      <c r="B74" s="88">
        <v>42769</v>
      </c>
      <c r="C74" s="89" t="s">
        <v>4451</v>
      </c>
      <c r="D74" s="89" t="s">
        <v>4202</v>
      </c>
      <c r="E74" s="89" t="s">
        <v>4219</v>
      </c>
      <c r="F74" s="89" t="s">
        <v>4295</v>
      </c>
      <c r="G74" s="89" t="s">
        <v>4296</v>
      </c>
      <c r="H74" s="89" t="s">
        <v>4297</v>
      </c>
      <c r="I74" s="89">
        <v>1E-3</v>
      </c>
      <c r="J74" s="90" t="s">
        <v>24</v>
      </c>
      <c r="K74" s="90" t="s">
        <v>4452</v>
      </c>
      <c r="L74" s="90" t="s">
        <v>4453</v>
      </c>
      <c r="M74" s="88">
        <v>42795</v>
      </c>
    </row>
    <row r="75" spans="1:13" ht="33.75" x14ac:dyDescent="0.25">
      <c r="A75" s="89">
        <v>79</v>
      </c>
      <c r="B75" s="88">
        <v>42781</v>
      </c>
      <c r="C75" s="89" t="s">
        <v>4454</v>
      </c>
      <c r="D75" s="89" t="s">
        <v>4202</v>
      </c>
      <c r="E75" s="89" t="s">
        <v>4203</v>
      </c>
      <c r="F75" s="89" t="s">
        <v>4295</v>
      </c>
      <c r="G75" s="89" t="s">
        <v>4296</v>
      </c>
      <c r="H75" s="89" t="s">
        <v>4297</v>
      </c>
      <c r="I75" s="89">
        <v>1.38E-2</v>
      </c>
      <c r="J75" s="90" t="s">
        <v>4208</v>
      </c>
      <c r="K75" s="90" t="s">
        <v>4263</v>
      </c>
      <c r="L75" s="90" t="s">
        <v>4210</v>
      </c>
      <c r="M75" s="88">
        <v>42917</v>
      </c>
    </row>
    <row r="76" spans="1:13" ht="22.5" x14ac:dyDescent="0.25">
      <c r="A76" s="89">
        <v>401</v>
      </c>
      <c r="B76" s="88">
        <v>42781</v>
      </c>
      <c r="C76" s="89" t="s">
        <v>4455</v>
      </c>
      <c r="D76" s="89" t="s">
        <v>4202</v>
      </c>
      <c r="E76" s="89" t="s">
        <v>4203</v>
      </c>
      <c r="F76" s="89" t="s">
        <v>4295</v>
      </c>
      <c r="G76" s="89" t="s">
        <v>4296</v>
      </c>
      <c r="H76" s="89" t="s">
        <v>4297</v>
      </c>
      <c r="I76" s="89">
        <v>4.6640000000000001E-2</v>
      </c>
      <c r="J76" s="90" t="s">
        <v>4208</v>
      </c>
      <c r="K76" s="90" t="s">
        <v>4263</v>
      </c>
      <c r="L76" s="90" t="s">
        <v>4210</v>
      </c>
      <c r="M76" s="88">
        <v>42917</v>
      </c>
    </row>
    <row r="77" spans="1:13" ht="33.75" x14ac:dyDescent="0.25">
      <c r="A77" s="89">
        <v>527</v>
      </c>
      <c r="B77" s="88">
        <v>42781</v>
      </c>
      <c r="C77" s="89" t="s">
        <v>4456</v>
      </c>
      <c r="D77" s="89" t="s">
        <v>4202</v>
      </c>
      <c r="E77" s="89" t="s">
        <v>4203</v>
      </c>
      <c r="F77" s="89" t="s">
        <v>4295</v>
      </c>
      <c r="G77" s="89" t="s">
        <v>4296</v>
      </c>
      <c r="H77" s="89" t="s">
        <v>4297</v>
      </c>
      <c r="I77" s="89">
        <v>3.0300000000000001E-2</v>
      </c>
      <c r="J77" s="90" t="s">
        <v>4220</v>
      </c>
      <c r="K77" s="90" t="s">
        <v>4246</v>
      </c>
      <c r="L77" s="90" t="s">
        <v>4210</v>
      </c>
      <c r="M77" s="88">
        <v>42917</v>
      </c>
    </row>
    <row r="78" spans="1:13" ht="22.5" x14ac:dyDescent="0.25">
      <c r="A78" s="89">
        <v>1050</v>
      </c>
      <c r="B78" s="88">
        <v>42781</v>
      </c>
      <c r="C78" s="89" t="s">
        <v>4457</v>
      </c>
      <c r="D78" s="89" t="s">
        <v>4202</v>
      </c>
      <c r="E78" s="89" t="s">
        <v>4219</v>
      </c>
      <c r="F78" s="89" t="s">
        <v>4295</v>
      </c>
      <c r="G78" s="89" t="s">
        <v>4296</v>
      </c>
      <c r="H78" s="89" t="s">
        <v>4297</v>
      </c>
      <c r="I78" s="89">
        <v>1.9199999999999998E-2</v>
      </c>
      <c r="J78" s="90" t="s">
        <v>4205</v>
      </c>
      <c r="K78" s="90" t="s">
        <v>4206</v>
      </c>
      <c r="L78" s="90" t="s">
        <v>4458</v>
      </c>
      <c r="M78" s="88">
        <v>42887</v>
      </c>
    </row>
    <row r="79" spans="1:13" ht="22.5" x14ac:dyDescent="0.25">
      <c r="A79" s="89">
        <v>1042</v>
      </c>
      <c r="B79" s="88">
        <v>42783</v>
      </c>
      <c r="C79" s="89" t="s">
        <v>4459</v>
      </c>
      <c r="D79" s="89" t="s">
        <v>4202</v>
      </c>
      <c r="E79" s="89" t="s">
        <v>4219</v>
      </c>
      <c r="F79" s="89" t="s">
        <v>4295</v>
      </c>
      <c r="G79" s="89" t="s">
        <v>4296</v>
      </c>
      <c r="H79" s="89" t="s">
        <v>4297</v>
      </c>
      <c r="I79" s="89">
        <v>0.01</v>
      </c>
      <c r="J79" s="90" t="s">
        <v>4233</v>
      </c>
      <c r="K79" s="90" t="s">
        <v>4460</v>
      </c>
      <c r="L79" s="90" t="s">
        <v>4461</v>
      </c>
      <c r="M79" s="88">
        <v>42826</v>
      </c>
    </row>
    <row r="80" spans="1:13" ht="33.75" x14ac:dyDescent="0.25">
      <c r="A80" s="89">
        <v>33</v>
      </c>
      <c r="B80" s="88">
        <v>42786</v>
      </c>
      <c r="C80" s="89" t="s">
        <v>4462</v>
      </c>
      <c r="D80" s="89" t="s">
        <v>4202</v>
      </c>
      <c r="E80" s="89" t="s">
        <v>4219</v>
      </c>
      <c r="F80" s="89" t="s">
        <v>4295</v>
      </c>
      <c r="G80" s="89" t="s">
        <v>4296</v>
      </c>
      <c r="H80" s="89" t="s">
        <v>4297</v>
      </c>
      <c r="I80" s="89">
        <v>0.02</v>
      </c>
      <c r="J80" s="90" t="s">
        <v>4254</v>
      </c>
      <c r="K80" s="90" t="s">
        <v>4424</v>
      </c>
      <c r="L80" s="90" t="s">
        <v>4463</v>
      </c>
      <c r="M80" s="88">
        <v>42887</v>
      </c>
    </row>
    <row r="81" spans="1:13" ht="78.75" x14ac:dyDescent="0.25">
      <c r="A81" s="89">
        <v>40</v>
      </c>
      <c r="B81" s="88">
        <v>42786</v>
      </c>
      <c r="C81" s="89" t="s">
        <v>4464</v>
      </c>
      <c r="D81" s="89" t="s">
        <v>4202</v>
      </c>
      <c r="E81" s="89" t="s">
        <v>4203</v>
      </c>
      <c r="F81" s="89" t="s">
        <v>4295</v>
      </c>
      <c r="G81" s="89" t="s">
        <v>4296</v>
      </c>
      <c r="H81" s="89" t="s">
        <v>4297</v>
      </c>
      <c r="I81" s="89">
        <v>1E-3</v>
      </c>
      <c r="J81" s="90" t="s">
        <v>4229</v>
      </c>
      <c r="K81" s="90" t="s">
        <v>4261</v>
      </c>
      <c r="L81" s="90" t="s">
        <v>4465</v>
      </c>
      <c r="M81" s="88">
        <v>42826</v>
      </c>
    </row>
    <row r="82" spans="1:13" ht="22.5" x14ac:dyDescent="0.25">
      <c r="A82" s="89">
        <v>500</v>
      </c>
      <c r="B82" s="88">
        <v>42786</v>
      </c>
      <c r="C82" s="89" t="s">
        <v>4466</v>
      </c>
      <c r="D82" s="89" t="s">
        <v>4202</v>
      </c>
      <c r="E82" s="89" t="s">
        <v>4219</v>
      </c>
      <c r="F82" s="89" t="s">
        <v>4295</v>
      </c>
      <c r="G82" s="89" t="s">
        <v>4296</v>
      </c>
      <c r="H82" s="89" t="s">
        <v>4297</v>
      </c>
      <c r="I82" s="89">
        <v>1.2999999999999999E-2</v>
      </c>
      <c r="J82" s="90" t="s">
        <v>4231</v>
      </c>
      <c r="K82" s="90" t="s">
        <v>4232</v>
      </c>
      <c r="L82" s="90" t="s">
        <v>4467</v>
      </c>
      <c r="M82" s="88">
        <v>42736</v>
      </c>
    </row>
    <row r="83" spans="1:13" ht="33.75" x14ac:dyDescent="0.25">
      <c r="A83" s="89">
        <v>926</v>
      </c>
      <c r="B83" s="88">
        <v>42786</v>
      </c>
      <c r="C83" s="89" t="s">
        <v>4468</v>
      </c>
      <c r="D83" s="89" t="s">
        <v>4202</v>
      </c>
      <c r="E83" s="89" t="s">
        <v>4219</v>
      </c>
      <c r="F83" s="89" t="s">
        <v>4295</v>
      </c>
      <c r="G83" s="89" t="s">
        <v>4296</v>
      </c>
      <c r="H83" s="89" t="s">
        <v>4297</v>
      </c>
      <c r="I83" s="89">
        <v>3.2000000000000001E-2</v>
      </c>
      <c r="J83" s="90" t="s">
        <v>4227</v>
      </c>
      <c r="K83" s="90" t="s">
        <v>4469</v>
      </c>
      <c r="L83" s="90" t="s">
        <v>4470</v>
      </c>
      <c r="M83" s="88">
        <v>42856</v>
      </c>
    </row>
    <row r="84" spans="1:13" ht="22.5" x14ac:dyDescent="0.25">
      <c r="A84" s="89">
        <v>1018</v>
      </c>
      <c r="B84" s="88">
        <v>42786</v>
      </c>
      <c r="C84" s="89" t="s">
        <v>4471</v>
      </c>
      <c r="D84" s="89" t="s">
        <v>4202</v>
      </c>
      <c r="E84" s="89" t="s">
        <v>4219</v>
      </c>
      <c r="F84" s="89" t="s">
        <v>4295</v>
      </c>
      <c r="G84" s="89" t="s">
        <v>4296</v>
      </c>
      <c r="H84" s="89" t="s">
        <v>4297</v>
      </c>
      <c r="I84" s="89">
        <v>1E-3</v>
      </c>
      <c r="J84" s="90" t="s">
        <v>4231</v>
      </c>
      <c r="K84" s="90" t="s">
        <v>4232</v>
      </c>
      <c r="L84" s="90" t="s">
        <v>4467</v>
      </c>
      <c r="M84" s="88">
        <v>42736</v>
      </c>
    </row>
    <row r="85" spans="1:13" ht="22.5" x14ac:dyDescent="0.25">
      <c r="A85" s="89">
        <v>1051</v>
      </c>
      <c r="B85" s="88">
        <v>42786</v>
      </c>
      <c r="C85" s="89" t="s">
        <v>4472</v>
      </c>
      <c r="D85" s="89" t="s">
        <v>4202</v>
      </c>
      <c r="E85" s="89" t="s">
        <v>4219</v>
      </c>
      <c r="F85" s="89" t="s">
        <v>4295</v>
      </c>
      <c r="G85" s="89" t="s">
        <v>4296</v>
      </c>
      <c r="H85" s="89" t="s">
        <v>4297</v>
      </c>
      <c r="I85" s="89">
        <v>0.44</v>
      </c>
      <c r="J85" s="90" t="s">
        <v>17</v>
      </c>
      <c r="K85" s="90" t="s">
        <v>4473</v>
      </c>
      <c r="L85" s="90" t="s">
        <v>4304</v>
      </c>
      <c r="M85" s="88">
        <v>42917</v>
      </c>
    </row>
    <row r="86" spans="1:13" ht="33.75" x14ac:dyDescent="0.25">
      <c r="A86" s="89">
        <v>628</v>
      </c>
      <c r="B86" s="88">
        <v>42787</v>
      </c>
      <c r="C86" s="89" t="s">
        <v>4474</v>
      </c>
      <c r="D86" s="89" t="s">
        <v>4202</v>
      </c>
      <c r="E86" s="89" t="s">
        <v>4219</v>
      </c>
      <c r="F86" s="89" t="s">
        <v>4295</v>
      </c>
      <c r="G86" s="89" t="s">
        <v>4296</v>
      </c>
      <c r="H86" s="89" t="s">
        <v>4297</v>
      </c>
      <c r="I86" s="89">
        <v>6.4999999999999997E-3</v>
      </c>
      <c r="J86" s="90" t="s">
        <v>4227</v>
      </c>
      <c r="K86" s="90" t="s">
        <v>4475</v>
      </c>
      <c r="L86" s="90" t="s">
        <v>4476</v>
      </c>
      <c r="M86" s="88">
        <v>43101</v>
      </c>
    </row>
    <row r="87" spans="1:13" ht="22.5" x14ac:dyDescent="0.25">
      <c r="A87" s="89">
        <v>1037</v>
      </c>
      <c r="B87" s="88">
        <v>42787</v>
      </c>
      <c r="C87" s="89" t="s">
        <v>4477</v>
      </c>
      <c r="D87" s="89" t="s">
        <v>4202</v>
      </c>
      <c r="E87" s="89" t="s">
        <v>4219</v>
      </c>
      <c r="F87" s="89" t="s">
        <v>4295</v>
      </c>
      <c r="G87" s="89" t="s">
        <v>4296</v>
      </c>
      <c r="H87" s="89" t="s">
        <v>4297</v>
      </c>
      <c r="I87" s="89">
        <v>0.03</v>
      </c>
      <c r="J87" s="90" t="s">
        <v>4308</v>
      </c>
      <c r="K87" s="90" t="s">
        <v>4478</v>
      </c>
      <c r="L87" s="90" t="s">
        <v>4479</v>
      </c>
      <c r="M87" s="88">
        <v>42887</v>
      </c>
    </row>
    <row r="88" spans="1:13" ht="67.5" x14ac:dyDescent="0.25">
      <c r="A88" s="89">
        <v>113</v>
      </c>
      <c r="B88" s="88">
        <v>42790</v>
      </c>
      <c r="C88" s="89" t="s">
        <v>4480</v>
      </c>
      <c r="D88" s="89" t="s">
        <v>4202</v>
      </c>
      <c r="E88" s="89" t="s">
        <v>4219</v>
      </c>
      <c r="F88" s="89" t="s">
        <v>4295</v>
      </c>
      <c r="G88" s="89" t="s">
        <v>4296</v>
      </c>
      <c r="H88" s="89" t="s">
        <v>4297</v>
      </c>
      <c r="I88" s="89">
        <v>1.7000000000000001E-2</v>
      </c>
      <c r="J88" s="90" t="s">
        <v>4481</v>
      </c>
      <c r="K88" s="90" t="s">
        <v>4274</v>
      </c>
      <c r="L88" s="90" t="s">
        <v>4356</v>
      </c>
      <c r="M88" s="88">
        <v>42917</v>
      </c>
    </row>
    <row r="89" spans="1:13" ht="33.75" x14ac:dyDescent="0.25">
      <c r="A89" s="89">
        <v>431</v>
      </c>
      <c r="B89" s="88">
        <v>42790</v>
      </c>
      <c r="C89" s="89" t="s">
        <v>4482</v>
      </c>
      <c r="D89" s="89" t="s">
        <v>4202</v>
      </c>
      <c r="E89" s="89" t="s">
        <v>4219</v>
      </c>
      <c r="F89" s="89" t="s">
        <v>4295</v>
      </c>
      <c r="G89" s="89" t="s">
        <v>4296</v>
      </c>
      <c r="H89" s="89" t="s">
        <v>4297</v>
      </c>
      <c r="I89" s="89">
        <v>1.7000000000000001E-2</v>
      </c>
      <c r="J89" s="90" t="s">
        <v>4272</v>
      </c>
      <c r="K89" s="90" t="s">
        <v>4273</v>
      </c>
      <c r="L89" s="90" t="s">
        <v>4356</v>
      </c>
      <c r="M89" s="88">
        <v>42917</v>
      </c>
    </row>
    <row r="90" spans="1:13" ht="33.75" x14ac:dyDescent="0.25">
      <c r="A90" s="89">
        <v>1060</v>
      </c>
      <c r="B90" s="88">
        <v>42790</v>
      </c>
      <c r="C90" s="89" t="s">
        <v>4483</v>
      </c>
      <c r="D90" s="89" t="s">
        <v>4202</v>
      </c>
      <c r="E90" s="89" t="s">
        <v>4203</v>
      </c>
      <c r="F90" s="89" t="s">
        <v>4295</v>
      </c>
      <c r="G90" s="89" t="s">
        <v>4296</v>
      </c>
      <c r="H90" s="89" t="s">
        <v>4297</v>
      </c>
      <c r="I90" s="89">
        <v>0.4128</v>
      </c>
      <c r="J90" s="90" t="s">
        <v>4205</v>
      </c>
      <c r="K90" s="90" t="s">
        <v>4206</v>
      </c>
      <c r="L90" s="90" t="s">
        <v>4484</v>
      </c>
      <c r="M90" s="88">
        <v>42856</v>
      </c>
    </row>
    <row r="91" spans="1:13" ht="22.5" x14ac:dyDescent="0.25">
      <c r="A91" s="89">
        <v>39</v>
      </c>
      <c r="B91" s="88">
        <v>42793</v>
      </c>
      <c r="C91" s="89" t="s">
        <v>4485</v>
      </c>
      <c r="D91" s="89" t="s">
        <v>4202</v>
      </c>
      <c r="E91" s="89" t="s">
        <v>4204</v>
      </c>
      <c r="F91" s="89" t="s">
        <v>4295</v>
      </c>
      <c r="G91" s="89" t="s">
        <v>4296</v>
      </c>
      <c r="H91" s="89" t="s">
        <v>4297</v>
      </c>
      <c r="I91" s="89">
        <v>4.1000000000000002E-2</v>
      </c>
      <c r="J91" s="90" t="s">
        <v>4205</v>
      </c>
      <c r="K91" s="90" t="s">
        <v>4206</v>
      </c>
      <c r="L91" s="90" t="s">
        <v>4253</v>
      </c>
      <c r="M91" s="88">
        <v>42795</v>
      </c>
    </row>
    <row r="92" spans="1:13" ht="22.5" x14ac:dyDescent="0.25">
      <c r="A92" s="89">
        <v>86</v>
      </c>
      <c r="B92" s="88">
        <v>42793</v>
      </c>
      <c r="C92" s="89" t="s">
        <v>4486</v>
      </c>
      <c r="D92" s="89" t="s">
        <v>4202</v>
      </c>
      <c r="E92" s="89" t="s">
        <v>4219</v>
      </c>
      <c r="F92" s="89" t="s">
        <v>4295</v>
      </c>
      <c r="G92" s="89" t="s">
        <v>4296</v>
      </c>
      <c r="H92" s="89" t="s">
        <v>4297</v>
      </c>
      <c r="I92" s="89">
        <v>0.10199999999999999</v>
      </c>
      <c r="J92" s="90" t="s">
        <v>4205</v>
      </c>
      <c r="K92" s="90" t="s">
        <v>4206</v>
      </c>
      <c r="L92" s="90" t="s">
        <v>4395</v>
      </c>
      <c r="M92" s="88">
        <v>42887</v>
      </c>
    </row>
    <row r="93" spans="1:13" ht="22.5" x14ac:dyDescent="0.25">
      <c r="A93" s="89">
        <v>186</v>
      </c>
      <c r="B93" s="88">
        <v>42793</v>
      </c>
      <c r="C93" s="89" t="s">
        <v>4487</v>
      </c>
      <c r="D93" s="89" t="s">
        <v>4202</v>
      </c>
      <c r="E93" s="89" t="s">
        <v>4219</v>
      </c>
      <c r="F93" s="89" t="s">
        <v>4295</v>
      </c>
      <c r="G93" s="89" t="s">
        <v>4296</v>
      </c>
      <c r="H93" s="89" t="s">
        <v>4297</v>
      </c>
      <c r="I93" s="89">
        <v>0.06</v>
      </c>
      <c r="J93" s="90" t="s">
        <v>4205</v>
      </c>
      <c r="K93" s="90" t="s">
        <v>4206</v>
      </c>
      <c r="L93" s="90" t="s">
        <v>4395</v>
      </c>
      <c r="M93" s="88">
        <v>42826</v>
      </c>
    </row>
    <row r="94" spans="1:13" ht="45" x14ac:dyDescent="0.25">
      <c r="A94" s="89">
        <v>1064</v>
      </c>
      <c r="B94" s="88">
        <v>42793</v>
      </c>
      <c r="C94" s="89" t="s">
        <v>4488</v>
      </c>
      <c r="D94" s="89" t="s">
        <v>4202</v>
      </c>
      <c r="E94" s="89" t="s">
        <v>4219</v>
      </c>
      <c r="F94" s="89" t="s">
        <v>4295</v>
      </c>
      <c r="G94" s="89" t="s">
        <v>4296</v>
      </c>
      <c r="H94" s="89" t="s">
        <v>4297</v>
      </c>
      <c r="I94" s="89">
        <v>7.0000000000000001E-3</v>
      </c>
      <c r="J94" s="90" t="s">
        <v>4249</v>
      </c>
      <c r="K94" s="90" t="s">
        <v>4489</v>
      </c>
      <c r="L94" s="90" t="s">
        <v>4490</v>
      </c>
      <c r="M94" s="88">
        <v>42856</v>
      </c>
    </row>
    <row r="95" spans="1:13" ht="22.5" x14ac:dyDescent="0.25">
      <c r="A95" s="89">
        <v>1068</v>
      </c>
      <c r="B95" s="88">
        <v>42793</v>
      </c>
      <c r="C95" s="89" t="s">
        <v>4491</v>
      </c>
      <c r="D95" s="89" t="s">
        <v>4202</v>
      </c>
      <c r="E95" s="89" t="s">
        <v>4219</v>
      </c>
      <c r="F95" s="89" t="s">
        <v>4295</v>
      </c>
      <c r="G95" s="89" t="s">
        <v>4296</v>
      </c>
      <c r="H95" s="89" t="s">
        <v>4297</v>
      </c>
      <c r="I95" s="89">
        <v>3.5400000000000002E-3</v>
      </c>
      <c r="J95" s="90" t="s">
        <v>4308</v>
      </c>
      <c r="K95" s="90" t="s">
        <v>4492</v>
      </c>
      <c r="L95" s="90" t="s">
        <v>4493</v>
      </c>
      <c r="M95" s="88">
        <v>42826</v>
      </c>
    </row>
    <row r="96" spans="1:13" ht="22.5" x14ac:dyDescent="0.25">
      <c r="A96" s="89">
        <v>1077</v>
      </c>
      <c r="B96" s="88">
        <v>42800</v>
      </c>
      <c r="C96" s="89" t="s">
        <v>4494</v>
      </c>
      <c r="D96" s="89" t="s">
        <v>4202</v>
      </c>
      <c r="E96" s="89" t="s">
        <v>4219</v>
      </c>
      <c r="F96" s="89" t="s">
        <v>4295</v>
      </c>
      <c r="G96" s="89" t="s">
        <v>4296</v>
      </c>
      <c r="H96" s="89" t="s">
        <v>4297</v>
      </c>
      <c r="I96" s="89">
        <v>8.0000000000000002E-3</v>
      </c>
      <c r="J96" s="90" t="s">
        <v>4224</v>
      </c>
      <c r="K96" s="90" t="s">
        <v>4225</v>
      </c>
      <c r="L96" s="90" t="s">
        <v>4331</v>
      </c>
      <c r="M96" s="88">
        <v>42856</v>
      </c>
    </row>
    <row r="97" spans="1:13" ht="45" x14ac:dyDescent="0.25">
      <c r="A97" s="89">
        <v>1079</v>
      </c>
      <c r="B97" s="88">
        <v>42800</v>
      </c>
      <c r="C97" s="89" t="s">
        <v>4495</v>
      </c>
      <c r="D97" s="89" t="s">
        <v>4202</v>
      </c>
      <c r="E97" s="89" t="s">
        <v>4219</v>
      </c>
      <c r="F97" s="89" t="s">
        <v>4295</v>
      </c>
      <c r="G97" s="89" t="s">
        <v>4296</v>
      </c>
      <c r="H97" s="89" t="s">
        <v>4297</v>
      </c>
      <c r="I97" s="89">
        <v>0.39800000000000002</v>
      </c>
      <c r="J97" s="90" t="s">
        <v>4224</v>
      </c>
      <c r="K97" s="90" t="s">
        <v>4225</v>
      </c>
      <c r="L97" s="90" t="s">
        <v>4496</v>
      </c>
      <c r="M97" s="88">
        <v>43466</v>
      </c>
    </row>
    <row r="98" spans="1:13" ht="22.5" x14ac:dyDescent="0.25">
      <c r="A98" s="89">
        <v>672</v>
      </c>
      <c r="B98" s="88">
        <v>42802</v>
      </c>
      <c r="C98" s="89" t="s">
        <v>4497</v>
      </c>
      <c r="D98" s="89" t="s">
        <v>4202</v>
      </c>
      <c r="E98" s="89" t="s">
        <v>4219</v>
      </c>
      <c r="F98" s="89" t="s">
        <v>4295</v>
      </c>
      <c r="G98" s="89" t="s">
        <v>4296</v>
      </c>
      <c r="H98" s="89" t="s">
        <v>4297</v>
      </c>
      <c r="I98" s="89">
        <v>1E-3</v>
      </c>
      <c r="J98" s="90" t="s">
        <v>4227</v>
      </c>
      <c r="K98" s="90" t="s">
        <v>4258</v>
      </c>
      <c r="L98" s="90" t="s">
        <v>4498</v>
      </c>
      <c r="M98" s="88">
        <v>42767</v>
      </c>
    </row>
    <row r="99" spans="1:13" ht="45" x14ac:dyDescent="0.25">
      <c r="A99" s="89">
        <v>679</v>
      </c>
      <c r="B99" s="88">
        <v>42802</v>
      </c>
      <c r="C99" s="89" t="s">
        <v>4499</v>
      </c>
      <c r="D99" s="89" t="s">
        <v>4202</v>
      </c>
      <c r="E99" s="89" t="s">
        <v>4219</v>
      </c>
      <c r="F99" s="89" t="s">
        <v>4295</v>
      </c>
      <c r="G99" s="89" t="s">
        <v>4296</v>
      </c>
      <c r="H99" s="89" t="s">
        <v>4297</v>
      </c>
      <c r="I99" s="89">
        <v>6.6000000000000003E-2</v>
      </c>
      <c r="J99" s="90" t="s">
        <v>4332</v>
      </c>
      <c r="K99" s="90" t="s">
        <v>4500</v>
      </c>
      <c r="L99" s="90" t="s">
        <v>4501</v>
      </c>
      <c r="M99" s="88">
        <v>42917</v>
      </c>
    </row>
    <row r="100" spans="1:13" ht="33.75" x14ac:dyDescent="0.25">
      <c r="A100" s="89">
        <v>803</v>
      </c>
      <c r="B100" s="88">
        <v>42802</v>
      </c>
      <c r="C100" s="89" t="s">
        <v>4502</v>
      </c>
      <c r="D100" s="89" t="s">
        <v>4202</v>
      </c>
      <c r="E100" s="89" t="s">
        <v>4204</v>
      </c>
      <c r="F100" s="89" t="s">
        <v>4295</v>
      </c>
      <c r="G100" s="89" t="s">
        <v>4296</v>
      </c>
      <c r="H100" s="89" t="s">
        <v>4297</v>
      </c>
      <c r="I100" s="89">
        <v>0.10299999999999999</v>
      </c>
      <c r="J100" s="90" t="s">
        <v>4205</v>
      </c>
      <c r="K100" s="90" t="s">
        <v>4212</v>
      </c>
      <c r="L100" s="90" t="s">
        <v>4253</v>
      </c>
      <c r="M100" s="88">
        <v>42948</v>
      </c>
    </row>
    <row r="101" spans="1:13" ht="45" x14ac:dyDescent="0.25">
      <c r="A101" s="89">
        <v>1080</v>
      </c>
      <c r="B101" s="88">
        <v>42802</v>
      </c>
      <c r="C101" s="89" t="s">
        <v>4503</v>
      </c>
      <c r="D101" s="89" t="s">
        <v>4202</v>
      </c>
      <c r="E101" s="89" t="s">
        <v>4219</v>
      </c>
      <c r="F101" s="89" t="s">
        <v>4295</v>
      </c>
      <c r="G101" s="89" t="s">
        <v>4296</v>
      </c>
      <c r="H101" s="89" t="s">
        <v>4297</v>
      </c>
      <c r="I101" s="89">
        <v>0.34799999999999998</v>
      </c>
      <c r="J101" s="90" t="s">
        <v>4504</v>
      </c>
      <c r="K101" s="90" t="s">
        <v>4241</v>
      </c>
      <c r="L101" s="90" t="s">
        <v>4505</v>
      </c>
      <c r="M101" s="88">
        <v>42917</v>
      </c>
    </row>
    <row r="102" spans="1:13" ht="56.25" x14ac:dyDescent="0.25">
      <c r="A102" s="89">
        <v>698</v>
      </c>
      <c r="B102" s="88">
        <v>42804</v>
      </c>
      <c r="C102" s="89" t="s">
        <v>4506</v>
      </c>
      <c r="D102" s="89" t="s">
        <v>4202</v>
      </c>
      <c r="E102" s="89" t="s">
        <v>4219</v>
      </c>
      <c r="F102" s="89" t="s">
        <v>4295</v>
      </c>
      <c r="G102" s="89" t="s">
        <v>4296</v>
      </c>
      <c r="H102" s="89" t="s">
        <v>4297</v>
      </c>
      <c r="I102" s="89">
        <v>7.3499999999999996E-2</v>
      </c>
      <c r="J102" s="90" t="s">
        <v>4332</v>
      </c>
      <c r="K102" s="90" t="s">
        <v>4500</v>
      </c>
      <c r="L102" s="90" t="s">
        <v>4501</v>
      </c>
      <c r="M102" s="88">
        <v>42917</v>
      </c>
    </row>
    <row r="103" spans="1:13" ht="33.75" x14ac:dyDescent="0.25">
      <c r="A103" s="89">
        <v>1081</v>
      </c>
      <c r="B103" s="88">
        <v>42804</v>
      </c>
      <c r="C103" s="89" t="s">
        <v>4507</v>
      </c>
      <c r="D103" s="89" t="s">
        <v>4202</v>
      </c>
      <c r="E103" s="89" t="s">
        <v>4219</v>
      </c>
      <c r="F103" s="89" t="s">
        <v>4295</v>
      </c>
      <c r="G103" s="89" t="s">
        <v>4296</v>
      </c>
      <c r="H103" s="89" t="s">
        <v>4297</v>
      </c>
      <c r="I103" s="89">
        <v>0.06</v>
      </c>
      <c r="J103" s="90" t="s">
        <v>17</v>
      </c>
      <c r="K103" s="90" t="s">
        <v>4333</v>
      </c>
      <c r="L103" s="90" t="s">
        <v>4508</v>
      </c>
      <c r="M103" s="88">
        <v>42948</v>
      </c>
    </row>
    <row r="104" spans="1:13" ht="22.5" x14ac:dyDescent="0.25">
      <c r="A104" s="89">
        <v>1082</v>
      </c>
      <c r="B104" s="88">
        <v>42804</v>
      </c>
      <c r="C104" s="89" t="s">
        <v>4509</v>
      </c>
      <c r="D104" s="89" t="s">
        <v>4202</v>
      </c>
      <c r="E104" s="89" t="s">
        <v>4204</v>
      </c>
      <c r="F104" s="89" t="s">
        <v>4295</v>
      </c>
      <c r="G104" s="89" t="s">
        <v>4296</v>
      </c>
      <c r="H104" s="89" t="s">
        <v>4297</v>
      </c>
      <c r="I104" s="89">
        <v>0.27</v>
      </c>
      <c r="J104" s="90" t="s">
        <v>4208</v>
      </c>
      <c r="K104" s="90" t="s">
        <v>4263</v>
      </c>
      <c r="L104" s="90" t="s">
        <v>4253</v>
      </c>
      <c r="M104" s="88">
        <v>42979</v>
      </c>
    </row>
    <row r="105" spans="1:13" ht="22.5" x14ac:dyDescent="0.25">
      <c r="A105" s="89">
        <v>1084</v>
      </c>
      <c r="B105" s="88">
        <v>42808</v>
      </c>
      <c r="C105" s="89" t="s">
        <v>4510</v>
      </c>
      <c r="D105" s="89" t="s">
        <v>4202</v>
      </c>
      <c r="E105" s="89" t="s">
        <v>4219</v>
      </c>
      <c r="F105" s="89" t="s">
        <v>4295</v>
      </c>
      <c r="G105" s="89" t="s">
        <v>4296</v>
      </c>
      <c r="H105" s="89" t="s">
        <v>4297</v>
      </c>
      <c r="I105" s="89">
        <v>2.16E-3</v>
      </c>
      <c r="J105" s="90" t="s">
        <v>4208</v>
      </c>
      <c r="K105" s="90" t="s">
        <v>4511</v>
      </c>
      <c r="L105" s="90" t="s">
        <v>4512</v>
      </c>
      <c r="M105" s="88">
        <v>42826</v>
      </c>
    </row>
    <row r="106" spans="1:13" ht="33.75" x14ac:dyDescent="0.25">
      <c r="A106" s="89">
        <v>710</v>
      </c>
      <c r="B106" s="88">
        <v>42809</v>
      </c>
      <c r="C106" s="89" t="s">
        <v>4515</v>
      </c>
      <c r="D106" s="89" t="s">
        <v>4202</v>
      </c>
      <c r="E106" s="89" t="s">
        <v>4219</v>
      </c>
      <c r="F106" s="89" t="s">
        <v>4295</v>
      </c>
      <c r="G106" s="89" t="s">
        <v>4296</v>
      </c>
      <c r="H106" s="89" t="s">
        <v>4297</v>
      </c>
      <c r="I106" s="89">
        <v>135.35</v>
      </c>
      <c r="J106" s="90" t="s">
        <v>4216</v>
      </c>
      <c r="K106" s="90" t="s">
        <v>4516</v>
      </c>
      <c r="L106" s="90" t="s">
        <v>4517</v>
      </c>
      <c r="M106" s="88">
        <v>43617</v>
      </c>
    </row>
    <row r="107" spans="1:13" ht="22.5" x14ac:dyDescent="0.25">
      <c r="A107" s="89">
        <v>922</v>
      </c>
      <c r="B107" s="88">
        <v>42809</v>
      </c>
      <c r="C107" s="89" t="s">
        <v>4518</v>
      </c>
      <c r="D107" s="89" t="s">
        <v>4202</v>
      </c>
      <c r="E107" s="89" t="s">
        <v>4219</v>
      </c>
      <c r="F107" s="89" t="s">
        <v>4295</v>
      </c>
      <c r="G107" s="89" t="s">
        <v>4296</v>
      </c>
      <c r="H107" s="89" t="s">
        <v>4297</v>
      </c>
      <c r="I107" s="89">
        <v>2.8E-3</v>
      </c>
      <c r="J107" s="90" t="s">
        <v>17</v>
      </c>
      <c r="K107" s="90" t="s">
        <v>4519</v>
      </c>
      <c r="L107" s="90" t="s">
        <v>4520</v>
      </c>
      <c r="M107" s="88">
        <v>42856</v>
      </c>
    </row>
    <row r="108" spans="1:13" ht="33.75" x14ac:dyDescent="0.25">
      <c r="A108" s="89">
        <v>1085</v>
      </c>
      <c r="B108" s="88">
        <v>42810</v>
      </c>
      <c r="C108" s="89" t="s">
        <v>4521</v>
      </c>
      <c r="D108" s="89" t="s">
        <v>4202</v>
      </c>
      <c r="E108" s="89" t="s">
        <v>4219</v>
      </c>
      <c r="F108" s="89" t="s">
        <v>4295</v>
      </c>
      <c r="G108" s="89" t="s">
        <v>4296</v>
      </c>
      <c r="H108" s="89" t="s">
        <v>4297</v>
      </c>
      <c r="I108" s="89">
        <v>1.6959999999999999E-2</v>
      </c>
      <c r="J108" s="90" t="s">
        <v>4233</v>
      </c>
      <c r="K108" s="90" t="s">
        <v>4234</v>
      </c>
      <c r="L108" s="90" t="s">
        <v>4522</v>
      </c>
      <c r="M108" s="88">
        <v>42917</v>
      </c>
    </row>
    <row r="109" spans="1:13" ht="22.5" x14ac:dyDescent="0.25">
      <c r="A109" s="89">
        <v>69</v>
      </c>
      <c r="B109" s="88">
        <v>42811</v>
      </c>
      <c r="C109" s="89" t="s">
        <v>4523</v>
      </c>
      <c r="D109" s="89" t="s">
        <v>4202</v>
      </c>
      <c r="E109" s="89" t="s">
        <v>4219</v>
      </c>
      <c r="F109" s="89" t="s">
        <v>4295</v>
      </c>
      <c r="G109" s="89" t="s">
        <v>4296</v>
      </c>
      <c r="H109" s="89" t="s">
        <v>4297</v>
      </c>
      <c r="I109" s="89">
        <v>0.19600000000000001</v>
      </c>
      <c r="J109" s="90" t="s">
        <v>17</v>
      </c>
      <c r="K109" s="90" t="s">
        <v>4430</v>
      </c>
      <c r="L109" s="90" t="s">
        <v>4524</v>
      </c>
      <c r="M109" s="88">
        <v>43040</v>
      </c>
    </row>
    <row r="110" spans="1:13" ht="22.5" x14ac:dyDescent="0.25">
      <c r="A110" s="89">
        <v>90</v>
      </c>
      <c r="B110" s="88">
        <v>42811</v>
      </c>
      <c r="C110" s="89" t="s">
        <v>4525</v>
      </c>
      <c r="D110" s="89" t="s">
        <v>4202</v>
      </c>
      <c r="E110" s="89" t="s">
        <v>4219</v>
      </c>
      <c r="F110" s="89" t="s">
        <v>4295</v>
      </c>
      <c r="G110" s="89" t="s">
        <v>4296</v>
      </c>
      <c r="H110" s="89" t="s">
        <v>4297</v>
      </c>
      <c r="I110" s="89">
        <v>0.34560000000000002</v>
      </c>
      <c r="J110" s="90" t="s">
        <v>4205</v>
      </c>
      <c r="K110" s="90" t="s">
        <v>4206</v>
      </c>
      <c r="L110" s="90" t="s">
        <v>4526</v>
      </c>
      <c r="M110" s="88">
        <v>42887</v>
      </c>
    </row>
    <row r="111" spans="1:13" ht="22.5" x14ac:dyDescent="0.25">
      <c r="A111" s="89">
        <v>261</v>
      </c>
      <c r="B111" s="88">
        <v>42816</v>
      </c>
      <c r="C111" s="89" t="s">
        <v>4527</v>
      </c>
      <c r="D111" s="89" t="s">
        <v>4202</v>
      </c>
      <c r="E111" s="89" t="s">
        <v>4204</v>
      </c>
      <c r="F111" s="89" t="s">
        <v>4295</v>
      </c>
      <c r="G111" s="89" t="s">
        <v>4296</v>
      </c>
      <c r="H111" s="89" t="s">
        <v>4297</v>
      </c>
      <c r="I111" s="89">
        <v>0.36</v>
      </c>
      <c r="J111" s="90" t="s">
        <v>4236</v>
      </c>
      <c r="K111" s="90" t="s">
        <v>4528</v>
      </c>
      <c r="L111" s="90" t="s">
        <v>4529</v>
      </c>
      <c r="M111" s="88">
        <v>43070</v>
      </c>
    </row>
    <row r="112" spans="1:13" ht="22.5" x14ac:dyDescent="0.25">
      <c r="A112" s="89">
        <v>656</v>
      </c>
      <c r="B112" s="88">
        <v>42816</v>
      </c>
      <c r="C112" s="89" t="s">
        <v>4530</v>
      </c>
      <c r="D112" s="89" t="s">
        <v>4202</v>
      </c>
      <c r="E112" s="89" t="s">
        <v>4204</v>
      </c>
      <c r="F112" s="89" t="s">
        <v>4295</v>
      </c>
      <c r="G112" s="89" t="s">
        <v>4296</v>
      </c>
      <c r="H112" s="89" t="s">
        <v>4297</v>
      </c>
      <c r="I112" s="89">
        <v>0.12</v>
      </c>
      <c r="J112" s="90" t="s">
        <v>4236</v>
      </c>
      <c r="K112" s="90" t="s">
        <v>4447</v>
      </c>
      <c r="L112" s="90" t="s">
        <v>4529</v>
      </c>
      <c r="M112" s="88">
        <v>43070</v>
      </c>
    </row>
    <row r="113" spans="1:13" ht="22.5" x14ac:dyDescent="0.25">
      <c r="A113" s="89">
        <v>666</v>
      </c>
      <c r="B113" s="88">
        <v>42816</v>
      </c>
      <c r="C113" s="89" t="s">
        <v>4531</v>
      </c>
      <c r="D113" s="89" t="s">
        <v>4202</v>
      </c>
      <c r="E113" s="89" t="s">
        <v>4204</v>
      </c>
      <c r="F113" s="89" t="s">
        <v>4295</v>
      </c>
      <c r="G113" s="89" t="s">
        <v>4296</v>
      </c>
      <c r="H113" s="89" t="s">
        <v>4297</v>
      </c>
      <c r="I113" s="89">
        <v>0.2</v>
      </c>
      <c r="J113" s="90" t="s">
        <v>4236</v>
      </c>
      <c r="K113" s="90" t="s">
        <v>4528</v>
      </c>
      <c r="L113" s="90" t="s">
        <v>4529</v>
      </c>
      <c r="M113" s="88">
        <v>43070</v>
      </c>
    </row>
    <row r="114" spans="1:13" ht="22.5" x14ac:dyDescent="0.25">
      <c r="A114" s="89">
        <v>1089</v>
      </c>
      <c r="B114" s="88">
        <v>42818</v>
      </c>
      <c r="C114" s="89" t="s">
        <v>4532</v>
      </c>
      <c r="D114" s="89" t="s">
        <v>4202</v>
      </c>
      <c r="E114" s="89" t="s">
        <v>4219</v>
      </c>
      <c r="F114" s="89" t="s">
        <v>4295</v>
      </c>
      <c r="G114" s="89" t="s">
        <v>4296</v>
      </c>
      <c r="H114" s="89" t="s">
        <v>4297</v>
      </c>
      <c r="I114" s="89">
        <v>0.18</v>
      </c>
      <c r="J114" s="90" t="s">
        <v>4227</v>
      </c>
      <c r="K114" s="90" t="s">
        <v>4533</v>
      </c>
      <c r="L114" s="90" t="s">
        <v>4534</v>
      </c>
      <c r="M114" s="88">
        <v>42948</v>
      </c>
    </row>
    <row r="115" spans="1:13" ht="22.5" x14ac:dyDescent="0.25">
      <c r="A115" s="89">
        <v>889</v>
      </c>
      <c r="B115" s="88">
        <v>42829</v>
      </c>
      <c r="C115" s="89" t="s">
        <v>4536</v>
      </c>
      <c r="D115" s="89" t="s">
        <v>4202</v>
      </c>
      <c r="E115" s="89" t="s">
        <v>4219</v>
      </c>
      <c r="F115" s="89" t="s">
        <v>4295</v>
      </c>
      <c r="G115" s="89" t="s">
        <v>4296</v>
      </c>
      <c r="H115" s="89" t="s">
        <v>4297</v>
      </c>
      <c r="I115" s="89">
        <v>0.8</v>
      </c>
      <c r="J115" s="90" t="s">
        <v>4224</v>
      </c>
      <c r="K115" s="90" t="s">
        <v>4225</v>
      </c>
      <c r="L115" s="90" t="s">
        <v>4537</v>
      </c>
      <c r="M115" s="88">
        <v>42979</v>
      </c>
    </row>
    <row r="116" spans="1:13" ht="33.75" x14ac:dyDescent="0.25">
      <c r="A116" s="89">
        <v>913</v>
      </c>
      <c r="B116" s="88">
        <v>42832</v>
      </c>
      <c r="C116" s="89" t="s">
        <v>4539</v>
      </c>
      <c r="D116" s="89" t="s">
        <v>4202</v>
      </c>
      <c r="E116" s="89" t="s">
        <v>4219</v>
      </c>
      <c r="F116" s="89" t="s">
        <v>4295</v>
      </c>
      <c r="G116" s="89" t="s">
        <v>4296</v>
      </c>
      <c r="H116" s="89" t="s">
        <v>4297</v>
      </c>
      <c r="I116" s="89">
        <v>1.2E-2</v>
      </c>
      <c r="J116" s="90" t="s">
        <v>4227</v>
      </c>
      <c r="K116" s="90" t="s">
        <v>4540</v>
      </c>
      <c r="L116" s="90" t="s">
        <v>4541</v>
      </c>
      <c r="M116" s="88">
        <v>42856</v>
      </c>
    </row>
    <row r="117" spans="1:13" ht="33.75" x14ac:dyDescent="0.25">
      <c r="A117" s="89">
        <v>859</v>
      </c>
      <c r="B117" s="88">
        <v>42843</v>
      </c>
      <c r="C117" s="89" t="s">
        <v>4542</v>
      </c>
      <c r="D117" s="89" t="s">
        <v>4202</v>
      </c>
      <c r="E117" s="89" t="s">
        <v>4204</v>
      </c>
      <c r="F117" s="89" t="s">
        <v>4295</v>
      </c>
      <c r="G117" s="89" t="s">
        <v>4296</v>
      </c>
      <c r="H117" s="89" t="s">
        <v>4297</v>
      </c>
      <c r="I117" s="89">
        <v>0.24</v>
      </c>
      <c r="J117" s="90" t="s">
        <v>4205</v>
      </c>
      <c r="K117" s="90" t="s">
        <v>4543</v>
      </c>
      <c r="L117" s="90" t="s">
        <v>4544</v>
      </c>
      <c r="M117" s="88">
        <v>43070</v>
      </c>
    </row>
    <row r="118" spans="1:13" ht="22.5" x14ac:dyDescent="0.25">
      <c r="A118" s="89">
        <v>514</v>
      </c>
      <c r="B118" s="88">
        <v>42846</v>
      </c>
      <c r="C118" s="89" t="s">
        <v>4545</v>
      </c>
      <c r="D118" s="89" t="s">
        <v>4202</v>
      </c>
      <c r="E118" s="89" t="s">
        <v>4219</v>
      </c>
      <c r="F118" s="89" t="s">
        <v>4295</v>
      </c>
      <c r="G118" s="89" t="s">
        <v>4296</v>
      </c>
      <c r="H118" s="89" t="s">
        <v>4297</v>
      </c>
      <c r="I118" s="89">
        <v>7.6100000000000001E-2</v>
      </c>
      <c r="J118" s="90" t="s">
        <v>4227</v>
      </c>
      <c r="K118" s="90" t="s">
        <v>4228</v>
      </c>
      <c r="L118" s="90" t="s">
        <v>4546</v>
      </c>
      <c r="M118" s="88">
        <v>42856</v>
      </c>
    </row>
    <row r="119" spans="1:13" ht="22.5" x14ac:dyDescent="0.25">
      <c r="A119" s="89">
        <v>854</v>
      </c>
      <c r="B119" s="88">
        <v>42846</v>
      </c>
      <c r="C119" s="89" t="s">
        <v>4547</v>
      </c>
      <c r="D119" s="89" t="s">
        <v>4202</v>
      </c>
      <c r="E119" s="89" t="s">
        <v>4219</v>
      </c>
      <c r="F119" s="89" t="s">
        <v>4295</v>
      </c>
      <c r="G119" s="89" t="s">
        <v>4296</v>
      </c>
      <c r="H119" s="89" t="s">
        <v>4297</v>
      </c>
      <c r="I119" s="89">
        <v>2.5000000000000001E-3</v>
      </c>
      <c r="J119" s="90" t="s">
        <v>4235</v>
      </c>
      <c r="K119" s="90" t="s">
        <v>4548</v>
      </c>
      <c r="L119" s="90" t="s">
        <v>4549</v>
      </c>
      <c r="M119" s="88">
        <v>42856</v>
      </c>
    </row>
    <row r="120" spans="1:13" ht="45" x14ac:dyDescent="0.25">
      <c r="A120" s="89">
        <v>608</v>
      </c>
      <c r="B120" s="88">
        <v>42852</v>
      </c>
      <c r="C120" s="89" t="s">
        <v>4550</v>
      </c>
      <c r="D120" s="89" t="s">
        <v>4202</v>
      </c>
      <c r="E120" s="89" t="s">
        <v>4219</v>
      </c>
      <c r="F120" s="89" t="s">
        <v>4295</v>
      </c>
      <c r="G120" s="89" t="s">
        <v>4296</v>
      </c>
      <c r="H120" s="89" t="s">
        <v>4297</v>
      </c>
      <c r="I120" s="89">
        <v>0.15</v>
      </c>
      <c r="J120" s="90" t="s">
        <v>4224</v>
      </c>
      <c r="K120" s="90" t="s">
        <v>4225</v>
      </c>
      <c r="L120" s="90" t="s">
        <v>4551</v>
      </c>
      <c r="M120" s="88">
        <v>42856</v>
      </c>
    </row>
    <row r="121" spans="1:13" ht="22.5" x14ac:dyDescent="0.25">
      <c r="A121" s="89">
        <v>970</v>
      </c>
      <c r="B121" s="88">
        <v>42858</v>
      </c>
      <c r="C121" s="89" t="s">
        <v>4552</v>
      </c>
      <c r="D121" s="89" t="s">
        <v>4202</v>
      </c>
      <c r="E121" s="89" t="s">
        <v>4219</v>
      </c>
      <c r="F121" s="89" t="s">
        <v>4295</v>
      </c>
      <c r="G121" s="89" t="s">
        <v>4296</v>
      </c>
      <c r="H121" s="89" t="s">
        <v>4297</v>
      </c>
      <c r="I121" s="89">
        <v>2.5000000000000001E-2</v>
      </c>
      <c r="J121" s="90" t="s">
        <v>4231</v>
      </c>
      <c r="K121" s="90" t="s">
        <v>4232</v>
      </c>
      <c r="L121" s="90" t="s">
        <v>4395</v>
      </c>
      <c r="M121" s="88">
        <v>42887</v>
      </c>
    </row>
    <row r="122" spans="1:13" ht="22.5" x14ac:dyDescent="0.25">
      <c r="A122" s="89">
        <v>1110</v>
      </c>
      <c r="B122" s="88">
        <v>42858</v>
      </c>
      <c r="C122" s="89" t="s">
        <v>4553</v>
      </c>
      <c r="D122" s="89" t="s">
        <v>4202</v>
      </c>
      <c r="E122" s="89" t="s">
        <v>4219</v>
      </c>
      <c r="F122" s="89" t="s">
        <v>4295</v>
      </c>
      <c r="G122" s="89" t="s">
        <v>4296</v>
      </c>
      <c r="H122" s="89" t="s">
        <v>4297</v>
      </c>
      <c r="I122" s="89">
        <v>1.2E-2</v>
      </c>
      <c r="J122" s="90" t="s">
        <v>4205</v>
      </c>
      <c r="K122" s="90" t="s">
        <v>4206</v>
      </c>
      <c r="L122" s="90" t="s">
        <v>4554</v>
      </c>
      <c r="M122" s="88">
        <v>42887</v>
      </c>
    </row>
    <row r="123" spans="1:13" ht="22.5" x14ac:dyDescent="0.25">
      <c r="A123" s="89">
        <v>890</v>
      </c>
      <c r="B123" s="88">
        <v>42865</v>
      </c>
      <c r="C123" s="89" t="s">
        <v>4555</v>
      </c>
      <c r="D123" s="89" t="s">
        <v>4202</v>
      </c>
      <c r="E123" s="89" t="s">
        <v>4204</v>
      </c>
      <c r="F123" s="89" t="s">
        <v>4295</v>
      </c>
      <c r="G123" s="89" t="s">
        <v>4296</v>
      </c>
      <c r="H123" s="89" t="s">
        <v>4297</v>
      </c>
      <c r="I123" s="89">
        <v>7.0000000000000007E-2</v>
      </c>
      <c r="J123" s="90" t="s">
        <v>4205</v>
      </c>
      <c r="K123" s="90" t="s">
        <v>4206</v>
      </c>
      <c r="L123" s="90" t="s">
        <v>4253</v>
      </c>
      <c r="M123" s="88">
        <v>43040</v>
      </c>
    </row>
    <row r="124" spans="1:13" ht="22.5" x14ac:dyDescent="0.25">
      <c r="A124" s="89">
        <v>891</v>
      </c>
      <c r="B124" s="88">
        <v>42865</v>
      </c>
      <c r="C124" s="89" t="s">
        <v>4556</v>
      </c>
      <c r="D124" s="89" t="s">
        <v>4202</v>
      </c>
      <c r="E124" s="89" t="s">
        <v>4204</v>
      </c>
      <c r="F124" s="89" t="s">
        <v>4295</v>
      </c>
      <c r="G124" s="89" t="s">
        <v>4296</v>
      </c>
      <c r="H124" s="89" t="s">
        <v>4297</v>
      </c>
      <c r="I124" s="89">
        <v>0.05</v>
      </c>
      <c r="J124" s="90" t="s">
        <v>4205</v>
      </c>
      <c r="K124" s="90" t="s">
        <v>4206</v>
      </c>
      <c r="L124" s="90" t="s">
        <v>4253</v>
      </c>
      <c r="M124" s="88">
        <v>43040</v>
      </c>
    </row>
    <row r="125" spans="1:13" ht="22.5" x14ac:dyDescent="0.25">
      <c r="A125" s="89">
        <v>1097</v>
      </c>
      <c r="B125" s="88">
        <v>42865</v>
      </c>
      <c r="C125" s="89" t="s">
        <v>4557</v>
      </c>
      <c r="D125" s="89" t="s">
        <v>4202</v>
      </c>
      <c r="E125" s="89" t="s">
        <v>4219</v>
      </c>
      <c r="F125" s="89" t="s">
        <v>4295</v>
      </c>
      <c r="G125" s="89" t="s">
        <v>4296</v>
      </c>
      <c r="H125" s="89" t="s">
        <v>4297</v>
      </c>
      <c r="I125" s="89">
        <v>8.3000000000000004E-2</v>
      </c>
      <c r="J125" s="90" t="s">
        <v>4205</v>
      </c>
      <c r="K125" s="90" t="s">
        <v>4558</v>
      </c>
      <c r="L125" s="90" t="s">
        <v>4315</v>
      </c>
      <c r="M125" s="88">
        <v>42917</v>
      </c>
    </row>
    <row r="126" spans="1:13" ht="22.5" x14ac:dyDescent="0.25">
      <c r="A126" s="89">
        <v>1113</v>
      </c>
      <c r="B126" s="88">
        <v>42865</v>
      </c>
      <c r="C126" s="89" t="s">
        <v>4559</v>
      </c>
      <c r="D126" s="89" t="s">
        <v>4202</v>
      </c>
      <c r="E126" s="89" t="s">
        <v>4204</v>
      </c>
      <c r="F126" s="89" t="s">
        <v>4295</v>
      </c>
      <c r="G126" s="89" t="s">
        <v>4296</v>
      </c>
      <c r="H126" s="89" t="s">
        <v>4297</v>
      </c>
      <c r="I126" s="89">
        <v>5.5E-2</v>
      </c>
      <c r="J126" s="90" t="s">
        <v>4208</v>
      </c>
      <c r="K126" s="90" t="s">
        <v>4312</v>
      </c>
      <c r="L126" s="90" t="s">
        <v>4253</v>
      </c>
      <c r="M126" s="88">
        <v>43040</v>
      </c>
    </row>
    <row r="127" spans="1:13" ht="22.5" x14ac:dyDescent="0.25">
      <c r="A127" s="89">
        <v>1115</v>
      </c>
      <c r="B127" s="88">
        <v>42865</v>
      </c>
      <c r="C127" s="89" t="s">
        <v>4560</v>
      </c>
      <c r="D127" s="89" t="s">
        <v>4202</v>
      </c>
      <c r="E127" s="89" t="s">
        <v>4219</v>
      </c>
      <c r="F127" s="89" t="s">
        <v>4295</v>
      </c>
      <c r="G127" s="89" t="s">
        <v>4296</v>
      </c>
      <c r="H127" s="89" t="s">
        <v>4297</v>
      </c>
      <c r="I127" s="89">
        <v>3.0000000000000001E-3</v>
      </c>
      <c r="J127" s="90" t="s">
        <v>4272</v>
      </c>
      <c r="K127" s="90" t="s">
        <v>4273</v>
      </c>
      <c r="L127" s="90" t="s">
        <v>4561</v>
      </c>
      <c r="M127" s="88">
        <v>42979</v>
      </c>
    </row>
    <row r="128" spans="1:13" ht="22.5" x14ac:dyDescent="0.25">
      <c r="A128" s="89">
        <v>1116</v>
      </c>
      <c r="B128" s="88">
        <v>42865</v>
      </c>
      <c r="C128" s="89" t="s">
        <v>4562</v>
      </c>
      <c r="D128" s="89" t="s">
        <v>4202</v>
      </c>
      <c r="E128" s="89" t="s">
        <v>4219</v>
      </c>
      <c r="F128" s="89" t="s">
        <v>4295</v>
      </c>
      <c r="G128" s="89" t="s">
        <v>4296</v>
      </c>
      <c r="H128" s="89" t="s">
        <v>4297</v>
      </c>
      <c r="I128" s="89">
        <v>7.4999999999999997E-2</v>
      </c>
      <c r="J128" s="90" t="s">
        <v>4254</v>
      </c>
      <c r="K128" s="90" t="s">
        <v>4424</v>
      </c>
      <c r="L128" s="90" t="s">
        <v>4563</v>
      </c>
      <c r="M128" s="88">
        <v>42948</v>
      </c>
    </row>
    <row r="129" spans="1:13" ht="22.5" x14ac:dyDescent="0.25">
      <c r="A129" s="89">
        <v>505</v>
      </c>
      <c r="B129" s="88">
        <v>42866</v>
      </c>
      <c r="C129" s="89" t="s">
        <v>4564</v>
      </c>
      <c r="D129" s="89" t="s">
        <v>4202</v>
      </c>
      <c r="E129" s="89" t="s">
        <v>4219</v>
      </c>
      <c r="F129" s="89" t="s">
        <v>4295</v>
      </c>
      <c r="G129" s="89" t="s">
        <v>4296</v>
      </c>
      <c r="H129" s="89" t="s">
        <v>4297</v>
      </c>
      <c r="I129" s="89">
        <v>0.318</v>
      </c>
      <c r="J129" s="90" t="s">
        <v>4208</v>
      </c>
      <c r="K129" s="90" t="s">
        <v>4211</v>
      </c>
      <c r="L129" s="90" t="s">
        <v>4565</v>
      </c>
      <c r="M129" s="88">
        <v>42826</v>
      </c>
    </row>
    <row r="130" spans="1:13" ht="22.5" x14ac:dyDescent="0.25">
      <c r="A130" s="89">
        <v>1117</v>
      </c>
      <c r="B130" s="88">
        <v>42866</v>
      </c>
      <c r="C130" s="89" t="s">
        <v>4566</v>
      </c>
      <c r="D130" s="89" t="s">
        <v>4202</v>
      </c>
      <c r="E130" s="89" t="s">
        <v>4219</v>
      </c>
      <c r="F130" s="89" t="s">
        <v>4295</v>
      </c>
      <c r="G130" s="89" t="s">
        <v>4296</v>
      </c>
      <c r="H130" s="89" t="s">
        <v>4297</v>
      </c>
      <c r="I130" s="89">
        <v>3.0599999999999998E-3</v>
      </c>
      <c r="J130" s="90" t="s">
        <v>4214</v>
      </c>
      <c r="K130" s="90" t="s">
        <v>4567</v>
      </c>
      <c r="L130" s="90" t="s">
        <v>4568</v>
      </c>
      <c r="M130" s="88">
        <v>42887</v>
      </c>
    </row>
    <row r="131" spans="1:13" ht="22.5" x14ac:dyDescent="0.25">
      <c r="A131" s="89">
        <v>106</v>
      </c>
      <c r="B131" s="88">
        <v>42867</v>
      </c>
      <c r="C131" s="89" t="s">
        <v>4569</v>
      </c>
      <c r="D131" s="89" t="s">
        <v>4202</v>
      </c>
      <c r="E131" s="89" t="s">
        <v>4219</v>
      </c>
      <c r="F131" s="89" t="s">
        <v>4295</v>
      </c>
      <c r="G131" s="89" t="s">
        <v>4296</v>
      </c>
      <c r="H131" s="89" t="s">
        <v>4297</v>
      </c>
      <c r="I131" s="89">
        <v>0.10580000000000001</v>
      </c>
      <c r="J131" s="90" t="s">
        <v>4272</v>
      </c>
      <c r="K131" s="90" t="s">
        <v>4273</v>
      </c>
      <c r="L131" s="90" t="s">
        <v>4570</v>
      </c>
      <c r="M131" s="88">
        <v>42948</v>
      </c>
    </row>
    <row r="132" spans="1:13" ht="45" x14ac:dyDescent="0.25">
      <c r="A132" s="89">
        <v>1098</v>
      </c>
      <c r="B132" s="88">
        <v>42867</v>
      </c>
      <c r="C132" s="89" t="s">
        <v>4571</v>
      </c>
      <c r="D132" s="89" t="s">
        <v>4202</v>
      </c>
      <c r="E132" s="89" t="s">
        <v>4219</v>
      </c>
      <c r="F132" s="89" t="s">
        <v>4295</v>
      </c>
      <c r="G132" s="89" t="s">
        <v>4296</v>
      </c>
      <c r="H132" s="89" t="s">
        <v>4297</v>
      </c>
      <c r="I132" s="89">
        <v>4.0000000000000001E-3</v>
      </c>
      <c r="J132" s="90" t="s">
        <v>4272</v>
      </c>
      <c r="K132" s="90" t="s">
        <v>4273</v>
      </c>
      <c r="L132" s="90" t="s">
        <v>4572</v>
      </c>
      <c r="M132" s="88">
        <v>42095</v>
      </c>
    </row>
    <row r="133" spans="1:13" ht="33.75" x14ac:dyDescent="0.25">
      <c r="A133" s="89">
        <v>1120</v>
      </c>
      <c r="B133" s="88">
        <v>42867</v>
      </c>
      <c r="C133" s="89" t="s">
        <v>4573</v>
      </c>
      <c r="D133" s="89" t="s">
        <v>4202</v>
      </c>
      <c r="E133" s="89" t="s">
        <v>4219</v>
      </c>
      <c r="F133" s="89" t="s">
        <v>4295</v>
      </c>
      <c r="G133" s="89" t="s">
        <v>4296</v>
      </c>
      <c r="H133" s="89" t="s">
        <v>4297</v>
      </c>
      <c r="I133" s="89">
        <v>1.7999999999999999E-2</v>
      </c>
      <c r="J133" s="90" t="s">
        <v>4227</v>
      </c>
      <c r="K133" s="90" t="s">
        <v>4574</v>
      </c>
      <c r="L133" s="90" t="s">
        <v>4575</v>
      </c>
      <c r="M133" s="88">
        <v>42887</v>
      </c>
    </row>
    <row r="134" spans="1:13" ht="22.5" x14ac:dyDescent="0.25">
      <c r="A134" s="89">
        <v>466</v>
      </c>
      <c r="B134" s="88">
        <v>42870</v>
      </c>
      <c r="C134" s="89" t="s">
        <v>4576</v>
      </c>
      <c r="D134" s="89" t="s">
        <v>4202</v>
      </c>
      <c r="E134" s="89" t="s">
        <v>4219</v>
      </c>
      <c r="F134" s="89" t="s">
        <v>4295</v>
      </c>
      <c r="G134" s="89" t="s">
        <v>4296</v>
      </c>
      <c r="H134" s="89" t="s">
        <v>4297</v>
      </c>
      <c r="I134" s="89">
        <v>1.92E-3</v>
      </c>
      <c r="J134" s="90" t="s">
        <v>24</v>
      </c>
      <c r="K134" s="90" t="s">
        <v>4250</v>
      </c>
      <c r="L134" s="90" t="s">
        <v>4577</v>
      </c>
      <c r="M134" s="88">
        <v>43252</v>
      </c>
    </row>
    <row r="135" spans="1:13" ht="22.5" x14ac:dyDescent="0.25">
      <c r="A135" s="89">
        <v>482</v>
      </c>
      <c r="B135" s="88">
        <v>42870</v>
      </c>
      <c r="C135" s="89" t="s">
        <v>4578</v>
      </c>
      <c r="D135" s="89" t="s">
        <v>4202</v>
      </c>
      <c r="E135" s="89" t="s">
        <v>4219</v>
      </c>
      <c r="F135" s="89" t="s">
        <v>4295</v>
      </c>
      <c r="G135" s="89" t="s">
        <v>4296</v>
      </c>
      <c r="H135" s="89" t="s">
        <v>4297</v>
      </c>
      <c r="I135" s="89">
        <v>2.5000000000000001E-2</v>
      </c>
      <c r="J135" s="90" t="s">
        <v>4227</v>
      </c>
      <c r="K135" s="90" t="s">
        <v>4427</v>
      </c>
      <c r="L135" s="90" t="s">
        <v>4579</v>
      </c>
      <c r="M135" s="88">
        <v>42948</v>
      </c>
    </row>
    <row r="136" spans="1:13" ht="22.5" x14ac:dyDescent="0.25">
      <c r="A136" s="89">
        <v>1122</v>
      </c>
      <c r="B136" s="88">
        <v>42870</v>
      </c>
      <c r="C136" s="89" t="s">
        <v>4580</v>
      </c>
      <c r="D136" s="89" t="s">
        <v>4202</v>
      </c>
      <c r="E136" s="89" t="s">
        <v>4203</v>
      </c>
      <c r="F136" s="89" t="s">
        <v>4295</v>
      </c>
      <c r="G136" s="89" t="s">
        <v>4296</v>
      </c>
      <c r="H136" s="89" t="s">
        <v>4297</v>
      </c>
      <c r="I136" s="89">
        <v>6.9699999999999998E-2</v>
      </c>
      <c r="J136" s="90" t="s">
        <v>4205</v>
      </c>
      <c r="K136" s="90" t="s">
        <v>4206</v>
      </c>
      <c r="L136" s="90" t="s">
        <v>4210</v>
      </c>
      <c r="M136" s="88">
        <v>42948</v>
      </c>
    </row>
    <row r="137" spans="1:13" ht="22.5" x14ac:dyDescent="0.25">
      <c r="A137" s="89">
        <v>1126</v>
      </c>
      <c r="B137" s="88">
        <v>42873</v>
      </c>
      <c r="C137" s="89" t="s">
        <v>4581</v>
      </c>
      <c r="D137" s="89" t="s">
        <v>4202</v>
      </c>
      <c r="E137" s="89" t="s">
        <v>4219</v>
      </c>
      <c r="F137" s="89" t="s">
        <v>4295</v>
      </c>
      <c r="G137" s="89" t="s">
        <v>4296</v>
      </c>
      <c r="H137" s="89" t="s">
        <v>4297</v>
      </c>
      <c r="I137" s="89">
        <v>2.7E-4</v>
      </c>
      <c r="J137" s="90" t="s">
        <v>4272</v>
      </c>
      <c r="K137" s="90" t="s">
        <v>4273</v>
      </c>
      <c r="L137" s="90" t="s">
        <v>4582</v>
      </c>
      <c r="M137" s="88">
        <v>42856</v>
      </c>
    </row>
    <row r="138" spans="1:13" ht="22.5" x14ac:dyDescent="0.25">
      <c r="A138" s="89">
        <v>12</v>
      </c>
      <c r="B138" s="88">
        <v>42874</v>
      </c>
      <c r="C138" s="89" t="s">
        <v>4583</v>
      </c>
      <c r="D138" s="89" t="s">
        <v>4202</v>
      </c>
      <c r="E138" s="89" t="s">
        <v>4219</v>
      </c>
      <c r="F138" s="89" t="s">
        <v>4295</v>
      </c>
      <c r="G138" s="89" t="s">
        <v>4296</v>
      </c>
      <c r="H138" s="89" t="s">
        <v>4297</v>
      </c>
      <c r="I138" s="89">
        <v>0.14000000000000001</v>
      </c>
      <c r="J138" s="90" t="s">
        <v>4208</v>
      </c>
      <c r="K138" s="90" t="s">
        <v>4263</v>
      </c>
      <c r="L138" s="90" t="s">
        <v>4584</v>
      </c>
      <c r="M138" s="88">
        <v>42979</v>
      </c>
    </row>
    <row r="139" spans="1:13" ht="22.5" x14ac:dyDescent="0.25">
      <c r="A139" s="89">
        <v>13</v>
      </c>
      <c r="B139" s="88">
        <v>42874</v>
      </c>
      <c r="C139" s="89" t="s">
        <v>4585</v>
      </c>
      <c r="D139" s="89" t="s">
        <v>4202</v>
      </c>
      <c r="E139" s="89" t="s">
        <v>4219</v>
      </c>
      <c r="F139" s="89" t="s">
        <v>4295</v>
      </c>
      <c r="G139" s="89" t="s">
        <v>4296</v>
      </c>
      <c r="H139" s="89" t="s">
        <v>4297</v>
      </c>
      <c r="I139" s="89">
        <v>0.14000000000000001</v>
      </c>
      <c r="J139" s="90" t="s">
        <v>4208</v>
      </c>
      <c r="K139" s="90" t="s">
        <v>4263</v>
      </c>
      <c r="L139" s="90" t="s">
        <v>4584</v>
      </c>
      <c r="M139" s="88">
        <v>42979</v>
      </c>
    </row>
    <row r="140" spans="1:13" ht="22.5" x14ac:dyDescent="0.25">
      <c r="A140" s="89">
        <v>1055</v>
      </c>
      <c r="B140" s="88">
        <v>42879</v>
      </c>
      <c r="C140" s="89" t="s">
        <v>4586</v>
      </c>
      <c r="D140" s="89" t="s">
        <v>4202</v>
      </c>
      <c r="E140" s="89" t="s">
        <v>4203</v>
      </c>
      <c r="F140" s="89" t="s">
        <v>4295</v>
      </c>
      <c r="G140" s="89" t="s">
        <v>4296</v>
      </c>
      <c r="H140" s="89" t="s">
        <v>4297</v>
      </c>
      <c r="I140" s="89">
        <v>0.28408</v>
      </c>
      <c r="J140" s="90" t="s">
        <v>4214</v>
      </c>
      <c r="K140" s="90" t="s">
        <v>4567</v>
      </c>
      <c r="L140" s="90" t="s">
        <v>4210</v>
      </c>
      <c r="M140" s="88">
        <v>42917</v>
      </c>
    </row>
    <row r="141" spans="1:13" ht="22.5" x14ac:dyDescent="0.25">
      <c r="A141" s="89">
        <v>34</v>
      </c>
      <c r="B141" s="88">
        <v>42881</v>
      </c>
      <c r="C141" s="89" t="s">
        <v>4587</v>
      </c>
      <c r="D141" s="89" t="s">
        <v>4202</v>
      </c>
      <c r="E141" s="89" t="s">
        <v>4203</v>
      </c>
      <c r="F141" s="89" t="s">
        <v>4295</v>
      </c>
      <c r="G141" s="89" t="s">
        <v>4296</v>
      </c>
      <c r="H141" s="89" t="s">
        <v>4297</v>
      </c>
      <c r="I141" s="89">
        <v>0.17383999999999999</v>
      </c>
      <c r="J141" s="90" t="s">
        <v>4272</v>
      </c>
      <c r="K141" s="90" t="s">
        <v>4273</v>
      </c>
      <c r="L141" s="90" t="s">
        <v>4210</v>
      </c>
      <c r="M141" s="88">
        <v>42917</v>
      </c>
    </row>
    <row r="142" spans="1:13" ht="33.75" x14ac:dyDescent="0.25">
      <c r="A142" s="89">
        <v>1032</v>
      </c>
      <c r="B142" s="88">
        <v>42881</v>
      </c>
      <c r="C142" s="89" t="s">
        <v>4588</v>
      </c>
      <c r="D142" s="89" t="s">
        <v>4202</v>
      </c>
      <c r="E142" s="89" t="s">
        <v>4219</v>
      </c>
      <c r="F142" s="89" t="s">
        <v>4295</v>
      </c>
      <c r="G142" s="89" t="s">
        <v>4296</v>
      </c>
      <c r="H142" s="89" t="s">
        <v>4297</v>
      </c>
      <c r="I142" s="89">
        <v>0.97499999999999998</v>
      </c>
      <c r="J142" s="90" t="s">
        <v>4208</v>
      </c>
      <c r="K142" s="90" t="s">
        <v>4312</v>
      </c>
      <c r="L142" s="90" t="s">
        <v>4589</v>
      </c>
      <c r="M142" s="88">
        <v>43525</v>
      </c>
    </row>
    <row r="143" spans="1:13" ht="33.75" x14ac:dyDescent="0.25">
      <c r="A143" s="89">
        <v>1033</v>
      </c>
      <c r="B143" s="88">
        <v>42881</v>
      </c>
      <c r="C143" s="89" t="s">
        <v>4590</v>
      </c>
      <c r="D143" s="89" t="s">
        <v>4202</v>
      </c>
      <c r="E143" s="89" t="s">
        <v>4219</v>
      </c>
      <c r="F143" s="89" t="s">
        <v>4295</v>
      </c>
      <c r="G143" s="89" t="s">
        <v>4296</v>
      </c>
      <c r="H143" s="89" t="s">
        <v>4297</v>
      </c>
      <c r="I143" s="89">
        <v>0.65</v>
      </c>
      <c r="J143" s="90" t="s">
        <v>4208</v>
      </c>
      <c r="K143" s="90" t="s">
        <v>4312</v>
      </c>
      <c r="L143" s="90" t="s">
        <v>4589</v>
      </c>
      <c r="M143" s="88">
        <v>43525</v>
      </c>
    </row>
    <row r="144" spans="1:13" ht="22.5" x14ac:dyDescent="0.25">
      <c r="A144" s="89">
        <v>1112</v>
      </c>
      <c r="B144" s="88">
        <v>42881</v>
      </c>
      <c r="C144" s="89" t="s">
        <v>4591</v>
      </c>
      <c r="D144" s="89" t="s">
        <v>4202</v>
      </c>
      <c r="E144" s="89" t="s">
        <v>4219</v>
      </c>
      <c r="F144" s="89" t="s">
        <v>4295</v>
      </c>
      <c r="G144" s="89" t="s">
        <v>4296</v>
      </c>
      <c r="H144" s="89" t="s">
        <v>4297</v>
      </c>
      <c r="I144" s="89">
        <v>0.97499999999999998</v>
      </c>
      <c r="J144" s="90" t="s">
        <v>4208</v>
      </c>
      <c r="K144" s="90" t="s">
        <v>4312</v>
      </c>
      <c r="L144" s="90" t="s">
        <v>4592</v>
      </c>
      <c r="M144" s="88">
        <v>43611</v>
      </c>
    </row>
    <row r="145" spans="1:13" ht="22.5" x14ac:dyDescent="0.25">
      <c r="A145" s="89">
        <v>556</v>
      </c>
      <c r="B145" s="88">
        <v>42885</v>
      </c>
      <c r="C145" s="89" t="s">
        <v>4593</v>
      </c>
      <c r="D145" s="89" t="s">
        <v>4202</v>
      </c>
      <c r="E145" s="89" t="s">
        <v>4204</v>
      </c>
      <c r="F145" s="89" t="s">
        <v>4295</v>
      </c>
      <c r="G145" s="89" t="s">
        <v>4296</v>
      </c>
      <c r="H145" s="89" t="s">
        <v>4297</v>
      </c>
      <c r="I145" s="89">
        <v>8.5999999999999993E-2</v>
      </c>
      <c r="J145" s="90" t="s">
        <v>4208</v>
      </c>
      <c r="K145" s="90" t="s">
        <v>4263</v>
      </c>
      <c r="L145" s="90" t="s">
        <v>4253</v>
      </c>
      <c r="M145" s="88">
        <v>43070</v>
      </c>
    </row>
    <row r="146" spans="1:13" ht="33.75" x14ac:dyDescent="0.25">
      <c r="A146" s="89">
        <v>1111</v>
      </c>
      <c r="B146" s="88">
        <v>42886</v>
      </c>
      <c r="C146" s="89" t="s">
        <v>4594</v>
      </c>
      <c r="D146" s="89" t="s">
        <v>4202</v>
      </c>
      <c r="E146" s="89" t="s">
        <v>4219</v>
      </c>
      <c r="F146" s="89" t="s">
        <v>4295</v>
      </c>
      <c r="G146" s="89" t="s">
        <v>4296</v>
      </c>
      <c r="H146" s="89" t="s">
        <v>4297</v>
      </c>
      <c r="I146" s="89">
        <v>1.7999999999999999E-2</v>
      </c>
      <c r="J146" s="90" t="s">
        <v>4217</v>
      </c>
      <c r="K146" s="90" t="s">
        <v>4218</v>
      </c>
      <c r="L146" s="90" t="s">
        <v>4595</v>
      </c>
      <c r="M146" s="88">
        <v>43221</v>
      </c>
    </row>
    <row r="147" spans="1:13" ht="22.5" x14ac:dyDescent="0.25">
      <c r="A147" s="89">
        <v>1136</v>
      </c>
      <c r="B147" s="88">
        <v>42886</v>
      </c>
      <c r="C147" s="89" t="s">
        <v>4596</v>
      </c>
      <c r="D147" s="89" t="s">
        <v>4202</v>
      </c>
      <c r="E147" s="89" t="s">
        <v>4219</v>
      </c>
      <c r="F147" s="89" t="s">
        <v>4295</v>
      </c>
      <c r="G147" s="89" t="s">
        <v>4296</v>
      </c>
      <c r="H147" s="89" t="s">
        <v>4297</v>
      </c>
      <c r="I147" s="89">
        <v>8.5000000000000006E-2</v>
      </c>
      <c r="J147" s="90" t="s">
        <v>4205</v>
      </c>
      <c r="K147" s="90" t="s">
        <v>4212</v>
      </c>
      <c r="L147" s="90" t="s">
        <v>4597</v>
      </c>
      <c r="M147" s="88">
        <v>43009</v>
      </c>
    </row>
    <row r="148" spans="1:13" ht="33.75" x14ac:dyDescent="0.25">
      <c r="A148" s="89">
        <v>1137</v>
      </c>
      <c r="B148" s="88">
        <v>42886</v>
      </c>
      <c r="C148" s="89" t="s">
        <v>4598</v>
      </c>
      <c r="D148" s="89" t="s">
        <v>4202</v>
      </c>
      <c r="E148" s="89" t="s">
        <v>4219</v>
      </c>
      <c r="F148" s="89" t="s">
        <v>4295</v>
      </c>
      <c r="G148" s="89" t="s">
        <v>4296</v>
      </c>
      <c r="H148" s="89" t="s">
        <v>4297</v>
      </c>
      <c r="I148" s="89">
        <v>0.05</v>
      </c>
      <c r="J148" s="90" t="s">
        <v>4272</v>
      </c>
      <c r="K148" s="90" t="s">
        <v>4273</v>
      </c>
      <c r="L148" s="90" t="s">
        <v>4570</v>
      </c>
      <c r="M148" s="88">
        <v>42948</v>
      </c>
    </row>
    <row r="149" spans="1:13" ht="33.75" x14ac:dyDescent="0.25">
      <c r="A149" s="89">
        <v>1061</v>
      </c>
      <c r="B149" s="88">
        <v>42887</v>
      </c>
      <c r="C149" s="89" t="s">
        <v>4599</v>
      </c>
      <c r="D149" s="89" t="s">
        <v>4202</v>
      </c>
      <c r="E149" s="89" t="s">
        <v>4204</v>
      </c>
      <c r="F149" s="89" t="s">
        <v>4295</v>
      </c>
      <c r="G149" s="89" t="s">
        <v>4296</v>
      </c>
      <c r="H149" s="89" t="s">
        <v>4297</v>
      </c>
      <c r="I149" s="89">
        <v>19.5</v>
      </c>
      <c r="J149" s="90" t="s">
        <v>4224</v>
      </c>
      <c r="K149" s="90" t="s">
        <v>4600</v>
      </c>
      <c r="L149" s="90" t="s">
        <v>4601</v>
      </c>
      <c r="M149" s="88">
        <v>43252</v>
      </c>
    </row>
    <row r="150" spans="1:13" ht="33.75" x14ac:dyDescent="0.25">
      <c r="A150" s="89">
        <v>704</v>
      </c>
      <c r="B150" s="88">
        <v>42898</v>
      </c>
      <c r="C150" s="89" t="s">
        <v>4602</v>
      </c>
      <c r="D150" s="89" t="s">
        <v>4202</v>
      </c>
      <c r="E150" s="89" t="s">
        <v>4203</v>
      </c>
      <c r="F150" s="89" t="s">
        <v>4295</v>
      </c>
      <c r="G150" s="89" t="s">
        <v>4296</v>
      </c>
      <c r="H150" s="89" t="s">
        <v>4297</v>
      </c>
      <c r="I150" s="89">
        <v>2.8800000000000002E-3</v>
      </c>
      <c r="J150" s="90" t="s">
        <v>4208</v>
      </c>
      <c r="K150" s="90" t="s">
        <v>4263</v>
      </c>
      <c r="L150" s="90" t="s">
        <v>4603</v>
      </c>
      <c r="M150" s="88">
        <v>42948</v>
      </c>
    </row>
    <row r="151" spans="1:13" ht="22.5" x14ac:dyDescent="0.25">
      <c r="A151" s="89">
        <v>362</v>
      </c>
      <c r="B151" s="88">
        <v>42899</v>
      </c>
      <c r="C151" s="89" t="s">
        <v>4604</v>
      </c>
      <c r="D151" s="89" t="s">
        <v>4202</v>
      </c>
      <c r="E151" s="89" t="s">
        <v>4219</v>
      </c>
      <c r="F151" s="89" t="s">
        <v>4295</v>
      </c>
      <c r="G151" s="89" t="s">
        <v>4296</v>
      </c>
      <c r="H151" s="89" t="s">
        <v>4297</v>
      </c>
      <c r="I151" s="89">
        <v>1.77E-2</v>
      </c>
      <c r="J151" s="90" t="s">
        <v>4205</v>
      </c>
      <c r="K151" s="90" t="s">
        <v>4206</v>
      </c>
      <c r="L151" s="90" t="s">
        <v>4605</v>
      </c>
      <c r="M151" s="88">
        <v>43040</v>
      </c>
    </row>
    <row r="152" spans="1:13" ht="22.5" x14ac:dyDescent="0.25">
      <c r="A152" s="89">
        <v>595</v>
      </c>
      <c r="B152" s="88">
        <v>42899</v>
      </c>
      <c r="C152" s="89" t="s">
        <v>4606</v>
      </c>
      <c r="D152" s="89" t="s">
        <v>4202</v>
      </c>
      <c r="E152" s="89" t="s">
        <v>4219</v>
      </c>
      <c r="F152" s="89" t="s">
        <v>4295</v>
      </c>
      <c r="G152" s="89" t="s">
        <v>4296</v>
      </c>
      <c r="H152" s="89" t="s">
        <v>4297</v>
      </c>
      <c r="I152" s="89">
        <v>2.3999999999999998E-3</v>
      </c>
      <c r="J152" s="90" t="s">
        <v>4227</v>
      </c>
      <c r="K152" s="90" t="s">
        <v>4607</v>
      </c>
      <c r="L152" s="90" t="s">
        <v>4605</v>
      </c>
      <c r="M152" s="88">
        <v>42979</v>
      </c>
    </row>
    <row r="153" spans="1:13" ht="22.5" x14ac:dyDescent="0.25">
      <c r="A153" s="89">
        <v>1146</v>
      </c>
      <c r="B153" s="88">
        <v>42899</v>
      </c>
      <c r="C153" s="89" t="s">
        <v>4608</v>
      </c>
      <c r="D153" s="89" t="s">
        <v>4202</v>
      </c>
      <c r="E153" s="89" t="s">
        <v>4219</v>
      </c>
      <c r="F153" s="89" t="s">
        <v>4295</v>
      </c>
      <c r="G153" s="89" t="s">
        <v>4296</v>
      </c>
      <c r="H153" s="89" t="s">
        <v>4297</v>
      </c>
      <c r="I153" s="89">
        <v>1.4160000000000001E-2</v>
      </c>
      <c r="J153" s="90" t="s">
        <v>4205</v>
      </c>
      <c r="K153" s="90" t="s">
        <v>4609</v>
      </c>
      <c r="L153" s="90" t="s">
        <v>4605</v>
      </c>
      <c r="M153" s="88">
        <v>43040</v>
      </c>
    </row>
    <row r="154" spans="1:13" ht="22.5" x14ac:dyDescent="0.25">
      <c r="A154" s="89">
        <v>1148</v>
      </c>
      <c r="B154" s="88">
        <v>42901</v>
      </c>
      <c r="C154" s="89" t="s">
        <v>4610</v>
      </c>
      <c r="D154" s="89" t="s">
        <v>4202</v>
      </c>
      <c r="E154" s="89" t="s">
        <v>4219</v>
      </c>
      <c r="F154" s="89" t="s">
        <v>4295</v>
      </c>
      <c r="G154" s="89" t="s">
        <v>4296</v>
      </c>
      <c r="H154" s="89" t="s">
        <v>4297</v>
      </c>
      <c r="I154" s="89">
        <v>1.1000000000000001E-3</v>
      </c>
      <c r="J154" s="90" t="s">
        <v>17</v>
      </c>
      <c r="K154" s="90" t="s">
        <v>4611</v>
      </c>
      <c r="L154" s="90" t="s">
        <v>4612</v>
      </c>
      <c r="M154" s="88">
        <v>42948</v>
      </c>
    </row>
    <row r="155" spans="1:13" ht="78.75" x14ac:dyDescent="0.25">
      <c r="A155" s="89">
        <v>1149</v>
      </c>
      <c r="B155" s="88">
        <v>42907</v>
      </c>
      <c r="C155" s="89" t="s">
        <v>4613</v>
      </c>
      <c r="D155" s="89" t="s">
        <v>4202</v>
      </c>
      <c r="E155" s="89" t="s">
        <v>4219</v>
      </c>
      <c r="F155" s="89" t="s">
        <v>4295</v>
      </c>
      <c r="G155" s="89" t="s">
        <v>4296</v>
      </c>
      <c r="H155" s="89" t="s">
        <v>4297</v>
      </c>
      <c r="I155" s="89">
        <v>2.376E-2</v>
      </c>
      <c r="J155" s="90" t="s">
        <v>4233</v>
      </c>
      <c r="K155" s="90" t="s">
        <v>4234</v>
      </c>
      <c r="L155" s="90" t="s">
        <v>4285</v>
      </c>
      <c r="M155" s="88">
        <v>43070</v>
      </c>
    </row>
    <row r="156" spans="1:13" ht="22.5" x14ac:dyDescent="0.25">
      <c r="A156" s="89">
        <v>506</v>
      </c>
      <c r="B156" s="88">
        <v>42909</v>
      </c>
      <c r="C156" s="89" t="s">
        <v>4614</v>
      </c>
      <c r="D156" s="89" t="s">
        <v>4202</v>
      </c>
      <c r="E156" s="89" t="s">
        <v>4203</v>
      </c>
      <c r="F156" s="89" t="s">
        <v>4295</v>
      </c>
      <c r="G156" s="89" t="s">
        <v>4296</v>
      </c>
      <c r="H156" s="89" t="s">
        <v>4297</v>
      </c>
      <c r="I156" s="89">
        <v>3.2000000000000002E-3</v>
      </c>
      <c r="J156" s="90" t="s">
        <v>4227</v>
      </c>
      <c r="K156" s="90" t="s">
        <v>4615</v>
      </c>
      <c r="L156" s="90" t="s">
        <v>4616</v>
      </c>
      <c r="M156" s="88">
        <v>42979</v>
      </c>
    </row>
    <row r="157" spans="1:13" ht="22.5" x14ac:dyDescent="0.25">
      <c r="A157" s="89">
        <v>1092</v>
      </c>
      <c r="B157" s="88">
        <v>42913</v>
      </c>
      <c r="C157" s="89" t="s">
        <v>4617</v>
      </c>
      <c r="D157" s="89" t="s">
        <v>4202</v>
      </c>
      <c r="E157" s="89" t="s">
        <v>4219</v>
      </c>
      <c r="F157" s="89" t="s">
        <v>4295</v>
      </c>
      <c r="G157" s="89" t="s">
        <v>4296</v>
      </c>
      <c r="H157" s="89" t="s">
        <v>4297</v>
      </c>
      <c r="I157" s="89">
        <v>0.505</v>
      </c>
      <c r="J157" s="90" t="s">
        <v>17</v>
      </c>
      <c r="K157" s="90" t="s">
        <v>4333</v>
      </c>
      <c r="L157" s="90" t="s">
        <v>4618</v>
      </c>
      <c r="M157" s="88">
        <v>43040</v>
      </c>
    </row>
    <row r="158" spans="1:13" ht="45" x14ac:dyDescent="0.25">
      <c r="A158" s="89">
        <v>936</v>
      </c>
      <c r="B158" s="88">
        <v>42921</v>
      </c>
      <c r="C158" s="89" t="s">
        <v>4619</v>
      </c>
      <c r="D158" s="89" t="s">
        <v>4202</v>
      </c>
      <c r="E158" s="89" t="s">
        <v>4219</v>
      </c>
      <c r="F158" s="89" t="s">
        <v>4295</v>
      </c>
      <c r="G158" s="89" t="s">
        <v>4296</v>
      </c>
      <c r="H158" s="89" t="s">
        <v>4297</v>
      </c>
      <c r="I158" s="89">
        <v>0.29599999999999999</v>
      </c>
      <c r="J158" s="90" t="s">
        <v>4272</v>
      </c>
      <c r="K158" s="90" t="s">
        <v>4273</v>
      </c>
      <c r="L158" s="90" t="s">
        <v>4620</v>
      </c>
      <c r="M158" s="88">
        <v>43070</v>
      </c>
    </row>
    <row r="159" spans="1:13" ht="22.5" x14ac:dyDescent="0.25">
      <c r="A159" s="89">
        <v>1070</v>
      </c>
      <c r="B159" s="88">
        <v>42922</v>
      </c>
      <c r="C159" s="89" t="s">
        <v>4621</v>
      </c>
      <c r="D159" s="89" t="s">
        <v>4202</v>
      </c>
      <c r="E159" s="89" t="s">
        <v>4203</v>
      </c>
      <c r="F159" s="89" t="s">
        <v>4295</v>
      </c>
      <c r="G159" s="89" t="s">
        <v>4296</v>
      </c>
      <c r="H159" s="89" t="s">
        <v>4297</v>
      </c>
      <c r="I159" s="89">
        <v>0.35099999999999998</v>
      </c>
      <c r="J159" s="90" t="s">
        <v>4272</v>
      </c>
      <c r="K159" s="90" t="s">
        <v>4273</v>
      </c>
      <c r="L159" s="90" t="s">
        <v>4334</v>
      </c>
      <c r="M159" s="88">
        <v>43070</v>
      </c>
    </row>
    <row r="160" spans="1:13" ht="22.5" x14ac:dyDescent="0.25">
      <c r="A160" s="89">
        <v>1123</v>
      </c>
      <c r="B160" s="88">
        <v>42930</v>
      </c>
      <c r="C160" s="89" t="s">
        <v>4622</v>
      </c>
      <c r="D160" s="89" t="s">
        <v>4202</v>
      </c>
      <c r="E160" s="89" t="s">
        <v>4203</v>
      </c>
      <c r="F160" s="89" t="s">
        <v>4295</v>
      </c>
      <c r="G160" s="89" t="s">
        <v>4296</v>
      </c>
      <c r="H160" s="89" t="s">
        <v>4297</v>
      </c>
      <c r="I160" s="89">
        <v>5.0349999999999999E-2</v>
      </c>
      <c r="J160" s="90" t="s">
        <v>4224</v>
      </c>
      <c r="K160" s="90" t="s">
        <v>4225</v>
      </c>
      <c r="L160" s="90" t="s">
        <v>4210</v>
      </c>
      <c r="M160" s="88">
        <v>42948</v>
      </c>
    </row>
    <row r="161" spans="1:13" ht="33.75" x14ac:dyDescent="0.25">
      <c r="A161" s="89">
        <v>1040</v>
      </c>
      <c r="B161" s="88">
        <v>42937</v>
      </c>
      <c r="C161" s="89" t="s">
        <v>4623</v>
      </c>
      <c r="D161" s="89" t="s">
        <v>4202</v>
      </c>
      <c r="E161" s="89" t="s">
        <v>4204</v>
      </c>
      <c r="F161" s="89" t="s">
        <v>4295</v>
      </c>
      <c r="G161" s="89" t="s">
        <v>4296</v>
      </c>
      <c r="H161" s="89" t="s">
        <v>4297</v>
      </c>
      <c r="I161" s="89">
        <v>0.03</v>
      </c>
      <c r="J161" s="90" t="s">
        <v>4208</v>
      </c>
      <c r="K161" s="90" t="s">
        <v>4511</v>
      </c>
      <c r="L161" s="90" t="s">
        <v>4364</v>
      </c>
      <c r="M161" s="88">
        <v>43101</v>
      </c>
    </row>
    <row r="162" spans="1:13" ht="78.75" x14ac:dyDescent="0.25">
      <c r="A162" s="89">
        <v>1065</v>
      </c>
      <c r="B162" s="88">
        <v>42941</v>
      </c>
      <c r="C162" s="89" t="s">
        <v>4624</v>
      </c>
      <c r="D162" s="89" t="s">
        <v>4202</v>
      </c>
      <c r="E162" s="89" t="s">
        <v>4219</v>
      </c>
      <c r="F162" s="89" t="s">
        <v>4295</v>
      </c>
      <c r="G162" s="89" t="s">
        <v>4296</v>
      </c>
      <c r="H162" s="89" t="s">
        <v>4297</v>
      </c>
      <c r="I162" s="89">
        <v>0.33263999999999999</v>
      </c>
      <c r="J162" s="90" t="s">
        <v>4217</v>
      </c>
      <c r="K162" s="90" t="s">
        <v>4404</v>
      </c>
      <c r="L162" s="90" t="s">
        <v>4508</v>
      </c>
      <c r="M162" s="88">
        <v>43070</v>
      </c>
    </row>
    <row r="163" spans="1:13" ht="67.5" x14ac:dyDescent="0.25">
      <c r="A163" s="89">
        <v>1128</v>
      </c>
      <c r="B163" s="88">
        <v>42944</v>
      </c>
      <c r="C163" s="89" t="s">
        <v>4625</v>
      </c>
      <c r="D163" s="89" t="s">
        <v>4202</v>
      </c>
      <c r="E163" s="89" t="s">
        <v>4219</v>
      </c>
      <c r="F163" s="89" t="s">
        <v>4295</v>
      </c>
      <c r="G163" s="89" t="s">
        <v>4296</v>
      </c>
      <c r="H163" s="89" t="s">
        <v>4297</v>
      </c>
      <c r="I163" s="89">
        <v>2.145E-2</v>
      </c>
      <c r="J163" s="90" t="s">
        <v>4272</v>
      </c>
      <c r="K163" s="90" t="s">
        <v>4273</v>
      </c>
      <c r="L163" s="90" t="s">
        <v>4626</v>
      </c>
      <c r="M163" s="88">
        <v>43101</v>
      </c>
    </row>
    <row r="164" spans="1:13" ht="56.25" x14ac:dyDescent="0.25">
      <c r="A164" s="89">
        <v>622</v>
      </c>
      <c r="B164" s="88">
        <v>42947</v>
      </c>
      <c r="C164" s="89" t="s">
        <v>4627</v>
      </c>
      <c r="D164" s="89" t="s">
        <v>4202</v>
      </c>
      <c r="E164" s="89" t="s">
        <v>4219</v>
      </c>
      <c r="F164" s="89" t="s">
        <v>4295</v>
      </c>
      <c r="G164" s="89" t="s">
        <v>4296</v>
      </c>
      <c r="H164" s="89" t="s">
        <v>4297</v>
      </c>
      <c r="I164" s="89">
        <v>1.4999999999999999E-2</v>
      </c>
      <c r="J164" s="90" t="s">
        <v>4267</v>
      </c>
      <c r="K164" s="90" t="s">
        <v>4268</v>
      </c>
      <c r="L164" s="90" t="s">
        <v>4628</v>
      </c>
      <c r="M164" s="88">
        <v>42979</v>
      </c>
    </row>
    <row r="165" spans="1:13" ht="45" x14ac:dyDescent="0.25">
      <c r="A165" s="89">
        <v>725</v>
      </c>
      <c r="B165" s="88">
        <v>42948</v>
      </c>
      <c r="C165" s="89" t="s">
        <v>4629</v>
      </c>
      <c r="D165" s="89" t="s">
        <v>4202</v>
      </c>
      <c r="E165" s="89" t="s">
        <v>4203</v>
      </c>
      <c r="F165" s="89" t="s">
        <v>4295</v>
      </c>
      <c r="G165" s="89" t="s">
        <v>4296</v>
      </c>
      <c r="H165" s="89" t="s">
        <v>4297</v>
      </c>
      <c r="I165" s="89">
        <v>2.5000000000000001E-2</v>
      </c>
      <c r="J165" s="90" t="s">
        <v>4254</v>
      </c>
      <c r="K165" s="90" t="s">
        <v>4424</v>
      </c>
      <c r="L165" s="90" t="s">
        <v>4630</v>
      </c>
      <c r="M165" s="88">
        <v>43040</v>
      </c>
    </row>
    <row r="166" spans="1:13" ht="45" x14ac:dyDescent="0.25">
      <c r="A166" s="89">
        <v>1164</v>
      </c>
      <c r="B166" s="88">
        <v>42948</v>
      </c>
      <c r="C166" s="89" t="s">
        <v>4631</v>
      </c>
      <c r="D166" s="89" t="s">
        <v>4202</v>
      </c>
      <c r="E166" s="89" t="s">
        <v>4219</v>
      </c>
      <c r="F166" s="89" t="s">
        <v>4295</v>
      </c>
      <c r="G166" s="89" t="s">
        <v>4296</v>
      </c>
      <c r="H166" s="89" t="s">
        <v>4297</v>
      </c>
      <c r="I166" s="89">
        <v>8.0999999999999996E-3</v>
      </c>
      <c r="J166" s="90" t="s">
        <v>17</v>
      </c>
      <c r="K166" s="90" t="s">
        <v>4632</v>
      </c>
      <c r="L166" s="90" t="s">
        <v>4633</v>
      </c>
      <c r="M166" s="88">
        <v>43070</v>
      </c>
    </row>
    <row r="167" spans="1:13" ht="22.5" x14ac:dyDescent="0.25">
      <c r="A167" s="89">
        <v>225</v>
      </c>
      <c r="B167" s="88">
        <v>42951</v>
      </c>
      <c r="C167" s="89" t="s">
        <v>4634</v>
      </c>
      <c r="D167" s="89" t="s">
        <v>4202</v>
      </c>
      <c r="E167" s="89" t="s">
        <v>4203</v>
      </c>
      <c r="F167" s="89" t="s">
        <v>4295</v>
      </c>
      <c r="G167" s="89" t="s">
        <v>4296</v>
      </c>
      <c r="H167" s="89" t="s">
        <v>4297</v>
      </c>
      <c r="I167" s="89">
        <v>0.10494000000000001</v>
      </c>
      <c r="J167" s="90" t="s">
        <v>4205</v>
      </c>
      <c r="K167" s="90" t="s">
        <v>4635</v>
      </c>
      <c r="L167" s="90" t="s">
        <v>4210</v>
      </c>
      <c r="M167" s="88">
        <v>43132</v>
      </c>
    </row>
    <row r="168" spans="1:13" ht="45" x14ac:dyDescent="0.25">
      <c r="A168" s="89">
        <v>807</v>
      </c>
      <c r="B168" s="88">
        <v>42951</v>
      </c>
      <c r="C168" s="89" t="s">
        <v>4636</v>
      </c>
      <c r="D168" s="89" t="s">
        <v>4202</v>
      </c>
      <c r="E168" s="89" t="s">
        <v>4219</v>
      </c>
      <c r="F168" s="89" t="s">
        <v>4295</v>
      </c>
      <c r="G168" s="89" t="s">
        <v>4296</v>
      </c>
      <c r="H168" s="89" t="s">
        <v>4297</v>
      </c>
      <c r="I168" s="89">
        <v>0.34510000000000002</v>
      </c>
      <c r="J168" s="90" t="s">
        <v>4236</v>
      </c>
      <c r="K168" s="90" t="s">
        <v>4637</v>
      </c>
      <c r="L168" s="90" t="s">
        <v>4638</v>
      </c>
      <c r="M168" s="88">
        <v>43313</v>
      </c>
    </row>
    <row r="169" spans="1:13" ht="22.5" x14ac:dyDescent="0.25">
      <c r="A169" s="89">
        <v>640</v>
      </c>
      <c r="B169" s="88">
        <v>42962</v>
      </c>
      <c r="C169" s="89" t="s">
        <v>4639</v>
      </c>
      <c r="D169" s="89" t="s">
        <v>4202</v>
      </c>
      <c r="E169" s="89" t="s">
        <v>4204</v>
      </c>
      <c r="F169" s="89" t="s">
        <v>4295</v>
      </c>
      <c r="G169" s="89" t="s">
        <v>4296</v>
      </c>
      <c r="H169" s="89" t="s">
        <v>4297</v>
      </c>
      <c r="I169" s="89">
        <v>0.55000000000000004</v>
      </c>
      <c r="J169" s="90" t="s">
        <v>4205</v>
      </c>
      <c r="K169" s="90" t="s">
        <v>4206</v>
      </c>
      <c r="L169" s="90" t="s">
        <v>4640</v>
      </c>
      <c r="M169" s="88">
        <v>43191</v>
      </c>
    </row>
    <row r="170" spans="1:13" ht="56.25" x14ac:dyDescent="0.25">
      <c r="A170" s="89">
        <v>912</v>
      </c>
      <c r="B170" s="88">
        <v>42962</v>
      </c>
      <c r="C170" s="89" t="s">
        <v>4641</v>
      </c>
      <c r="D170" s="89" t="s">
        <v>4202</v>
      </c>
      <c r="E170" s="89" t="s">
        <v>4219</v>
      </c>
      <c r="F170" s="89" t="s">
        <v>4295</v>
      </c>
      <c r="G170" s="89" t="s">
        <v>4296</v>
      </c>
      <c r="H170" s="89" t="s">
        <v>4297</v>
      </c>
      <c r="I170" s="89">
        <v>1.4500000000000001E-2</v>
      </c>
      <c r="J170" s="90" t="s">
        <v>24</v>
      </c>
      <c r="K170" s="90" t="s">
        <v>4349</v>
      </c>
      <c r="L170" s="90" t="s">
        <v>4642</v>
      </c>
      <c r="M170" s="88">
        <v>42979</v>
      </c>
    </row>
    <row r="171" spans="1:13" ht="56.25" x14ac:dyDescent="0.25">
      <c r="A171" s="89">
        <v>63</v>
      </c>
      <c r="B171" s="88">
        <v>42964</v>
      </c>
      <c r="C171" s="89" t="s">
        <v>4643</v>
      </c>
      <c r="D171" s="89" t="s">
        <v>4202</v>
      </c>
      <c r="E171" s="89" t="s">
        <v>4203</v>
      </c>
      <c r="F171" s="89" t="s">
        <v>4295</v>
      </c>
      <c r="G171" s="89" t="s">
        <v>4296</v>
      </c>
      <c r="H171" s="89" t="s">
        <v>4297</v>
      </c>
      <c r="I171" s="89">
        <v>0.90239999999999998</v>
      </c>
      <c r="J171" s="90" t="s">
        <v>4208</v>
      </c>
      <c r="K171" s="90" t="s">
        <v>4209</v>
      </c>
      <c r="L171" s="90" t="s">
        <v>4210</v>
      </c>
      <c r="M171" s="88">
        <v>43040</v>
      </c>
    </row>
    <row r="172" spans="1:13" ht="22.5" x14ac:dyDescent="0.25">
      <c r="A172" s="89">
        <v>224</v>
      </c>
      <c r="B172" s="88">
        <v>42964</v>
      </c>
      <c r="C172" s="89" t="s">
        <v>4644</v>
      </c>
      <c r="D172" s="89" t="s">
        <v>4202</v>
      </c>
      <c r="E172" s="89" t="s">
        <v>4203</v>
      </c>
      <c r="F172" s="89" t="s">
        <v>4295</v>
      </c>
      <c r="G172" s="89" t="s">
        <v>4296</v>
      </c>
      <c r="H172" s="89" t="s">
        <v>4297</v>
      </c>
      <c r="I172" s="89">
        <v>5.0880000000000002E-2</v>
      </c>
      <c r="J172" s="90" t="s">
        <v>4208</v>
      </c>
      <c r="K172" s="90" t="s">
        <v>4263</v>
      </c>
      <c r="L172" s="90" t="s">
        <v>4210</v>
      </c>
      <c r="M172" s="88">
        <v>42979</v>
      </c>
    </row>
    <row r="173" spans="1:13" ht="22.5" x14ac:dyDescent="0.25">
      <c r="A173" s="89">
        <v>855</v>
      </c>
      <c r="B173" s="88">
        <v>42964</v>
      </c>
      <c r="C173" s="89" t="s">
        <v>4645</v>
      </c>
      <c r="D173" s="89" t="s">
        <v>4202</v>
      </c>
      <c r="E173" s="89" t="s">
        <v>4219</v>
      </c>
      <c r="F173" s="89" t="s">
        <v>4295</v>
      </c>
      <c r="G173" s="89" t="s">
        <v>4296</v>
      </c>
      <c r="H173" s="89" t="s">
        <v>4297</v>
      </c>
      <c r="I173" s="89">
        <v>0.218</v>
      </c>
      <c r="J173" s="90" t="s">
        <v>4208</v>
      </c>
      <c r="K173" s="90" t="s">
        <v>4263</v>
      </c>
      <c r="L173" s="90" t="s">
        <v>4646</v>
      </c>
      <c r="M173" s="88">
        <v>43009</v>
      </c>
    </row>
    <row r="174" spans="1:13" ht="56.25" x14ac:dyDescent="0.25">
      <c r="A174" s="89">
        <v>1150</v>
      </c>
      <c r="B174" s="88">
        <v>42964</v>
      </c>
      <c r="C174" s="89" t="s">
        <v>4647</v>
      </c>
      <c r="D174" s="89" t="s">
        <v>4202</v>
      </c>
      <c r="E174" s="89" t="s">
        <v>4219</v>
      </c>
      <c r="F174" s="89" t="s">
        <v>4295</v>
      </c>
      <c r="G174" s="89" t="s">
        <v>4296</v>
      </c>
      <c r="H174" s="89" t="s">
        <v>4297</v>
      </c>
      <c r="I174" s="89">
        <v>6.7320000000000005E-2</v>
      </c>
      <c r="J174" s="90" t="s">
        <v>4233</v>
      </c>
      <c r="K174" s="90" t="s">
        <v>4234</v>
      </c>
      <c r="L174" s="90" t="s">
        <v>4285</v>
      </c>
      <c r="M174" s="88">
        <v>43040</v>
      </c>
    </row>
    <row r="175" spans="1:13" ht="22.5" x14ac:dyDescent="0.25">
      <c r="A175" s="89">
        <v>641</v>
      </c>
      <c r="B175" s="88">
        <v>42969</v>
      </c>
      <c r="C175" s="89" t="s">
        <v>4648</v>
      </c>
      <c r="D175" s="89" t="s">
        <v>4202</v>
      </c>
      <c r="E175" s="89" t="s">
        <v>4203</v>
      </c>
      <c r="F175" s="89" t="s">
        <v>4295</v>
      </c>
      <c r="G175" s="89" t="s">
        <v>4296</v>
      </c>
      <c r="H175" s="89" t="s">
        <v>4297</v>
      </c>
      <c r="I175" s="89">
        <v>0.1125</v>
      </c>
      <c r="J175" s="90" t="s">
        <v>4224</v>
      </c>
      <c r="K175" s="90" t="s">
        <v>4225</v>
      </c>
      <c r="L175" s="90" t="s">
        <v>4649</v>
      </c>
      <c r="M175" s="88">
        <v>43009</v>
      </c>
    </row>
    <row r="176" spans="1:13" ht="33.75" x14ac:dyDescent="0.25">
      <c r="A176" s="89">
        <v>684</v>
      </c>
      <c r="B176" s="88">
        <v>42969</v>
      </c>
      <c r="C176" s="89" t="s">
        <v>4650</v>
      </c>
      <c r="D176" s="89" t="s">
        <v>4202</v>
      </c>
      <c r="E176" s="89" t="s">
        <v>4219</v>
      </c>
      <c r="F176" s="89" t="s">
        <v>4295</v>
      </c>
      <c r="G176" s="89" t="s">
        <v>4296</v>
      </c>
      <c r="H176" s="89" t="s">
        <v>4297</v>
      </c>
      <c r="I176" s="89">
        <v>2.16E-3</v>
      </c>
      <c r="J176" s="90" t="s">
        <v>4513</v>
      </c>
      <c r="K176" s="90" t="s">
        <v>4514</v>
      </c>
      <c r="L176" s="90" t="s">
        <v>4651</v>
      </c>
      <c r="M176" s="88">
        <v>42917</v>
      </c>
    </row>
    <row r="177" spans="1:13" ht="22.5" x14ac:dyDescent="0.25">
      <c r="A177" s="89">
        <v>307</v>
      </c>
      <c r="B177" s="88">
        <v>42978</v>
      </c>
      <c r="C177" s="89" t="s">
        <v>4652</v>
      </c>
      <c r="D177" s="89" t="s">
        <v>4202</v>
      </c>
      <c r="E177" s="89" t="s">
        <v>4219</v>
      </c>
      <c r="F177" s="89" t="s">
        <v>4295</v>
      </c>
      <c r="G177" s="89" t="s">
        <v>4296</v>
      </c>
      <c r="H177" s="89" t="s">
        <v>4297</v>
      </c>
      <c r="I177" s="89">
        <v>2.7E-2</v>
      </c>
      <c r="J177" s="90" t="s">
        <v>4236</v>
      </c>
      <c r="K177" s="90" t="s">
        <v>4242</v>
      </c>
      <c r="L177" s="90" t="s">
        <v>4653</v>
      </c>
      <c r="M177" s="88">
        <v>43132</v>
      </c>
    </row>
    <row r="178" spans="1:13" ht="22.5" x14ac:dyDescent="0.25">
      <c r="A178" s="89">
        <v>352</v>
      </c>
      <c r="B178" s="88">
        <v>42978</v>
      </c>
      <c r="C178" s="89" t="s">
        <v>4654</v>
      </c>
      <c r="D178" s="89" t="s">
        <v>4202</v>
      </c>
      <c r="E178" s="89" t="s">
        <v>4219</v>
      </c>
      <c r="F178" s="89" t="s">
        <v>4295</v>
      </c>
      <c r="G178" s="89" t="s">
        <v>4296</v>
      </c>
      <c r="H178" s="89" t="s">
        <v>4297</v>
      </c>
      <c r="I178" s="89">
        <v>1.2E-2</v>
      </c>
      <c r="J178" s="90" t="s">
        <v>4236</v>
      </c>
      <c r="K178" s="90" t="s">
        <v>4242</v>
      </c>
      <c r="L178" s="90" t="s">
        <v>4655</v>
      </c>
      <c r="M178" s="88">
        <v>43101</v>
      </c>
    </row>
    <row r="179" spans="1:13" ht="22.5" x14ac:dyDescent="0.25">
      <c r="A179" s="89">
        <v>317</v>
      </c>
      <c r="B179" s="88">
        <v>42979</v>
      </c>
      <c r="C179" s="89" t="s">
        <v>4656</v>
      </c>
      <c r="D179" s="89" t="s">
        <v>4202</v>
      </c>
      <c r="E179" s="89" t="s">
        <v>4219</v>
      </c>
      <c r="F179" s="89" t="s">
        <v>4295</v>
      </c>
      <c r="G179" s="89" t="s">
        <v>4296</v>
      </c>
      <c r="H179" s="89" t="s">
        <v>4297</v>
      </c>
      <c r="I179" s="89">
        <v>0.08</v>
      </c>
      <c r="J179" s="90" t="s">
        <v>4208</v>
      </c>
      <c r="K179" s="90" t="s">
        <v>4312</v>
      </c>
      <c r="L179" s="90" t="s">
        <v>4313</v>
      </c>
      <c r="M179" s="88">
        <v>43070</v>
      </c>
    </row>
    <row r="180" spans="1:13" ht="33.75" x14ac:dyDescent="0.25">
      <c r="A180" s="89">
        <v>1170</v>
      </c>
      <c r="B180" s="88">
        <v>42986</v>
      </c>
      <c r="C180" s="89" t="s">
        <v>4657</v>
      </c>
      <c r="D180" s="89" t="s">
        <v>4202</v>
      </c>
      <c r="E180" s="89" t="s">
        <v>4219</v>
      </c>
      <c r="F180" s="89" t="s">
        <v>4295</v>
      </c>
      <c r="G180" s="89" t="s">
        <v>4296</v>
      </c>
      <c r="H180" s="89" t="s">
        <v>4297</v>
      </c>
      <c r="I180" s="89">
        <v>1.7999999999999999E-2</v>
      </c>
      <c r="J180" s="90" t="s">
        <v>4227</v>
      </c>
      <c r="K180" s="90" t="s">
        <v>4658</v>
      </c>
      <c r="L180" s="90" t="s">
        <v>4659</v>
      </c>
      <c r="M180" s="88">
        <v>43716</v>
      </c>
    </row>
    <row r="181" spans="1:13" ht="56.25" x14ac:dyDescent="0.25">
      <c r="A181" s="89">
        <v>902</v>
      </c>
      <c r="B181" s="88">
        <v>42990</v>
      </c>
      <c r="C181" s="89" t="s">
        <v>4660</v>
      </c>
      <c r="D181" s="89" t="s">
        <v>4202</v>
      </c>
      <c r="E181" s="89" t="s">
        <v>4204</v>
      </c>
      <c r="F181" s="89" t="s">
        <v>4295</v>
      </c>
      <c r="G181" s="89" t="s">
        <v>4296</v>
      </c>
      <c r="H181" s="89" t="s">
        <v>4297</v>
      </c>
      <c r="I181" s="89">
        <v>0.44</v>
      </c>
      <c r="J181" s="90" t="s">
        <v>4227</v>
      </c>
      <c r="K181" s="90" t="s">
        <v>4345</v>
      </c>
      <c r="L181" s="90" t="s">
        <v>4661</v>
      </c>
      <c r="M181" s="88">
        <v>43313</v>
      </c>
    </row>
    <row r="182" spans="1:13" ht="45" x14ac:dyDescent="0.25">
      <c r="A182" s="89">
        <v>181</v>
      </c>
      <c r="B182" s="88">
        <v>42991</v>
      </c>
      <c r="C182" s="89" t="s">
        <v>4662</v>
      </c>
      <c r="D182" s="89" t="s">
        <v>4202</v>
      </c>
      <c r="E182" s="89" t="s">
        <v>4219</v>
      </c>
      <c r="F182" s="89" t="s">
        <v>4295</v>
      </c>
      <c r="G182" s="89" t="s">
        <v>4296</v>
      </c>
      <c r="H182" s="89" t="s">
        <v>4297</v>
      </c>
      <c r="I182" s="89">
        <v>5.4000000000000003E-3</v>
      </c>
      <c r="J182" s="90" t="s">
        <v>4205</v>
      </c>
      <c r="K182" s="90" t="s">
        <v>4206</v>
      </c>
      <c r="L182" s="90" t="s">
        <v>4663</v>
      </c>
      <c r="M182" s="88">
        <v>43070</v>
      </c>
    </row>
    <row r="183" spans="1:13" ht="33.75" x14ac:dyDescent="0.25">
      <c r="A183" s="89">
        <v>289</v>
      </c>
      <c r="B183" s="88">
        <v>42991</v>
      </c>
      <c r="C183" s="89" t="s">
        <v>4664</v>
      </c>
      <c r="D183" s="89" t="s">
        <v>4202</v>
      </c>
      <c r="E183" s="89" t="s">
        <v>4219</v>
      </c>
      <c r="F183" s="89" t="s">
        <v>4295</v>
      </c>
      <c r="G183" s="89" t="s">
        <v>4296</v>
      </c>
      <c r="H183" s="89" t="s">
        <v>4297</v>
      </c>
      <c r="I183" s="89">
        <v>1.8E-3</v>
      </c>
      <c r="J183" s="90" t="s">
        <v>4236</v>
      </c>
      <c r="K183" s="90" t="s">
        <v>4242</v>
      </c>
      <c r="L183" s="90" t="s">
        <v>4665</v>
      </c>
      <c r="M183" s="88">
        <v>43070</v>
      </c>
    </row>
    <row r="184" spans="1:13" ht="45" x14ac:dyDescent="0.25">
      <c r="A184" s="89">
        <v>685</v>
      </c>
      <c r="B184" s="88">
        <v>42991</v>
      </c>
      <c r="C184" s="89" t="s">
        <v>4666</v>
      </c>
      <c r="D184" s="89" t="s">
        <v>4202</v>
      </c>
      <c r="E184" s="89" t="s">
        <v>4219</v>
      </c>
      <c r="F184" s="89" t="s">
        <v>4295</v>
      </c>
      <c r="G184" s="89" t="s">
        <v>4296</v>
      </c>
      <c r="H184" s="89" t="s">
        <v>4297</v>
      </c>
      <c r="I184" s="89">
        <v>3.7199999999999997E-2</v>
      </c>
      <c r="J184" s="90" t="s">
        <v>4272</v>
      </c>
      <c r="K184" s="90" t="s">
        <v>4273</v>
      </c>
      <c r="L184" s="90" t="s">
        <v>4667</v>
      </c>
      <c r="M184" s="88">
        <v>43101</v>
      </c>
    </row>
    <row r="185" spans="1:13" ht="45" x14ac:dyDescent="0.25">
      <c r="A185" s="89">
        <v>1166</v>
      </c>
      <c r="B185" s="88">
        <v>42991</v>
      </c>
      <c r="C185" s="89" t="s">
        <v>4668</v>
      </c>
      <c r="D185" s="89" t="s">
        <v>4202</v>
      </c>
      <c r="E185" s="89" t="s">
        <v>4219</v>
      </c>
      <c r="F185" s="89" t="s">
        <v>4295</v>
      </c>
      <c r="G185" s="89" t="s">
        <v>4296</v>
      </c>
      <c r="H185" s="89" t="s">
        <v>4297</v>
      </c>
      <c r="I185" s="89">
        <v>3.5999999999999999E-3</v>
      </c>
      <c r="J185" s="90" t="s">
        <v>4236</v>
      </c>
      <c r="K185" s="90" t="s">
        <v>4242</v>
      </c>
      <c r="L185" s="90" t="s">
        <v>4669</v>
      </c>
      <c r="M185" s="88">
        <v>43070</v>
      </c>
    </row>
    <row r="186" spans="1:13" ht="33.75" x14ac:dyDescent="0.25">
      <c r="A186" s="89">
        <v>1167</v>
      </c>
      <c r="B186" s="88">
        <v>42991</v>
      </c>
      <c r="C186" s="89" t="s">
        <v>4670</v>
      </c>
      <c r="D186" s="89" t="s">
        <v>4202</v>
      </c>
      <c r="E186" s="89" t="s">
        <v>4219</v>
      </c>
      <c r="F186" s="89" t="s">
        <v>4295</v>
      </c>
      <c r="G186" s="89" t="s">
        <v>4296</v>
      </c>
      <c r="H186" s="89" t="s">
        <v>4297</v>
      </c>
      <c r="I186" s="89">
        <v>9.7799999999999998E-2</v>
      </c>
      <c r="J186" s="90" t="s">
        <v>4236</v>
      </c>
      <c r="K186" s="90" t="s">
        <v>4671</v>
      </c>
      <c r="L186" s="90" t="s">
        <v>4672</v>
      </c>
      <c r="M186" s="88">
        <v>43101</v>
      </c>
    </row>
    <row r="187" spans="1:13" ht="33.75" x14ac:dyDescent="0.25">
      <c r="A187" s="89">
        <v>1175</v>
      </c>
      <c r="B187" s="88">
        <v>43003</v>
      </c>
      <c r="C187" s="89" t="s">
        <v>4673</v>
      </c>
      <c r="D187" s="89" t="s">
        <v>4202</v>
      </c>
      <c r="E187" s="89" t="s">
        <v>4219</v>
      </c>
      <c r="F187" s="89" t="s">
        <v>4295</v>
      </c>
      <c r="G187" s="89" t="s">
        <v>4296</v>
      </c>
      <c r="H187" s="89" t="s">
        <v>4297</v>
      </c>
      <c r="I187" s="89">
        <v>4.4799999999999996E-3</v>
      </c>
      <c r="J187" s="90" t="s">
        <v>4674</v>
      </c>
      <c r="K187" s="90" t="s">
        <v>4675</v>
      </c>
      <c r="L187" s="90" t="s">
        <v>4676</v>
      </c>
      <c r="M187" s="88">
        <v>43070</v>
      </c>
    </row>
    <row r="188" spans="1:13" ht="33.75" x14ac:dyDescent="0.25">
      <c r="A188" s="89">
        <v>1127</v>
      </c>
      <c r="B188" s="88">
        <v>43011</v>
      </c>
      <c r="C188" s="89" t="s">
        <v>4677</v>
      </c>
      <c r="D188" s="89" t="s">
        <v>4202</v>
      </c>
      <c r="E188" s="89" t="s">
        <v>4219</v>
      </c>
      <c r="F188" s="89" t="s">
        <v>4295</v>
      </c>
      <c r="G188" s="89" t="s">
        <v>4296</v>
      </c>
      <c r="H188" s="89" t="s">
        <v>4297</v>
      </c>
      <c r="I188" s="89">
        <v>2.8000000000000001E-2</v>
      </c>
      <c r="J188" s="90" t="s">
        <v>4208</v>
      </c>
      <c r="K188" s="90" t="s">
        <v>4263</v>
      </c>
      <c r="L188" s="90" t="s">
        <v>4678</v>
      </c>
      <c r="M188" s="88">
        <v>42917</v>
      </c>
    </row>
    <row r="189" spans="1:13" ht="33.75" x14ac:dyDescent="0.25">
      <c r="A189" s="89">
        <v>1069</v>
      </c>
      <c r="B189" s="88">
        <v>43017</v>
      </c>
      <c r="C189" s="89" t="s">
        <v>4679</v>
      </c>
      <c r="D189" s="89" t="s">
        <v>4202</v>
      </c>
      <c r="E189" s="89" t="s">
        <v>4203</v>
      </c>
      <c r="F189" s="89" t="s">
        <v>4295</v>
      </c>
      <c r="G189" s="89" t="s">
        <v>4296</v>
      </c>
      <c r="H189" s="89" t="s">
        <v>4297</v>
      </c>
      <c r="I189" s="89">
        <v>2.1999999999999999E-2</v>
      </c>
      <c r="J189" s="90" t="s">
        <v>4247</v>
      </c>
      <c r="K189" s="90" t="s">
        <v>4317</v>
      </c>
      <c r="L189" s="90" t="s">
        <v>4680</v>
      </c>
      <c r="M189" s="88">
        <v>43040</v>
      </c>
    </row>
    <row r="190" spans="1:13" ht="33.75" x14ac:dyDescent="0.25">
      <c r="A190" s="89">
        <v>20</v>
      </c>
      <c r="B190" s="88">
        <v>43018</v>
      </c>
      <c r="C190" s="89" t="s">
        <v>4681</v>
      </c>
      <c r="D190" s="89" t="s">
        <v>4202</v>
      </c>
      <c r="E190" s="89" t="s">
        <v>4204</v>
      </c>
      <c r="F190" s="89" t="s">
        <v>4295</v>
      </c>
      <c r="G190" s="89" t="s">
        <v>4296</v>
      </c>
      <c r="H190" s="89" t="s">
        <v>4297</v>
      </c>
      <c r="I190" s="89">
        <v>0.18</v>
      </c>
      <c r="J190" s="90" t="s">
        <v>4205</v>
      </c>
      <c r="K190" s="90" t="s">
        <v>4543</v>
      </c>
      <c r="L190" s="90" t="s">
        <v>4544</v>
      </c>
      <c r="M190" s="88">
        <v>43221</v>
      </c>
    </row>
    <row r="191" spans="1:13" ht="45" x14ac:dyDescent="0.25">
      <c r="A191" s="89">
        <v>125</v>
      </c>
      <c r="B191" s="88">
        <v>43018</v>
      </c>
      <c r="C191" s="89" t="s">
        <v>4682</v>
      </c>
      <c r="D191" s="89" t="s">
        <v>4202</v>
      </c>
      <c r="E191" s="89" t="s">
        <v>4204</v>
      </c>
      <c r="F191" s="89" t="s">
        <v>4295</v>
      </c>
      <c r="G191" s="89" t="s">
        <v>4296</v>
      </c>
      <c r="H191" s="89" t="s">
        <v>4297</v>
      </c>
      <c r="I191" s="89">
        <v>0.09</v>
      </c>
      <c r="J191" s="90" t="s">
        <v>4224</v>
      </c>
      <c r="K191" s="90" t="s">
        <v>4683</v>
      </c>
      <c r="L191" s="90" t="s">
        <v>4544</v>
      </c>
      <c r="M191" s="88">
        <v>43221</v>
      </c>
    </row>
    <row r="192" spans="1:13" ht="33.75" x14ac:dyDescent="0.25">
      <c r="A192" s="89">
        <v>107</v>
      </c>
      <c r="B192" s="88">
        <v>43019</v>
      </c>
      <c r="C192" s="89" t="s">
        <v>4684</v>
      </c>
      <c r="D192" s="89" t="s">
        <v>4202</v>
      </c>
      <c r="E192" s="89" t="s">
        <v>4204</v>
      </c>
      <c r="F192" s="89" t="s">
        <v>4295</v>
      </c>
      <c r="G192" s="89" t="s">
        <v>4296</v>
      </c>
      <c r="H192" s="89" t="s">
        <v>4297</v>
      </c>
      <c r="I192" s="89">
        <v>0.15</v>
      </c>
      <c r="J192" s="90" t="s">
        <v>4205</v>
      </c>
      <c r="K192" s="90" t="s">
        <v>4685</v>
      </c>
      <c r="L192" s="90" t="s">
        <v>4544</v>
      </c>
      <c r="M192" s="88">
        <v>43221</v>
      </c>
    </row>
    <row r="193" spans="1:13" ht="22.5" x14ac:dyDescent="0.25">
      <c r="A193" s="89">
        <v>347</v>
      </c>
      <c r="B193" s="88">
        <v>43019</v>
      </c>
      <c r="C193" s="89" t="s">
        <v>4686</v>
      </c>
      <c r="D193" s="89" t="s">
        <v>4202</v>
      </c>
      <c r="E193" s="89" t="s">
        <v>4204</v>
      </c>
      <c r="F193" s="89" t="s">
        <v>4295</v>
      </c>
      <c r="G193" s="89" t="s">
        <v>4296</v>
      </c>
      <c r="H193" s="89" t="s">
        <v>4297</v>
      </c>
      <c r="I193" s="89">
        <v>0.12</v>
      </c>
      <c r="J193" s="90" t="s">
        <v>4205</v>
      </c>
      <c r="K193" s="90" t="s">
        <v>4687</v>
      </c>
      <c r="L193" s="90" t="s">
        <v>4448</v>
      </c>
      <c r="M193" s="88">
        <v>43191</v>
      </c>
    </row>
    <row r="194" spans="1:13" ht="22.5" x14ac:dyDescent="0.25">
      <c r="A194" s="89">
        <v>1173</v>
      </c>
      <c r="B194" s="88">
        <v>43020</v>
      </c>
      <c r="C194" s="89" t="s">
        <v>4688</v>
      </c>
      <c r="D194" s="89" t="s">
        <v>4202</v>
      </c>
      <c r="E194" s="89" t="s">
        <v>4219</v>
      </c>
      <c r="F194" s="89" t="s">
        <v>4295</v>
      </c>
      <c r="G194" s="89" t="s">
        <v>4296</v>
      </c>
      <c r="H194" s="89" t="s">
        <v>4297</v>
      </c>
      <c r="I194" s="89">
        <v>55</v>
      </c>
      <c r="J194" s="90" t="s">
        <v>4208</v>
      </c>
      <c r="K194" s="90" t="s">
        <v>4409</v>
      </c>
      <c r="L194" s="90" t="s">
        <v>4689</v>
      </c>
      <c r="M194" s="88">
        <v>43586</v>
      </c>
    </row>
    <row r="195" spans="1:13" ht="22.5" x14ac:dyDescent="0.25">
      <c r="A195" s="89">
        <v>507</v>
      </c>
      <c r="B195" s="88">
        <v>43027</v>
      </c>
      <c r="C195" s="89" t="s">
        <v>4690</v>
      </c>
      <c r="D195" s="89" t="s">
        <v>4202</v>
      </c>
      <c r="E195" s="89" t="s">
        <v>4219</v>
      </c>
      <c r="F195" s="89" t="s">
        <v>4295</v>
      </c>
      <c r="G195" s="89" t="s">
        <v>4296</v>
      </c>
      <c r="H195" s="89" t="s">
        <v>4297</v>
      </c>
      <c r="I195" s="89">
        <v>2E-3</v>
      </c>
      <c r="J195" s="90" t="s">
        <v>4227</v>
      </c>
      <c r="K195" s="90" t="s">
        <v>4607</v>
      </c>
      <c r="L195" s="90" t="s">
        <v>4691</v>
      </c>
      <c r="M195" s="88">
        <v>43009</v>
      </c>
    </row>
    <row r="196" spans="1:13" ht="135" x14ac:dyDescent="0.25">
      <c r="A196" s="89">
        <v>492</v>
      </c>
      <c r="B196" s="88">
        <v>43031</v>
      </c>
      <c r="C196" s="89" t="s">
        <v>4692</v>
      </c>
      <c r="D196" s="89" t="s">
        <v>4202</v>
      </c>
      <c r="E196" s="89" t="s">
        <v>4203</v>
      </c>
      <c r="F196" s="89" t="s">
        <v>4295</v>
      </c>
      <c r="G196" s="89" t="s">
        <v>4296</v>
      </c>
      <c r="H196" s="89" t="s">
        <v>4297</v>
      </c>
      <c r="I196" s="89">
        <v>0.34499999999999997</v>
      </c>
      <c r="J196" s="90" t="s">
        <v>4272</v>
      </c>
      <c r="K196" s="90" t="s">
        <v>4273</v>
      </c>
      <c r="L196" s="90" t="s">
        <v>4693</v>
      </c>
      <c r="M196" s="88">
        <v>43160</v>
      </c>
    </row>
    <row r="197" spans="1:13" ht="56.25" x14ac:dyDescent="0.25">
      <c r="A197" s="89">
        <v>688</v>
      </c>
      <c r="B197" s="88">
        <v>43031</v>
      </c>
      <c r="C197" s="89" t="s">
        <v>4694</v>
      </c>
      <c r="D197" s="89" t="s">
        <v>4202</v>
      </c>
      <c r="E197" s="89" t="s">
        <v>4219</v>
      </c>
      <c r="F197" s="89" t="s">
        <v>4295</v>
      </c>
      <c r="G197" s="89" t="s">
        <v>4296</v>
      </c>
      <c r="H197" s="89" t="s">
        <v>4297</v>
      </c>
      <c r="I197" s="89">
        <v>3.8400000000000001E-3</v>
      </c>
      <c r="J197" s="90" t="s">
        <v>4222</v>
      </c>
      <c r="K197" s="90" t="s">
        <v>4305</v>
      </c>
      <c r="L197" s="90" t="s">
        <v>4695</v>
      </c>
      <c r="M197" s="88">
        <v>43040</v>
      </c>
    </row>
    <row r="198" spans="1:13" ht="33.75" x14ac:dyDescent="0.25">
      <c r="A198" s="89">
        <v>721</v>
      </c>
      <c r="B198" s="88">
        <v>43031</v>
      </c>
      <c r="C198" s="89" t="s">
        <v>4696</v>
      </c>
      <c r="D198" s="89" t="s">
        <v>4202</v>
      </c>
      <c r="E198" s="89" t="s">
        <v>4219</v>
      </c>
      <c r="F198" s="89" t="s">
        <v>4295</v>
      </c>
      <c r="G198" s="89" t="s">
        <v>4296</v>
      </c>
      <c r="H198" s="89" t="s">
        <v>4297</v>
      </c>
      <c r="I198" s="89">
        <v>4.4999999999999997E-3</v>
      </c>
      <c r="J198" s="90" t="s">
        <v>4236</v>
      </c>
      <c r="K198" s="90" t="s">
        <v>4242</v>
      </c>
      <c r="L198" s="90" t="s">
        <v>4697</v>
      </c>
      <c r="M198" s="88">
        <v>43101</v>
      </c>
    </row>
    <row r="199" spans="1:13" ht="33.75" x14ac:dyDescent="0.25">
      <c r="A199" s="89">
        <v>633</v>
      </c>
      <c r="B199" s="88">
        <v>43033</v>
      </c>
      <c r="C199" s="89" t="s">
        <v>4698</v>
      </c>
      <c r="D199" s="89" t="s">
        <v>4202</v>
      </c>
      <c r="E199" s="89" t="s">
        <v>4219</v>
      </c>
      <c r="F199" s="89" t="s">
        <v>4295</v>
      </c>
      <c r="G199" s="89" t="s">
        <v>4296</v>
      </c>
      <c r="H199" s="89" t="s">
        <v>4297</v>
      </c>
      <c r="I199" s="89">
        <v>1.8599999999999998E-2</v>
      </c>
      <c r="J199" s="90" t="s">
        <v>4205</v>
      </c>
      <c r="K199" s="90" t="s">
        <v>4699</v>
      </c>
      <c r="L199" s="90" t="s">
        <v>4700</v>
      </c>
      <c r="M199" s="88">
        <v>43146</v>
      </c>
    </row>
    <row r="200" spans="1:13" ht="56.25" x14ac:dyDescent="0.25">
      <c r="A200" s="89">
        <v>118</v>
      </c>
      <c r="B200" s="88">
        <v>43034</v>
      </c>
      <c r="C200" s="89" t="s">
        <v>4701</v>
      </c>
      <c r="D200" s="89" t="s">
        <v>4202</v>
      </c>
      <c r="E200" s="89" t="s">
        <v>4219</v>
      </c>
      <c r="F200" s="89" t="s">
        <v>4295</v>
      </c>
      <c r="G200" s="89" t="s">
        <v>4296</v>
      </c>
      <c r="H200" s="89" t="s">
        <v>4297</v>
      </c>
      <c r="I200" s="89">
        <v>4.2630000000000001E-2</v>
      </c>
      <c r="J200" s="90" t="s">
        <v>4254</v>
      </c>
      <c r="K200" s="90" t="s">
        <v>4424</v>
      </c>
      <c r="L200" s="90" t="s">
        <v>4702</v>
      </c>
      <c r="M200" s="88">
        <v>43101</v>
      </c>
    </row>
    <row r="201" spans="1:13" ht="56.25" x14ac:dyDescent="0.25">
      <c r="A201" s="89">
        <v>157</v>
      </c>
      <c r="B201" s="88">
        <v>43034</v>
      </c>
      <c r="C201" s="89" t="s">
        <v>4703</v>
      </c>
      <c r="D201" s="89" t="s">
        <v>4202</v>
      </c>
      <c r="E201" s="89" t="s">
        <v>4219</v>
      </c>
      <c r="F201" s="89" t="s">
        <v>4295</v>
      </c>
      <c r="G201" s="89" t="s">
        <v>4296</v>
      </c>
      <c r="H201" s="89" t="s">
        <v>4297</v>
      </c>
      <c r="I201" s="89">
        <v>1.044E-2</v>
      </c>
      <c r="J201" s="90" t="s">
        <v>4254</v>
      </c>
      <c r="K201" s="90" t="s">
        <v>4424</v>
      </c>
      <c r="L201" s="90" t="s">
        <v>4704</v>
      </c>
      <c r="M201" s="88">
        <v>43101</v>
      </c>
    </row>
    <row r="202" spans="1:13" ht="56.25" x14ac:dyDescent="0.25">
      <c r="A202" s="89">
        <v>158</v>
      </c>
      <c r="B202" s="88">
        <v>43034</v>
      </c>
      <c r="C202" s="89" t="s">
        <v>4705</v>
      </c>
      <c r="D202" s="89" t="s">
        <v>4202</v>
      </c>
      <c r="E202" s="89" t="s">
        <v>4219</v>
      </c>
      <c r="F202" s="89" t="s">
        <v>4295</v>
      </c>
      <c r="G202" s="89" t="s">
        <v>4296</v>
      </c>
      <c r="H202" s="89" t="s">
        <v>4297</v>
      </c>
      <c r="I202" s="89">
        <v>6.3800000000000003E-3</v>
      </c>
      <c r="J202" s="90" t="s">
        <v>4254</v>
      </c>
      <c r="K202" s="90" t="s">
        <v>4424</v>
      </c>
      <c r="L202" s="90" t="s">
        <v>4706</v>
      </c>
      <c r="M202" s="88">
        <v>43101</v>
      </c>
    </row>
    <row r="203" spans="1:13" ht="56.25" x14ac:dyDescent="0.25">
      <c r="A203" s="89">
        <v>159</v>
      </c>
      <c r="B203" s="88">
        <v>43034</v>
      </c>
      <c r="C203" s="89" t="s">
        <v>4707</v>
      </c>
      <c r="D203" s="89" t="s">
        <v>4202</v>
      </c>
      <c r="E203" s="89" t="s">
        <v>4219</v>
      </c>
      <c r="F203" s="89" t="s">
        <v>4295</v>
      </c>
      <c r="G203" s="89" t="s">
        <v>4296</v>
      </c>
      <c r="H203" s="89" t="s">
        <v>4297</v>
      </c>
      <c r="I203" s="89">
        <v>4.64E-3</v>
      </c>
      <c r="J203" s="90" t="s">
        <v>4254</v>
      </c>
      <c r="K203" s="90" t="s">
        <v>4424</v>
      </c>
      <c r="L203" s="90" t="s">
        <v>4708</v>
      </c>
      <c r="M203" s="88">
        <v>43101</v>
      </c>
    </row>
    <row r="204" spans="1:13" ht="45" x14ac:dyDescent="0.25">
      <c r="A204" s="89">
        <v>908</v>
      </c>
      <c r="B204" s="88">
        <v>43034</v>
      </c>
      <c r="C204" s="89" t="s">
        <v>4709</v>
      </c>
      <c r="D204" s="89" t="s">
        <v>4202</v>
      </c>
      <c r="E204" s="89" t="s">
        <v>4219</v>
      </c>
      <c r="F204" s="89" t="s">
        <v>4295</v>
      </c>
      <c r="G204" s="89" t="s">
        <v>4296</v>
      </c>
      <c r="H204" s="89" t="s">
        <v>4297</v>
      </c>
      <c r="I204" s="89">
        <v>1.044E-2</v>
      </c>
      <c r="J204" s="90" t="s">
        <v>4227</v>
      </c>
      <c r="K204" s="90" t="s">
        <v>4345</v>
      </c>
      <c r="L204" s="90" t="s">
        <v>4710</v>
      </c>
      <c r="M204" s="88">
        <v>43313</v>
      </c>
    </row>
    <row r="205" spans="1:13" ht="56.25" x14ac:dyDescent="0.25">
      <c r="A205" s="89">
        <v>1066</v>
      </c>
      <c r="B205" s="88">
        <v>43034</v>
      </c>
      <c r="C205" s="89" t="s">
        <v>4711</v>
      </c>
      <c r="D205" s="89" t="s">
        <v>4202</v>
      </c>
      <c r="E205" s="89" t="s">
        <v>4219</v>
      </c>
      <c r="F205" s="89" t="s">
        <v>4295</v>
      </c>
      <c r="G205" s="89" t="s">
        <v>4296</v>
      </c>
      <c r="H205" s="89" t="s">
        <v>4297</v>
      </c>
      <c r="I205" s="89">
        <v>4.6399999999999997E-2</v>
      </c>
      <c r="J205" s="90" t="s">
        <v>4254</v>
      </c>
      <c r="K205" s="90" t="s">
        <v>4424</v>
      </c>
      <c r="L205" s="90" t="s">
        <v>4712</v>
      </c>
      <c r="M205" s="88">
        <v>43101</v>
      </c>
    </row>
    <row r="206" spans="1:13" ht="22.5" x14ac:dyDescent="0.25">
      <c r="A206" s="89">
        <v>126</v>
      </c>
      <c r="B206" s="88">
        <v>43040</v>
      </c>
      <c r="C206" s="89" t="s">
        <v>4713</v>
      </c>
      <c r="D206" s="89" t="s">
        <v>4202</v>
      </c>
      <c r="E206" s="89" t="s">
        <v>4219</v>
      </c>
      <c r="F206" s="89" t="s">
        <v>4295</v>
      </c>
      <c r="G206" s="89" t="s">
        <v>4296</v>
      </c>
      <c r="H206" s="89" t="s">
        <v>4297</v>
      </c>
      <c r="I206" s="89">
        <v>37</v>
      </c>
      <c r="J206" s="90" t="s">
        <v>4208</v>
      </c>
      <c r="K206" s="90" t="s">
        <v>4312</v>
      </c>
      <c r="L206" s="90" t="s">
        <v>4689</v>
      </c>
      <c r="M206" s="88">
        <v>43678</v>
      </c>
    </row>
    <row r="207" spans="1:13" ht="22.5" x14ac:dyDescent="0.25">
      <c r="A207" s="89">
        <v>797</v>
      </c>
      <c r="B207" s="88">
        <v>43040</v>
      </c>
      <c r="C207" s="89" t="s">
        <v>4714</v>
      </c>
      <c r="D207" s="89" t="s">
        <v>4202</v>
      </c>
      <c r="E207" s="89" t="s">
        <v>4204</v>
      </c>
      <c r="F207" s="89" t="s">
        <v>4295</v>
      </c>
      <c r="G207" s="89" t="s">
        <v>4296</v>
      </c>
      <c r="H207" s="89" t="s">
        <v>4297</v>
      </c>
      <c r="I207" s="89">
        <v>19.899999999999999</v>
      </c>
      <c r="J207" s="90" t="s">
        <v>4247</v>
      </c>
      <c r="K207" s="90" t="s">
        <v>4317</v>
      </c>
      <c r="L207" s="90" t="s">
        <v>4318</v>
      </c>
      <c r="M207" s="88">
        <v>42979</v>
      </c>
    </row>
    <row r="208" spans="1:13" ht="22.5" x14ac:dyDescent="0.25">
      <c r="A208" s="89">
        <v>1142</v>
      </c>
      <c r="B208" s="88">
        <v>43042</v>
      </c>
      <c r="C208" s="89" t="s">
        <v>4715</v>
      </c>
      <c r="D208" s="89" t="s">
        <v>4202</v>
      </c>
      <c r="E208" s="89" t="s">
        <v>4219</v>
      </c>
      <c r="F208" s="89" t="s">
        <v>4295</v>
      </c>
      <c r="G208" s="89" t="s">
        <v>4296</v>
      </c>
      <c r="H208" s="89" t="s">
        <v>4297</v>
      </c>
      <c r="I208" s="89">
        <v>4.8599999999999997E-3</v>
      </c>
      <c r="J208" s="90" t="s">
        <v>4272</v>
      </c>
      <c r="K208" s="90" t="s">
        <v>4273</v>
      </c>
      <c r="L208" s="90" t="s">
        <v>4716</v>
      </c>
      <c r="M208" s="88">
        <v>42979</v>
      </c>
    </row>
    <row r="209" spans="1:13" ht="22.5" x14ac:dyDescent="0.25">
      <c r="A209" s="89">
        <v>828</v>
      </c>
      <c r="B209" s="88">
        <v>43047</v>
      </c>
      <c r="C209" s="89" t="s">
        <v>4717</v>
      </c>
      <c r="D209" s="89" t="s">
        <v>4202</v>
      </c>
      <c r="E209" s="89" t="s">
        <v>4219</v>
      </c>
      <c r="F209" s="89" t="s">
        <v>4295</v>
      </c>
      <c r="G209" s="89" t="s">
        <v>4296</v>
      </c>
      <c r="H209" s="89" t="s">
        <v>4297</v>
      </c>
      <c r="I209" s="89">
        <v>4.3880000000000002E-2</v>
      </c>
      <c r="J209" s="90" t="s">
        <v>17</v>
      </c>
      <c r="K209" s="90" t="s">
        <v>4327</v>
      </c>
      <c r="L209" s="90" t="s">
        <v>4718</v>
      </c>
      <c r="M209" s="88">
        <v>43160</v>
      </c>
    </row>
    <row r="210" spans="1:13" ht="33.75" x14ac:dyDescent="0.25">
      <c r="A210" s="89">
        <v>824</v>
      </c>
      <c r="B210" s="88">
        <v>43049</v>
      </c>
      <c r="C210" s="89" t="s">
        <v>4719</v>
      </c>
      <c r="D210" s="89" t="s">
        <v>4202</v>
      </c>
      <c r="E210" s="89" t="s">
        <v>4204</v>
      </c>
      <c r="F210" s="89" t="s">
        <v>4295</v>
      </c>
      <c r="G210" s="89" t="s">
        <v>4296</v>
      </c>
      <c r="H210" s="89" t="s">
        <v>4297</v>
      </c>
      <c r="I210" s="89">
        <v>135.35</v>
      </c>
      <c r="J210" s="90" t="s">
        <v>4247</v>
      </c>
      <c r="K210" s="90" t="s">
        <v>4317</v>
      </c>
      <c r="L210" s="90" t="s">
        <v>4720</v>
      </c>
      <c r="M210" s="88">
        <v>43435</v>
      </c>
    </row>
    <row r="211" spans="1:13" ht="22.5" x14ac:dyDescent="0.25">
      <c r="A211" s="89">
        <v>264</v>
      </c>
      <c r="B211" s="88">
        <v>43056</v>
      </c>
      <c r="C211" s="89" t="s">
        <v>4721</v>
      </c>
      <c r="D211" s="89" t="s">
        <v>4202</v>
      </c>
      <c r="E211" s="89" t="s">
        <v>4219</v>
      </c>
      <c r="F211" s="89" t="s">
        <v>4295</v>
      </c>
      <c r="G211" s="89" t="s">
        <v>4296</v>
      </c>
      <c r="H211" s="89" t="s">
        <v>4297</v>
      </c>
      <c r="I211" s="89">
        <v>0.01</v>
      </c>
      <c r="J211" s="90" t="s">
        <v>4236</v>
      </c>
      <c r="K211" s="90" t="s">
        <v>4671</v>
      </c>
      <c r="L211" s="90" t="s">
        <v>4722</v>
      </c>
      <c r="M211" s="88">
        <v>43070</v>
      </c>
    </row>
    <row r="212" spans="1:13" ht="45" x14ac:dyDescent="0.25">
      <c r="A212" s="89">
        <v>156</v>
      </c>
      <c r="B212" s="88">
        <v>43060</v>
      </c>
      <c r="C212" s="89" t="s">
        <v>4723</v>
      </c>
      <c r="D212" s="89" t="s">
        <v>4202</v>
      </c>
      <c r="E212" s="89" t="s">
        <v>4219</v>
      </c>
      <c r="F212" s="89" t="s">
        <v>4295</v>
      </c>
      <c r="G212" s="89" t="s">
        <v>4296</v>
      </c>
      <c r="H212" s="89" t="s">
        <v>4297</v>
      </c>
      <c r="I212" s="89">
        <v>1.83E-2</v>
      </c>
      <c r="J212" s="90" t="s">
        <v>17</v>
      </c>
      <c r="K212" s="90" t="s">
        <v>4724</v>
      </c>
      <c r="L212" s="90" t="s">
        <v>4725</v>
      </c>
      <c r="M212" s="88">
        <v>43132</v>
      </c>
    </row>
    <row r="213" spans="1:13" ht="33.75" x14ac:dyDescent="0.25">
      <c r="A213" s="89">
        <v>860</v>
      </c>
      <c r="B213" s="88">
        <v>43060</v>
      </c>
      <c r="C213" s="89" t="s">
        <v>4726</v>
      </c>
      <c r="D213" s="89" t="s">
        <v>4202</v>
      </c>
      <c r="E213" s="89" t="s">
        <v>4204</v>
      </c>
      <c r="F213" s="89" t="s">
        <v>4295</v>
      </c>
      <c r="G213" s="89" t="s">
        <v>4296</v>
      </c>
      <c r="H213" s="89" t="s">
        <v>4297</v>
      </c>
      <c r="I213" s="89">
        <v>260.83</v>
      </c>
      <c r="J213" s="90" t="s">
        <v>4205</v>
      </c>
      <c r="K213" s="90" t="s">
        <v>4543</v>
      </c>
      <c r="L213" s="90" t="s">
        <v>4727</v>
      </c>
      <c r="M213" s="88">
        <v>43876</v>
      </c>
    </row>
    <row r="214" spans="1:13" ht="22.5" x14ac:dyDescent="0.25">
      <c r="A214" s="89">
        <v>948</v>
      </c>
      <c r="B214" s="88">
        <v>43061</v>
      </c>
      <c r="C214" s="89" t="s">
        <v>4728</v>
      </c>
      <c r="D214" s="89" t="s">
        <v>4202</v>
      </c>
      <c r="E214" s="89" t="s">
        <v>4219</v>
      </c>
      <c r="F214" s="89" t="s">
        <v>4295</v>
      </c>
      <c r="G214" s="89" t="s">
        <v>4296</v>
      </c>
      <c r="H214" s="89" t="s">
        <v>4297</v>
      </c>
      <c r="I214" s="89">
        <v>120</v>
      </c>
      <c r="J214" s="90" t="s">
        <v>4216</v>
      </c>
      <c r="K214" s="90" t="s">
        <v>4516</v>
      </c>
      <c r="L214" s="90" t="s">
        <v>4729</v>
      </c>
      <c r="M214" s="88">
        <v>43252</v>
      </c>
    </row>
    <row r="215" spans="1:13" ht="67.5" x14ac:dyDescent="0.25">
      <c r="A215" s="89">
        <v>80</v>
      </c>
      <c r="B215" s="88">
        <v>43066</v>
      </c>
      <c r="C215" s="89" t="s">
        <v>4730</v>
      </c>
      <c r="D215" s="89" t="s">
        <v>4202</v>
      </c>
      <c r="E215" s="89" t="s">
        <v>4219</v>
      </c>
      <c r="F215" s="89" t="s">
        <v>4295</v>
      </c>
      <c r="G215" s="89" t="s">
        <v>4296</v>
      </c>
      <c r="H215" s="89" t="s">
        <v>4297</v>
      </c>
      <c r="I215" s="89">
        <v>7.9200000000000007E-2</v>
      </c>
      <c r="J215" s="90" t="s">
        <v>4272</v>
      </c>
      <c r="K215" s="90" t="s">
        <v>4273</v>
      </c>
      <c r="L215" s="90" t="s">
        <v>4570</v>
      </c>
      <c r="M215" s="88">
        <v>43101</v>
      </c>
    </row>
    <row r="216" spans="1:13" ht="56.25" x14ac:dyDescent="0.25">
      <c r="A216" s="89">
        <v>659</v>
      </c>
      <c r="B216" s="88">
        <v>43066</v>
      </c>
      <c r="C216" s="89" t="s">
        <v>4731</v>
      </c>
      <c r="D216" s="89" t="s">
        <v>4202</v>
      </c>
      <c r="E216" s="89" t="s">
        <v>4219</v>
      </c>
      <c r="F216" s="89" t="s">
        <v>4295</v>
      </c>
      <c r="G216" s="89" t="s">
        <v>4296</v>
      </c>
      <c r="H216" s="89" t="s">
        <v>4297</v>
      </c>
      <c r="I216" s="89">
        <v>5.3999999999999999E-2</v>
      </c>
      <c r="J216" s="90" t="s">
        <v>4233</v>
      </c>
      <c r="K216" s="90" t="s">
        <v>4234</v>
      </c>
      <c r="L216" s="90" t="s">
        <v>4732</v>
      </c>
      <c r="M216" s="88">
        <v>43205</v>
      </c>
    </row>
    <row r="217" spans="1:13" ht="67.5" x14ac:dyDescent="0.25">
      <c r="A217" s="89">
        <v>1141</v>
      </c>
      <c r="B217" s="88">
        <v>43066</v>
      </c>
      <c r="C217" s="89" t="s">
        <v>4733</v>
      </c>
      <c r="D217" s="89" t="s">
        <v>4202</v>
      </c>
      <c r="E217" s="89" t="s">
        <v>4219</v>
      </c>
      <c r="F217" s="89" t="s">
        <v>4295</v>
      </c>
      <c r="G217" s="89" t="s">
        <v>4296</v>
      </c>
      <c r="H217" s="89" t="s">
        <v>4297</v>
      </c>
      <c r="I217" s="89">
        <v>1.0880000000000001E-2</v>
      </c>
      <c r="J217" s="90" t="s">
        <v>4233</v>
      </c>
      <c r="K217" s="90" t="s">
        <v>4234</v>
      </c>
      <c r="L217" s="90" t="s">
        <v>4734</v>
      </c>
      <c r="M217" s="88">
        <v>43174</v>
      </c>
    </row>
    <row r="218" spans="1:13" ht="33.75" x14ac:dyDescent="0.25">
      <c r="A218" s="89">
        <v>1180</v>
      </c>
      <c r="B218" s="88">
        <v>43069</v>
      </c>
      <c r="C218" s="89" t="s">
        <v>4735</v>
      </c>
      <c r="D218" s="89" t="s">
        <v>4202</v>
      </c>
      <c r="E218" s="89" t="s">
        <v>4219</v>
      </c>
      <c r="F218" s="89" t="s">
        <v>4295</v>
      </c>
      <c r="G218" s="89" t="s">
        <v>4296</v>
      </c>
      <c r="H218" s="89" t="s">
        <v>4297</v>
      </c>
      <c r="I218" s="89">
        <v>1.6999999999999999E-3</v>
      </c>
      <c r="J218" s="90" t="s">
        <v>17</v>
      </c>
      <c r="K218" s="90" t="s">
        <v>4736</v>
      </c>
      <c r="L218" s="90" t="s">
        <v>4330</v>
      </c>
      <c r="M218" s="88">
        <v>43070</v>
      </c>
    </row>
    <row r="219" spans="1:13" ht="22.5" x14ac:dyDescent="0.25">
      <c r="A219" s="89">
        <v>1093</v>
      </c>
      <c r="B219" s="88">
        <v>43074</v>
      </c>
      <c r="C219" s="89" t="s">
        <v>4737</v>
      </c>
      <c r="D219" s="89" t="s">
        <v>4202</v>
      </c>
      <c r="E219" s="89" t="s">
        <v>4203</v>
      </c>
      <c r="F219" s="89" t="s">
        <v>4295</v>
      </c>
      <c r="G219" s="89" t="s">
        <v>4296</v>
      </c>
      <c r="H219" s="89" t="s">
        <v>4297</v>
      </c>
      <c r="I219" s="89">
        <v>9.7000000000000003E-2</v>
      </c>
      <c r="J219" s="90" t="s">
        <v>4227</v>
      </c>
      <c r="K219" s="90" t="s">
        <v>4738</v>
      </c>
      <c r="L219" s="90" t="s">
        <v>4739</v>
      </c>
      <c r="M219" s="88">
        <v>43225</v>
      </c>
    </row>
    <row r="220" spans="1:13" ht="22.5" x14ac:dyDescent="0.25">
      <c r="A220" s="89">
        <v>845</v>
      </c>
      <c r="B220" s="88">
        <v>43080</v>
      </c>
      <c r="C220" s="89" t="s">
        <v>4740</v>
      </c>
      <c r="D220" s="89" t="s">
        <v>4202</v>
      </c>
      <c r="E220" s="89" t="s">
        <v>4219</v>
      </c>
      <c r="F220" s="89" t="s">
        <v>4295</v>
      </c>
      <c r="G220" s="89" t="s">
        <v>4296</v>
      </c>
      <c r="H220" s="89" t="s">
        <v>4297</v>
      </c>
      <c r="I220" s="89">
        <v>5.7000000000000002E-3</v>
      </c>
      <c r="J220" s="90" t="s">
        <v>4205</v>
      </c>
      <c r="K220" s="90" t="s">
        <v>4206</v>
      </c>
      <c r="L220" s="90" t="s">
        <v>4741</v>
      </c>
      <c r="M220" s="88">
        <v>42979</v>
      </c>
    </row>
    <row r="221" spans="1:13" ht="22.5" x14ac:dyDescent="0.25">
      <c r="A221" s="89">
        <v>1196</v>
      </c>
      <c r="B221" s="88">
        <v>43080</v>
      </c>
      <c r="C221" s="89" t="s">
        <v>4742</v>
      </c>
      <c r="D221" s="89" t="s">
        <v>4202</v>
      </c>
      <c r="E221" s="89" t="s">
        <v>4219</v>
      </c>
      <c r="F221" s="89" t="s">
        <v>4295</v>
      </c>
      <c r="G221" s="89" t="s">
        <v>4296</v>
      </c>
      <c r="H221" s="89" t="s">
        <v>4297</v>
      </c>
      <c r="I221" s="89">
        <v>1.2800000000000001E-3</v>
      </c>
      <c r="J221" s="90" t="s">
        <v>4229</v>
      </c>
      <c r="K221" s="90" t="s">
        <v>4743</v>
      </c>
      <c r="L221" s="90" t="s">
        <v>4582</v>
      </c>
      <c r="M221" s="88">
        <v>43136</v>
      </c>
    </row>
    <row r="222" spans="1:13" ht="56.25" x14ac:dyDescent="0.25">
      <c r="A222" s="89">
        <v>226</v>
      </c>
      <c r="B222" s="88">
        <v>43082</v>
      </c>
      <c r="C222" s="89" t="s">
        <v>4744</v>
      </c>
      <c r="D222" s="89" t="s">
        <v>4202</v>
      </c>
      <c r="E222" s="89" t="s">
        <v>4219</v>
      </c>
      <c r="F222" s="89" t="s">
        <v>4295</v>
      </c>
      <c r="G222" s="89" t="s">
        <v>4296</v>
      </c>
      <c r="H222" s="89" t="s">
        <v>4297</v>
      </c>
      <c r="I222" s="89">
        <v>1.0999999999999999E-2</v>
      </c>
      <c r="J222" s="90" t="s">
        <v>4224</v>
      </c>
      <c r="K222" s="90" t="s">
        <v>4745</v>
      </c>
      <c r="L222" s="90" t="s">
        <v>4746</v>
      </c>
      <c r="M222" s="88">
        <v>43160</v>
      </c>
    </row>
    <row r="223" spans="1:13" ht="22.5" x14ac:dyDescent="0.25">
      <c r="A223" s="89">
        <v>554</v>
      </c>
      <c r="B223" s="88">
        <v>43084</v>
      </c>
      <c r="C223" s="89" t="s">
        <v>4747</v>
      </c>
      <c r="D223" s="89" t="s">
        <v>4202</v>
      </c>
      <c r="E223" s="89" t="s">
        <v>4203</v>
      </c>
      <c r="F223" s="89" t="s">
        <v>4295</v>
      </c>
      <c r="G223" s="89" t="s">
        <v>4296</v>
      </c>
      <c r="H223" s="89" t="s">
        <v>4297</v>
      </c>
      <c r="I223" s="89">
        <v>0.100435</v>
      </c>
      <c r="J223" s="90" t="s">
        <v>4208</v>
      </c>
      <c r="K223" s="90" t="s">
        <v>4263</v>
      </c>
      <c r="L223" s="90" t="s">
        <v>4210</v>
      </c>
      <c r="M223" s="88">
        <v>42948</v>
      </c>
    </row>
    <row r="224" spans="1:13" ht="22.5" x14ac:dyDescent="0.25">
      <c r="A224" s="89">
        <v>903</v>
      </c>
      <c r="B224" s="88">
        <v>43084</v>
      </c>
      <c r="C224" s="89" t="s">
        <v>4748</v>
      </c>
      <c r="D224" s="89" t="s">
        <v>4202</v>
      </c>
      <c r="E224" s="89" t="s">
        <v>4219</v>
      </c>
      <c r="F224" s="89" t="s">
        <v>4295</v>
      </c>
      <c r="G224" s="89" t="s">
        <v>4296</v>
      </c>
      <c r="H224" s="89" t="s">
        <v>4297</v>
      </c>
      <c r="I224" s="89">
        <v>2.24E-2</v>
      </c>
      <c r="J224" s="90" t="s">
        <v>24</v>
      </c>
      <c r="K224" s="90" t="s">
        <v>4244</v>
      </c>
      <c r="L224" s="90" t="s">
        <v>4749</v>
      </c>
      <c r="M224" s="88">
        <v>43102</v>
      </c>
    </row>
    <row r="225" spans="1:13" ht="33.75" x14ac:dyDescent="0.25">
      <c r="A225" s="89">
        <v>1041</v>
      </c>
      <c r="B225" s="88">
        <v>43087</v>
      </c>
      <c r="C225" s="89" t="s">
        <v>4750</v>
      </c>
      <c r="D225" s="89" t="s">
        <v>4202</v>
      </c>
      <c r="E225" s="89" t="s">
        <v>4219</v>
      </c>
      <c r="F225" s="89" t="s">
        <v>4295</v>
      </c>
      <c r="G225" s="89" t="s">
        <v>4296</v>
      </c>
      <c r="H225" s="89" t="s">
        <v>4297</v>
      </c>
      <c r="I225" s="89">
        <v>5.7000000000000002E-3</v>
      </c>
      <c r="J225" s="90" t="s">
        <v>4205</v>
      </c>
      <c r="K225" s="90" t="s">
        <v>4206</v>
      </c>
      <c r="L225" s="90" t="s">
        <v>4331</v>
      </c>
      <c r="M225" s="88">
        <v>43070</v>
      </c>
    </row>
    <row r="226" spans="1:13" ht="45" x14ac:dyDescent="0.25">
      <c r="A226" s="89">
        <v>1192</v>
      </c>
      <c r="B226" s="88">
        <v>43087</v>
      </c>
      <c r="C226" s="89" t="s">
        <v>4751</v>
      </c>
      <c r="D226" s="89" t="s">
        <v>4202</v>
      </c>
      <c r="E226" s="89" t="s">
        <v>4203</v>
      </c>
      <c r="F226" s="89" t="s">
        <v>4295</v>
      </c>
      <c r="G226" s="89" t="s">
        <v>4296</v>
      </c>
      <c r="H226" s="89" t="s">
        <v>4297</v>
      </c>
      <c r="I226" s="89">
        <v>4.5999999999999999E-2</v>
      </c>
      <c r="J226" s="90" t="s">
        <v>4272</v>
      </c>
      <c r="K226" s="90" t="s">
        <v>4273</v>
      </c>
      <c r="L226" s="90" t="s">
        <v>4752</v>
      </c>
      <c r="M226" s="88">
        <v>43191</v>
      </c>
    </row>
    <row r="227" spans="1:13" ht="123.75" x14ac:dyDescent="0.25">
      <c r="A227" s="89">
        <v>980</v>
      </c>
      <c r="B227" s="88">
        <v>43088</v>
      </c>
      <c r="C227" s="89" t="s">
        <v>4753</v>
      </c>
      <c r="D227" s="89" t="s">
        <v>4202</v>
      </c>
      <c r="E227" s="89" t="s">
        <v>4203</v>
      </c>
      <c r="F227" s="89" t="s">
        <v>4295</v>
      </c>
      <c r="G227" s="89" t="s">
        <v>4296</v>
      </c>
      <c r="H227" s="89" t="s">
        <v>4297</v>
      </c>
      <c r="I227" s="89">
        <v>0.36899999999999999</v>
      </c>
      <c r="J227" s="90" t="s">
        <v>4205</v>
      </c>
      <c r="K227" s="90" t="s">
        <v>4206</v>
      </c>
      <c r="L227" s="90" t="s">
        <v>4537</v>
      </c>
      <c r="M227" s="88">
        <v>43184</v>
      </c>
    </row>
    <row r="228" spans="1:13" ht="123.75" x14ac:dyDescent="0.25">
      <c r="A228" s="89">
        <v>997</v>
      </c>
      <c r="B228" s="88">
        <v>43088</v>
      </c>
      <c r="C228" s="89" t="s">
        <v>4754</v>
      </c>
      <c r="D228" s="89" t="s">
        <v>4202</v>
      </c>
      <c r="E228" s="89" t="s">
        <v>4203</v>
      </c>
      <c r="F228" s="89" t="s">
        <v>4295</v>
      </c>
      <c r="G228" s="89" t="s">
        <v>4296</v>
      </c>
      <c r="H228" s="89" t="s">
        <v>4297</v>
      </c>
      <c r="I228" s="89">
        <v>0.32200000000000001</v>
      </c>
      <c r="J228" s="90" t="s">
        <v>4214</v>
      </c>
      <c r="K228" s="90" t="s">
        <v>4567</v>
      </c>
      <c r="L228" s="90" t="s">
        <v>4537</v>
      </c>
      <c r="M228" s="88">
        <v>43179</v>
      </c>
    </row>
    <row r="229" spans="1:13" ht="112.5" x14ac:dyDescent="0.25">
      <c r="A229" s="89">
        <v>998</v>
      </c>
      <c r="B229" s="88">
        <v>43088</v>
      </c>
      <c r="C229" s="89" t="s">
        <v>4755</v>
      </c>
      <c r="D229" s="89" t="s">
        <v>4202</v>
      </c>
      <c r="E229" s="89" t="s">
        <v>4203</v>
      </c>
      <c r="F229" s="89" t="s">
        <v>4295</v>
      </c>
      <c r="G229" s="89" t="s">
        <v>4296</v>
      </c>
      <c r="H229" s="89" t="s">
        <v>4297</v>
      </c>
      <c r="I229" s="89">
        <v>0.46700000000000003</v>
      </c>
      <c r="J229" s="90" t="s">
        <v>4216</v>
      </c>
      <c r="K229" s="90" t="s">
        <v>4516</v>
      </c>
      <c r="L229" s="90" t="s">
        <v>4537</v>
      </c>
      <c r="M229" s="88">
        <v>43185</v>
      </c>
    </row>
    <row r="230" spans="1:13" ht="22.5" x14ac:dyDescent="0.25">
      <c r="A230" s="89">
        <v>2</v>
      </c>
      <c r="B230" s="88">
        <v>43089</v>
      </c>
      <c r="C230" s="89" t="s">
        <v>4756</v>
      </c>
      <c r="D230" s="89" t="s">
        <v>4202</v>
      </c>
      <c r="E230" s="89" t="s">
        <v>4219</v>
      </c>
      <c r="F230" s="89" t="s">
        <v>4295</v>
      </c>
      <c r="G230" s="89" t="s">
        <v>4296</v>
      </c>
      <c r="H230" s="89" t="s">
        <v>4297</v>
      </c>
      <c r="I230" s="89">
        <v>19.399999999999999</v>
      </c>
      <c r="J230" s="90" t="s">
        <v>4247</v>
      </c>
      <c r="K230" s="90" t="s">
        <v>4317</v>
      </c>
      <c r="L230" s="90" t="s">
        <v>4757</v>
      </c>
      <c r="M230" s="88">
        <v>42979</v>
      </c>
    </row>
    <row r="231" spans="1:13" ht="22.5" x14ac:dyDescent="0.25">
      <c r="A231" s="89">
        <v>378</v>
      </c>
      <c r="B231" s="88">
        <v>43089</v>
      </c>
      <c r="C231" s="89" t="s">
        <v>4758</v>
      </c>
      <c r="D231" s="89" t="s">
        <v>4202</v>
      </c>
      <c r="E231" s="89" t="s">
        <v>4219</v>
      </c>
      <c r="F231" s="89" t="s">
        <v>4295</v>
      </c>
      <c r="G231" s="89" t="s">
        <v>4296</v>
      </c>
      <c r="H231" s="89" t="s">
        <v>4297</v>
      </c>
      <c r="I231" s="89">
        <v>16</v>
      </c>
      <c r="J231" s="90" t="s">
        <v>4247</v>
      </c>
      <c r="K231" s="90" t="s">
        <v>4759</v>
      </c>
      <c r="L231" s="90" t="s">
        <v>4760</v>
      </c>
      <c r="M231" s="88">
        <v>42979</v>
      </c>
    </row>
    <row r="232" spans="1:13" ht="22.5" x14ac:dyDescent="0.25">
      <c r="A232" s="89">
        <v>823</v>
      </c>
      <c r="B232" s="88">
        <v>43089</v>
      </c>
      <c r="C232" s="89" t="s">
        <v>4761</v>
      </c>
      <c r="D232" s="89" t="s">
        <v>4202</v>
      </c>
      <c r="E232" s="89" t="s">
        <v>4219</v>
      </c>
      <c r="F232" s="89" t="s">
        <v>4295</v>
      </c>
      <c r="G232" s="89" t="s">
        <v>4296</v>
      </c>
      <c r="H232" s="89" t="s">
        <v>4297</v>
      </c>
      <c r="I232" s="89">
        <v>19.899999999999999</v>
      </c>
      <c r="J232" s="90" t="s">
        <v>4247</v>
      </c>
      <c r="K232" s="90" t="s">
        <v>4317</v>
      </c>
      <c r="L232" s="90" t="s">
        <v>4762</v>
      </c>
      <c r="M232" s="88">
        <v>42979</v>
      </c>
    </row>
    <row r="233" spans="1:13" ht="22.5" x14ac:dyDescent="0.25">
      <c r="A233" s="89">
        <v>420</v>
      </c>
      <c r="B233" s="88">
        <v>43090</v>
      </c>
      <c r="C233" s="89" t="s">
        <v>4763</v>
      </c>
      <c r="D233" s="89" t="s">
        <v>4202</v>
      </c>
      <c r="E233" s="89" t="s">
        <v>4219</v>
      </c>
      <c r="F233" s="89" t="s">
        <v>4295</v>
      </c>
      <c r="G233" s="89" t="s">
        <v>4296</v>
      </c>
      <c r="H233" s="89" t="s">
        <v>4297</v>
      </c>
      <c r="I233" s="89">
        <v>0.13500000000000001</v>
      </c>
      <c r="J233" s="90" t="s">
        <v>4220</v>
      </c>
      <c r="K233" s="90" t="s">
        <v>4764</v>
      </c>
      <c r="L233" s="90" t="s">
        <v>4765</v>
      </c>
      <c r="M233" s="88">
        <v>42979</v>
      </c>
    </row>
    <row r="234" spans="1:13" ht="22.5" x14ac:dyDescent="0.25">
      <c r="A234" s="89">
        <v>592</v>
      </c>
      <c r="B234" s="88">
        <v>43090</v>
      </c>
      <c r="C234" s="89" t="s">
        <v>4766</v>
      </c>
      <c r="D234" s="89" t="s">
        <v>4202</v>
      </c>
      <c r="E234" s="89" t="s">
        <v>4219</v>
      </c>
      <c r="F234" s="89" t="s">
        <v>4295</v>
      </c>
      <c r="G234" s="89" t="s">
        <v>4296</v>
      </c>
      <c r="H234" s="89" t="s">
        <v>4297</v>
      </c>
      <c r="I234" s="89">
        <v>5.7600000000000004E-3</v>
      </c>
      <c r="J234" s="90" t="s">
        <v>4220</v>
      </c>
      <c r="K234" s="90" t="s">
        <v>4221</v>
      </c>
      <c r="L234" s="90" t="s">
        <v>4765</v>
      </c>
      <c r="M234" s="88">
        <v>42917</v>
      </c>
    </row>
    <row r="235" spans="1:13" ht="45" x14ac:dyDescent="0.25">
      <c r="A235" s="89">
        <v>762</v>
      </c>
      <c r="B235" s="88">
        <v>43090</v>
      </c>
      <c r="C235" s="89" t="s">
        <v>4767</v>
      </c>
      <c r="D235" s="89" t="s">
        <v>4202</v>
      </c>
      <c r="E235" s="89" t="s">
        <v>4204</v>
      </c>
      <c r="F235" s="89" t="s">
        <v>4295</v>
      </c>
      <c r="G235" s="89" t="s">
        <v>4296</v>
      </c>
      <c r="H235" s="89" t="s">
        <v>4297</v>
      </c>
      <c r="I235" s="89">
        <v>0.155</v>
      </c>
      <c r="J235" s="90" t="s">
        <v>4227</v>
      </c>
      <c r="K235" s="90" t="s">
        <v>4658</v>
      </c>
      <c r="L235" s="90" t="s">
        <v>4768</v>
      </c>
      <c r="M235" s="88">
        <v>43281</v>
      </c>
    </row>
    <row r="236" spans="1:13" ht="45" x14ac:dyDescent="0.25">
      <c r="A236" s="89">
        <v>474</v>
      </c>
      <c r="B236" s="88">
        <v>43109</v>
      </c>
      <c r="C236" s="89" t="s">
        <v>4769</v>
      </c>
      <c r="D236" s="89" t="s">
        <v>4202</v>
      </c>
      <c r="E236" s="89" t="s">
        <v>4219</v>
      </c>
      <c r="F236" s="89" t="s">
        <v>4295</v>
      </c>
      <c r="G236" s="89" t="s">
        <v>4296</v>
      </c>
      <c r="H236" s="89" t="s">
        <v>4297</v>
      </c>
      <c r="I236" s="89">
        <v>0.108</v>
      </c>
      <c r="J236" s="90" t="s">
        <v>4233</v>
      </c>
      <c r="K236" s="90" t="s">
        <v>4234</v>
      </c>
      <c r="L236" s="90" t="s">
        <v>4770</v>
      </c>
      <c r="M236" s="88">
        <v>43070</v>
      </c>
    </row>
    <row r="237" spans="1:13" ht="33.75" x14ac:dyDescent="0.25">
      <c r="A237" s="89">
        <v>348</v>
      </c>
      <c r="B237" s="88">
        <v>43111</v>
      </c>
      <c r="C237" s="89" t="s">
        <v>4771</v>
      </c>
      <c r="D237" s="89" t="s">
        <v>4202</v>
      </c>
      <c r="E237" s="89" t="s">
        <v>4219</v>
      </c>
      <c r="F237" s="89" t="s">
        <v>4295</v>
      </c>
      <c r="G237" s="89" t="s">
        <v>4296</v>
      </c>
      <c r="H237" s="89" t="s">
        <v>4297</v>
      </c>
      <c r="I237" s="89">
        <v>250</v>
      </c>
      <c r="J237" s="90" t="s">
        <v>4227</v>
      </c>
      <c r="K237" s="90" t="s">
        <v>4772</v>
      </c>
      <c r="L237" s="90" t="s">
        <v>4773</v>
      </c>
      <c r="M237" s="88">
        <v>43814</v>
      </c>
    </row>
    <row r="238" spans="1:13" ht="22.5" x14ac:dyDescent="0.25">
      <c r="A238" s="89">
        <v>770</v>
      </c>
      <c r="B238" s="88">
        <v>43111</v>
      </c>
      <c r="C238" s="89" t="s">
        <v>4248</v>
      </c>
      <c r="D238" s="89" t="s">
        <v>4202</v>
      </c>
      <c r="E238" s="89" t="s">
        <v>4204</v>
      </c>
      <c r="F238" s="89" t="s">
        <v>4295</v>
      </c>
      <c r="G238" s="89" t="s">
        <v>4296</v>
      </c>
      <c r="H238" s="89" t="s">
        <v>4297</v>
      </c>
      <c r="I238" s="89">
        <v>70</v>
      </c>
      <c r="J238" s="90" t="s">
        <v>4247</v>
      </c>
      <c r="K238" s="90" t="s">
        <v>4248</v>
      </c>
      <c r="L238" s="90" t="s">
        <v>4774</v>
      </c>
      <c r="M238" s="88">
        <v>43252</v>
      </c>
    </row>
    <row r="239" spans="1:13" ht="33.75" x14ac:dyDescent="0.25">
      <c r="A239" s="89">
        <v>1197</v>
      </c>
      <c r="B239" s="88">
        <v>43112</v>
      </c>
      <c r="C239" s="89" t="s">
        <v>4775</v>
      </c>
      <c r="D239" s="89" t="s">
        <v>4202</v>
      </c>
      <c r="E239" s="89" t="s">
        <v>4219</v>
      </c>
      <c r="F239" s="89" t="s">
        <v>4295</v>
      </c>
      <c r="G239" s="89" t="s">
        <v>4296</v>
      </c>
      <c r="H239" s="89" t="s">
        <v>4297</v>
      </c>
      <c r="I239" s="89">
        <v>0.312</v>
      </c>
      <c r="J239" s="90" t="s">
        <v>17</v>
      </c>
      <c r="K239" s="90" t="s">
        <v>4333</v>
      </c>
      <c r="L239" s="90" t="s">
        <v>4207</v>
      </c>
      <c r="M239" s="88">
        <v>43312</v>
      </c>
    </row>
    <row r="240" spans="1:13" ht="33.75" x14ac:dyDescent="0.25">
      <c r="A240" s="89">
        <v>1198</v>
      </c>
      <c r="B240" s="88">
        <v>43112</v>
      </c>
      <c r="C240" s="89" t="s">
        <v>4776</v>
      </c>
      <c r="D240" s="89" t="s">
        <v>4202</v>
      </c>
      <c r="E240" s="89" t="s">
        <v>4219</v>
      </c>
      <c r="F240" s="89" t="s">
        <v>4295</v>
      </c>
      <c r="G240" s="89" t="s">
        <v>4296</v>
      </c>
      <c r="H240" s="89" t="s">
        <v>4297</v>
      </c>
      <c r="I240" s="89">
        <v>0.999</v>
      </c>
      <c r="J240" s="90" t="s">
        <v>4259</v>
      </c>
      <c r="K240" s="90" t="s">
        <v>4777</v>
      </c>
      <c r="L240" s="90" t="s">
        <v>4778</v>
      </c>
      <c r="M240" s="88">
        <v>43344</v>
      </c>
    </row>
    <row r="241" spans="1:13" ht="45" x14ac:dyDescent="0.25">
      <c r="A241" s="89">
        <v>1017</v>
      </c>
      <c r="B241" s="88">
        <v>43115</v>
      </c>
      <c r="C241" s="89" t="s">
        <v>4779</v>
      </c>
      <c r="D241" s="89" t="s">
        <v>4202</v>
      </c>
      <c r="E241" s="89" t="s">
        <v>4219</v>
      </c>
      <c r="F241" s="89" t="s">
        <v>4295</v>
      </c>
      <c r="G241" s="89" t="s">
        <v>4296</v>
      </c>
      <c r="H241" s="89" t="s">
        <v>4297</v>
      </c>
      <c r="I241" s="89">
        <v>0.21</v>
      </c>
      <c r="J241" s="90" t="s">
        <v>24</v>
      </c>
      <c r="K241" s="90" t="s">
        <v>4349</v>
      </c>
      <c r="L241" s="90" t="s">
        <v>4448</v>
      </c>
      <c r="M241" s="88">
        <v>43497</v>
      </c>
    </row>
    <row r="242" spans="1:13" ht="56.25" x14ac:dyDescent="0.25">
      <c r="A242" s="89">
        <v>1011</v>
      </c>
      <c r="B242" s="88">
        <v>43116</v>
      </c>
      <c r="C242" s="89" t="s">
        <v>4780</v>
      </c>
      <c r="D242" s="89" t="s">
        <v>4202</v>
      </c>
      <c r="E242" s="89" t="s">
        <v>4219</v>
      </c>
      <c r="F242" s="89" t="s">
        <v>4295</v>
      </c>
      <c r="G242" s="89" t="s">
        <v>4296</v>
      </c>
      <c r="H242" s="89" t="s">
        <v>4297</v>
      </c>
      <c r="I242" s="89">
        <v>0.05</v>
      </c>
      <c r="J242" s="90" t="s">
        <v>4222</v>
      </c>
      <c r="K242" s="90" t="s">
        <v>4305</v>
      </c>
      <c r="L242" s="90" t="s">
        <v>4781</v>
      </c>
      <c r="M242" s="88">
        <v>42795</v>
      </c>
    </row>
    <row r="243" spans="1:13" ht="33.75" x14ac:dyDescent="0.25">
      <c r="A243" s="89">
        <v>909</v>
      </c>
      <c r="B243" s="88">
        <v>43117</v>
      </c>
      <c r="C243" s="89" t="s">
        <v>4782</v>
      </c>
      <c r="D243" s="89" t="s">
        <v>4202</v>
      </c>
      <c r="E243" s="89" t="s">
        <v>4219</v>
      </c>
      <c r="F243" s="89" t="s">
        <v>4295</v>
      </c>
      <c r="G243" s="89" t="s">
        <v>4296</v>
      </c>
      <c r="H243" s="89" t="s">
        <v>4297</v>
      </c>
      <c r="I243" s="89">
        <v>1.4999999999999999E-2</v>
      </c>
      <c r="J243" s="90" t="s">
        <v>4308</v>
      </c>
      <c r="K243" s="90" t="s">
        <v>4783</v>
      </c>
      <c r="L243" s="90" t="s">
        <v>4784</v>
      </c>
      <c r="M243" s="88">
        <v>43191</v>
      </c>
    </row>
    <row r="244" spans="1:13" ht="45" x14ac:dyDescent="0.25">
      <c r="A244" s="89">
        <v>1191</v>
      </c>
      <c r="B244" s="88">
        <v>43118</v>
      </c>
      <c r="C244" s="89" t="s">
        <v>4785</v>
      </c>
      <c r="D244" s="89" t="s">
        <v>4202</v>
      </c>
      <c r="E244" s="89" t="s">
        <v>4203</v>
      </c>
      <c r="F244" s="89" t="s">
        <v>4295</v>
      </c>
      <c r="G244" s="89" t="s">
        <v>4296</v>
      </c>
      <c r="H244" s="89" t="s">
        <v>4297</v>
      </c>
      <c r="I244" s="89">
        <v>0.21759999999999999</v>
      </c>
      <c r="J244" s="90" t="s">
        <v>17</v>
      </c>
      <c r="K244" s="90" t="s">
        <v>4333</v>
      </c>
      <c r="L244" s="90" t="s">
        <v>4786</v>
      </c>
      <c r="M244" s="88">
        <v>43191</v>
      </c>
    </row>
    <row r="245" spans="1:13" ht="90" x14ac:dyDescent="0.25">
      <c r="A245" s="89">
        <v>1072</v>
      </c>
      <c r="B245" s="88">
        <v>43119</v>
      </c>
      <c r="C245" s="89" t="s">
        <v>4787</v>
      </c>
      <c r="D245" s="89" t="s">
        <v>4202</v>
      </c>
      <c r="E245" s="89" t="s">
        <v>4219</v>
      </c>
      <c r="F245" s="89" t="s">
        <v>4295</v>
      </c>
      <c r="G245" s="89" t="s">
        <v>4296</v>
      </c>
      <c r="H245" s="89" t="s">
        <v>4297</v>
      </c>
      <c r="I245" s="89">
        <v>0.71</v>
      </c>
      <c r="J245" s="90" t="s">
        <v>4277</v>
      </c>
      <c r="K245" s="90" t="s">
        <v>4788</v>
      </c>
      <c r="L245" s="90" t="s">
        <v>4789</v>
      </c>
      <c r="M245" s="88">
        <v>43358</v>
      </c>
    </row>
    <row r="246" spans="1:13" ht="45" x14ac:dyDescent="0.25">
      <c r="A246" s="89">
        <v>266</v>
      </c>
      <c r="B246" s="88">
        <v>43129</v>
      </c>
      <c r="C246" s="89" t="s">
        <v>4790</v>
      </c>
      <c r="D246" s="89" t="s">
        <v>4202</v>
      </c>
      <c r="E246" s="89" t="s">
        <v>4204</v>
      </c>
      <c r="F246" s="89" t="s">
        <v>4295</v>
      </c>
      <c r="G246" s="89" t="s">
        <v>4296</v>
      </c>
      <c r="H246" s="89" t="s">
        <v>4297</v>
      </c>
      <c r="I246" s="89">
        <v>0.24</v>
      </c>
      <c r="J246" s="90" t="s">
        <v>4208</v>
      </c>
      <c r="K246" s="90" t="s">
        <v>4209</v>
      </c>
      <c r="L246" s="90" t="s">
        <v>4448</v>
      </c>
      <c r="M246" s="88">
        <v>43480</v>
      </c>
    </row>
    <row r="247" spans="1:13" ht="45" x14ac:dyDescent="0.25">
      <c r="A247" s="89">
        <v>603</v>
      </c>
      <c r="B247" s="88">
        <v>43129</v>
      </c>
      <c r="C247" s="89" t="s">
        <v>4791</v>
      </c>
      <c r="D247" s="89" t="s">
        <v>4202</v>
      </c>
      <c r="E247" s="89" t="s">
        <v>4204</v>
      </c>
      <c r="F247" s="89" t="s">
        <v>4295</v>
      </c>
      <c r="G247" s="89" t="s">
        <v>4296</v>
      </c>
      <c r="H247" s="89" t="s">
        <v>4297</v>
      </c>
      <c r="I247" s="89">
        <v>0.27</v>
      </c>
      <c r="J247" s="90" t="s">
        <v>4227</v>
      </c>
      <c r="K247" s="90" t="s">
        <v>4792</v>
      </c>
      <c r="L247" s="90" t="s">
        <v>4448</v>
      </c>
      <c r="M247" s="88">
        <v>43480</v>
      </c>
    </row>
    <row r="248" spans="1:13" ht="22.5" x14ac:dyDescent="0.25">
      <c r="A248" s="89">
        <v>829</v>
      </c>
      <c r="B248" s="88">
        <v>43138</v>
      </c>
      <c r="C248" s="89" t="s">
        <v>4793</v>
      </c>
      <c r="D248" s="89" t="s">
        <v>4202</v>
      </c>
      <c r="E248" s="89" t="s">
        <v>4219</v>
      </c>
      <c r="F248" s="89" t="s">
        <v>4295</v>
      </c>
      <c r="G248" s="89" t="s">
        <v>4296</v>
      </c>
      <c r="H248" s="89" t="s">
        <v>4297</v>
      </c>
      <c r="I248" s="89">
        <v>0.06</v>
      </c>
      <c r="J248" s="90" t="s">
        <v>4208</v>
      </c>
      <c r="K248" s="90" t="s">
        <v>4312</v>
      </c>
      <c r="L248" s="90" t="s">
        <v>4765</v>
      </c>
      <c r="M248" s="88">
        <v>43332</v>
      </c>
    </row>
    <row r="249" spans="1:13" ht="45" x14ac:dyDescent="0.25">
      <c r="A249" s="89">
        <v>956</v>
      </c>
      <c r="B249" s="88">
        <v>43138</v>
      </c>
      <c r="C249" s="89" t="s">
        <v>4794</v>
      </c>
      <c r="D249" s="89" t="s">
        <v>4202</v>
      </c>
      <c r="E249" s="89" t="s">
        <v>4204</v>
      </c>
      <c r="F249" s="89" t="s">
        <v>4295</v>
      </c>
      <c r="G249" s="89" t="s">
        <v>4296</v>
      </c>
      <c r="H249" s="89" t="s">
        <v>4297</v>
      </c>
      <c r="I249" s="89">
        <v>0.33</v>
      </c>
      <c r="J249" s="90" t="s">
        <v>24</v>
      </c>
      <c r="K249" s="90" t="s">
        <v>4795</v>
      </c>
      <c r="L249" s="90" t="s">
        <v>4448</v>
      </c>
      <c r="M249" s="88">
        <v>43480</v>
      </c>
    </row>
    <row r="250" spans="1:13" ht="22.5" x14ac:dyDescent="0.25">
      <c r="A250" s="89">
        <v>989</v>
      </c>
      <c r="B250" s="88">
        <v>43138</v>
      </c>
      <c r="C250" s="89" t="s">
        <v>4796</v>
      </c>
      <c r="D250" s="89" t="s">
        <v>4202</v>
      </c>
      <c r="E250" s="89" t="s">
        <v>4219</v>
      </c>
      <c r="F250" s="89" t="s">
        <v>4295</v>
      </c>
      <c r="G250" s="89" t="s">
        <v>4296</v>
      </c>
      <c r="H250" s="89" t="s">
        <v>4297</v>
      </c>
      <c r="I250" s="89">
        <v>0.05</v>
      </c>
      <c r="J250" s="90" t="s">
        <v>4222</v>
      </c>
      <c r="K250" s="90" t="s">
        <v>4305</v>
      </c>
      <c r="L250" s="90" t="s">
        <v>4765</v>
      </c>
      <c r="M250" s="88">
        <v>43327</v>
      </c>
    </row>
    <row r="251" spans="1:13" ht="45" x14ac:dyDescent="0.25">
      <c r="A251" s="89">
        <v>1052</v>
      </c>
      <c r="B251" s="88">
        <v>43138</v>
      </c>
      <c r="C251" s="89" t="s">
        <v>4797</v>
      </c>
      <c r="D251" s="89" t="s">
        <v>4202</v>
      </c>
      <c r="E251" s="89" t="s">
        <v>4204</v>
      </c>
      <c r="F251" s="89" t="s">
        <v>4295</v>
      </c>
      <c r="G251" s="89" t="s">
        <v>4296</v>
      </c>
      <c r="H251" s="89" t="s">
        <v>4297</v>
      </c>
      <c r="I251" s="89">
        <v>0.15</v>
      </c>
      <c r="J251" s="90" t="s">
        <v>4254</v>
      </c>
      <c r="K251" s="90" t="s">
        <v>4424</v>
      </c>
      <c r="L251" s="90" t="s">
        <v>4448</v>
      </c>
      <c r="M251" s="88">
        <v>43480</v>
      </c>
    </row>
    <row r="252" spans="1:13" ht="22.5" x14ac:dyDescent="0.25">
      <c r="A252" s="89">
        <v>1131</v>
      </c>
      <c r="B252" s="88">
        <v>43138</v>
      </c>
      <c r="C252" s="89" t="s">
        <v>4798</v>
      </c>
      <c r="D252" s="89" t="s">
        <v>4202</v>
      </c>
      <c r="E252" s="89" t="s">
        <v>4219</v>
      </c>
      <c r="F252" s="89" t="s">
        <v>4295</v>
      </c>
      <c r="G252" s="89" t="s">
        <v>4296</v>
      </c>
      <c r="H252" s="89" t="s">
        <v>4297</v>
      </c>
      <c r="I252" s="89">
        <v>0.1</v>
      </c>
      <c r="J252" s="90" t="s">
        <v>4220</v>
      </c>
      <c r="K252" s="90" t="s">
        <v>4246</v>
      </c>
      <c r="L252" s="90" t="s">
        <v>4765</v>
      </c>
      <c r="M252" s="88">
        <v>43337</v>
      </c>
    </row>
    <row r="253" spans="1:13" ht="22.5" x14ac:dyDescent="0.25">
      <c r="A253" s="89">
        <v>652</v>
      </c>
      <c r="B253" s="88">
        <v>43139</v>
      </c>
      <c r="C253" s="89" t="s">
        <v>4799</v>
      </c>
      <c r="D253" s="89" t="s">
        <v>4202</v>
      </c>
      <c r="E253" s="89" t="s">
        <v>4219</v>
      </c>
      <c r="F253" s="89" t="s">
        <v>4295</v>
      </c>
      <c r="G253" s="89" t="s">
        <v>4296</v>
      </c>
      <c r="H253" s="89" t="s">
        <v>4297</v>
      </c>
      <c r="I253" s="89">
        <v>2.47E-2</v>
      </c>
      <c r="J253" s="90" t="s">
        <v>4205</v>
      </c>
      <c r="K253" s="90" t="s">
        <v>4206</v>
      </c>
      <c r="L253" s="90" t="s">
        <v>4800</v>
      </c>
      <c r="M253" s="88">
        <v>43177</v>
      </c>
    </row>
    <row r="254" spans="1:13" ht="56.25" x14ac:dyDescent="0.25">
      <c r="A254" s="89">
        <v>81</v>
      </c>
      <c r="B254" s="88">
        <v>43146</v>
      </c>
      <c r="C254" s="89" t="s">
        <v>4802</v>
      </c>
      <c r="D254" s="89" t="s">
        <v>4202</v>
      </c>
      <c r="E254" s="89" t="s">
        <v>4219</v>
      </c>
      <c r="F254" s="89" t="s">
        <v>4295</v>
      </c>
      <c r="G254" s="89" t="s">
        <v>4296</v>
      </c>
      <c r="H254" s="89" t="s">
        <v>4297</v>
      </c>
      <c r="I254" s="89">
        <v>0.03</v>
      </c>
      <c r="J254" s="90" t="s">
        <v>4272</v>
      </c>
      <c r="K254" s="90" t="s">
        <v>4273</v>
      </c>
      <c r="L254" s="90" t="s">
        <v>4330</v>
      </c>
      <c r="M254" s="88">
        <v>43293</v>
      </c>
    </row>
    <row r="255" spans="1:13" ht="22.5" x14ac:dyDescent="0.25">
      <c r="A255" s="89">
        <v>917</v>
      </c>
      <c r="B255" s="88">
        <v>43150</v>
      </c>
      <c r="C255" s="89" t="s">
        <v>4805</v>
      </c>
      <c r="D255" s="89" t="s">
        <v>4202</v>
      </c>
      <c r="E255" s="89" t="s">
        <v>4219</v>
      </c>
      <c r="F255" s="89" t="s">
        <v>4295</v>
      </c>
      <c r="G255" s="89" t="s">
        <v>4296</v>
      </c>
      <c r="H255" s="89" t="s">
        <v>4297</v>
      </c>
      <c r="I255" s="89">
        <v>70</v>
      </c>
      <c r="J255" s="90" t="s">
        <v>4224</v>
      </c>
      <c r="K255" s="90" t="s">
        <v>4225</v>
      </c>
      <c r="L255" s="90" t="s">
        <v>4806</v>
      </c>
      <c r="M255" s="88">
        <v>43009</v>
      </c>
    </row>
    <row r="256" spans="1:13" ht="45" x14ac:dyDescent="0.25">
      <c r="A256" s="89">
        <v>1045</v>
      </c>
      <c r="B256" s="88">
        <v>43153</v>
      </c>
      <c r="C256" s="89" t="s">
        <v>4807</v>
      </c>
      <c r="D256" s="89" t="s">
        <v>4202</v>
      </c>
      <c r="E256" s="89" t="s">
        <v>4219</v>
      </c>
      <c r="F256" s="89" t="s">
        <v>4295</v>
      </c>
      <c r="G256" s="89" t="s">
        <v>4296</v>
      </c>
      <c r="H256" s="89" t="s">
        <v>4297</v>
      </c>
      <c r="I256" s="89">
        <v>0.24</v>
      </c>
      <c r="J256" s="90" t="s">
        <v>4236</v>
      </c>
      <c r="K256" s="90" t="s">
        <v>4242</v>
      </c>
      <c r="L256" s="90" t="s">
        <v>4448</v>
      </c>
      <c r="M256" s="88">
        <v>43525</v>
      </c>
    </row>
    <row r="257" spans="1:13" ht="45" x14ac:dyDescent="0.25">
      <c r="A257" s="89">
        <v>1053</v>
      </c>
      <c r="B257" s="88">
        <v>43153</v>
      </c>
      <c r="C257" s="89" t="s">
        <v>4808</v>
      </c>
      <c r="D257" s="89" t="s">
        <v>4202</v>
      </c>
      <c r="E257" s="89" t="s">
        <v>4219</v>
      </c>
      <c r="F257" s="89" t="s">
        <v>4295</v>
      </c>
      <c r="G257" s="89" t="s">
        <v>4296</v>
      </c>
      <c r="H257" s="89" t="s">
        <v>4297</v>
      </c>
      <c r="I257" s="89">
        <v>0.85499999999999998</v>
      </c>
      <c r="J257" s="90" t="s">
        <v>4227</v>
      </c>
      <c r="K257" s="90" t="s">
        <v>4469</v>
      </c>
      <c r="L257" s="90" t="s">
        <v>4448</v>
      </c>
      <c r="M257" s="88">
        <v>43526</v>
      </c>
    </row>
    <row r="258" spans="1:13" ht="45" x14ac:dyDescent="0.25">
      <c r="A258" s="89">
        <v>1054</v>
      </c>
      <c r="B258" s="88">
        <v>43153</v>
      </c>
      <c r="C258" s="89" t="s">
        <v>4809</v>
      </c>
      <c r="D258" s="89" t="s">
        <v>4202</v>
      </c>
      <c r="E258" s="89" t="s">
        <v>4219</v>
      </c>
      <c r="F258" s="89" t="s">
        <v>4295</v>
      </c>
      <c r="G258" s="89" t="s">
        <v>4296</v>
      </c>
      <c r="H258" s="89" t="s">
        <v>4297</v>
      </c>
      <c r="I258" s="89">
        <v>0.21</v>
      </c>
      <c r="J258" s="90" t="s">
        <v>24</v>
      </c>
      <c r="K258" s="90" t="s">
        <v>4244</v>
      </c>
      <c r="L258" s="90" t="s">
        <v>4448</v>
      </c>
      <c r="M258" s="88">
        <v>43525</v>
      </c>
    </row>
    <row r="259" spans="1:13" ht="33.75" x14ac:dyDescent="0.25">
      <c r="A259" s="89">
        <v>1057</v>
      </c>
      <c r="B259" s="88">
        <v>43157</v>
      </c>
      <c r="C259" s="89" t="s">
        <v>4810</v>
      </c>
      <c r="D259" s="89" t="s">
        <v>4202</v>
      </c>
      <c r="E259" s="89" t="s">
        <v>4219</v>
      </c>
      <c r="F259" s="89" t="s">
        <v>4295</v>
      </c>
      <c r="G259" s="89" t="s">
        <v>4296</v>
      </c>
      <c r="H259" s="89" t="s">
        <v>4297</v>
      </c>
      <c r="I259" s="89">
        <v>0.03</v>
      </c>
      <c r="J259" s="90" t="s">
        <v>4227</v>
      </c>
      <c r="K259" s="90" t="s">
        <v>4658</v>
      </c>
      <c r="L259" s="90" t="s">
        <v>4811</v>
      </c>
      <c r="M259" s="88">
        <v>43284</v>
      </c>
    </row>
    <row r="260" spans="1:13" ht="33.75" x14ac:dyDescent="0.25">
      <c r="A260" s="89">
        <v>1058</v>
      </c>
      <c r="B260" s="88">
        <v>43157</v>
      </c>
      <c r="C260" s="89" t="s">
        <v>4812</v>
      </c>
      <c r="D260" s="89" t="s">
        <v>4202</v>
      </c>
      <c r="E260" s="89" t="s">
        <v>4219</v>
      </c>
      <c r="F260" s="89" t="s">
        <v>4295</v>
      </c>
      <c r="G260" s="89" t="s">
        <v>4296</v>
      </c>
      <c r="H260" s="89" t="s">
        <v>4297</v>
      </c>
      <c r="I260" s="89">
        <v>0.03</v>
      </c>
      <c r="J260" s="90" t="s">
        <v>4227</v>
      </c>
      <c r="K260" s="90" t="s">
        <v>4658</v>
      </c>
      <c r="L260" s="90" t="s">
        <v>4811</v>
      </c>
      <c r="M260" s="88">
        <v>43284</v>
      </c>
    </row>
    <row r="261" spans="1:13" ht="67.5" x14ac:dyDescent="0.25">
      <c r="A261" s="89">
        <v>818</v>
      </c>
      <c r="B261" s="88">
        <v>43158</v>
      </c>
      <c r="C261" s="89" t="s">
        <v>4813</v>
      </c>
      <c r="D261" s="89" t="s">
        <v>4202</v>
      </c>
      <c r="E261" s="89" t="s">
        <v>4219</v>
      </c>
      <c r="F261" s="89" t="s">
        <v>4295</v>
      </c>
      <c r="G261" s="89" t="s">
        <v>4296</v>
      </c>
      <c r="H261" s="89" t="s">
        <v>4297</v>
      </c>
      <c r="I261" s="89">
        <v>2</v>
      </c>
      <c r="J261" s="90" t="s">
        <v>4224</v>
      </c>
      <c r="K261" s="90" t="s">
        <v>4225</v>
      </c>
      <c r="L261" s="90" t="s">
        <v>4814</v>
      </c>
      <c r="M261" s="88">
        <v>43403</v>
      </c>
    </row>
    <row r="262" spans="1:13" ht="45" x14ac:dyDescent="0.25">
      <c r="A262" s="89">
        <v>1218</v>
      </c>
      <c r="B262" s="88">
        <v>43165</v>
      </c>
      <c r="C262" s="89" t="s">
        <v>4815</v>
      </c>
      <c r="D262" s="89" t="s">
        <v>4202</v>
      </c>
      <c r="E262" s="89" t="s">
        <v>4219</v>
      </c>
      <c r="F262" s="89" t="s">
        <v>4295</v>
      </c>
      <c r="G262" s="89" t="s">
        <v>4296</v>
      </c>
      <c r="H262" s="89" t="s">
        <v>4297</v>
      </c>
      <c r="I262" s="89">
        <v>0.01</v>
      </c>
      <c r="J262" s="90" t="s">
        <v>4272</v>
      </c>
      <c r="K262" s="90" t="s">
        <v>4273</v>
      </c>
      <c r="L262" s="90" t="s">
        <v>4816</v>
      </c>
      <c r="M262" s="88">
        <v>43313</v>
      </c>
    </row>
    <row r="263" spans="1:13" ht="56.25" x14ac:dyDescent="0.25">
      <c r="A263" s="89">
        <v>1100</v>
      </c>
      <c r="B263" s="88">
        <v>43168</v>
      </c>
      <c r="C263" s="89" t="s">
        <v>4817</v>
      </c>
      <c r="D263" s="89" t="s">
        <v>4202</v>
      </c>
      <c r="E263" s="89" t="s">
        <v>4204</v>
      </c>
      <c r="F263" s="89" t="s">
        <v>4295</v>
      </c>
      <c r="G263" s="89" t="s">
        <v>4296</v>
      </c>
      <c r="H263" s="89" t="s">
        <v>4297</v>
      </c>
      <c r="I263" s="89">
        <v>0.06</v>
      </c>
      <c r="J263" s="90" t="s">
        <v>24</v>
      </c>
      <c r="K263" s="90" t="s">
        <v>4349</v>
      </c>
      <c r="L263" s="90" t="s">
        <v>4818</v>
      </c>
      <c r="M263" s="88">
        <v>43132</v>
      </c>
    </row>
    <row r="264" spans="1:13" ht="33.75" x14ac:dyDescent="0.25">
      <c r="A264" s="89">
        <v>1010</v>
      </c>
      <c r="B264" s="88">
        <v>43171</v>
      </c>
      <c r="C264" s="89" t="s">
        <v>4820</v>
      </c>
      <c r="D264" s="89" t="s">
        <v>4202</v>
      </c>
      <c r="E264" s="89" t="s">
        <v>4219</v>
      </c>
      <c r="F264" s="89" t="s">
        <v>4295</v>
      </c>
      <c r="G264" s="89" t="s">
        <v>4296</v>
      </c>
      <c r="H264" s="89" t="s">
        <v>4297</v>
      </c>
      <c r="I264" s="89">
        <v>2.7E-2</v>
      </c>
      <c r="J264" s="90" t="s">
        <v>4233</v>
      </c>
      <c r="K264" s="90" t="s">
        <v>4234</v>
      </c>
      <c r="L264" s="90" t="s">
        <v>4821</v>
      </c>
      <c r="M264" s="88">
        <v>43252</v>
      </c>
    </row>
    <row r="265" spans="1:13" ht="22.5" x14ac:dyDescent="0.25">
      <c r="A265" s="89">
        <v>129</v>
      </c>
      <c r="B265" s="88">
        <v>43172</v>
      </c>
      <c r="C265" s="89" t="s">
        <v>4822</v>
      </c>
      <c r="D265" s="89" t="s">
        <v>4202</v>
      </c>
      <c r="E265" s="89" t="s">
        <v>4219</v>
      </c>
      <c r="F265" s="89" t="s">
        <v>4295</v>
      </c>
      <c r="G265" s="89" t="s">
        <v>4296</v>
      </c>
      <c r="H265" s="89" t="s">
        <v>4297</v>
      </c>
      <c r="I265" s="89">
        <v>20.04</v>
      </c>
      <c r="J265" s="90" t="s">
        <v>4227</v>
      </c>
      <c r="K265" s="90" t="s">
        <v>4658</v>
      </c>
      <c r="L265" s="90" t="s">
        <v>4823</v>
      </c>
      <c r="M265" s="88">
        <v>43815</v>
      </c>
    </row>
    <row r="266" spans="1:13" ht="33.75" x14ac:dyDescent="0.25">
      <c r="A266" s="89">
        <v>127</v>
      </c>
      <c r="B266" s="88">
        <v>43173</v>
      </c>
      <c r="C266" s="89" t="s">
        <v>4824</v>
      </c>
      <c r="D266" s="89" t="s">
        <v>4202</v>
      </c>
      <c r="E266" s="89" t="s">
        <v>4219</v>
      </c>
      <c r="F266" s="89" t="s">
        <v>4295</v>
      </c>
      <c r="G266" s="89" t="s">
        <v>4296</v>
      </c>
      <c r="H266" s="89" t="s">
        <v>4297</v>
      </c>
      <c r="I266" s="89">
        <v>6.7649999999999997</v>
      </c>
      <c r="J266" s="90" t="s">
        <v>4236</v>
      </c>
      <c r="K266" s="90" t="s">
        <v>4637</v>
      </c>
      <c r="L266" s="90" t="s">
        <v>4825</v>
      </c>
      <c r="M266" s="88">
        <v>44013</v>
      </c>
    </row>
    <row r="267" spans="1:13" ht="22.5" x14ac:dyDescent="0.25">
      <c r="A267" s="89">
        <v>330</v>
      </c>
      <c r="B267" s="88">
        <v>43173</v>
      </c>
      <c r="C267" s="89" t="s">
        <v>4826</v>
      </c>
      <c r="D267" s="89" t="s">
        <v>4202</v>
      </c>
      <c r="E267" s="89" t="s">
        <v>4204</v>
      </c>
      <c r="F267" s="89" t="s">
        <v>4295</v>
      </c>
      <c r="G267" s="89" t="s">
        <v>4296</v>
      </c>
      <c r="H267" s="89" t="s">
        <v>4297</v>
      </c>
      <c r="I267" s="89">
        <v>6.2399999999999997E-2</v>
      </c>
      <c r="J267" s="90" t="s">
        <v>4233</v>
      </c>
      <c r="K267" s="90" t="s">
        <v>4234</v>
      </c>
      <c r="L267" s="90" t="s">
        <v>4827</v>
      </c>
      <c r="M267" s="88">
        <v>43115</v>
      </c>
    </row>
    <row r="268" spans="1:13" ht="33.75" x14ac:dyDescent="0.25">
      <c r="A268" s="89">
        <v>1199</v>
      </c>
      <c r="B268" s="88">
        <v>43173</v>
      </c>
      <c r="C268" s="89" t="s">
        <v>4828</v>
      </c>
      <c r="D268" s="89" t="s">
        <v>4202</v>
      </c>
      <c r="E268" s="89" t="s">
        <v>4204</v>
      </c>
      <c r="F268" s="89" t="s">
        <v>4295</v>
      </c>
      <c r="G268" s="89" t="s">
        <v>4296</v>
      </c>
      <c r="H268" s="89" t="s">
        <v>4297</v>
      </c>
      <c r="I268" s="89">
        <v>1.3068</v>
      </c>
      <c r="J268" s="90" t="s">
        <v>4227</v>
      </c>
      <c r="K268" s="90" t="s">
        <v>4829</v>
      </c>
      <c r="L268" s="90" t="s">
        <v>4207</v>
      </c>
      <c r="M268" s="88">
        <v>43435</v>
      </c>
    </row>
    <row r="269" spans="1:13" ht="33.75" x14ac:dyDescent="0.25">
      <c r="A269" s="89">
        <v>1219</v>
      </c>
      <c r="B269" s="88">
        <v>43173</v>
      </c>
      <c r="C269" s="89" t="s">
        <v>4830</v>
      </c>
      <c r="D269" s="89" t="s">
        <v>4202</v>
      </c>
      <c r="E269" s="89" t="s">
        <v>4219</v>
      </c>
      <c r="F269" s="89" t="s">
        <v>4295</v>
      </c>
      <c r="G269" s="89" t="s">
        <v>4296</v>
      </c>
      <c r="H269" s="89" t="s">
        <v>4297</v>
      </c>
      <c r="I269" s="89">
        <v>0.11700000000000001</v>
      </c>
      <c r="J269" s="90" t="s">
        <v>4227</v>
      </c>
      <c r="K269" s="90" t="s">
        <v>4658</v>
      </c>
      <c r="L269" s="90" t="s">
        <v>4831</v>
      </c>
      <c r="M269" s="88">
        <v>43374</v>
      </c>
    </row>
    <row r="270" spans="1:13" ht="33.75" x14ac:dyDescent="0.25">
      <c r="A270" s="89">
        <v>130</v>
      </c>
      <c r="B270" s="88">
        <v>43174</v>
      </c>
      <c r="C270" s="89" t="s">
        <v>4832</v>
      </c>
      <c r="D270" s="89" t="s">
        <v>4202</v>
      </c>
      <c r="E270" s="89" t="s">
        <v>4219</v>
      </c>
      <c r="F270" s="89" t="s">
        <v>4295</v>
      </c>
      <c r="G270" s="89" t="s">
        <v>4296</v>
      </c>
      <c r="H270" s="89" t="s">
        <v>4297</v>
      </c>
      <c r="I270" s="89">
        <v>9.9</v>
      </c>
      <c r="J270" s="90" t="s">
        <v>4236</v>
      </c>
      <c r="K270" s="90" t="s">
        <v>4528</v>
      </c>
      <c r="L270" s="90" t="s">
        <v>4825</v>
      </c>
      <c r="M270" s="88">
        <v>44044</v>
      </c>
    </row>
    <row r="271" spans="1:13" ht="191.25" x14ac:dyDescent="0.25">
      <c r="A271" s="89">
        <v>120</v>
      </c>
      <c r="B271" s="88">
        <v>43175</v>
      </c>
      <c r="C271" s="89" t="s">
        <v>4833</v>
      </c>
      <c r="D271" s="89" t="s">
        <v>4202</v>
      </c>
      <c r="E271" s="89" t="s">
        <v>4219</v>
      </c>
      <c r="F271" s="89" t="s">
        <v>4295</v>
      </c>
      <c r="G271" s="89" t="s">
        <v>4296</v>
      </c>
      <c r="H271" s="89" t="s">
        <v>4297</v>
      </c>
      <c r="I271" s="89">
        <v>0.375</v>
      </c>
      <c r="J271" s="90" t="s">
        <v>4674</v>
      </c>
      <c r="K271" s="90" t="s">
        <v>4834</v>
      </c>
      <c r="L271" s="90" t="s">
        <v>4835</v>
      </c>
      <c r="M271" s="88">
        <v>43320</v>
      </c>
    </row>
    <row r="272" spans="1:13" ht="56.25" x14ac:dyDescent="0.25">
      <c r="A272" s="89">
        <v>1220</v>
      </c>
      <c r="B272" s="88">
        <v>43175</v>
      </c>
      <c r="C272" s="89" t="s">
        <v>4836</v>
      </c>
      <c r="D272" s="89" t="s">
        <v>4202</v>
      </c>
      <c r="E272" s="89" t="s">
        <v>4219</v>
      </c>
      <c r="F272" s="89" t="s">
        <v>4295</v>
      </c>
      <c r="G272" s="89" t="s">
        <v>4296</v>
      </c>
      <c r="H272" s="89" t="s">
        <v>4297</v>
      </c>
      <c r="I272" s="89">
        <v>0.09</v>
      </c>
      <c r="J272" s="90" t="s">
        <v>24</v>
      </c>
      <c r="K272" s="90" t="s">
        <v>4837</v>
      </c>
      <c r="L272" s="90" t="s">
        <v>4448</v>
      </c>
      <c r="M272" s="88">
        <v>43556</v>
      </c>
    </row>
    <row r="273" spans="1:13" ht="33.75" x14ac:dyDescent="0.25">
      <c r="A273" s="89">
        <v>450</v>
      </c>
      <c r="B273" s="88">
        <v>43181</v>
      </c>
      <c r="C273" s="89" t="s">
        <v>4838</v>
      </c>
      <c r="D273" s="89" t="s">
        <v>4202</v>
      </c>
      <c r="E273" s="89" t="s">
        <v>4219</v>
      </c>
      <c r="F273" s="89" t="s">
        <v>4295</v>
      </c>
      <c r="G273" s="89" t="s">
        <v>4296</v>
      </c>
      <c r="H273" s="89" t="s">
        <v>4297</v>
      </c>
      <c r="I273" s="89">
        <v>0.41599999999999998</v>
      </c>
      <c r="J273" s="90" t="s">
        <v>4227</v>
      </c>
      <c r="K273" s="90" t="s">
        <v>4658</v>
      </c>
      <c r="L273" s="90" t="s">
        <v>4825</v>
      </c>
      <c r="M273" s="88">
        <v>43310</v>
      </c>
    </row>
    <row r="274" spans="1:13" ht="33.75" x14ac:dyDescent="0.25">
      <c r="A274" s="89">
        <v>1210</v>
      </c>
      <c r="B274" s="88">
        <v>43181</v>
      </c>
      <c r="C274" s="89" t="s">
        <v>4839</v>
      </c>
      <c r="D274" s="89" t="s">
        <v>4202</v>
      </c>
      <c r="E274" s="89" t="s">
        <v>4219</v>
      </c>
      <c r="F274" s="89" t="s">
        <v>4295</v>
      </c>
      <c r="G274" s="89" t="s">
        <v>4296</v>
      </c>
      <c r="H274" s="89" t="s">
        <v>4297</v>
      </c>
      <c r="I274" s="89">
        <v>0.45100000000000001</v>
      </c>
      <c r="J274" s="90" t="s">
        <v>4227</v>
      </c>
      <c r="K274" s="90" t="s">
        <v>4658</v>
      </c>
      <c r="L274" s="90" t="s">
        <v>4825</v>
      </c>
      <c r="M274" s="88">
        <v>43274</v>
      </c>
    </row>
    <row r="275" spans="1:13" ht="33.75" x14ac:dyDescent="0.25">
      <c r="A275" s="89">
        <v>1211</v>
      </c>
      <c r="B275" s="88">
        <v>43181</v>
      </c>
      <c r="C275" s="89" t="s">
        <v>4840</v>
      </c>
      <c r="D275" s="89" t="s">
        <v>4202</v>
      </c>
      <c r="E275" s="89" t="s">
        <v>4219</v>
      </c>
      <c r="F275" s="89" t="s">
        <v>4295</v>
      </c>
      <c r="G275" s="89" t="s">
        <v>4296</v>
      </c>
      <c r="H275" s="89" t="s">
        <v>4297</v>
      </c>
      <c r="I275" s="89">
        <v>7.0400000000000004E-2</v>
      </c>
      <c r="J275" s="90" t="s">
        <v>4227</v>
      </c>
      <c r="K275" s="90" t="s">
        <v>4658</v>
      </c>
      <c r="L275" s="90" t="s">
        <v>4825</v>
      </c>
      <c r="M275" s="88">
        <v>43229</v>
      </c>
    </row>
    <row r="276" spans="1:13" ht="45" x14ac:dyDescent="0.25">
      <c r="A276" s="89">
        <v>509</v>
      </c>
      <c r="B276" s="88">
        <v>43182</v>
      </c>
      <c r="C276" s="89" t="s">
        <v>4841</v>
      </c>
      <c r="D276" s="89" t="s">
        <v>4202</v>
      </c>
      <c r="E276" s="89" t="s">
        <v>4219</v>
      </c>
      <c r="F276" s="89" t="s">
        <v>4295</v>
      </c>
      <c r="G276" s="89" t="s">
        <v>4296</v>
      </c>
      <c r="H276" s="89" t="s">
        <v>4297</v>
      </c>
      <c r="I276" s="89">
        <v>4.0000000000000001E-3</v>
      </c>
      <c r="J276" s="90" t="s">
        <v>4254</v>
      </c>
      <c r="K276" s="90" t="s">
        <v>4424</v>
      </c>
      <c r="L276" s="90" t="s">
        <v>4330</v>
      </c>
      <c r="M276" s="88">
        <v>43221</v>
      </c>
    </row>
    <row r="277" spans="1:13" ht="22.5" x14ac:dyDescent="0.25">
      <c r="A277" s="89">
        <v>470</v>
      </c>
      <c r="B277" s="88">
        <v>43196</v>
      </c>
      <c r="C277" s="89" t="s">
        <v>4842</v>
      </c>
      <c r="D277" s="89" t="s">
        <v>4202</v>
      </c>
      <c r="E277" s="89" t="s">
        <v>4219</v>
      </c>
      <c r="F277" s="89" t="s">
        <v>4295</v>
      </c>
      <c r="G277" s="89" t="s">
        <v>4296</v>
      </c>
      <c r="H277" s="89" t="s">
        <v>4297</v>
      </c>
      <c r="I277" s="89">
        <v>0.04</v>
      </c>
      <c r="J277" s="90" t="s">
        <v>4272</v>
      </c>
      <c r="K277" s="90" t="s">
        <v>4273</v>
      </c>
      <c r="L277" s="90" t="s">
        <v>4843</v>
      </c>
      <c r="M277" s="88">
        <v>43191</v>
      </c>
    </row>
    <row r="278" spans="1:13" ht="146.25" x14ac:dyDescent="0.25">
      <c r="A278" s="89">
        <v>274</v>
      </c>
      <c r="B278" s="88">
        <v>43200</v>
      </c>
      <c r="C278" s="89" t="s">
        <v>4844</v>
      </c>
      <c r="D278" s="89" t="s">
        <v>4202</v>
      </c>
      <c r="E278" s="89" t="s">
        <v>4219</v>
      </c>
      <c r="F278" s="89" t="s">
        <v>4295</v>
      </c>
      <c r="G278" s="89" t="s">
        <v>4296</v>
      </c>
      <c r="H278" s="89" t="s">
        <v>4297</v>
      </c>
      <c r="I278" s="89">
        <v>2.8000000000000001E-2</v>
      </c>
      <c r="J278" s="90" t="s">
        <v>4208</v>
      </c>
      <c r="K278" s="90" t="s">
        <v>4845</v>
      </c>
      <c r="L278" s="90" t="s">
        <v>4846</v>
      </c>
      <c r="M278" s="88">
        <v>43213</v>
      </c>
    </row>
    <row r="279" spans="1:13" ht="45" x14ac:dyDescent="0.25">
      <c r="A279" s="89">
        <v>660</v>
      </c>
      <c r="B279" s="88">
        <v>43200</v>
      </c>
      <c r="C279" s="89" t="s">
        <v>4847</v>
      </c>
      <c r="D279" s="89" t="s">
        <v>4202</v>
      </c>
      <c r="E279" s="89" t="s">
        <v>4219</v>
      </c>
      <c r="F279" s="89" t="s">
        <v>4295</v>
      </c>
      <c r="G279" s="89" t="s">
        <v>4296</v>
      </c>
      <c r="H279" s="89" t="s">
        <v>4297</v>
      </c>
      <c r="I279" s="89">
        <v>2.112E-2</v>
      </c>
      <c r="J279" s="90" t="s">
        <v>4249</v>
      </c>
      <c r="K279" s="90" t="s">
        <v>4289</v>
      </c>
      <c r="L279" s="90" t="s">
        <v>4330</v>
      </c>
      <c r="M279" s="88">
        <v>43267</v>
      </c>
    </row>
    <row r="280" spans="1:13" ht="33.75" x14ac:dyDescent="0.25">
      <c r="A280" s="89">
        <v>1206</v>
      </c>
      <c r="B280" s="88">
        <v>43200</v>
      </c>
      <c r="C280" s="89" t="s">
        <v>4848</v>
      </c>
      <c r="D280" s="89" t="s">
        <v>4202</v>
      </c>
      <c r="E280" s="89" t="s">
        <v>4219</v>
      </c>
      <c r="F280" s="89" t="s">
        <v>4295</v>
      </c>
      <c r="G280" s="89" t="s">
        <v>4296</v>
      </c>
      <c r="H280" s="89" t="s">
        <v>4297</v>
      </c>
      <c r="I280" s="89">
        <v>7.1999999999999995E-2</v>
      </c>
      <c r="J280" s="90" t="s">
        <v>17</v>
      </c>
      <c r="K280" s="90" t="s">
        <v>4611</v>
      </c>
      <c r="L280" s="90" t="s">
        <v>4849</v>
      </c>
      <c r="M280" s="88">
        <v>43266</v>
      </c>
    </row>
    <row r="281" spans="1:13" ht="33.75" x14ac:dyDescent="0.25">
      <c r="A281" s="89">
        <v>1207</v>
      </c>
      <c r="B281" s="88">
        <v>43200</v>
      </c>
      <c r="C281" s="89" t="s">
        <v>4850</v>
      </c>
      <c r="D281" s="89" t="s">
        <v>4202</v>
      </c>
      <c r="E281" s="89" t="s">
        <v>4219</v>
      </c>
      <c r="F281" s="89" t="s">
        <v>4295</v>
      </c>
      <c r="G281" s="89" t="s">
        <v>4296</v>
      </c>
      <c r="H281" s="89" t="s">
        <v>4297</v>
      </c>
      <c r="I281" s="89">
        <v>7.1999999999999995E-2</v>
      </c>
      <c r="J281" s="90" t="s">
        <v>17</v>
      </c>
      <c r="K281" s="90" t="s">
        <v>4611</v>
      </c>
      <c r="L281" s="90" t="s">
        <v>4849</v>
      </c>
      <c r="M281" s="88">
        <v>43296</v>
      </c>
    </row>
    <row r="282" spans="1:13" ht="33.75" x14ac:dyDescent="0.25">
      <c r="A282" s="89">
        <v>1208</v>
      </c>
      <c r="B282" s="88">
        <v>43200</v>
      </c>
      <c r="C282" s="89" t="s">
        <v>4851</v>
      </c>
      <c r="D282" s="89" t="s">
        <v>4202</v>
      </c>
      <c r="E282" s="89" t="s">
        <v>4219</v>
      </c>
      <c r="F282" s="89" t="s">
        <v>4295</v>
      </c>
      <c r="G282" s="89" t="s">
        <v>4296</v>
      </c>
      <c r="H282" s="89" t="s">
        <v>4297</v>
      </c>
      <c r="I282" s="89">
        <v>7.1999999999999995E-2</v>
      </c>
      <c r="J282" s="90" t="s">
        <v>17</v>
      </c>
      <c r="K282" s="90" t="s">
        <v>4293</v>
      </c>
      <c r="L282" s="90" t="s">
        <v>4849</v>
      </c>
      <c r="M282" s="88">
        <v>43327</v>
      </c>
    </row>
    <row r="283" spans="1:13" ht="33.75" x14ac:dyDescent="0.25">
      <c r="A283" s="89">
        <v>1209</v>
      </c>
      <c r="B283" s="88">
        <v>43200</v>
      </c>
      <c r="C283" s="89" t="s">
        <v>4852</v>
      </c>
      <c r="D283" s="89" t="s">
        <v>4202</v>
      </c>
      <c r="E283" s="89" t="s">
        <v>4219</v>
      </c>
      <c r="F283" s="89" t="s">
        <v>4295</v>
      </c>
      <c r="G283" s="89" t="s">
        <v>4296</v>
      </c>
      <c r="H283" s="89" t="s">
        <v>4297</v>
      </c>
      <c r="I283" s="89">
        <v>7.1999999999999995E-2</v>
      </c>
      <c r="J283" s="90" t="s">
        <v>17</v>
      </c>
      <c r="K283" s="90" t="s">
        <v>4611</v>
      </c>
      <c r="L283" s="90" t="s">
        <v>4849</v>
      </c>
      <c r="M283" s="88">
        <v>43358</v>
      </c>
    </row>
    <row r="284" spans="1:13" ht="22.5" x14ac:dyDescent="0.25">
      <c r="A284" s="89">
        <v>748</v>
      </c>
      <c r="B284" s="88">
        <v>43203</v>
      </c>
      <c r="C284" s="89" t="s">
        <v>4853</v>
      </c>
      <c r="D284" s="89" t="s">
        <v>4202</v>
      </c>
      <c r="E284" s="89" t="s">
        <v>4219</v>
      </c>
      <c r="F284" s="89" t="s">
        <v>4295</v>
      </c>
      <c r="G284" s="89" t="s">
        <v>4296</v>
      </c>
      <c r="H284" s="89" t="s">
        <v>4297</v>
      </c>
      <c r="I284" s="89">
        <v>0.12</v>
      </c>
      <c r="J284" s="90" t="s">
        <v>17</v>
      </c>
      <c r="K284" s="90" t="s">
        <v>4724</v>
      </c>
      <c r="L284" s="90" t="s">
        <v>4854</v>
      </c>
      <c r="M284" s="88">
        <v>43315</v>
      </c>
    </row>
    <row r="285" spans="1:13" ht="33.75" x14ac:dyDescent="0.25">
      <c r="A285" s="89">
        <v>928</v>
      </c>
      <c r="B285" s="88">
        <v>43206</v>
      </c>
      <c r="C285" s="89" t="s">
        <v>4855</v>
      </c>
      <c r="D285" s="89" t="s">
        <v>4202</v>
      </c>
      <c r="E285" s="89" t="s">
        <v>4219</v>
      </c>
      <c r="F285" s="89" t="s">
        <v>4295</v>
      </c>
      <c r="G285" s="89" t="s">
        <v>4296</v>
      </c>
      <c r="H285" s="89" t="s">
        <v>4297</v>
      </c>
      <c r="I285" s="89">
        <v>0.03</v>
      </c>
      <c r="J285" s="90" t="s">
        <v>17</v>
      </c>
      <c r="K285" s="90" t="s">
        <v>4333</v>
      </c>
      <c r="L285" s="90" t="s">
        <v>4856</v>
      </c>
      <c r="M285" s="88">
        <v>43343</v>
      </c>
    </row>
    <row r="286" spans="1:13" ht="67.5" x14ac:dyDescent="0.25">
      <c r="A286" s="89">
        <v>931</v>
      </c>
      <c r="B286" s="88">
        <v>43206</v>
      </c>
      <c r="C286" s="89" t="s">
        <v>4857</v>
      </c>
      <c r="D286" s="89" t="s">
        <v>4202</v>
      </c>
      <c r="E286" s="89" t="s">
        <v>4219</v>
      </c>
      <c r="F286" s="89" t="s">
        <v>4295</v>
      </c>
      <c r="G286" s="89" t="s">
        <v>4296</v>
      </c>
      <c r="H286" s="89" t="s">
        <v>4297</v>
      </c>
      <c r="I286" s="89">
        <v>0.16109999999999999</v>
      </c>
      <c r="J286" s="90" t="s">
        <v>4208</v>
      </c>
      <c r="K286" s="90" t="s">
        <v>4263</v>
      </c>
      <c r="L286" s="90" t="s">
        <v>4858</v>
      </c>
      <c r="M286" s="88">
        <v>43313</v>
      </c>
    </row>
    <row r="287" spans="1:13" ht="22.5" x14ac:dyDescent="0.25">
      <c r="A287" s="89">
        <v>1215</v>
      </c>
      <c r="B287" s="88">
        <v>43216</v>
      </c>
      <c r="C287" s="89" t="s">
        <v>4859</v>
      </c>
      <c r="D287" s="89" t="s">
        <v>4202</v>
      </c>
      <c r="E287" s="89" t="s">
        <v>4219</v>
      </c>
      <c r="F287" s="89" t="s">
        <v>4295</v>
      </c>
      <c r="G287" s="89" t="s">
        <v>4296</v>
      </c>
      <c r="H287" s="89" t="s">
        <v>4297</v>
      </c>
      <c r="I287" s="89">
        <v>3.1600000000000003E-2</v>
      </c>
      <c r="J287" s="90" t="s">
        <v>4272</v>
      </c>
      <c r="K287" s="90" t="s">
        <v>4273</v>
      </c>
      <c r="L287" s="90" t="s">
        <v>4843</v>
      </c>
      <c r="M287" s="88">
        <v>43236</v>
      </c>
    </row>
    <row r="288" spans="1:13" ht="191.25" x14ac:dyDescent="0.25">
      <c r="A288" s="89">
        <v>406</v>
      </c>
      <c r="B288" s="88">
        <v>43217</v>
      </c>
      <c r="C288" s="89" t="s">
        <v>4860</v>
      </c>
      <c r="D288" s="89" t="s">
        <v>4202</v>
      </c>
      <c r="E288" s="89" t="s">
        <v>4219</v>
      </c>
      <c r="F288" s="89" t="s">
        <v>4295</v>
      </c>
      <c r="G288" s="89" t="s">
        <v>4296</v>
      </c>
      <c r="H288" s="89" t="s">
        <v>4297</v>
      </c>
      <c r="I288" s="89">
        <v>0.13569999999999999</v>
      </c>
      <c r="J288" s="90" t="s">
        <v>4308</v>
      </c>
      <c r="K288" s="90" t="s">
        <v>4861</v>
      </c>
      <c r="L288" s="90" t="s">
        <v>4862</v>
      </c>
      <c r="M288" s="88">
        <v>43351</v>
      </c>
    </row>
    <row r="289" spans="1:13" ht="33.75" x14ac:dyDescent="0.25">
      <c r="A289" s="89">
        <v>1224</v>
      </c>
      <c r="B289" s="88">
        <v>43220</v>
      </c>
      <c r="C289" s="89" t="s">
        <v>4863</v>
      </c>
      <c r="D289" s="89" t="s">
        <v>4202</v>
      </c>
      <c r="E289" s="89" t="s">
        <v>4219</v>
      </c>
      <c r="F289" s="89" t="s">
        <v>4295</v>
      </c>
      <c r="G289" s="89" t="s">
        <v>4296</v>
      </c>
      <c r="H289" s="89" t="s">
        <v>4297</v>
      </c>
      <c r="I289" s="89">
        <v>0.02</v>
      </c>
      <c r="J289" s="90" t="s">
        <v>4272</v>
      </c>
      <c r="K289" s="90" t="s">
        <v>4273</v>
      </c>
      <c r="L289" s="90" t="s">
        <v>4448</v>
      </c>
      <c r="M289" s="88">
        <v>43465</v>
      </c>
    </row>
    <row r="290" spans="1:13" ht="56.25" x14ac:dyDescent="0.25">
      <c r="A290" s="89">
        <v>868</v>
      </c>
      <c r="B290" s="88">
        <v>43222</v>
      </c>
      <c r="C290" s="89" t="s">
        <v>4864</v>
      </c>
      <c r="D290" s="89" t="s">
        <v>4202</v>
      </c>
      <c r="E290" s="89" t="s">
        <v>4219</v>
      </c>
      <c r="F290" s="89" t="s">
        <v>4295</v>
      </c>
      <c r="G290" s="89" t="s">
        <v>4296</v>
      </c>
      <c r="H290" s="89" t="s">
        <v>4297</v>
      </c>
      <c r="I290" s="89">
        <v>0.30690000000000001</v>
      </c>
      <c r="J290" s="90" t="s">
        <v>24</v>
      </c>
      <c r="K290" s="90" t="s">
        <v>4349</v>
      </c>
      <c r="L290" s="90" t="s">
        <v>4865</v>
      </c>
      <c r="M290" s="88">
        <v>43449</v>
      </c>
    </row>
    <row r="291" spans="1:13" ht="45" x14ac:dyDescent="0.25">
      <c r="A291" s="89">
        <v>733</v>
      </c>
      <c r="B291" s="88">
        <v>43223</v>
      </c>
      <c r="C291" s="89" t="s">
        <v>4866</v>
      </c>
      <c r="D291" s="89" t="s">
        <v>4202</v>
      </c>
      <c r="E291" s="89" t="s">
        <v>4203</v>
      </c>
      <c r="F291" s="89" t="s">
        <v>4295</v>
      </c>
      <c r="G291" s="89" t="s">
        <v>4296</v>
      </c>
      <c r="H291" s="89" t="s">
        <v>4297</v>
      </c>
      <c r="I291" s="89">
        <v>0.17408000000000001</v>
      </c>
      <c r="J291" s="90" t="s">
        <v>4227</v>
      </c>
      <c r="K291" s="90" t="s">
        <v>4320</v>
      </c>
      <c r="L291" s="90" t="s">
        <v>4867</v>
      </c>
      <c r="M291" s="88">
        <v>43496</v>
      </c>
    </row>
    <row r="292" spans="1:13" ht="33.75" x14ac:dyDescent="0.25">
      <c r="A292" s="89">
        <v>957</v>
      </c>
      <c r="B292" s="88">
        <v>43223</v>
      </c>
      <c r="C292" s="89" t="s">
        <v>4868</v>
      </c>
      <c r="D292" s="89" t="s">
        <v>4202</v>
      </c>
      <c r="E292" s="89" t="s">
        <v>4219</v>
      </c>
      <c r="F292" s="89" t="s">
        <v>4295</v>
      </c>
      <c r="G292" s="89" t="s">
        <v>4296</v>
      </c>
      <c r="H292" s="89" t="s">
        <v>4297</v>
      </c>
      <c r="I292" s="89">
        <v>9.9</v>
      </c>
      <c r="J292" s="90" t="s">
        <v>4227</v>
      </c>
      <c r="K292" s="90" t="s">
        <v>4869</v>
      </c>
      <c r="L292" s="90" t="s">
        <v>4870</v>
      </c>
      <c r="M292" s="88">
        <v>43617</v>
      </c>
    </row>
    <row r="293" spans="1:13" ht="22.5" x14ac:dyDescent="0.25">
      <c r="A293" s="89">
        <v>121</v>
      </c>
      <c r="B293" s="88">
        <v>43224</v>
      </c>
      <c r="C293" s="89" t="s">
        <v>4871</v>
      </c>
      <c r="D293" s="89" t="s">
        <v>4202</v>
      </c>
      <c r="E293" s="89" t="s">
        <v>4219</v>
      </c>
      <c r="F293" s="89" t="s">
        <v>4295</v>
      </c>
      <c r="G293" s="89" t="s">
        <v>4296</v>
      </c>
      <c r="H293" s="89" t="s">
        <v>4297</v>
      </c>
      <c r="I293" s="89">
        <v>9.9839999999999998E-2</v>
      </c>
      <c r="J293" s="90" t="s">
        <v>4208</v>
      </c>
      <c r="K293" s="90" t="s">
        <v>4209</v>
      </c>
      <c r="L293" s="90" t="s">
        <v>4872</v>
      </c>
      <c r="M293" s="88">
        <v>43409</v>
      </c>
    </row>
    <row r="294" spans="1:13" ht="22.5" x14ac:dyDescent="0.25">
      <c r="A294" s="89">
        <v>808</v>
      </c>
      <c r="B294" s="88">
        <v>43224</v>
      </c>
      <c r="C294" s="89" t="s">
        <v>4873</v>
      </c>
      <c r="D294" s="89" t="s">
        <v>4202</v>
      </c>
      <c r="E294" s="89" t="s">
        <v>4219</v>
      </c>
      <c r="F294" s="89" t="s">
        <v>4295</v>
      </c>
      <c r="G294" s="89" t="s">
        <v>4296</v>
      </c>
      <c r="H294" s="89" t="s">
        <v>4297</v>
      </c>
      <c r="I294" s="89">
        <v>7.2999999999999995E-2</v>
      </c>
      <c r="J294" s="90" t="s">
        <v>4224</v>
      </c>
      <c r="K294" s="90" t="s">
        <v>4225</v>
      </c>
      <c r="L294" s="90" t="s">
        <v>4874</v>
      </c>
      <c r="M294" s="88">
        <v>43342</v>
      </c>
    </row>
    <row r="295" spans="1:13" ht="33.75" x14ac:dyDescent="0.25">
      <c r="A295" s="89">
        <v>940</v>
      </c>
      <c r="B295" s="88">
        <v>43224</v>
      </c>
      <c r="C295" s="89" t="s">
        <v>4875</v>
      </c>
      <c r="D295" s="89" t="s">
        <v>4202</v>
      </c>
      <c r="E295" s="89" t="s">
        <v>4204</v>
      </c>
      <c r="F295" s="89" t="s">
        <v>4295</v>
      </c>
      <c r="G295" s="89" t="s">
        <v>4296</v>
      </c>
      <c r="H295" s="89" t="s">
        <v>4297</v>
      </c>
      <c r="I295" s="89">
        <v>9.9</v>
      </c>
      <c r="J295" s="90" t="s">
        <v>4205</v>
      </c>
      <c r="K295" s="90" t="s">
        <v>4876</v>
      </c>
      <c r="L295" s="90" t="s">
        <v>4877</v>
      </c>
      <c r="M295" s="88">
        <v>42856</v>
      </c>
    </row>
    <row r="296" spans="1:13" ht="22.5" x14ac:dyDescent="0.25">
      <c r="A296" s="89">
        <v>1178</v>
      </c>
      <c r="B296" s="88">
        <v>43227</v>
      </c>
      <c r="C296" s="89" t="s">
        <v>4878</v>
      </c>
      <c r="D296" s="89" t="s">
        <v>4202</v>
      </c>
      <c r="E296" s="89" t="s">
        <v>4219</v>
      </c>
      <c r="F296" s="89" t="s">
        <v>4295</v>
      </c>
      <c r="G296" s="89" t="s">
        <v>4296</v>
      </c>
      <c r="H296" s="89" t="s">
        <v>4297</v>
      </c>
      <c r="I296" s="89">
        <v>5.21E-2</v>
      </c>
      <c r="J296" s="90" t="s">
        <v>4272</v>
      </c>
      <c r="K296" s="90" t="s">
        <v>4273</v>
      </c>
      <c r="L296" s="90" t="s">
        <v>4879</v>
      </c>
      <c r="M296" s="88">
        <v>43101</v>
      </c>
    </row>
    <row r="297" spans="1:13" ht="22.5" x14ac:dyDescent="0.25">
      <c r="A297" s="89">
        <v>1130</v>
      </c>
      <c r="B297" s="88">
        <v>43236</v>
      </c>
      <c r="C297" s="89" t="s">
        <v>4880</v>
      </c>
      <c r="D297" s="89" t="s">
        <v>4202</v>
      </c>
      <c r="E297" s="89" t="s">
        <v>4219</v>
      </c>
      <c r="F297" s="89" t="s">
        <v>4295</v>
      </c>
      <c r="G297" s="89" t="s">
        <v>4296</v>
      </c>
      <c r="H297" s="89" t="s">
        <v>4297</v>
      </c>
      <c r="I297" s="89">
        <v>19.899999999999999</v>
      </c>
      <c r="J297" s="90" t="s">
        <v>4224</v>
      </c>
      <c r="K297" s="90" t="s">
        <v>4881</v>
      </c>
      <c r="L297" s="90" t="s">
        <v>4882</v>
      </c>
      <c r="M297" s="88">
        <v>43252</v>
      </c>
    </row>
    <row r="298" spans="1:13" ht="22.5" x14ac:dyDescent="0.25">
      <c r="A298" s="89">
        <v>714</v>
      </c>
      <c r="B298" s="88">
        <v>43237</v>
      </c>
      <c r="C298" s="89" t="s">
        <v>4883</v>
      </c>
      <c r="D298" s="89" t="s">
        <v>4202</v>
      </c>
      <c r="E298" s="89" t="s">
        <v>4219</v>
      </c>
      <c r="F298" s="89" t="s">
        <v>4295</v>
      </c>
      <c r="G298" s="89" t="s">
        <v>4296</v>
      </c>
      <c r="H298" s="89" t="s">
        <v>4297</v>
      </c>
      <c r="I298" s="89">
        <v>1.8200000000000001E-2</v>
      </c>
      <c r="J298" s="90" t="s">
        <v>4214</v>
      </c>
      <c r="K298" s="90" t="s">
        <v>4567</v>
      </c>
      <c r="L298" s="90" t="s">
        <v>4884</v>
      </c>
      <c r="M298" s="88">
        <v>43449</v>
      </c>
    </row>
    <row r="299" spans="1:13" ht="56.25" x14ac:dyDescent="0.25">
      <c r="A299" s="89">
        <v>838</v>
      </c>
      <c r="B299" s="88">
        <v>43237</v>
      </c>
      <c r="C299" s="89" t="s">
        <v>4885</v>
      </c>
      <c r="D299" s="89" t="s">
        <v>4202</v>
      </c>
      <c r="E299" s="89" t="s">
        <v>4204</v>
      </c>
      <c r="F299" s="89" t="s">
        <v>4295</v>
      </c>
      <c r="G299" s="89" t="s">
        <v>4296</v>
      </c>
      <c r="H299" s="89" t="s">
        <v>4297</v>
      </c>
      <c r="I299" s="89">
        <v>1.358E-2</v>
      </c>
      <c r="J299" s="90" t="s">
        <v>24</v>
      </c>
      <c r="K299" s="90" t="s">
        <v>4244</v>
      </c>
      <c r="L299" s="90" t="s">
        <v>4886</v>
      </c>
      <c r="M299" s="88">
        <v>43373</v>
      </c>
    </row>
    <row r="300" spans="1:13" ht="22.5" x14ac:dyDescent="0.25">
      <c r="A300" s="89">
        <v>943</v>
      </c>
      <c r="B300" s="88">
        <v>43241</v>
      </c>
      <c r="C300" s="89" t="s">
        <v>4887</v>
      </c>
      <c r="D300" s="89" t="s">
        <v>4202</v>
      </c>
      <c r="E300" s="89" t="s">
        <v>4219</v>
      </c>
      <c r="F300" s="89" t="s">
        <v>4295</v>
      </c>
      <c r="G300" s="89" t="s">
        <v>4296</v>
      </c>
      <c r="H300" s="89" t="s">
        <v>4297</v>
      </c>
      <c r="I300" s="89">
        <v>19.5</v>
      </c>
      <c r="J300" s="90" t="s">
        <v>4247</v>
      </c>
      <c r="K300" s="90" t="s">
        <v>4248</v>
      </c>
      <c r="L300" s="90" t="s">
        <v>4888</v>
      </c>
      <c r="M300" s="88">
        <v>44196</v>
      </c>
    </row>
    <row r="301" spans="1:13" ht="22.5" x14ac:dyDescent="0.25">
      <c r="A301" s="89">
        <v>944</v>
      </c>
      <c r="B301" s="88">
        <v>43241</v>
      </c>
      <c r="C301" s="89" t="s">
        <v>4889</v>
      </c>
      <c r="D301" s="89" t="s">
        <v>4202</v>
      </c>
      <c r="E301" s="89" t="s">
        <v>4219</v>
      </c>
      <c r="F301" s="89" t="s">
        <v>4295</v>
      </c>
      <c r="G301" s="89" t="s">
        <v>4296</v>
      </c>
      <c r="H301" s="89" t="s">
        <v>4297</v>
      </c>
      <c r="I301" s="89">
        <v>19.5</v>
      </c>
      <c r="J301" s="90" t="s">
        <v>4247</v>
      </c>
      <c r="K301" s="90" t="s">
        <v>4248</v>
      </c>
      <c r="L301" s="90" t="s">
        <v>4888</v>
      </c>
      <c r="M301" s="88">
        <v>44196</v>
      </c>
    </row>
    <row r="302" spans="1:13" ht="22.5" x14ac:dyDescent="0.25">
      <c r="A302" s="89">
        <v>945</v>
      </c>
      <c r="B302" s="88">
        <v>43241</v>
      </c>
      <c r="C302" s="89" t="s">
        <v>4890</v>
      </c>
      <c r="D302" s="89" t="s">
        <v>4202</v>
      </c>
      <c r="E302" s="89" t="s">
        <v>4219</v>
      </c>
      <c r="F302" s="89" t="s">
        <v>4295</v>
      </c>
      <c r="G302" s="89" t="s">
        <v>4296</v>
      </c>
      <c r="H302" s="89" t="s">
        <v>4297</v>
      </c>
      <c r="I302" s="89">
        <v>19.5</v>
      </c>
      <c r="J302" s="90" t="s">
        <v>4247</v>
      </c>
      <c r="K302" s="90" t="s">
        <v>4248</v>
      </c>
      <c r="L302" s="90" t="s">
        <v>4888</v>
      </c>
      <c r="M302" s="88">
        <v>44196</v>
      </c>
    </row>
    <row r="303" spans="1:13" ht="22.5" x14ac:dyDescent="0.25">
      <c r="A303" s="89">
        <v>946</v>
      </c>
      <c r="B303" s="88">
        <v>43241</v>
      </c>
      <c r="C303" s="89" t="s">
        <v>4891</v>
      </c>
      <c r="D303" s="89" t="s">
        <v>4202</v>
      </c>
      <c r="E303" s="89" t="s">
        <v>4219</v>
      </c>
      <c r="F303" s="89" t="s">
        <v>4295</v>
      </c>
      <c r="G303" s="89" t="s">
        <v>4296</v>
      </c>
      <c r="H303" s="89" t="s">
        <v>4297</v>
      </c>
      <c r="I303" s="89">
        <v>19.5</v>
      </c>
      <c r="J303" s="90" t="s">
        <v>4247</v>
      </c>
      <c r="K303" s="90" t="s">
        <v>4248</v>
      </c>
      <c r="L303" s="90" t="s">
        <v>4888</v>
      </c>
      <c r="M303" s="88">
        <v>44196</v>
      </c>
    </row>
    <row r="304" spans="1:13" ht="22.5" x14ac:dyDescent="0.25">
      <c r="A304" s="89">
        <v>947</v>
      </c>
      <c r="B304" s="88">
        <v>43241</v>
      </c>
      <c r="C304" s="89" t="s">
        <v>4892</v>
      </c>
      <c r="D304" s="89" t="s">
        <v>4202</v>
      </c>
      <c r="E304" s="89" t="s">
        <v>4219</v>
      </c>
      <c r="F304" s="89" t="s">
        <v>4295</v>
      </c>
      <c r="G304" s="89" t="s">
        <v>4296</v>
      </c>
      <c r="H304" s="89" t="s">
        <v>4297</v>
      </c>
      <c r="I304" s="89">
        <v>19.5</v>
      </c>
      <c r="J304" s="90" t="s">
        <v>4247</v>
      </c>
      <c r="K304" s="90" t="s">
        <v>4248</v>
      </c>
      <c r="L304" s="90" t="s">
        <v>4888</v>
      </c>
      <c r="M304" s="88">
        <v>44196</v>
      </c>
    </row>
    <row r="305" spans="1:13" ht="56.25" x14ac:dyDescent="0.25">
      <c r="A305" s="89">
        <v>1225</v>
      </c>
      <c r="B305" s="88">
        <v>43248</v>
      </c>
      <c r="C305" s="89" t="s">
        <v>4893</v>
      </c>
      <c r="D305" s="89" t="s">
        <v>4202</v>
      </c>
      <c r="E305" s="89" t="s">
        <v>4219</v>
      </c>
      <c r="F305" s="89" t="s">
        <v>4295</v>
      </c>
      <c r="G305" s="89" t="s">
        <v>4296</v>
      </c>
      <c r="H305" s="89" t="s">
        <v>4297</v>
      </c>
      <c r="I305" s="89">
        <v>0.01</v>
      </c>
      <c r="J305" s="90" t="s">
        <v>4233</v>
      </c>
      <c r="K305" s="90" t="s">
        <v>4234</v>
      </c>
      <c r="L305" s="90" t="s">
        <v>4894</v>
      </c>
      <c r="M305" s="88">
        <v>43282</v>
      </c>
    </row>
    <row r="306" spans="1:13" ht="33.75" x14ac:dyDescent="0.25">
      <c r="A306" s="89">
        <v>753</v>
      </c>
      <c r="B306" s="88">
        <v>43249</v>
      </c>
      <c r="C306" s="89" t="s">
        <v>4895</v>
      </c>
      <c r="D306" s="89" t="s">
        <v>4202</v>
      </c>
      <c r="E306" s="89" t="s">
        <v>4219</v>
      </c>
      <c r="F306" s="89" t="s">
        <v>4295</v>
      </c>
      <c r="G306" s="89" t="s">
        <v>4296</v>
      </c>
      <c r="H306" s="89" t="s">
        <v>4297</v>
      </c>
      <c r="I306" s="89">
        <v>99.9</v>
      </c>
      <c r="J306" s="90" t="s">
        <v>4229</v>
      </c>
      <c r="K306" s="90" t="s">
        <v>4896</v>
      </c>
      <c r="L306" s="90" t="s">
        <v>4897</v>
      </c>
      <c r="M306" s="88">
        <v>43831</v>
      </c>
    </row>
    <row r="307" spans="1:13" ht="33.75" x14ac:dyDescent="0.25">
      <c r="A307" s="89">
        <v>508</v>
      </c>
      <c r="B307" s="88">
        <v>43250</v>
      </c>
      <c r="C307" s="89" t="s">
        <v>4898</v>
      </c>
      <c r="D307" s="89" t="s">
        <v>4202</v>
      </c>
      <c r="E307" s="89" t="s">
        <v>4219</v>
      </c>
      <c r="F307" s="89" t="s">
        <v>4295</v>
      </c>
      <c r="G307" s="89" t="s">
        <v>4296</v>
      </c>
      <c r="H307" s="89" t="s">
        <v>4297</v>
      </c>
      <c r="I307" s="89">
        <v>0.01</v>
      </c>
      <c r="J307" s="90" t="s">
        <v>4254</v>
      </c>
      <c r="K307" s="90" t="s">
        <v>4424</v>
      </c>
      <c r="L307" s="90" t="s">
        <v>4899</v>
      </c>
      <c r="M307" s="88">
        <v>43342</v>
      </c>
    </row>
    <row r="308" spans="1:13" ht="202.5" x14ac:dyDescent="0.25">
      <c r="A308" s="89">
        <v>591</v>
      </c>
      <c r="B308" s="88">
        <v>43251</v>
      </c>
      <c r="C308" s="89" t="s">
        <v>4900</v>
      </c>
      <c r="D308" s="89" t="s">
        <v>4202</v>
      </c>
      <c r="E308" s="89" t="s">
        <v>4219</v>
      </c>
      <c r="F308" s="89" t="s">
        <v>4295</v>
      </c>
      <c r="G308" s="89" t="s">
        <v>4296</v>
      </c>
      <c r="H308" s="89" t="s">
        <v>4297</v>
      </c>
      <c r="I308" s="89">
        <v>0.2437</v>
      </c>
      <c r="J308" s="90" t="s">
        <v>4674</v>
      </c>
      <c r="K308" s="90" t="s">
        <v>4901</v>
      </c>
      <c r="L308" s="90" t="s">
        <v>4902</v>
      </c>
      <c r="M308" s="88">
        <v>43412</v>
      </c>
    </row>
    <row r="309" spans="1:13" ht="45" x14ac:dyDescent="0.25">
      <c r="A309" s="89">
        <v>207</v>
      </c>
      <c r="B309" s="88">
        <v>43257</v>
      </c>
      <c r="C309" s="89" t="s">
        <v>4903</v>
      </c>
      <c r="D309" s="89" t="s">
        <v>4202</v>
      </c>
      <c r="E309" s="89" t="s">
        <v>4219</v>
      </c>
      <c r="F309" s="89" t="s">
        <v>4295</v>
      </c>
      <c r="G309" s="89" t="s">
        <v>4296</v>
      </c>
      <c r="H309" s="89" t="s">
        <v>4297</v>
      </c>
      <c r="I309" s="89">
        <v>0.01</v>
      </c>
      <c r="J309" s="90" t="s">
        <v>4233</v>
      </c>
      <c r="K309" s="90" t="s">
        <v>4234</v>
      </c>
      <c r="L309" s="90" t="s">
        <v>4904</v>
      </c>
      <c r="M309" s="88">
        <v>43327</v>
      </c>
    </row>
    <row r="310" spans="1:13" ht="33.75" x14ac:dyDescent="0.25">
      <c r="A310" s="89">
        <v>417</v>
      </c>
      <c r="B310" s="88">
        <v>43257</v>
      </c>
      <c r="C310" s="89" t="s">
        <v>4905</v>
      </c>
      <c r="D310" s="89" t="s">
        <v>4202</v>
      </c>
      <c r="E310" s="89" t="s">
        <v>4219</v>
      </c>
      <c r="F310" s="89" t="s">
        <v>4295</v>
      </c>
      <c r="G310" s="89" t="s">
        <v>4296</v>
      </c>
      <c r="H310" s="89" t="s">
        <v>4297</v>
      </c>
      <c r="I310" s="89">
        <v>1.2E-2</v>
      </c>
      <c r="J310" s="90" t="s">
        <v>4227</v>
      </c>
      <c r="K310" s="90" t="s">
        <v>4906</v>
      </c>
      <c r="L310" s="90" t="s">
        <v>4907</v>
      </c>
      <c r="M310" s="88">
        <v>43399</v>
      </c>
    </row>
    <row r="311" spans="1:13" ht="33.75" x14ac:dyDescent="0.25">
      <c r="A311" s="89">
        <v>991</v>
      </c>
      <c r="B311" s="88">
        <v>43257</v>
      </c>
      <c r="C311" s="89" t="s">
        <v>4908</v>
      </c>
      <c r="D311" s="89" t="s">
        <v>4202</v>
      </c>
      <c r="E311" s="89" t="s">
        <v>4219</v>
      </c>
      <c r="F311" s="89" t="s">
        <v>4295</v>
      </c>
      <c r="G311" s="89" t="s">
        <v>4296</v>
      </c>
      <c r="H311" s="89" t="s">
        <v>4297</v>
      </c>
      <c r="I311" s="89">
        <v>0.03</v>
      </c>
      <c r="J311" s="90" t="s">
        <v>4272</v>
      </c>
      <c r="K311" s="90" t="s">
        <v>4273</v>
      </c>
      <c r="L311" s="90" t="s">
        <v>4907</v>
      </c>
      <c r="M311" s="88">
        <v>43399</v>
      </c>
    </row>
    <row r="312" spans="1:13" ht="22.5" x14ac:dyDescent="0.25">
      <c r="A312" s="89">
        <v>992</v>
      </c>
      <c r="B312" s="88">
        <v>43257</v>
      </c>
      <c r="C312" s="89" t="s">
        <v>4909</v>
      </c>
      <c r="D312" s="89" t="s">
        <v>4202</v>
      </c>
      <c r="E312" s="89" t="s">
        <v>4219</v>
      </c>
      <c r="F312" s="89" t="s">
        <v>4295</v>
      </c>
      <c r="G312" s="89" t="s">
        <v>4296</v>
      </c>
      <c r="H312" s="89" t="s">
        <v>4297</v>
      </c>
      <c r="I312" s="89">
        <v>0.05</v>
      </c>
      <c r="J312" s="90" t="s">
        <v>4227</v>
      </c>
      <c r="K312" s="90" t="s">
        <v>4475</v>
      </c>
      <c r="L312" s="90" t="s">
        <v>4907</v>
      </c>
      <c r="M312" s="88">
        <v>43399</v>
      </c>
    </row>
    <row r="313" spans="1:13" ht="33.75" x14ac:dyDescent="0.25">
      <c r="A313" s="89">
        <v>993</v>
      </c>
      <c r="B313" s="88">
        <v>43257</v>
      </c>
      <c r="C313" s="89" t="s">
        <v>4910</v>
      </c>
      <c r="D313" s="89" t="s">
        <v>4202</v>
      </c>
      <c r="E313" s="89" t="s">
        <v>4219</v>
      </c>
      <c r="F313" s="89" t="s">
        <v>4295</v>
      </c>
      <c r="G313" s="89" t="s">
        <v>4296</v>
      </c>
      <c r="H313" s="89" t="s">
        <v>4297</v>
      </c>
      <c r="I313" s="89">
        <v>0.03</v>
      </c>
      <c r="J313" s="90" t="s">
        <v>4272</v>
      </c>
      <c r="K313" s="90" t="s">
        <v>4273</v>
      </c>
      <c r="L313" s="90" t="s">
        <v>4907</v>
      </c>
      <c r="M313" s="88">
        <v>43399</v>
      </c>
    </row>
    <row r="314" spans="1:13" ht="22.5" x14ac:dyDescent="0.25">
      <c r="A314" s="89">
        <v>1228</v>
      </c>
      <c r="B314" s="88">
        <v>43257</v>
      </c>
      <c r="C314" s="89" t="s">
        <v>4911</v>
      </c>
      <c r="D314" s="89" t="s">
        <v>4202</v>
      </c>
      <c r="E314" s="89" t="s">
        <v>4219</v>
      </c>
      <c r="F314" s="89" t="s">
        <v>4295</v>
      </c>
      <c r="G314" s="89" t="s">
        <v>4296</v>
      </c>
      <c r="H314" s="89" t="s">
        <v>4297</v>
      </c>
      <c r="I314" s="89">
        <v>0.04</v>
      </c>
      <c r="J314" s="90" t="s">
        <v>4272</v>
      </c>
      <c r="K314" s="90" t="s">
        <v>4273</v>
      </c>
      <c r="L314" s="90" t="s">
        <v>4907</v>
      </c>
      <c r="M314" s="88">
        <v>43399</v>
      </c>
    </row>
    <row r="315" spans="1:13" ht="22.5" x14ac:dyDescent="0.25">
      <c r="A315" s="89">
        <v>1229</v>
      </c>
      <c r="B315" s="88">
        <v>43257</v>
      </c>
      <c r="C315" s="89" t="s">
        <v>4912</v>
      </c>
      <c r="D315" s="89" t="s">
        <v>4202</v>
      </c>
      <c r="E315" s="89" t="s">
        <v>4219</v>
      </c>
      <c r="F315" s="89" t="s">
        <v>4295</v>
      </c>
      <c r="G315" s="89" t="s">
        <v>4296</v>
      </c>
      <c r="H315" s="89" t="s">
        <v>4297</v>
      </c>
      <c r="I315" s="89">
        <v>0.1</v>
      </c>
      <c r="J315" s="90" t="s">
        <v>4227</v>
      </c>
      <c r="K315" s="90" t="s">
        <v>4469</v>
      </c>
      <c r="L315" s="90" t="s">
        <v>4907</v>
      </c>
      <c r="M315" s="88">
        <v>43399</v>
      </c>
    </row>
    <row r="316" spans="1:13" ht="22.5" x14ac:dyDescent="0.25">
      <c r="A316" s="89">
        <v>1233</v>
      </c>
      <c r="B316" s="88">
        <v>43257</v>
      </c>
      <c r="C316" s="89" t="s">
        <v>4913</v>
      </c>
      <c r="D316" s="89" t="s">
        <v>4202</v>
      </c>
      <c r="E316" s="89" t="s">
        <v>4219</v>
      </c>
      <c r="F316" s="89" t="s">
        <v>4295</v>
      </c>
      <c r="G316" s="89" t="s">
        <v>4296</v>
      </c>
      <c r="H316" s="89" t="s">
        <v>4297</v>
      </c>
      <c r="I316" s="89">
        <v>6.0000000000000001E-3</v>
      </c>
      <c r="J316" s="90" t="s">
        <v>4231</v>
      </c>
      <c r="K316" s="90" t="s">
        <v>4232</v>
      </c>
      <c r="L316" s="90" t="s">
        <v>4914</v>
      </c>
      <c r="M316" s="88">
        <v>43287</v>
      </c>
    </row>
    <row r="317" spans="1:13" ht="45" x14ac:dyDescent="0.25">
      <c r="A317" s="89">
        <v>131</v>
      </c>
      <c r="B317" s="88">
        <v>43258</v>
      </c>
      <c r="C317" s="89" t="s">
        <v>4915</v>
      </c>
      <c r="D317" s="89" t="s">
        <v>4202</v>
      </c>
      <c r="E317" s="89" t="s">
        <v>4219</v>
      </c>
      <c r="F317" s="89" t="s">
        <v>4295</v>
      </c>
      <c r="G317" s="89" t="s">
        <v>4296</v>
      </c>
      <c r="H317" s="89" t="s">
        <v>4297</v>
      </c>
      <c r="I317" s="89">
        <v>0.27</v>
      </c>
      <c r="J317" s="90" t="s">
        <v>4220</v>
      </c>
      <c r="K317" s="90" t="s">
        <v>4916</v>
      </c>
      <c r="L317" s="90" t="s">
        <v>4448</v>
      </c>
      <c r="M317" s="88">
        <v>43617</v>
      </c>
    </row>
    <row r="318" spans="1:13" ht="33.75" x14ac:dyDescent="0.25">
      <c r="A318" s="89">
        <v>1234</v>
      </c>
      <c r="B318" s="88">
        <v>43258</v>
      </c>
      <c r="C318" s="89" t="s">
        <v>4917</v>
      </c>
      <c r="D318" s="89" t="s">
        <v>4202</v>
      </c>
      <c r="E318" s="89" t="s">
        <v>4219</v>
      </c>
      <c r="F318" s="89" t="s">
        <v>4295</v>
      </c>
      <c r="G318" s="89" t="s">
        <v>4296</v>
      </c>
      <c r="H318" s="89" t="s">
        <v>4297</v>
      </c>
      <c r="I318" s="89">
        <v>0.02</v>
      </c>
      <c r="J318" s="90" t="s">
        <v>4254</v>
      </c>
      <c r="K318" s="90" t="s">
        <v>4424</v>
      </c>
      <c r="L318" s="90" t="s">
        <v>4330</v>
      </c>
      <c r="M318" s="88">
        <v>43283</v>
      </c>
    </row>
    <row r="319" spans="1:13" ht="22.5" x14ac:dyDescent="0.25">
      <c r="A319" s="89">
        <v>123</v>
      </c>
      <c r="B319" s="88">
        <v>43264</v>
      </c>
      <c r="C319" s="89" t="s">
        <v>4918</v>
      </c>
      <c r="D319" s="89" t="s">
        <v>4202</v>
      </c>
      <c r="E319" s="89" t="s">
        <v>4204</v>
      </c>
      <c r="F319" s="89" t="s">
        <v>4295</v>
      </c>
      <c r="G319" s="89" t="s">
        <v>4296</v>
      </c>
      <c r="H319" s="89" t="s">
        <v>4297</v>
      </c>
      <c r="I319" s="89">
        <v>2.4700000000000002</v>
      </c>
      <c r="J319" s="90" t="s">
        <v>4359</v>
      </c>
      <c r="K319" s="90" t="s">
        <v>4360</v>
      </c>
      <c r="L319" s="90" t="s">
        <v>4919</v>
      </c>
      <c r="M319" s="88">
        <v>43571</v>
      </c>
    </row>
    <row r="320" spans="1:13" ht="33.75" x14ac:dyDescent="0.25">
      <c r="A320" s="89">
        <v>658</v>
      </c>
      <c r="B320" s="88">
        <v>43265</v>
      </c>
      <c r="C320" s="89" t="s">
        <v>4920</v>
      </c>
      <c r="D320" s="89" t="s">
        <v>4202</v>
      </c>
      <c r="E320" s="89" t="s">
        <v>4203</v>
      </c>
      <c r="F320" s="89" t="s">
        <v>4295</v>
      </c>
      <c r="G320" s="89" t="s">
        <v>4296</v>
      </c>
      <c r="H320" s="89" t="s">
        <v>4297</v>
      </c>
      <c r="I320" s="89">
        <v>1.0619999999999999E-2</v>
      </c>
      <c r="J320" s="90" t="s">
        <v>4217</v>
      </c>
      <c r="K320" s="90" t="s">
        <v>4218</v>
      </c>
      <c r="L320" s="90" t="s">
        <v>4405</v>
      </c>
      <c r="M320" s="88">
        <v>43070</v>
      </c>
    </row>
    <row r="321" spans="1:13" ht="101.25" x14ac:dyDescent="0.25">
      <c r="A321" s="89">
        <v>462</v>
      </c>
      <c r="B321" s="88">
        <v>43273</v>
      </c>
      <c r="C321" s="89" t="s">
        <v>4921</v>
      </c>
      <c r="D321" s="89" t="s">
        <v>4202</v>
      </c>
      <c r="E321" s="89" t="s">
        <v>4203</v>
      </c>
      <c r="F321" s="89" t="s">
        <v>4295</v>
      </c>
      <c r="G321" s="89" t="s">
        <v>4296</v>
      </c>
      <c r="H321" s="89" t="s">
        <v>4297</v>
      </c>
      <c r="I321" s="89">
        <v>0.59799999999999998</v>
      </c>
      <c r="J321" s="90" t="s">
        <v>4504</v>
      </c>
      <c r="K321" s="90" t="s">
        <v>4922</v>
      </c>
      <c r="L321" s="90" t="s">
        <v>4923</v>
      </c>
      <c r="M321" s="88">
        <v>43455</v>
      </c>
    </row>
    <row r="322" spans="1:13" ht="22.5" x14ac:dyDescent="0.25">
      <c r="A322" s="89">
        <v>1237</v>
      </c>
      <c r="B322" s="88">
        <v>43276</v>
      </c>
      <c r="C322" s="89" t="s">
        <v>4924</v>
      </c>
      <c r="D322" s="89" t="s">
        <v>4202</v>
      </c>
      <c r="E322" s="89" t="s">
        <v>4219</v>
      </c>
      <c r="F322" s="89" t="s">
        <v>4295</v>
      </c>
      <c r="G322" s="89" t="s">
        <v>4296</v>
      </c>
      <c r="H322" s="89" t="s">
        <v>4297</v>
      </c>
      <c r="I322" s="89">
        <v>5.4599999999999996E-3</v>
      </c>
      <c r="J322" s="90" t="s">
        <v>4272</v>
      </c>
      <c r="K322" s="90" t="s">
        <v>4273</v>
      </c>
      <c r="L322" s="90" t="s">
        <v>4843</v>
      </c>
      <c r="M322" s="88">
        <v>43692</v>
      </c>
    </row>
    <row r="323" spans="1:13" ht="22.5" x14ac:dyDescent="0.25">
      <c r="A323" s="89">
        <v>361</v>
      </c>
      <c r="B323" s="88">
        <v>43280</v>
      </c>
      <c r="C323" s="89" t="s">
        <v>4925</v>
      </c>
      <c r="D323" s="89" t="s">
        <v>4202</v>
      </c>
      <c r="E323" s="89" t="s">
        <v>4203</v>
      </c>
      <c r="F323" s="89" t="s">
        <v>4295</v>
      </c>
      <c r="G323" s="89" t="s">
        <v>4296</v>
      </c>
      <c r="H323" s="89" t="s">
        <v>4297</v>
      </c>
      <c r="I323" s="89">
        <v>0.108</v>
      </c>
      <c r="J323" s="90" t="s">
        <v>4208</v>
      </c>
      <c r="K323" s="90" t="s">
        <v>4263</v>
      </c>
      <c r="L323" s="90" t="s">
        <v>4926</v>
      </c>
      <c r="M323" s="88">
        <v>42917</v>
      </c>
    </row>
    <row r="324" spans="1:13" ht="123.75" x14ac:dyDescent="0.25">
      <c r="A324" s="89">
        <v>648</v>
      </c>
      <c r="B324" s="88">
        <v>43285</v>
      </c>
      <c r="C324" s="89" t="s">
        <v>4927</v>
      </c>
      <c r="D324" s="89" t="s">
        <v>4202</v>
      </c>
      <c r="E324" s="89" t="s">
        <v>4219</v>
      </c>
      <c r="F324" s="89" t="s">
        <v>4295</v>
      </c>
      <c r="G324" s="89" t="s">
        <v>4296</v>
      </c>
      <c r="H324" s="89" t="s">
        <v>4297</v>
      </c>
      <c r="I324" s="89">
        <v>1.2999999999999999E-2</v>
      </c>
      <c r="J324" s="90" t="s">
        <v>4247</v>
      </c>
      <c r="K324" s="90" t="s">
        <v>4248</v>
      </c>
      <c r="L324" s="90" t="s">
        <v>4334</v>
      </c>
      <c r="M324" s="88">
        <v>43388</v>
      </c>
    </row>
    <row r="325" spans="1:13" ht="22.5" x14ac:dyDescent="0.25">
      <c r="A325" s="89">
        <v>166</v>
      </c>
      <c r="B325" s="88">
        <v>43287</v>
      </c>
      <c r="C325" s="89" t="s">
        <v>4928</v>
      </c>
      <c r="D325" s="89" t="s">
        <v>4202</v>
      </c>
      <c r="E325" s="89" t="s">
        <v>4219</v>
      </c>
      <c r="F325" s="89" t="s">
        <v>4295</v>
      </c>
      <c r="G325" s="89" t="s">
        <v>4296</v>
      </c>
      <c r="H325" s="89" t="s">
        <v>4297</v>
      </c>
      <c r="I325" s="89">
        <v>8.9999999999999993E-3</v>
      </c>
      <c r="J325" s="90" t="s">
        <v>4231</v>
      </c>
      <c r="K325" s="90" t="s">
        <v>4232</v>
      </c>
      <c r="L325" s="90" t="s">
        <v>4929</v>
      </c>
      <c r="M325" s="88">
        <v>43388</v>
      </c>
    </row>
    <row r="326" spans="1:13" ht="22.5" x14ac:dyDescent="0.25">
      <c r="A326" s="89">
        <v>572</v>
      </c>
      <c r="B326" s="88">
        <v>43287</v>
      </c>
      <c r="C326" s="89" t="s">
        <v>4930</v>
      </c>
      <c r="D326" s="89" t="s">
        <v>4202</v>
      </c>
      <c r="E326" s="89" t="s">
        <v>4219</v>
      </c>
      <c r="F326" s="89" t="s">
        <v>4295</v>
      </c>
      <c r="G326" s="89" t="s">
        <v>4296</v>
      </c>
      <c r="H326" s="89" t="s">
        <v>4297</v>
      </c>
      <c r="I326" s="89">
        <v>0.05</v>
      </c>
      <c r="J326" s="90" t="s">
        <v>4217</v>
      </c>
      <c r="K326" s="90" t="s">
        <v>4931</v>
      </c>
      <c r="L326" s="90" t="s">
        <v>4907</v>
      </c>
      <c r="M326" s="88">
        <v>43459</v>
      </c>
    </row>
    <row r="327" spans="1:13" ht="22.5" x14ac:dyDescent="0.25">
      <c r="A327" s="89">
        <v>573</v>
      </c>
      <c r="B327" s="88">
        <v>43287</v>
      </c>
      <c r="C327" s="89" t="s">
        <v>4932</v>
      </c>
      <c r="D327" s="89" t="s">
        <v>4202</v>
      </c>
      <c r="E327" s="89" t="s">
        <v>4219</v>
      </c>
      <c r="F327" s="89" t="s">
        <v>4295</v>
      </c>
      <c r="G327" s="89" t="s">
        <v>4296</v>
      </c>
      <c r="H327" s="89" t="s">
        <v>4297</v>
      </c>
      <c r="I327" s="89">
        <v>0.05</v>
      </c>
      <c r="J327" s="90" t="s">
        <v>4217</v>
      </c>
      <c r="K327" s="90" t="s">
        <v>4933</v>
      </c>
      <c r="L327" s="90" t="s">
        <v>4907</v>
      </c>
      <c r="M327" s="88">
        <v>43459</v>
      </c>
    </row>
    <row r="328" spans="1:13" ht="101.25" x14ac:dyDescent="0.25">
      <c r="A328" s="89">
        <v>1067</v>
      </c>
      <c r="B328" s="88">
        <v>43287</v>
      </c>
      <c r="C328" s="89" t="s">
        <v>4934</v>
      </c>
      <c r="D328" s="89" t="s">
        <v>4202</v>
      </c>
      <c r="E328" s="89" t="s">
        <v>4219</v>
      </c>
      <c r="F328" s="89" t="s">
        <v>4295</v>
      </c>
      <c r="G328" s="89" t="s">
        <v>4296</v>
      </c>
      <c r="H328" s="89" t="s">
        <v>4297</v>
      </c>
      <c r="I328" s="89">
        <v>0.33500000000000002</v>
      </c>
      <c r="J328" s="90" t="s">
        <v>4233</v>
      </c>
      <c r="K328" s="90" t="s">
        <v>4234</v>
      </c>
      <c r="L328" s="90" t="s">
        <v>4285</v>
      </c>
      <c r="M328" s="88">
        <v>43800</v>
      </c>
    </row>
    <row r="329" spans="1:13" ht="33.75" x14ac:dyDescent="0.25">
      <c r="A329" s="89">
        <v>1217</v>
      </c>
      <c r="B329" s="88">
        <v>43287</v>
      </c>
      <c r="C329" s="89" t="s">
        <v>4935</v>
      </c>
      <c r="D329" s="89" t="s">
        <v>4202</v>
      </c>
      <c r="E329" s="89" t="s">
        <v>4219</v>
      </c>
      <c r="F329" s="89" t="s">
        <v>4295</v>
      </c>
      <c r="G329" s="89" t="s">
        <v>4296</v>
      </c>
      <c r="H329" s="89" t="s">
        <v>4297</v>
      </c>
      <c r="I329" s="89">
        <v>0.1</v>
      </c>
      <c r="J329" s="90" t="s">
        <v>4224</v>
      </c>
      <c r="K329" s="90" t="s">
        <v>4225</v>
      </c>
      <c r="L329" s="90" t="s">
        <v>4907</v>
      </c>
      <c r="M329" s="88">
        <v>43399</v>
      </c>
    </row>
    <row r="330" spans="1:13" ht="22.5" x14ac:dyDescent="0.25">
      <c r="A330" s="89">
        <v>1230</v>
      </c>
      <c r="B330" s="88">
        <v>43287</v>
      </c>
      <c r="C330" s="89" t="s">
        <v>4936</v>
      </c>
      <c r="D330" s="89" t="s">
        <v>4202</v>
      </c>
      <c r="E330" s="89" t="s">
        <v>4219</v>
      </c>
      <c r="F330" s="89" t="s">
        <v>4295</v>
      </c>
      <c r="G330" s="89" t="s">
        <v>4296</v>
      </c>
      <c r="H330" s="89" t="s">
        <v>4297</v>
      </c>
      <c r="I330" s="89">
        <v>0.05</v>
      </c>
      <c r="J330" s="90" t="s">
        <v>4222</v>
      </c>
      <c r="K330" s="90" t="s">
        <v>4305</v>
      </c>
      <c r="L330" s="90" t="s">
        <v>4907</v>
      </c>
      <c r="M330" s="88">
        <v>43399</v>
      </c>
    </row>
    <row r="331" spans="1:13" ht="33.75" x14ac:dyDescent="0.25">
      <c r="A331" s="89">
        <v>1232</v>
      </c>
      <c r="B331" s="88">
        <v>43287</v>
      </c>
      <c r="C331" s="89" t="s">
        <v>4937</v>
      </c>
      <c r="D331" s="89" t="s">
        <v>4202</v>
      </c>
      <c r="E331" s="89" t="s">
        <v>4219</v>
      </c>
      <c r="F331" s="89" t="s">
        <v>4295</v>
      </c>
      <c r="G331" s="89" t="s">
        <v>4296</v>
      </c>
      <c r="H331" s="89" t="s">
        <v>4297</v>
      </c>
      <c r="I331" s="89">
        <v>0.57799999999999996</v>
      </c>
      <c r="J331" s="90" t="s">
        <v>4222</v>
      </c>
      <c r="K331" s="90" t="s">
        <v>4305</v>
      </c>
      <c r="L331" s="90" t="s">
        <v>4907</v>
      </c>
      <c r="M331" s="88">
        <v>43429</v>
      </c>
    </row>
    <row r="332" spans="1:13" ht="22.5" x14ac:dyDescent="0.25">
      <c r="A332" s="89">
        <v>1243</v>
      </c>
      <c r="B332" s="88">
        <v>43287</v>
      </c>
      <c r="C332" s="89" t="s">
        <v>4938</v>
      </c>
      <c r="D332" s="89" t="s">
        <v>4202</v>
      </c>
      <c r="E332" s="89" t="s">
        <v>4219</v>
      </c>
      <c r="F332" s="89" t="s">
        <v>4295</v>
      </c>
      <c r="G332" s="89" t="s">
        <v>4296</v>
      </c>
      <c r="H332" s="89" t="s">
        <v>4297</v>
      </c>
      <c r="I332" s="89">
        <v>2E-3</v>
      </c>
      <c r="J332" s="90" t="s">
        <v>4249</v>
      </c>
      <c r="K332" s="90" t="s">
        <v>4939</v>
      </c>
      <c r="L332" s="90" t="s">
        <v>4929</v>
      </c>
      <c r="M332" s="88">
        <v>43388</v>
      </c>
    </row>
    <row r="333" spans="1:13" ht="22.5" x14ac:dyDescent="0.25">
      <c r="A333" s="89">
        <v>1030</v>
      </c>
      <c r="B333" s="88">
        <v>43291</v>
      </c>
      <c r="C333" s="89" t="s">
        <v>4940</v>
      </c>
      <c r="D333" s="89" t="s">
        <v>4202</v>
      </c>
      <c r="E333" s="89" t="s">
        <v>4203</v>
      </c>
      <c r="F333" s="89" t="s">
        <v>4295</v>
      </c>
      <c r="G333" s="89" t="s">
        <v>4296</v>
      </c>
      <c r="H333" s="89" t="s">
        <v>4297</v>
      </c>
      <c r="I333" s="89">
        <v>0.85050000000000003</v>
      </c>
      <c r="J333" s="90" t="s">
        <v>4224</v>
      </c>
      <c r="K333" s="90" t="s">
        <v>4225</v>
      </c>
      <c r="L333" s="90" t="s">
        <v>4210</v>
      </c>
      <c r="M333" s="88">
        <v>43338</v>
      </c>
    </row>
    <row r="334" spans="1:13" ht="56.25" x14ac:dyDescent="0.25">
      <c r="A334" s="89">
        <v>1203</v>
      </c>
      <c r="B334" s="88">
        <v>43291</v>
      </c>
      <c r="C334" s="89" t="s">
        <v>4941</v>
      </c>
      <c r="D334" s="89" t="s">
        <v>4202</v>
      </c>
      <c r="E334" s="89" t="s">
        <v>4219</v>
      </c>
      <c r="F334" s="89" t="s">
        <v>4295</v>
      </c>
      <c r="G334" s="89" t="s">
        <v>4296</v>
      </c>
      <c r="H334" s="89" t="s">
        <v>4297</v>
      </c>
      <c r="I334" s="89">
        <v>0.15</v>
      </c>
      <c r="J334" s="90" t="s">
        <v>4208</v>
      </c>
      <c r="K334" s="90" t="s">
        <v>4209</v>
      </c>
      <c r="L334" s="90" t="s">
        <v>4448</v>
      </c>
      <c r="M334" s="88">
        <v>43497</v>
      </c>
    </row>
    <row r="335" spans="1:13" ht="22.5" x14ac:dyDescent="0.25">
      <c r="A335" s="89">
        <v>1171</v>
      </c>
      <c r="B335" s="88">
        <v>43292</v>
      </c>
      <c r="C335" s="89" t="s">
        <v>4942</v>
      </c>
      <c r="D335" s="89" t="s">
        <v>4202</v>
      </c>
      <c r="E335" s="89" t="s">
        <v>4219</v>
      </c>
      <c r="F335" s="89" t="s">
        <v>4295</v>
      </c>
      <c r="G335" s="89" t="s">
        <v>4296</v>
      </c>
      <c r="H335" s="89" t="s">
        <v>4297</v>
      </c>
      <c r="I335" s="89">
        <v>1.44E-2</v>
      </c>
      <c r="J335" s="90" t="s">
        <v>4214</v>
      </c>
      <c r="K335" s="90" t="s">
        <v>4567</v>
      </c>
      <c r="L335" s="90" t="s">
        <v>4395</v>
      </c>
      <c r="M335" s="88">
        <v>44022</v>
      </c>
    </row>
    <row r="336" spans="1:13" ht="22.5" x14ac:dyDescent="0.25">
      <c r="A336" s="89">
        <v>91</v>
      </c>
      <c r="B336" s="88">
        <v>43297</v>
      </c>
      <c r="C336" s="89" t="s">
        <v>4943</v>
      </c>
      <c r="D336" s="89" t="s">
        <v>4202</v>
      </c>
      <c r="E336" s="89" t="s">
        <v>4219</v>
      </c>
      <c r="F336" s="89" t="s">
        <v>4295</v>
      </c>
      <c r="G336" s="89" t="s">
        <v>4296</v>
      </c>
      <c r="H336" s="89" t="s">
        <v>4297</v>
      </c>
      <c r="I336" s="89">
        <v>0.41199999999999998</v>
      </c>
      <c r="J336" s="90" t="s">
        <v>4227</v>
      </c>
      <c r="K336" s="90" t="s">
        <v>4475</v>
      </c>
      <c r="L336" s="90" t="s">
        <v>4526</v>
      </c>
      <c r="M336" s="88">
        <v>43506</v>
      </c>
    </row>
    <row r="337" spans="1:13" ht="22.5" x14ac:dyDescent="0.25">
      <c r="A337" s="89">
        <v>92</v>
      </c>
      <c r="B337" s="88">
        <v>43297</v>
      </c>
      <c r="C337" s="89" t="s">
        <v>4944</v>
      </c>
      <c r="D337" s="89" t="s">
        <v>4202</v>
      </c>
      <c r="E337" s="89" t="s">
        <v>4219</v>
      </c>
      <c r="F337" s="89" t="s">
        <v>4295</v>
      </c>
      <c r="G337" s="89" t="s">
        <v>4296</v>
      </c>
      <c r="H337" s="89" t="s">
        <v>4297</v>
      </c>
      <c r="I337" s="89">
        <v>0.41199999999999998</v>
      </c>
      <c r="J337" s="90" t="s">
        <v>4254</v>
      </c>
      <c r="K337" s="90" t="s">
        <v>4424</v>
      </c>
      <c r="L337" s="90" t="s">
        <v>4526</v>
      </c>
      <c r="M337" s="88">
        <v>43506</v>
      </c>
    </row>
    <row r="338" spans="1:13" ht="22.5" x14ac:dyDescent="0.25">
      <c r="A338" s="89">
        <v>94</v>
      </c>
      <c r="B338" s="88">
        <v>43297</v>
      </c>
      <c r="C338" s="89" t="s">
        <v>4945</v>
      </c>
      <c r="D338" s="89" t="s">
        <v>4202</v>
      </c>
      <c r="E338" s="89" t="s">
        <v>4219</v>
      </c>
      <c r="F338" s="89" t="s">
        <v>4295</v>
      </c>
      <c r="G338" s="89" t="s">
        <v>4296</v>
      </c>
      <c r="H338" s="89" t="s">
        <v>4297</v>
      </c>
      <c r="I338" s="89">
        <v>0.41199999999999998</v>
      </c>
      <c r="J338" s="90" t="s">
        <v>4208</v>
      </c>
      <c r="K338" s="90" t="s">
        <v>4263</v>
      </c>
      <c r="L338" s="90" t="s">
        <v>4526</v>
      </c>
      <c r="M338" s="88">
        <v>43506</v>
      </c>
    </row>
    <row r="339" spans="1:13" ht="22.5" x14ac:dyDescent="0.25">
      <c r="A339" s="89">
        <v>95</v>
      </c>
      <c r="B339" s="88">
        <v>43297</v>
      </c>
      <c r="C339" s="89" t="s">
        <v>4946</v>
      </c>
      <c r="D339" s="89" t="s">
        <v>4202</v>
      </c>
      <c r="E339" s="89" t="s">
        <v>4219</v>
      </c>
      <c r="F339" s="89" t="s">
        <v>4295</v>
      </c>
      <c r="G339" s="89" t="s">
        <v>4296</v>
      </c>
      <c r="H339" s="89" t="s">
        <v>4297</v>
      </c>
      <c r="I339" s="89">
        <v>0.41199999999999998</v>
      </c>
      <c r="J339" s="90" t="s">
        <v>4208</v>
      </c>
      <c r="K339" s="90" t="s">
        <v>4263</v>
      </c>
      <c r="L339" s="90" t="s">
        <v>4526</v>
      </c>
      <c r="M339" s="88">
        <v>43506</v>
      </c>
    </row>
    <row r="340" spans="1:13" ht="22.5" x14ac:dyDescent="0.25">
      <c r="A340" s="89">
        <v>96</v>
      </c>
      <c r="B340" s="88">
        <v>43297</v>
      </c>
      <c r="C340" s="89" t="s">
        <v>4947</v>
      </c>
      <c r="D340" s="89" t="s">
        <v>4202</v>
      </c>
      <c r="E340" s="89" t="s">
        <v>4219</v>
      </c>
      <c r="F340" s="89" t="s">
        <v>4295</v>
      </c>
      <c r="G340" s="89" t="s">
        <v>4296</v>
      </c>
      <c r="H340" s="89" t="s">
        <v>4297</v>
      </c>
      <c r="I340" s="89">
        <v>0.41199999999999998</v>
      </c>
      <c r="J340" s="90" t="s">
        <v>17</v>
      </c>
      <c r="K340" s="90" t="s">
        <v>4333</v>
      </c>
      <c r="L340" s="90" t="s">
        <v>4526</v>
      </c>
      <c r="M340" s="88">
        <v>43506</v>
      </c>
    </row>
    <row r="341" spans="1:13" ht="22.5" x14ac:dyDescent="0.25">
      <c r="A341" s="89">
        <v>1201</v>
      </c>
      <c r="B341" s="88">
        <v>43297</v>
      </c>
      <c r="C341" s="89" t="s">
        <v>4948</v>
      </c>
      <c r="D341" s="89" t="s">
        <v>4202</v>
      </c>
      <c r="E341" s="89" t="s">
        <v>4219</v>
      </c>
      <c r="F341" s="89" t="s">
        <v>4295</v>
      </c>
      <c r="G341" s="89" t="s">
        <v>4296</v>
      </c>
      <c r="H341" s="89" t="s">
        <v>4297</v>
      </c>
      <c r="I341" s="89">
        <v>0.99550000000000005</v>
      </c>
      <c r="J341" s="90" t="s">
        <v>4272</v>
      </c>
      <c r="K341" s="90" t="s">
        <v>4273</v>
      </c>
      <c r="L341" s="90" t="s">
        <v>4395</v>
      </c>
      <c r="M341" s="88">
        <v>43251</v>
      </c>
    </row>
    <row r="342" spans="1:13" ht="33.75" x14ac:dyDescent="0.25">
      <c r="A342" s="89">
        <v>768</v>
      </c>
      <c r="B342" s="88">
        <v>43299</v>
      </c>
      <c r="C342" s="89" t="s">
        <v>4949</v>
      </c>
      <c r="D342" s="89" t="s">
        <v>4202</v>
      </c>
      <c r="E342" s="89" t="s">
        <v>4219</v>
      </c>
      <c r="F342" s="89" t="s">
        <v>4295</v>
      </c>
      <c r="G342" s="89" t="s">
        <v>4296</v>
      </c>
      <c r="H342" s="89" t="s">
        <v>4297</v>
      </c>
      <c r="I342" s="89">
        <v>0.15</v>
      </c>
      <c r="J342" s="90" t="s">
        <v>4216</v>
      </c>
      <c r="K342" s="90" t="s">
        <v>4292</v>
      </c>
      <c r="L342" s="90" t="s">
        <v>4907</v>
      </c>
      <c r="M342" s="88">
        <v>43490</v>
      </c>
    </row>
    <row r="343" spans="1:13" ht="22.5" x14ac:dyDescent="0.25">
      <c r="A343" s="89">
        <v>1096</v>
      </c>
      <c r="B343" s="88">
        <v>43299</v>
      </c>
      <c r="C343" s="89" t="s">
        <v>4950</v>
      </c>
      <c r="D343" s="89" t="s">
        <v>4202</v>
      </c>
      <c r="E343" s="89" t="s">
        <v>4219</v>
      </c>
      <c r="F343" s="89" t="s">
        <v>4295</v>
      </c>
      <c r="G343" s="89" t="s">
        <v>4296</v>
      </c>
      <c r="H343" s="89" t="s">
        <v>4297</v>
      </c>
      <c r="I343" s="89">
        <v>0.03</v>
      </c>
      <c r="J343" s="90" t="s">
        <v>4513</v>
      </c>
      <c r="K343" s="90" t="s">
        <v>4514</v>
      </c>
      <c r="L343" s="90" t="s">
        <v>4907</v>
      </c>
      <c r="M343" s="88">
        <v>43833</v>
      </c>
    </row>
    <row r="344" spans="1:13" ht="56.25" x14ac:dyDescent="0.25">
      <c r="A344" s="89">
        <v>1088</v>
      </c>
      <c r="B344" s="88">
        <v>43300</v>
      </c>
      <c r="C344" s="89" t="s">
        <v>4951</v>
      </c>
      <c r="D344" s="89" t="s">
        <v>4202</v>
      </c>
      <c r="E344" s="89" t="s">
        <v>4219</v>
      </c>
      <c r="F344" s="89" t="s">
        <v>4295</v>
      </c>
      <c r="G344" s="89" t="s">
        <v>4296</v>
      </c>
      <c r="H344" s="89" t="s">
        <v>4297</v>
      </c>
      <c r="I344" s="89">
        <v>0.14000000000000001</v>
      </c>
      <c r="J344" s="90" t="s">
        <v>4227</v>
      </c>
      <c r="K344" s="90" t="s">
        <v>4658</v>
      </c>
      <c r="L344" s="90" t="s">
        <v>4334</v>
      </c>
      <c r="M344" s="88">
        <v>43466</v>
      </c>
    </row>
    <row r="345" spans="1:13" ht="33.75" x14ac:dyDescent="0.25">
      <c r="A345" s="89">
        <v>539</v>
      </c>
      <c r="B345" s="88">
        <v>43305</v>
      </c>
      <c r="C345" s="89" t="s">
        <v>4952</v>
      </c>
      <c r="D345" s="89" t="s">
        <v>4202</v>
      </c>
      <c r="E345" s="89" t="s">
        <v>4219</v>
      </c>
      <c r="F345" s="89" t="s">
        <v>4295</v>
      </c>
      <c r="G345" s="89" t="s">
        <v>4296</v>
      </c>
      <c r="H345" s="89" t="s">
        <v>4297</v>
      </c>
      <c r="I345" s="89">
        <v>4.6789999999999998E-2</v>
      </c>
      <c r="J345" s="90" t="s">
        <v>4208</v>
      </c>
      <c r="K345" s="90" t="s">
        <v>4263</v>
      </c>
      <c r="L345" s="90" t="s">
        <v>4953</v>
      </c>
      <c r="M345" s="88">
        <v>43023</v>
      </c>
    </row>
    <row r="346" spans="1:13" ht="22.5" x14ac:dyDescent="0.25">
      <c r="A346" s="89">
        <v>952</v>
      </c>
      <c r="B346" s="88">
        <v>43312</v>
      </c>
      <c r="C346" s="89" t="s">
        <v>4954</v>
      </c>
      <c r="D346" s="89" t="s">
        <v>4202</v>
      </c>
      <c r="E346" s="89" t="s">
        <v>4219</v>
      </c>
      <c r="F346" s="89" t="s">
        <v>4295</v>
      </c>
      <c r="G346" s="89" t="s">
        <v>4296</v>
      </c>
      <c r="H346" s="89" t="s">
        <v>4297</v>
      </c>
      <c r="I346" s="89">
        <v>0.04</v>
      </c>
      <c r="J346" s="90" t="s">
        <v>4272</v>
      </c>
      <c r="K346" s="90" t="s">
        <v>4273</v>
      </c>
      <c r="L346" s="90" t="s">
        <v>4907</v>
      </c>
      <c r="M346" s="88">
        <v>43429</v>
      </c>
    </row>
    <row r="347" spans="1:13" ht="33.75" x14ac:dyDescent="0.25">
      <c r="A347" s="89">
        <v>994</v>
      </c>
      <c r="B347" s="88">
        <v>43312</v>
      </c>
      <c r="C347" s="89" t="s">
        <v>4955</v>
      </c>
      <c r="D347" s="89" t="s">
        <v>4202</v>
      </c>
      <c r="E347" s="89" t="s">
        <v>4219</v>
      </c>
      <c r="F347" s="89" t="s">
        <v>4295</v>
      </c>
      <c r="G347" s="89" t="s">
        <v>4296</v>
      </c>
      <c r="H347" s="89" t="s">
        <v>4297</v>
      </c>
      <c r="I347" s="89">
        <v>0.1</v>
      </c>
      <c r="J347" s="90" t="s">
        <v>4272</v>
      </c>
      <c r="K347" s="90" t="s">
        <v>4273</v>
      </c>
      <c r="L347" s="90" t="s">
        <v>4907</v>
      </c>
      <c r="M347" s="88">
        <v>43459</v>
      </c>
    </row>
    <row r="348" spans="1:13" ht="191.25" x14ac:dyDescent="0.25">
      <c r="A348" s="89">
        <v>122</v>
      </c>
      <c r="B348" s="88">
        <v>43314</v>
      </c>
      <c r="C348" s="89" t="s">
        <v>4956</v>
      </c>
      <c r="D348" s="89" t="s">
        <v>4202</v>
      </c>
      <c r="E348" s="89" t="s">
        <v>4219</v>
      </c>
      <c r="F348" s="89" t="s">
        <v>4295</v>
      </c>
      <c r="G348" s="89" t="s">
        <v>4296</v>
      </c>
      <c r="H348" s="89" t="s">
        <v>4297</v>
      </c>
      <c r="I348" s="89">
        <v>0.77800000000000002</v>
      </c>
      <c r="J348" s="90" t="s">
        <v>4214</v>
      </c>
      <c r="K348" s="90" t="s">
        <v>4283</v>
      </c>
      <c r="L348" s="90" t="s">
        <v>4957</v>
      </c>
      <c r="M348" s="88">
        <v>43070</v>
      </c>
    </row>
    <row r="349" spans="1:13" ht="33.75" x14ac:dyDescent="0.25">
      <c r="A349" s="89">
        <v>914</v>
      </c>
      <c r="B349" s="88">
        <v>43315</v>
      </c>
      <c r="C349" s="89" t="s">
        <v>4958</v>
      </c>
      <c r="D349" s="89" t="s">
        <v>4202</v>
      </c>
      <c r="E349" s="89" t="s">
        <v>4219</v>
      </c>
      <c r="F349" s="89" t="s">
        <v>4295</v>
      </c>
      <c r="G349" s="89" t="s">
        <v>4296</v>
      </c>
      <c r="H349" s="89" t="s">
        <v>4297</v>
      </c>
      <c r="I349" s="89">
        <v>6.0479999999999999E-2</v>
      </c>
      <c r="J349" s="90" t="s">
        <v>4267</v>
      </c>
      <c r="K349" s="90" t="s">
        <v>4268</v>
      </c>
      <c r="L349" s="90" t="s">
        <v>4959</v>
      </c>
      <c r="M349" s="88">
        <v>43344</v>
      </c>
    </row>
    <row r="350" spans="1:13" ht="33.75" x14ac:dyDescent="0.25">
      <c r="A350" s="89">
        <v>904</v>
      </c>
      <c r="B350" s="88">
        <v>43318</v>
      </c>
      <c r="C350" s="89" t="s">
        <v>4960</v>
      </c>
      <c r="D350" s="89" t="s">
        <v>4202</v>
      </c>
      <c r="E350" s="89" t="s">
        <v>4219</v>
      </c>
      <c r="F350" s="89" t="s">
        <v>4295</v>
      </c>
      <c r="G350" s="89" t="s">
        <v>4296</v>
      </c>
      <c r="H350" s="89" t="s">
        <v>4297</v>
      </c>
      <c r="I350" s="89">
        <v>2.64E-2</v>
      </c>
      <c r="J350" s="90" t="s">
        <v>24</v>
      </c>
      <c r="K350" s="90" t="s">
        <v>4795</v>
      </c>
      <c r="L350" s="90" t="s">
        <v>4961</v>
      </c>
      <c r="M350" s="88">
        <v>43311</v>
      </c>
    </row>
    <row r="351" spans="1:13" ht="22.5" x14ac:dyDescent="0.25">
      <c r="A351" s="89">
        <v>1235</v>
      </c>
      <c r="B351" s="88">
        <v>43318</v>
      </c>
      <c r="C351" s="89" t="s">
        <v>4962</v>
      </c>
      <c r="D351" s="89" t="s">
        <v>4202</v>
      </c>
      <c r="E351" s="89" t="s">
        <v>4219</v>
      </c>
      <c r="F351" s="89" t="s">
        <v>4295</v>
      </c>
      <c r="G351" s="89" t="s">
        <v>4296</v>
      </c>
      <c r="H351" s="89" t="s">
        <v>4297</v>
      </c>
      <c r="I351" s="89">
        <v>2.4E-2</v>
      </c>
      <c r="J351" s="90" t="s">
        <v>4231</v>
      </c>
      <c r="K351" s="90" t="s">
        <v>4232</v>
      </c>
      <c r="L351" s="90" t="s">
        <v>4963</v>
      </c>
      <c r="M351" s="88">
        <v>43318</v>
      </c>
    </row>
    <row r="352" spans="1:13" ht="22.5" x14ac:dyDescent="0.25">
      <c r="A352" s="89">
        <v>1248</v>
      </c>
      <c r="B352" s="88">
        <v>43320</v>
      </c>
      <c r="C352" s="89" t="s">
        <v>4964</v>
      </c>
      <c r="D352" s="89" t="s">
        <v>4202</v>
      </c>
      <c r="E352" s="89" t="s">
        <v>4219</v>
      </c>
      <c r="F352" s="89" t="s">
        <v>4295</v>
      </c>
      <c r="G352" s="89" t="s">
        <v>4296</v>
      </c>
      <c r="H352" s="89" t="s">
        <v>4297</v>
      </c>
      <c r="I352" s="89">
        <v>7.1999999999999995E-2</v>
      </c>
      <c r="J352" s="90" t="s">
        <v>4214</v>
      </c>
      <c r="K352" s="90" t="s">
        <v>4567</v>
      </c>
      <c r="L352" s="90" t="s">
        <v>4884</v>
      </c>
      <c r="M352" s="88">
        <v>43449</v>
      </c>
    </row>
    <row r="353" spans="1:13" ht="67.5" x14ac:dyDescent="0.25">
      <c r="A353" s="89">
        <v>108</v>
      </c>
      <c r="B353" s="88">
        <v>43325</v>
      </c>
      <c r="C353" s="89" t="s">
        <v>4965</v>
      </c>
      <c r="D353" s="89" t="s">
        <v>4202</v>
      </c>
      <c r="E353" s="89" t="s">
        <v>4219</v>
      </c>
      <c r="F353" s="89" t="s">
        <v>4295</v>
      </c>
      <c r="G353" s="89" t="s">
        <v>4296</v>
      </c>
      <c r="H353" s="89" t="s">
        <v>4297</v>
      </c>
      <c r="I353" s="89">
        <v>0.192</v>
      </c>
      <c r="J353" s="90" t="s">
        <v>4233</v>
      </c>
      <c r="K353" s="90" t="s">
        <v>4234</v>
      </c>
      <c r="L353" s="90" t="s">
        <v>4351</v>
      </c>
      <c r="M353" s="88">
        <v>43556</v>
      </c>
    </row>
    <row r="354" spans="1:13" ht="33.75" x14ac:dyDescent="0.25">
      <c r="A354" s="89">
        <v>676</v>
      </c>
      <c r="B354" s="88">
        <v>43325</v>
      </c>
      <c r="C354" s="89" t="s">
        <v>4966</v>
      </c>
      <c r="D354" s="89" t="s">
        <v>4202</v>
      </c>
      <c r="E354" s="89" t="s">
        <v>4219</v>
      </c>
      <c r="F354" s="89" t="s">
        <v>4295</v>
      </c>
      <c r="G354" s="89" t="s">
        <v>4296</v>
      </c>
      <c r="H354" s="89" t="s">
        <v>4297</v>
      </c>
      <c r="I354" s="89">
        <v>9.7500000000000003E-2</v>
      </c>
      <c r="J354" s="90" t="s">
        <v>4236</v>
      </c>
      <c r="K354" s="90" t="s">
        <v>4967</v>
      </c>
      <c r="L354" s="90" t="s">
        <v>4968</v>
      </c>
      <c r="M354" s="88">
        <v>43449</v>
      </c>
    </row>
    <row r="355" spans="1:13" ht="22.5" x14ac:dyDescent="0.25">
      <c r="A355" s="89">
        <v>730</v>
      </c>
      <c r="B355" s="88">
        <v>43327</v>
      </c>
      <c r="C355" s="89" t="s">
        <v>4969</v>
      </c>
      <c r="D355" s="89" t="s">
        <v>4202</v>
      </c>
      <c r="E355" s="89" t="s">
        <v>4219</v>
      </c>
      <c r="F355" s="89" t="s">
        <v>4295</v>
      </c>
      <c r="G355" s="89" t="s">
        <v>4296</v>
      </c>
      <c r="H355" s="89" t="s">
        <v>4297</v>
      </c>
      <c r="I355" s="89">
        <v>0.1</v>
      </c>
      <c r="J355" s="90" t="s">
        <v>4229</v>
      </c>
      <c r="K355" s="90" t="s">
        <v>4970</v>
      </c>
      <c r="L355" s="90" t="s">
        <v>4971</v>
      </c>
      <c r="M355" s="88">
        <v>43509</v>
      </c>
    </row>
    <row r="356" spans="1:13" ht="22.5" x14ac:dyDescent="0.25">
      <c r="A356" s="89">
        <v>1036</v>
      </c>
      <c r="B356" s="88">
        <v>43327</v>
      </c>
      <c r="C356" s="89" t="s">
        <v>4972</v>
      </c>
      <c r="D356" s="89" t="s">
        <v>4202</v>
      </c>
      <c r="E356" s="89" t="s">
        <v>4219</v>
      </c>
      <c r="F356" s="89" t="s">
        <v>4295</v>
      </c>
      <c r="G356" s="89" t="s">
        <v>4296</v>
      </c>
      <c r="H356" s="89" t="s">
        <v>4297</v>
      </c>
      <c r="I356" s="89">
        <v>9.5000000000000001E-2</v>
      </c>
      <c r="J356" s="90" t="s">
        <v>4227</v>
      </c>
      <c r="K356" s="90" t="s">
        <v>4792</v>
      </c>
      <c r="L356" s="90" t="s">
        <v>4973</v>
      </c>
      <c r="M356" s="88">
        <v>43654</v>
      </c>
    </row>
    <row r="357" spans="1:13" ht="22.5" x14ac:dyDescent="0.25">
      <c r="A357" s="89">
        <v>1114</v>
      </c>
      <c r="B357" s="88">
        <v>43327</v>
      </c>
      <c r="C357" s="89" t="s">
        <v>4974</v>
      </c>
      <c r="D357" s="89" t="s">
        <v>4202</v>
      </c>
      <c r="E357" s="89" t="s">
        <v>4219</v>
      </c>
      <c r="F357" s="89" t="s">
        <v>4295</v>
      </c>
      <c r="G357" s="89" t="s">
        <v>4296</v>
      </c>
      <c r="H357" s="89" t="s">
        <v>4297</v>
      </c>
      <c r="I357" s="89">
        <v>0.107</v>
      </c>
      <c r="J357" s="90" t="s">
        <v>4208</v>
      </c>
      <c r="K357" s="90" t="s">
        <v>4312</v>
      </c>
      <c r="L357" s="90" t="s">
        <v>4973</v>
      </c>
      <c r="M357" s="88">
        <v>43654</v>
      </c>
    </row>
    <row r="358" spans="1:13" ht="33.75" x14ac:dyDescent="0.25">
      <c r="A358" s="89">
        <v>1231</v>
      </c>
      <c r="B358" s="88">
        <v>43327</v>
      </c>
      <c r="C358" s="89" t="s">
        <v>4975</v>
      </c>
      <c r="D358" s="89" t="s">
        <v>4202</v>
      </c>
      <c r="E358" s="89" t="s">
        <v>4219</v>
      </c>
      <c r="F358" s="89" t="s">
        <v>4295</v>
      </c>
      <c r="G358" s="89" t="s">
        <v>4296</v>
      </c>
      <c r="H358" s="89" t="s">
        <v>4297</v>
      </c>
      <c r="I358" s="89">
        <v>0.1</v>
      </c>
      <c r="J358" s="90" t="s">
        <v>4205</v>
      </c>
      <c r="K358" s="90" t="s">
        <v>4206</v>
      </c>
      <c r="L358" s="90" t="s">
        <v>4907</v>
      </c>
      <c r="M358" s="88">
        <v>43435</v>
      </c>
    </row>
    <row r="359" spans="1:13" ht="22.5" x14ac:dyDescent="0.25">
      <c r="A359" s="89">
        <v>1244</v>
      </c>
      <c r="B359" s="88">
        <v>43327</v>
      </c>
      <c r="C359" s="89" t="s">
        <v>4976</v>
      </c>
      <c r="D359" s="89" t="s">
        <v>4202</v>
      </c>
      <c r="E359" s="89" t="s">
        <v>4219</v>
      </c>
      <c r="F359" s="89" t="s">
        <v>4295</v>
      </c>
      <c r="G359" s="89" t="s">
        <v>4296</v>
      </c>
      <c r="H359" s="89" t="s">
        <v>4297</v>
      </c>
      <c r="I359" s="89">
        <v>5.3499999999999999E-2</v>
      </c>
      <c r="J359" s="90" t="s">
        <v>4229</v>
      </c>
      <c r="K359" s="90" t="s">
        <v>4977</v>
      </c>
      <c r="L359" s="90" t="s">
        <v>4973</v>
      </c>
      <c r="M359" s="88">
        <v>43654</v>
      </c>
    </row>
    <row r="360" spans="1:13" ht="22.5" x14ac:dyDescent="0.25">
      <c r="A360" s="89">
        <v>958</v>
      </c>
      <c r="B360" s="88">
        <v>43328</v>
      </c>
      <c r="C360" s="89" t="s">
        <v>4978</v>
      </c>
      <c r="D360" s="89" t="s">
        <v>4202</v>
      </c>
      <c r="E360" s="89" t="s">
        <v>4219</v>
      </c>
      <c r="F360" s="89" t="s">
        <v>4295</v>
      </c>
      <c r="G360" s="89" t="s">
        <v>4296</v>
      </c>
      <c r="H360" s="89" t="s">
        <v>4297</v>
      </c>
      <c r="I360" s="89">
        <v>0.72299999999999998</v>
      </c>
      <c r="J360" s="90" t="s">
        <v>4332</v>
      </c>
      <c r="K360" s="90" t="s">
        <v>4500</v>
      </c>
      <c r="L360" s="90" t="s">
        <v>4501</v>
      </c>
      <c r="M360" s="88">
        <v>43509</v>
      </c>
    </row>
    <row r="361" spans="1:13" ht="112.5" x14ac:dyDescent="0.25">
      <c r="A361" s="89">
        <v>905</v>
      </c>
      <c r="B361" s="88">
        <v>43329</v>
      </c>
      <c r="C361" s="89" t="s">
        <v>4979</v>
      </c>
      <c r="D361" s="89" t="s">
        <v>4202</v>
      </c>
      <c r="E361" s="89" t="s">
        <v>4219</v>
      </c>
      <c r="F361" s="89" t="s">
        <v>4295</v>
      </c>
      <c r="G361" s="89" t="s">
        <v>4296</v>
      </c>
      <c r="H361" s="89" t="s">
        <v>4297</v>
      </c>
      <c r="I361" s="89">
        <v>6.1199999999999997E-2</v>
      </c>
      <c r="J361" s="90" t="s">
        <v>24</v>
      </c>
      <c r="K361" s="90" t="s">
        <v>4452</v>
      </c>
      <c r="L361" s="90" t="s">
        <v>4980</v>
      </c>
      <c r="M361" s="88">
        <v>43374</v>
      </c>
    </row>
    <row r="362" spans="1:13" ht="22.5" x14ac:dyDescent="0.25">
      <c r="A362" s="89">
        <v>93</v>
      </c>
      <c r="B362" s="88">
        <v>43333</v>
      </c>
      <c r="C362" s="89" t="s">
        <v>4981</v>
      </c>
      <c r="D362" s="89" t="s">
        <v>4202</v>
      </c>
      <c r="E362" s="89" t="s">
        <v>4219</v>
      </c>
      <c r="F362" s="89" t="s">
        <v>4295</v>
      </c>
      <c r="G362" s="89" t="s">
        <v>4296</v>
      </c>
      <c r="H362" s="89" t="s">
        <v>4297</v>
      </c>
      <c r="I362" s="89">
        <v>0.41199999999999998</v>
      </c>
      <c r="J362" s="90" t="s">
        <v>4272</v>
      </c>
      <c r="K362" s="90" t="s">
        <v>4273</v>
      </c>
      <c r="L362" s="90" t="s">
        <v>4526</v>
      </c>
      <c r="M362" s="88">
        <v>43506</v>
      </c>
    </row>
    <row r="363" spans="1:13" ht="33.75" x14ac:dyDescent="0.25">
      <c r="A363" s="89">
        <v>1059</v>
      </c>
      <c r="B363" s="88">
        <v>43333</v>
      </c>
      <c r="C363" s="89" t="s">
        <v>4982</v>
      </c>
      <c r="D363" s="89" t="s">
        <v>4202</v>
      </c>
      <c r="E363" s="89" t="s">
        <v>4219</v>
      </c>
      <c r="F363" s="89" t="s">
        <v>4295</v>
      </c>
      <c r="G363" s="89" t="s">
        <v>4296</v>
      </c>
      <c r="H363" s="89" t="s">
        <v>4297</v>
      </c>
      <c r="I363" s="89">
        <v>5.6399999999999999E-2</v>
      </c>
      <c r="J363" s="90" t="s">
        <v>4222</v>
      </c>
      <c r="K363" s="90" t="s">
        <v>4305</v>
      </c>
      <c r="L363" s="90" t="s">
        <v>4973</v>
      </c>
      <c r="M363" s="88">
        <v>43654</v>
      </c>
    </row>
    <row r="364" spans="1:13" ht="22.5" x14ac:dyDescent="0.25">
      <c r="A364" s="89">
        <v>670</v>
      </c>
      <c r="B364" s="88">
        <v>43335</v>
      </c>
      <c r="C364" s="89" t="s">
        <v>4983</v>
      </c>
      <c r="D364" s="89" t="s">
        <v>4202</v>
      </c>
      <c r="E364" s="89" t="s">
        <v>4204</v>
      </c>
      <c r="F364" s="89" t="s">
        <v>4295</v>
      </c>
      <c r="G364" s="89" t="s">
        <v>4296</v>
      </c>
      <c r="H364" s="89" t="s">
        <v>4297</v>
      </c>
      <c r="I364" s="89">
        <v>19.899999999999999</v>
      </c>
      <c r="J364" s="90" t="s">
        <v>4236</v>
      </c>
      <c r="K364" s="90" t="s">
        <v>4984</v>
      </c>
      <c r="L364" s="90" t="s">
        <v>4985</v>
      </c>
      <c r="M364" s="88">
        <v>43586</v>
      </c>
    </row>
    <row r="365" spans="1:13" ht="22.5" x14ac:dyDescent="0.25">
      <c r="A365" s="89">
        <v>1162</v>
      </c>
      <c r="B365" s="88">
        <v>43335</v>
      </c>
      <c r="C365" s="89" t="s">
        <v>4986</v>
      </c>
      <c r="D365" s="89" t="s">
        <v>4202</v>
      </c>
      <c r="E365" s="89" t="s">
        <v>4204</v>
      </c>
      <c r="F365" s="89" t="s">
        <v>4295</v>
      </c>
      <c r="G365" s="89" t="s">
        <v>4296</v>
      </c>
      <c r="H365" s="89" t="s">
        <v>4297</v>
      </c>
      <c r="I365" s="89">
        <v>9.9</v>
      </c>
      <c r="J365" s="90" t="s">
        <v>4236</v>
      </c>
      <c r="K365" s="90" t="s">
        <v>4984</v>
      </c>
      <c r="L365" s="90" t="s">
        <v>4987</v>
      </c>
      <c r="M365" s="88">
        <v>43466</v>
      </c>
    </row>
    <row r="366" spans="1:13" ht="22.5" x14ac:dyDescent="0.25">
      <c r="A366" s="89">
        <v>557</v>
      </c>
      <c r="B366" s="88">
        <v>43340</v>
      </c>
      <c r="C366" s="89" t="s">
        <v>4988</v>
      </c>
      <c r="D366" s="89" t="s">
        <v>4202</v>
      </c>
      <c r="E366" s="89" t="s">
        <v>4219</v>
      </c>
      <c r="F366" s="89" t="s">
        <v>4295</v>
      </c>
      <c r="G366" s="89" t="s">
        <v>4296</v>
      </c>
      <c r="H366" s="89" t="s">
        <v>4297</v>
      </c>
      <c r="I366" s="89">
        <v>0.38088</v>
      </c>
      <c r="J366" s="90" t="s">
        <v>4208</v>
      </c>
      <c r="K366" s="90" t="s">
        <v>4263</v>
      </c>
      <c r="L366" s="90" t="s">
        <v>4989</v>
      </c>
      <c r="M366" s="88">
        <v>43568</v>
      </c>
    </row>
    <row r="367" spans="1:13" ht="56.25" x14ac:dyDescent="0.25">
      <c r="A367" s="89">
        <v>1252</v>
      </c>
      <c r="B367" s="88">
        <v>43342</v>
      </c>
      <c r="C367" s="89" t="s">
        <v>4990</v>
      </c>
      <c r="D367" s="89" t="s">
        <v>4202</v>
      </c>
      <c r="E367" s="89" t="s">
        <v>4219</v>
      </c>
      <c r="F367" s="89" t="s">
        <v>4295</v>
      </c>
      <c r="G367" s="89" t="s">
        <v>4296</v>
      </c>
      <c r="H367" s="89" t="s">
        <v>4297</v>
      </c>
      <c r="I367" s="89">
        <v>3.2000000000000001E-2</v>
      </c>
      <c r="J367" s="90" t="s">
        <v>4233</v>
      </c>
      <c r="K367" s="90" t="s">
        <v>4234</v>
      </c>
      <c r="L367" s="90" t="s">
        <v>4991</v>
      </c>
      <c r="M367" s="88">
        <v>43556</v>
      </c>
    </row>
    <row r="368" spans="1:13" ht="33.75" x14ac:dyDescent="0.25">
      <c r="A368" s="89">
        <v>758</v>
      </c>
      <c r="B368" s="88">
        <v>43347</v>
      </c>
      <c r="C368" s="89" t="s">
        <v>4992</v>
      </c>
      <c r="D368" s="89" t="s">
        <v>4202</v>
      </c>
      <c r="E368" s="89" t="s">
        <v>4219</v>
      </c>
      <c r="F368" s="89" t="s">
        <v>4295</v>
      </c>
      <c r="G368" s="89" t="s">
        <v>4296</v>
      </c>
      <c r="H368" s="89" t="s">
        <v>4297</v>
      </c>
      <c r="I368" s="89">
        <v>3.3149999999999999E-2</v>
      </c>
      <c r="J368" s="90" t="s">
        <v>4208</v>
      </c>
      <c r="K368" s="90" t="s">
        <v>4263</v>
      </c>
      <c r="L368" s="90" t="s">
        <v>4421</v>
      </c>
      <c r="M368" s="88">
        <v>43346</v>
      </c>
    </row>
    <row r="369" spans="1:13" ht="67.5" x14ac:dyDescent="0.25">
      <c r="A369" s="89">
        <v>897</v>
      </c>
      <c r="B369" s="88">
        <v>43348</v>
      </c>
      <c r="C369" s="89" t="s">
        <v>4993</v>
      </c>
      <c r="D369" s="89" t="s">
        <v>4202</v>
      </c>
      <c r="E369" s="89" t="s">
        <v>4219</v>
      </c>
      <c r="F369" s="89" t="s">
        <v>4295</v>
      </c>
      <c r="G369" s="89" t="s">
        <v>4296</v>
      </c>
      <c r="H369" s="89" t="s">
        <v>4297</v>
      </c>
      <c r="I369" s="89">
        <v>0.19359999999999999</v>
      </c>
      <c r="J369" s="90" t="s">
        <v>4233</v>
      </c>
      <c r="K369" s="90" t="s">
        <v>4234</v>
      </c>
      <c r="L369" s="90" t="s">
        <v>4994</v>
      </c>
      <c r="M369" s="88">
        <v>43647</v>
      </c>
    </row>
    <row r="370" spans="1:13" ht="22.5" x14ac:dyDescent="0.25">
      <c r="A370" s="89">
        <v>1255</v>
      </c>
      <c r="B370" s="88">
        <v>43348</v>
      </c>
      <c r="C370" s="89" t="s">
        <v>4995</v>
      </c>
      <c r="D370" s="89" t="s">
        <v>4202</v>
      </c>
      <c r="E370" s="89" t="s">
        <v>4219</v>
      </c>
      <c r="F370" s="89" t="s">
        <v>4295</v>
      </c>
      <c r="G370" s="89" t="s">
        <v>4296</v>
      </c>
      <c r="H370" s="89" t="s">
        <v>4297</v>
      </c>
      <c r="I370" s="89">
        <v>0.51900000000000002</v>
      </c>
      <c r="J370" s="90" t="s">
        <v>4220</v>
      </c>
      <c r="K370" s="90" t="s">
        <v>4314</v>
      </c>
      <c r="L370" s="90" t="s">
        <v>4996</v>
      </c>
      <c r="M370" s="88">
        <v>43496</v>
      </c>
    </row>
    <row r="371" spans="1:13" ht="22.5" x14ac:dyDescent="0.25">
      <c r="A371" s="89">
        <v>1262</v>
      </c>
      <c r="B371" s="88">
        <v>43353</v>
      </c>
      <c r="C371" s="89" t="s">
        <v>4997</v>
      </c>
      <c r="D371" s="89" t="s">
        <v>4202</v>
      </c>
      <c r="E371" s="89" t="s">
        <v>4219</v>
      </c>
      <c r="F371" s="89" t="s">
        <v>4295</v>
      </c>
      <c r="G371" s="89" t="s">
        <v>4296</v>
      </c>
      <c r="H371" s="89" t="s">
        <v>4297</v>
      </c>
      <c r="I371" s="89">
        <v>0.03</v>
      </c>
      <c r="J371" s="90" t="s">
        <v>4222</v>
      </c>
      <c r="K371" s="90" t="s">
        <v>4305</v>
      </c>
      <c r="L371" s="90" t="s">
        <v>4907</v>
      </c>
      <c r="M371" s="88">
        <v>43497</v>
      </c>
    </row>
    <row r="372" spans="1:13" ht="33.75" x14ac:dyDescent="0.25">
      <c r="A372" s="89">
        <v>1263</v>
      </c>
      <c r="B372" s="88">
        <v>43353</v>
      </c>
      <c r="C372" s="89" t="s">
        <v>4998</v>
      </c>
      <c r="D372" s="89" t="s">
        <v>4202</v>
      </c>
      <c r="E372" s="89" t="s">
        <v>4219</v>
      </c>
      <c r="F372" s="89" t="s">
        <v>4295</v>
      </c>
      <c r="G372" s="89" t="s">
        <v>4296</v>
      </c>
      <c r="H372" s="89" t="s">
        <v>4297</v>
      </c>
      <c r="I372" s="89">
        <v>0.1</v>
      </c>
      <c r="J372" s="90" t="s">
        <v>4205</v>
      </c>
      <c r="K372" s="90" t="s">
        <v>4206</v>
      </c>
      <c r="L372" s="90" t="s">
        <v>4907</v>
      </c>
      <c r="M372" s="88">
        <v>43435</v>
      </c>
    </row>
    <row r="373" spans="1:13" ht="33.75" x14ac:dyDescent="0.25">
      <c r="A373" s="89">
        <v>1264</v>
      </c>
      <c r="B373" s="88">
        <v>43353</v>
      </c>
      <c r="C373" s="89" t="s">
        <v>4999</v>
      </c>
      <c r="D373" s="89" t="s">
        <v>4202</v>
      </c>
      <c r="E373" s="89" t="s">
        <v>4219</v>
      </c>
      <c r="F373" s="89" t="s">
        <v>4295</v>
      </c>
      <c r="G373" s="89" t="s">
        <v>4296</v>
      </c>
      <c r="H373" s="89" t="s">
        <v>4297</v>
      </c>
      <c r="I373" s="89">
        <v>0.32</v>
      </c>
      <c r="J373" s="90" t="s">
        <v>4272</v>
      </c>
      <c r="K373" s="90" t="s">
        <v>4273</v>
      </c>
      <c r="L373" s="90" t="s">
        <v>4907</v>
      </c>
      <c r="M373" s="88">
        <v>43497</v>
      </c>
    </row>
    <row r="374" spans="1:13" ht="22.5" x14ac:dyDescent="0.25">
      <c r="A374" s="89">
        <v>1265</v>
      </c>
      <c r="B374" s="88">
        <v>43353</v>
      </c>
      <c r="C374" s="89" t="s">
        <v>5000</v>
      </c>
      <c r="D374" s="89" t="s">
        <v>4202</v>
      </c>
      <c r="E374" s="89" t="s">
        <v>4219</v>
      </c>
      <c r="F374" s="89" t="s">
        <v>4295</v>
      </c>
      <c r="G374" s="89" t="s">
        <v>4296</v>
      </c>
      <c r="H374" s="89" t="s">
        <v>4297</v>
      </c>
      <c r="I374" s="89">
        <v>0.06</v>
      </c>
      <c r="J374" s="90" t="s">
        <v>4272</v>
      </c>
      <c r="K374" s="90" t="s">
        <v>4273</v>
      </c>
      <c r="L374" s="90" t="s">
        <v>4907</v>
      </c>
      <c r="M374" s="88">
        <v>43497</v>
      </c>
    </row>
    <row r="375" spans="1:13" ht="22.5" x14ac:dyDescent="0.25">
      <c r="A375" s="89">
        <v>1266</v>
      </c>
      <c r="B375" s="88">
        <v>43353</v>
      </c>
      <c r="C375" s="89" t="s">
        <v>5001</v>
      </c>
      <c r="D375" s="89" t="s">
        <v>4202</v>
      </c>
      <c r="E375" s="89" t="s">
        <v>4219</v>
      </c>
      <c r="F375" s="89" t="s">
        <v>4295</v>
      </c>
      <c r="G375" s="89" t="s">
        <v>4296</v>
      </c>
      <c r="H375" s="89" t="s">
        <v>4297</v>
      </c>
      <c r="I375" s="89">
        <v>0.02</v>
      </c>
      <c r="J375" s="90" t="s">
        <v>4272</v>
      </c>
      <c r="K375" s="90" t="s">
        <v>4273</v>
      </c>
      <c r="L375" s="90" t="s">
        <v>4907</v>
      </c>
      <c r="M375" s="88">
        <v>43497</v>
      </c>
    </row>
    <row r="376" spans="1:13" ht="22.5" x14ac:dyDescent="0.25">
      <c r="A376" s="89">
        <v>1267</v>
      </c>
      <c r="B376" s="88">
        <v>43353</v>
      </c>
      <c r="C376" s="89" t="s">
        <v>5002</v>
      </c>
      <c r="D376" s="89" t="s">
        <v>4202</v>
      </c>
      <c r="E376" s="89" t="s">
        <v>4219</v>
      </c>
      <c r="F376" s="89" t="s">
        <v>4295</v>
      </c>
      <c r="G376" s="89" t="s">
        <v>4296</v>
      </c>
      <c r="H376" s="89" t="s">
        <v>4297</v>
      </c>
      <c r="I376" s="89">
        <v>0.06</v>
      </c>
      <c r="J376" s="90" t="s">
        <v>4227</v>
      </c>
      <c r="K376" s="90" t="s">
        <v>4475</v>
      </c>
      <c r="L376" s="90" t="s">
        <v>4907</v>
      </c>
      <c r="M376" s="88">
        <v>43497</v>
      </c>
    </row>
    <row r="377" spans="1:13" ht="22.5" x14ac:dyDescent="0.25">
      <c r="A377" s="89">
        <v>489</v>
      </c>
      <c r="B377" s="88">
        <v>43354</v>
      </c>
      <c r="C377" s="89" t="s">
        <v>5003</v>
      </c>
      <c r="D377" s="89" t="s">
        <v>4202</v>
      </c>
      <c r="E377" s="89" t="s">
        <v>4204</v>
      </c>
      <c r="F377" s="89" t="s">
        <v>4295</v>
      </c>
      <c r="G377" s="89" t="s">
        <v>4296</v>
      </c>
      <c r="H377" s="89" t="s">
        <v>4297</v>
      </c>
      <c r="I377" s="89">
        <v>0.1</v>
      </c>
      <c r="J377" s="90" t="s">
        <v>17</v>
      </c>
      <c r="K377" s="90" t="s">
        <v>4333</v>
      </c>
      <c r="L377" s="90" t="s">
        <v>4240</v>
      </c>
      <c r="M377" s="88">
        <v>43554</v>
      </c>
    </row>
    <row r="378" spans="1:13" ht="56.25" x14ac:dyDescent="0.25">
      <c r="A378" s="89">
        <v>543</v>
      </c>
      <c r="B378" s="88">
        <v>43355</v>
      </c>
      <c r="C378" s="89" t="s">
        <v>5004</v>
      </c>
      <c r="D378" s="89" t="s">
        <v>4202</v>
      </c>
      <c r="E378" s="89" t="s">
        <v>4204</v>
      </c>
      <c r="F378" s="89" t="s">
        <v>4295</v>
      </c>
      <c r="G378" s="89" t="s">
        <v>4296</v>
      </c>
      <c r="H378" s="89" t="s">
        <v>4297</v>
      </c>
      <c r="I378" s="89">
        <v>0.33</v>
      </c>
      <c r="J378" s="90" t="s">
        <v>4236</v>
      </c>
      <c r="K378" s="90" t="s">
        <v>4984</v>
      </c>
      <c r="L378" s="90" t="s">
        <v>4544</v>
      </c>
      <c r="M378" s="88">
        <v>43554</v>
      </c>
    </row>
    <row r="379" spans="1:13" ht="33.75" x14ac:dyDescent="0.25">
      <c r="A379" s="89">
        <v>1270</v>
      </c>
      <c r="B379" s="88">
        <v>43357</v>
      </c>
      <c r="C379" s="89" t="s">
        <v>5005</v>
      </c>
      <c r="D379" s="89" t="s">
        <v>4202</v>
      </c>
      <c r="E379" s="89" t="s">
        <v>4219</v>
      </c>
      <c r="F379" s="89" t="s">
        <v>4295</v>
      </c>
      <c r="G379" s="89" t="s">
        <v>4296</v>
      </c>
      <c r="H379" s="89" t="s">
        <v>4297</v>
      </c>
      <c r="I379" s="89">
        <v>2.9700000000000001E-2</v>
      </c>
      <c r="J379" s="90" t="s">
        <v>24</v>
      </c>
      <c r="K379" s="90" t="s">
        <v>4349</v>
      </c>
      <c r="L379" s="90" t="s">
        <v>4973</v>
      </c>
      <c r="M379" s="88">
        <v>43654</v>
      </c>
    </row>
    <row r="380" spans="1:13" ht="22.5" x14ac:dyDescent="0.25">
      <c r="A380" s="89">
        <v>1271</v>
      </c>
      <c r="B380" s="88">
        <v>43357</v>
      </c>
      <c r="C380" s="89" t="s">
        <v>5006</v>
      </c>
      <c r="D380" s="89" t="s">
        <v>4202</v>
      </c>
      <c r="E380" s="89" t="s">
        <v>4219</v>
      </c>
      <c r="F380" s="89" t="s">
        <v>4295</v>
      </c>
      <c r="G380" s="89" t="s">
        <v>4296</v>
      </c>
      <c r="H380" s="89" t="s">
        <v>4297</v>
      </c>
      <c r="I380" s="89">
        <v>2.9700000000000001E-2</v>
      </c>
      <c r="J380" s="90" t="s">
        <v>24</v>
      </c>
      <c r="K380" s="90" t="s">
        <v>4250</v>
      </c>
      <c r="L380" s="90" t="s">
        <v>4973</v>
      </c>
      <c r="M380" s="88">
        <v>43705</v>
      </c>
    </row>
    <row r="381" spans="1:13" ht="33.75" x14ac:dyDescent="0.25">
      <c r="A381" s="89">
        <v>1272</v>
      </c>
      <c r="B381" s="88">
        <v>43357</v>
      </c>
      <c r="C381" s="89" t="s">
        <v>5007</v>
      </c>
      <c r="D381" s="89" t="s">
        <v>4202</v>
      </c>
      <c r="E381" s="89" t="s">
        <v>4219</v>
      </c>
      <c r="F381" s="89" t="s">
        <v>4295</v>
      </c>
      <c r="G381" s="89" t="s">
        <v>4296</v>
      </c>
      <c r="H381" s="89" t="s">
        <v>4297</v>
      </c>
      <c r="I381" s="89">
        <v>6.9000000000000006E-2</v>
      </c>
      <c r="J381" s="90" t="s">
        <v>24</v>
      </c>
      <c r="K381" s="90" t="s">
        <v>4349</v>
      </c>
      <c r="L381" s="90" t="s">
        <v>4973</v>
      </c>
      <c r="M381" s="88">
        <v>43705</v>
      </c>
    </row>
    <row r="382" spans="1:13" ht="22.5" x14ac:dyDescent="0.25">
      <c r="A382" s="89">
        <v>1273</v>
      </c>
      <c r="B382" s="88">
        <v>43357</v>
      </c>
      <c r="C382" s="89" t="s">
        <v>5008</v>
      </c>
      <c r="D382" s="89" t="s">
        <v>4202</v>
      </c>
      <c r="E382" s="89" t="s">
        <v>4219</v>
      </c>
      <c r="F382" s="89" t="s">
        <v>4295</v>
      </c>
      <c r="G382" s="89" t="s">
        <v>4296</v>
      </c>
      <c r="H382" s="89" t="s">
        <v>4297</v>
      </c>
      <c r="I382" s="89">
        <v>1.7819999999999999E-2</v>
      </c>
      <c r="J382" s="90" t="s">
        <v>4208</v>
      </c>
      <c r="K382" s="90" t="s">
        <v>4263</v>
      </c>
      <c r="L382" s="90" t="s">
        <v>4973</v>
      </c>
      <c r="M382" s="88">
        <v>43654</v>
      </c>
    </row>
    <row r="383" spans="1:13" ht="33.75" x14ac:dyDescent="0.25">
      <c r="A383" s="89">
        <v>1274</v>
      </c>
      <c r="B383" s="88">
        <v>43357</v>
      </c>
      <c r="C383" s="89" t="s">
        <v>5009</v>
      </c>
      <c r="D383" s="89" t="s">
        <v>4202</v>
      </c>
      <c r="E383" s="89" t="s">
        <v>4219</v>
      </c>
      <c r="F383" s="89" t="s">
        <v>4295</v>
      </c>
      <c r="G383" s="89" t="s">
        <v>4296</v>
      </c>
      <c r="H383" s="89" t="s">
        <v>4297</v>
      </c>
      <c r="I383" s="89">
        <v>2.9700000000000001E-2</v>
      </c>
      <c r="J383" s="90" t="s">
        <v>24</v>
      </c>
      <c r="K383" s="90" t="s">
        <v>4213</v>
      </c>
      <c r="L383" s="90" t="s">
        <v>4973</v>
      </c>
      <c r="M383" s="88">
        <v>43705</v>
      </c>
    </row>
    <row r="384" spans="1:13" ht="22.5" x14ac:dyDescent="0.25">
      <c r="A384" s="89">
        <v>1275</v>
      </c>
      <c r="B384" s="88">
        <v>43357</v>
      </c>
      <c r="C384" s="89" t="s">
        <v>5010</v>
      </c>
      <c r="D384" s="89" t="s">
        <v>4202</v>
      </c>
      <c r="E384" s="89" t="s">
        <v>4219</v>
      </c>
      <c r="F384" s="89" t="s">
        <v>4295</v>
      </c>
      <c r="G384" s="89" t="s">
        <v>4296</v>
      </c>
      <c r="H384" s="89" t="s">
        <v>4297</v>
      </c>
      <c r="I384" s="89">
        <v>2.9700000000000001E-2</v>
      </c>
      <c r="J384" s="90" t="s">
        <v>4208</v>
      </c>
      <c r="K384" s="90" t="s">
        <v>4263</v>
      </c>
      <c r="L384" s="90" t="s">
        <v>4973</v>
      </c>
      <c r="M384" s="88">
        <v>43685</v>
      </c>
    </row>
    <row r="385" spans="1:13" ht="33.75" x14ac:dyDescent="0.25">
      <c r="A385" s="89">
        <v>1276</v>
      </c>
      <c r="B385" s="88">
        <v>43357</v>
      </c>
      <c r="C385" s="89" t="s">
        <v>5011</v>
      </c>
      <c r="D385" s="89" t="s">
        <v>4202</v>
      </c>
      <c r="E385" s="89" t="s">
        <v>4219</v>
      </c>
      <c r="F385" s="89" t="s">
        <v>4295</v>
      </c>
      <c r="G385" s="89" t="s">
        <v>4296</v>
      </c>
      <c r="H385" s="89" t="s">
        <v>4297</v>
      </c>
      <c r="I385" s="89">
        <v>2.9700000000000001E-2</v>
      </c>
      <c r="J385" s="90" t="s">
        <v>4229</v>
      </c>
      <c r="K385" s="90" t="s">
        <v>4230</v>
      </c>
      <c r="L385" s="90" t="s">
        <v>4973</v>
      </c>
      <c r="M385" s="88">
        <v>43705</v>
      </c>
    </row>
    <row r="386" spans="1:13" ht="33.75" x14ac:dyDescent="0.25">
      <c r="A386" s="89">
        <v>1277</v>
      </c>
      <c r="B386" s="88">
        <v>43357</v>
      </c>
      <c r="C386" s="89" t="s">
        <v>5012</v>
      </c>
      <c r="D386" s="89" t="s">
        <v>4202</v>
      </c>
      <c r="E386" s="89" t="s">
        <v>4219</v>
      </c>
      <c r="F386" s="89" t="s">
        <v>4295</v>
      </c>
      <c r="G386" s="89" t="s">
        <v>4296</v>
      </c>
      <c r="H386" s="89" t="s">
        <v>4297</v>
      </c>
      <c r="I386" s="89">
        <v>7.6600000000000001E-2</v>
      </c>
      <c r="J386" s="90" t="s">
        <v>24</v>
      </c>
      <c r="K386" s="90" t="s">
        <v>4213</v>
      </c>
      <c r="L386" s="90" t="s">
        <v>4973</v>
      </c>
      <c r="M386" s="88">
        <v>43705</v>
      </c>
    </row>
    <row r="387" spans="1:13" ht="45" x14ac:dyDescent="0.25">
      <c r="A387" s="89">
        <v>150</v>
      </c>
      <c r="B387" s="88">
        <v>43360</v>
      </c>
      <c r="C387" s="89" t="s">
        <v>5013</v>
      </c>
      <c r="D387" s="89" t="s">
        <v>4202</v>
      </c>
      <c r="E387" s="89" t="s">
        <v>4219</v>
      </c>
      <c r="F387" s="89" t="s">
        <v>4295</v>
      </c>
      <c r="G387" s="89" t="s">
        <v>4296</v>
      </c>
      <c r="H387" s="89" t="s">
        <v>4297</v>
      </c>
      <c r="I387" s="89">
        <v>1.7919999999999998E-2</v>
      </c>
      <c r="J387" s="90" t="s">
        <v>4308</v>
      </c>
      <c r="K387" s="90" t="s">
        <v>4478</v>
      </c>
      <c r="L387" s="90" t="s">
        <v>4716</v>
      </c>
      <c r="M387" s="88">
        <v>43405</v>
      </c>
    </row>
    <row r="388" spans="1:13" ht="33.75" x14ac:dyDescent="0.25">
      <c r="A388" s="89">
        <v>933</v>
      </c>
      <c r="B388" s="88">
        <v>43362</v>
      </c>
      <c r="C388" s="89" t="s">
        <v>5014</v>
      </c>
      <c r="D388" s="89" t="s">
        <v>4202</v>
      </c>
      <c r="E388" s="89" t="s">
        <v>4219</v>
      </c>
      <c r="F388" s="89" t="s">
        <v>4295</v>
      </c>
      <c r="G388" s="89" t="s">
        <v>4296</v>
      </c>
      <c r="H388" s="89" t="s">
        <v>4297</v>
      </c>
      <c r="I388" s="89">
        <v>2.64E-2</v>
      </c>
      <c r="J388" s="90" t="s">
        <v>17</v>
      </c>
      <c r="K388" s="90" t="s">
        <v>4611</v>
      </c>
      <c r="L388" s="90" t="s">
        <v>5015</v>
      </c>
      <c r="M388" s="88">
        <v>43475</v>
      </c>
    </row>
    <row r="389" spans="1:13" ht="45" x14ac:dyDescent="0.25">
      <c r="A389" s="89">
        <v>1284</v>
      </c>
      <c r="B389" s="88">
        <v>43371</v>
      </c>
      <c r="C389" s="89" t="s">
        <v>5016</v>
      </c>
      <c r="D389" s="89" t="s">
        <v>4202</v>
      </c>
      <c r="E389" s="89" t="s">
        <v>4219</v>
      </c>
      <c r="F389" s="89" t="s">
        <v>4295</v>
      </c>
      <c r="G389" s="89" t="s">
        <v>4296</v>
      </c>
      <c r="H389" s="89" t="s">
        <v>4297</v>
      </c>
      <c r="I389" s="89">
        <v>0.05</v>
      </c>
      <c r="J389" s="90" t="s">
        <v>4208</v>
      </c>
      <c r="K389" s="90" t="s">
        <v>4312</v>
      </c>
      <c r="L389" s="90" t="s">
        <v>5017</v>
      </c>
      <c r="M389" s="88">
        <v>43497</v>
      </c>
    </row>
    <row r="390" spans="1:13" ht="22.5" x14ac:dyDescent="0.25">
      <c r="A390" s="89">
        <v>969</v>
      </c>
      <c r="B390" s="88">
        <v>43375</v>
      </c>
      <c r="C390" s="89" t="s">
        <v>5018</v>
      </c>
      <c r="D390" s="89" t="s">
        <v>4202</v>
      </c>
      <c r="E390" s="89" t="s">
        <v>4219</v>
      </c>
      <c r="F390" s="89" t="s">
        <v>4295</v>
      </c>
      <c r="G390" s="89" t="s">
        <v>4296</v>
      </c>
      <c r="H390" s="89" t="s">
        <v>4297</v>
      </c>
      <c r="I390" s="89">
        <v>1.0149999999999999</v>
      </c>
      <c r="J390" s="90" t="s">
        <v>4220</v>
      </c>
      <c r="K390" s="90" t="s">
        <v>4314</v>
      </c>
      <c r="L390" s="90" t="s">
        <v>5019</v>
      </c>
      <c r="M390" s="88">
        <v>43800</v>
      </c>
    </row>
    <row r="391" spans="1:13" ht="22.5" x14ac:dyDescent="0.25">
      <c r="A391" s="89">
        <v>1288</v>
      </c>
      <c r="B391" s="88">
        <v>43376</v>
      </c>
      <c r="C391" s="89" t="s">
        <v>5020</v>
      </c>
      <c r="D391" s="89" t="s">
        <v>4202</v>
      </c>
      <c r="E391" s="89" t="s">
        <v>4219</v>
      </c>
      <c r="F391" s="89" t="s">
        <v>4295</v>
      </c>
      <c r="G391" s="89" t="s">
        <v>4296</v>
      </c>
      <c r="H391" s="89" t="s">
        <v>4297</v>
      </c>
      <c r="I391" s="89">
        <v>70</v>
      </c>
      <c r="J391" s="90" t="s">
        <v>4208</v>
      </c>
      <c r="K391" s="90" t="s">
        <v>4312</v>
      </c>
      <c r="L391" s="90" t="s">
        <v>5021</v>
      </c>
      <c r="M391" s="88">
        <v>44196</v>
      </c>
    </row>
    <row r="392" spans="1:13" ht="101.25" x14ac:dyDescent="0.25">
      <c r="A392" s="89">
        <v>1253</v>
      </c>
      <c r="B392" s="88">
        <v>43384</v>
      </c>
      <c r="C392" s="89" t="s">
        <v>5022</v>
      </c>
      <c r="D392" s="89" t="s">
        <v>4202</v>
      </c>
      <c r="E392" s="89" t="s">
        <v>4204</v>
      </c>
      <c r="F392" s="89" t="s">
        <v>4295</v>
      </c>
      <c r="G392" s="89" t="s">
        <v>4296</v>
      </c>
      <c r="H392" s="89" t="s">
        <v>4297</v>
      </c>
      <c r="I392" s="89">
        <v>4.2840000000000003E-2</v>
      </c>
      <c r="J392" s="90" t="s">
        <v>24</v>
      </c>
      <c r="K392" s="90" t="s">
        <v>4452</v>
      </c>
      <c r="L392" s="90" t="s">
        <v>4350</v>
      </c>
      <c r="M392" s="88">
        <v>43636</v>
      </c>
    </row>
    <row r="393" spans="1:13" ht="22.5" x14ac:dyDescent="0.25">
      <c r="A393" s="89">
        <v>1195</v>
      </c>
      <c r="B393" s="88">
        <v>43385</v>
      </c>
      <c r="C393" s="89" t="s">
        <v>5023</v>
      </c>
      <c r="D393" s="89" t="s">
        <v>4202</v>
      </c>
      <c r="E393" s="89" t="s">
        <v>4219</v>
      </c>
      <c r="F393" s="89" t="s">
        <v>4295</v>
      </c>
      <c r="G393" s="89" t="s">
        <v>4296</v>
      </c>
      <c r="H393" s="89" t="s">
        <v>4297</v>
      </c>
      <c r="I393" s="89">
        <v>0.35189999999999999</v>
      </c>
      <c r="J393" s="90" t="s">
        <v>17</v>
      </c>
      <c r="K393" s="90" t="s">
        <v>4724</v>
      </c>
      <c r="L393" s="90" t="s">
        <v>5024</v>
      </c>
      <c r="M393" s="88">
        <v>43617</v>
      </c>
    </row>
    <row r="394" spans="1:13" ht="33.75" x14ac:dyDescent="0.25">
      <c r="A394" s="89">
        <v>1259</v>
      </c>
      <c r="B394" s="88">
        <v>43392</v>
      </c>
      <c r="C394" s="89" t="s">
        <v>5025</v>
      </c>
      <c r="D394" s="89" t="s">
        <v>4202</v>
      </c>
      <c r="E394" s="89" t="s">
        <v>4204</v>
      </c>
      <c r="F394" s="89" t="s">
        <v>4295</v>
      </c>
      <c r="G394" s="89" t="s">
        <v>4296</v>
      </c>
      <c r="H394" s="89" t="s">
        <v>4297</v>
      </c>
      <c r="I394" s="89">
        <v>4.9680000000000002E-2</v>
      </c>
      <c r="J394" s="90" t="s">
        <v>17</v>
      </c>
      <c r="K394" s="90" t="s">
        <v>5026</v>
      </c>
      <c r="L394" s="90" t="s">
        <v>4207</v>
      </c>
      <c r="M394" s="88">
        <v>43405</v>
      </c>
    </row>
    <row r="395" spans="1:13" ht="45" x14ac:dyDescent="0.25">
      <c r="A395" s="89">
        <v>1285</v>
      </c>
      <c r="B395" s="88">
        <v>43392</v>
      </c>
      <c r="C395" s="89" t="s">
        <v>5027</v>
      </c>
      <c r="D395" s="89" t="s">
        <v>4202</v>
      </c>
      <c r="E395" s="89" t="s">
        <v>4204</v>
      </c>
      <c r="F395" s="89" t="s">
        <v>4295</v>
      </c>
      <c r="G395" s="89" t="s">
        <v>4296</v>
      </c>
      <c r="H395" s="89" t="s">
        <v>4297</v>
      </c>
      <c r="I395" s="89">
        <v>4.1500000000000002E-2</v>
      </c>
      <c r="J395" s="90" t="s">
        <v>4227</v>
      </c>
      <c r="K395" s="90" t="s">
        <v>4398</v>
      </c>
      <c r="L395" s="90" t="s">
        <v>4752</v>
      </c>
      <c r="M395" s="88">
        <v>43554</v>
      </c>
    </row>
    <row r="396" spans="1:13" ht="22.5" x14ac:dyDescent="0.25">
      <c r="A396" s="89">
        <v>1278</v>
      </c>
      <c r="B396" s="88">
        <v>43396</v>
      </c>
      <c r="C396" s="89" t="s">
        <v>5028</v>
      </c>
      <c r="D396" s="89" t="s">
        <v>4202</v>
      </c>
      <c r="E396" s="89" t="s">
        <v>4219</v>
      </c>
      <c r="F396" s="89" t="s">
        <v>4295</v>
      </c>
      <c r="G396" s="89" t="s">
        <v>4296</v>
      </c>
      <c r="H396" s="89" t="s">
        <v>4297</v>
      </c>
      <c r="I396" s="89">
        <v>0.49092000000000002</v>
      </c>
      <c r="J396" s="90" t="s">
        <v>4272</v>
      </c>
      <c r="K396" s="90" t="s">
        <v>4273</v>
      </c>
      <c r="L396" s="90" t="s">
        <v>5029</v>
      </c>
      <c r="M396" s="88">
        <v>43575</v>
      </c>
    </row>
    <row r="397" spans="1:13" ht="33.75" x14ac:dyDescent="0.25">
      <c r="A397" s="89">
        <v>1310</v>
      </c>
      <c r="B397" s="88">
        <v>43396</v>
      </c>
      <c r="C397" s="89" t="s">
        <v>5030</v>
      </c>
      <c r="D397" s="89" t="s">
        <v>4202</v>
      </c>
      <c r="E397" s="89" t="s">
        <v>4219</v>
      </c>
      <c r="F397" s="89" t="s">
        <v>4295</v>
      </c>
      <c r="G397" s="89" t="s">
        <v>4296</v>
      </c>
      <c r="H397" s="89" t="s">
        <v>4297</v>
      </c>
      <c r="I397" s="89">
        <v>7.9</v>
      </c>
      <c r="J397" s="90" t="s">
        <v>4308</v>
      </c>
      <c r="K397" s="90" t="s">
        <v>4861</v>
      </c>
      <c r="L397" s="90" t="s">
        <v>5031</v>
      </c>
      <c r="M397" s="88">
        <v>43862</v>
      </c>
    </row>
    <row r="398" spans="1:13" ht="45" x14ac:dyDescent="0.25">
      <c r="A398" s="89">
        <v>1311</v>
      </c>
      <c r="B398" s="88">
        <v>43396</v>
      </c>
      <c r="C398" s="89" t="s">
        <v>5032</v>
      </c>
      <c r="D398" s="89" t="s">
        <v>4202</v>
      </c>
      <c r="E398" s="89" t="s">
        <v>4219</v>
      </c>
      <c r="F398" s="89" t="s">
        <v>4295</v>
      </c>
      <c r="G398" s="89" t="s">
        <v>4296</v>
      </c>
      <c r="H398" s="89" t="s">
        <v>4297</v>
      </c>
      <c r="I398" s="89">
        <v>0.104</v>
      </c>
      <c r="J398" s="90" t="s">
        <v>4208</v>
      </c>
      <c r="K398" s="90" t="s">
        <v>4263</v>
      </c>
      <c r="L398" s="90" t="s">
        <v>5033</v>
      </c>
      <c r="M398" s="88">
        <v>43678</v>
      </c>
    </row>
    <row r="399" spans="1:13" ht="33.75" x14ac:dyDescent="0.25">
      <c r="A399" s="89">
        <v>1251</v>
      </c>
      <c r="B399" s="88">
        <v>43402</v>
      </c>
      <c r="C399" s="89" t="s">
        <v>5034</v>
      </c>
      <c r="D399" s="89" t="s">
        <v>4202</v>
      </c>
      <c r="E399" s="89" t="s">
        <v>4204</v>
      </c>
      <c r="F399" s="89" t="s">
        <v>4295</v>
      </c>
      <c r="G399" s="89" t="s">
        <v>4296</v>
      </c>
      <c r="H399" s="89" t="s">
        <v>4297</v>
      </c>
      <c r="I399" s="89">
        <v>19.899999999999999</v>
      </c>
      <c r="J399" s="90" t="s">
        <v>4236</v>
      </c>
      <c r="K399" s="90" t="s">
        <v>4984</v>
      </c>
      <c r="L399" s="90" t="s">
        <v>5035</v>
      </c>
      <c r="M399" s="88">
        <v>43586</v>
      </c>
    </row>
    <row r="400" spans="1:13" ht="22.5" x14ac:dyDescent="0.25">
      <c r="A400" s="89">
        <v>1290</v>
      </c>
      <c r="B400" s="88">
        <v>43403</v>
      </c>
      <c r="C400" s="89" t="s">
        <v>5036</v>
      </c>
      <c r="D400" s="89" t="s">
        <v>4202</v>
      </c>
      <c r="E400" s="89" t="s">
        <v>4219</v>
      </c>
      <c r="F400" s="89" t="s">
        <v>4295</v>
      </c>
      <c r="G400" s="89" t="s">
        <v>4296</v>
      </c>
      <c r="H400" s="89" t="s">
        <v>4297</v>
      </c>
      <c r="I400" s="89">
        <v>3.8E-3</v>
      </c>
      <c r="J400" s="90" t="s">
        <v>17</v>
      </c>
      <c r="K400" s="90" t="s">
        <v>4333</v>
      </c>
      <c r="L400" s="90" t="s">
        <v>4884</v>
      </c>
      <c r="M400" s="88">
        <v>43495</v>
      </c>
    </row>
    <row r="401" spans="1:13" ht="45" x14ac:dyDescent="0.25">
      <c r="A401" s="89">
        <v>1293</v>
      </c>
      <c r="B401" s="88">
        <v>43404</v>
      </c>
      <c r="C401" s="89" t="s">
        <v>5037</v>
      </c>
      <c r="D401" s="89" t="s">
        <v>4202</v>
      </c>
      <c r="E401" s="89" t="s">
        <v>4219</v>
      </c>
      <c r="F401" s="89" t="s">
        <v>4295</v>
      </c>
      <c r="G401" s="89" t="s">
        <v>4296</v>
      </c>
      <c r="H401" s="89" t="s">
        <v>4297</v>
      </c>
      <c r="I401" s="89">
        <v>3.1199999999999999E-2</v>
      </c>
      <c r="J401" s="90" t="s">
        <v>4220</v>
      </c>
      <c r="K401" s="90" t="s">
        <v>4221</v>
      </c>
      <c r="L401" s="90" t="s">
        <v>5038</v>
      </c>
      <c r="M401" s="88">
        <v>43481</v>
      </c>
    </row>
    <row r="402" spans="1:13" ht="22.5" x14ac:dyDescent="0.25">
      <c r="A402" s="89">
        <v>3460</v>
      </c>
      <c r="B402" s="88">
        <v>43406</v>
      </c>
      <c r="C402" s="89" t="s">
        <v>5039</v>
      </c>
      <c r="D402" s="89" t="s">
        <v>4202</v>
      </c>
      <c r="E402" s="89" t="s">
        <v>4219</v>
      </c>
      <c r="F402" s="89" t="s">
        <v>4295</v>
      </c>
      <c r="G402" s="89" t="s">
        <v>4296</v>
      </c>
      <c r="H402" s="89" t="s">
        <v>4297</v>
      </c>
      <c r="I402" s="89">
        <v>19.989999999999998</v>
      </c>
      <c r="J402" s="90" t="s">
        <v>4236</v>
      </c>
      <c r="K402" s="90" t="s">
        <v>4242</v>
      </c>
      <c r="L402" s="90" t="s">
        <v>5040</v>
      </c>
      <c r="M402" s="88">
        <v>44075</v>
      </c>
    </row>
    <row r="403" spans="1:13" ht="22.5" x14ac:dyDescent="0.25">
      <c r="A403" s="89">
        <v>3461</v>
      </c>
      <c r="B403" s="88">
        <v>43406</v>
      </c>
      <c r="C403" s="89" t="s">
        <v>5041</v>
      </c>
      <c r="D403" s="89" t="s">
        <v>4202</v>
      </c>
      <c r="E403" s="89" t="s">
        <v>4219</v>
      </c>
      <c r="F403" s="89" t="s">
        <v>4295</v>
      </c>
      <c r="G403" s="89" t="s">
        <v>4296</v>
      </c>
      <c r="H403" s="89" t="s">
        <v>4297</v>
      </c>
      <c r="I403" s="89">
        <v>19.989999999999998</v>
      </c>
      <c r="J403" s="90" t="s">
        <v>4227</v>
      </c>
      <c r="K403" s="90" t="s">
        <v>5042</v>
      </c>
      <c r="L403" s="90" t="s">
        <v>5040</v>
      </c>
      <c r="M403" s="88">
        <v>44075</v>
      </c>
    </row>
    <row r="404" spans="1:13" ht="33.75" x14ac:dyDescent="0.25">
      <c r="A404" s="89">
        <v>11</v>
      </c>
      <c r="B404" s="88">
        <v>43410</v>
      </c>
      <c r="C404" s="89" t="s">
        <v>5043</v>
      </c>
      <c r="D404" s="89" t="s">
        <v>4202</v>
      </c>
      <c r="E404" s="89" t="s">
        <v>4219</v>
      </c>
      <c r="F404" s="89" t="s">
        <v>4295</v>
      </c>
      <c r="G404" s="89" t="s">
        <v>4296</v>
      </c>
      <c r="H404" s="89" t="s">
        <v>4297</v>
      </c>
      <c r="I404" s="89">
        <v>9.9</v>
      </c>
      <c r="J404" s="90" t="s">
        <v>4259</v>
      </c>
      <c r="K404" s="90" t="s">
        <v>4777</v>
      </c>
      <c r="L404" s="90" t="s">
        <v>4870</v>
      </c>
      <c r="M404" s="88">
        <v>43739</v>
      </c>
    </row>
    <row r="405" spans="1:13" ht="22.5" x14ac:dyDescent="0.25">
      <c r="A405" s="89">
        <v>3462</v>
      </c>
      <c r="B405" s="88">
        <v>43417</v>
      </c>
      <c r="C405" s="89" t="s">
        <v>5044</v>
      </c>
      <c r="D405" s="89" t="s">
        <v>4202</v>
      </c>
      <c r="E405" s="89" t="s">
        <v>4219</v>
      </c>
      <c r="F405" s="89" t="s">
        <v>4295</v>
      </c>
      <c r="G405" s="89" t="s">
        <v>4296</v>
      </c>
      <c r="H405" s="89" t="s">
        <v>4297</v>
      </c>
      <c r="I405" s="89">
        <v>0.20200000000000001</v>
      </c>
      <c r="J405" s="90" t="s">
        <v>4222</v>
      </c>
      <c r="K405" s="90" t="s">
        <v>5045</v>
      </c>
      <c r="L405" s="90" t="s">
        <v>5046</v>
      </c>
      <c r="M405" s="88">
        <v>43739</v>
      </c>
    </row>
    <row r="406" spans="1:13" ht="45" x14ac:dyDescent="0.25">
      <c r="A406" s="89">
        <v>1364</v>
      </c>
      <c r="B406" s="88">
        <v>43430</v>
      </c>
      <c r="C406" s="89" t="s">
        <v>5047</v>
      </c>
      <c r="D406" s="89" t="s">
        <v>4202</v>
      </c>
      <c r="E406" s="89" t="s">
        <v>4219</v>
      </c>
      <c r="F406" s="89" t="s">
        <v>4295</v>
      </c>
      <c r="G406" s="89" t="s">
        <v>4296</v>
      </c>
      <c r="H406" s="89" t="s">
        <v>4297</v>
      </c>
      <c r="I406" s="89">
        <v>0.02</v>
      </c>
      <c r="J406" s="90" t="s">
        <v>4254</v>
      </c>
      <c r="K406" s="90" t="s">
        <v>4424</v>
      </c>
      <c r="L406" s="90" t="s">
        <v>4330</v>
      </c>
      <c r="M406" s="88">
        <v>43581</v>
      </c>
    </row>
    <row r="407" spans="1:13" ht="33.75" x14ac:dyDescent="0.25">
      <c r="A407" s="89">
        <v>1369</v>
      </c>
      <c r="B407" s="88">
        <v>43434</v>
      </c>
      <c r="C407" s="89" t="s">
        <v>5049</v>
      </c>
      <c r="D407" s="89" t="s">
        <v>4202</v>
      </c>
      <c r="E407" s="89" t="s">
        <v>4219</v>
      </c>
      <c r="F407" s="89" t="s">
        <v>4295</v>
      </c>
      <c r="G407" s="89" t="s">
        <v>4296</v>
      </c>
      <c r="H407" s="89" t="s">
        <v>4297</v>
      </c>
      <c r="I407" s="89">
        <v>5.3760000000000002E-2</v>
      </c>
      <c r="J407" s="90" t="s">
        <v>4208</v>
      </c>
      <c r="K407" s="90" t="s">
        <v>5050</v>
      </c>
      <c r="L407" s="90" t="s">
        <v>5051</v>
      </c>
      <c r="M407" s="88">
        <v>43497</v>
      </c>
    </row>
    <row r="408" spans="1:13" ht="45" x14ac:dyDescent="0.25">
      <c r="A408" s="89">
        <v>1371</v>
      </c>
      <c r="B408" s="88">
        <v>43434</v>
      </c>
      <c r="C408" s="89" t="s">
        <v>5052</v>
      </c>
      <c r="D408" s="89" t="s">
        <v>4202</v>
      </c>
      <c r="E408" s="89" t="s">
        <v>4219</v>
      </c>
      <c r="F408" s="89" t="s">
        <v>4295</v>
      </c>
      <c r="G408" s="89" t="s">
        <v>4296</v>
      </c>
      <c r="H408" s="89" t="s">
        <v>4297</v>
      </c>
      <c r="I408" s="89">
        <v>0.02</v>
      </c>
      <c r="J408" s="90" t="s">
        <v>4224</v>
      </c>
      <c r="K408" s="90" t="s">
        <v>4745</v>
      </c>
      <c r="L408" s="90" t="s">
        <v>4330</v>
      </c>
      <c r="M408" s="88">
        <v>43581</v>
      </c>
    </row>
    <row r="409" spans="1:13" ht="22.5" x14ac:dyDescent="0.25">
      <c r="A409" s="89">
        <v>1372</v>
      </c>
      <c r="B409" s="88">
        <v>43437</v>
      </c>
      <c r="C409" s="89" t="s">
        <v>5053</v>
      </c>
      <c r="D409" s="89" t="s">
        <v>4202</v>
      </c>
      <c r="E409" s="89" t="s">
        <v>4204</v>
      </c>
      <c r="F409" s="89" t="s">
        <v>4295</v>
      </c>
      <c r="G409" s="89" t="s">
        <v>4296</v>
      </c>
      <c r="H409" s="89" t="s">
        <v>4297</v>
      </c>
      <c r="I409" s="89">
        <v>19.899999999999999</v>
      </c>
      <c r="J409" s="90" t="s">
        <v>4247</v>
      </c>
      <c r="K409" s="90" t="s">
        <v>4275</v>
      </c>
      <c r="L409" s="90" t="s">
        <v>5054</v>
      </c>
      <c r="M409" s="88">
        <v>44166</v>
      </c>
    </row>
    <row r="410" spans="1:13" ht="45" x14ac:dyDescent="0.25">
      <c r="A410" s="89">
        <v>1395</v>
      </c>
      <c r="B410" s="88">
        <v>43462</v>
      </c>
      <c r="C410" s="89" t="s">
        <v>5058</v>
      </c>
      <c r="D410" s="89" t="s">
        <v>4202</v>
      </c>
      <c r="E410" s="89" t="s">
        <v>4219</v>
      </c>
      <c r="F410" s="89" t="s">
        <v>4295</v>
      </c>
      <c r="G410" s="89" t="s">
        <v>4296</v>
      </c>
      <c r="H410" s="89" t="s">
        <v>4297</v>
      </c>
      <c r="I410" s="89">
        <v>1.4999999999999999E-2</v>
      </c>
      <c r="J410" s="90" t="s">
        <v>4272</v>
      </c>
      <c r="K410" s="90" t="s">
        <v>4273</v>
      </c>
      <c r="L410" s="90" t="s">
        <v>4334</v>
      </c>
      <c r="M410" s="88">
        <v>43617</v>
      </c>
    </row>
    <row r="411" spans="1:13" ht="22.5" x14ac:dyDescent="0.25">
      <c r="A411" s="89">
        <v>393</v>
      </c>
      <c r="B411" s="88">
        <v>43476</v>
      </c>
      <c r="C411" s="89" t="s">
        <v>5059</v>
      </c>
      <c r="D411" s="89" t="s">
        <v>4202</v>
      </c>
      <c r="E411" s="89" t="s">
        <v>4204</v>
      </c>
      <c r="F411" s="89" t="s">
        <v>4295</v>
      </c>
      <c r="G411" s="89" t="s">
        <v>4296</v>
      </c>
      <c r="H411" s="89" t="s">
        <v>4297</v>
      </c>
      <c r="I411" s="89">
        <v>19.899999999999999</v>
      </c>
      <c r="J411" s="90" t="s">
        <v>4214</v>
      </c>
      <c r="K411" s="90" t="s">
        <v>5060</v>
      </c>
      <c r="L411" s="90" t="s">
        <v>5061</v>
      </c>
      <c r="M411" s="88">
        <v>44364</v>
      </c>
    </row>
    <row r="412" spans="1:13" ht="22.5" x14ac:dyDescent="0.25">
      <c r="A412" s="89">
        <v>394</v>
      </c>
      <c r="B412" s="88">
        <v>43476</v>
      </c>
      <c r="C412" s="89" t="s">
        <v>5062</v>
      </c>
      <c r="D412" s="89" t="s">
        <v>4202</v>
      </c>
      <c r="E412" s="89" t="s">
        <v>4204</v>
      </c>
      <c r="F412" s="89" t="s">
        <v>4295</v>
      </c>
      <c r="G412" s="89" t="s">
        <v>4296</v>
      </c>
      <c r="H412" s="89" t="s">
        <v>4297</v>
      </c>
      <c r="I412" s="89">
        <v>19.899999999999999</v>
      </c>
      <c r="J412" s="90" t="s">
        <v>4214</v>
      </c>
      <c r="K412" s="90" t="s">
        <v>5060</v>
      </c>
      <c r="L412" s="90" t="s">
        <v>5063</v>
      </c>
      <c r="M412" s="88">
        <v>44397</v>
      </c>
    </row>
    <row r="413" spans="1:13" ht="22.5" x14ac:dyDescent="0.25">
      <c r="A413" s="89">
        <v>395</v>
      </c>
      <c r="B413" s="88">
        <v>43476</v>
      </c>
      <c r="C413" s="89" t="s">
        <v>5064</v>
      </c>
      <c r="D413" s="89" t="s">
        <v>4202</v>
      </c>
      <c r="E413" s="89" t="s">
        <v>4204</v>
      </c>
      <c r="F413" s="89" t="s">
        <v>4295</v>
      </c>
      <c r="G413" s="89" t="s">
        <v>4296</v>
      </c>
      <c r="H413" s="89" t="s">
        <v>4297</v>
      </c>
      <c r="I413" s="89">
        <v>19.899999999999999</v>
      </c>
      <c r="J413" s="90" t="s">
        <v>4214</v>
      </c>
      <c r="K413" s="90" t="s">
        <v>5060</v>
      </c>
      <c r="L413" s="90" t="s">
        <v>5065</v>
      </c>
      <c r="M413" s="88">
        <v>44435</v>
      </c>
    </row>
    <row r="414" spans="1:13" ht="22.5" x14ac:dyDescent="0.25">
      <c r="A414" s="89">
        <v>396</v>
      </c>
      <c r="B414" s="88">
        <v>43476</v>
      </c>
      <c r="C414" s="89" t="s">
        <v>5066</v>
      </c>
      <c r="D414" s="89" t="s">
        <v>4202</v>
      </c>
      <c r="E414" s="89" t="s">
        <v>4204</v>
      </c>
      <c r="F414" s="89" t="s">
        <v>4295</v>
      </c>
      <c r="G414" s="89" t="s">
        <v>4296</v>
      </c>
      <c r="H414" s="89" t="s">
        <v>4297</v>
      </c>
      <c r="I414" s="89">
        <v>19.899999999999999</v>
      </c>
      <c r="J414" s="90" t="s">
        <v>4214</v>
      </c>
      <c r="K414" s="90" t="s">
        <v>5060</v>
      </c>
      <c r="L414" s="90" t="s">
        <v>5067</v>
      </c>
      <c r="M414" s="88">
        <v>44474</v>
      </c>
    </row>
    <row r="415" spans="1:13" ht="22.5" x14ac:dyDescent="0.25">
      <c r="A415" s="89">
        <v>397</v>
      </c>
      <c r="B415" s="88">
        <v>43476</v>
      </c>
      <c r="C415" s="89" t="s">
        <v>5068</v>
      </c>
      <c r="D415" s="89" t="s">
        <v>4202</v>
      </c>
      <c r="E415" s="89" t="s">
        <v>4204</v>
      </c>
      <c r="F415" s="89" t="s">
        <v>4295</v>
      </c>
      <c r="G415" s="89" t="s">
        <v>4296</v>
      </c>
      <c r="H415" s="89" t="s">
        <v>4297</v>
      </c>
      <c r="I415" s="89">
        <v>19.899999999999999</v>
      </c>
      <c r="J415" s="90" t="s">
        <v>4214</v>
      </c>
      <c r="K415" s="90" t="s">
        <v>5060</v>
      </c>
      <c r="L415" s="90" t="s">
        <v>5069</v>
      </c>
      <c r="M415" s="88">
        <v>44512</v>
      </c>
    </row>
    <row r="416" spans="1:13" ht="22.5" x14ac:dyDescent="0.25">
      <c r="A416" s="89">
        <v>1397</v>
      </c>
      <c r="B416" s="88">
        <v>43476</v>
      </c>
      <c r="C416" s="89" t="s">
        <v>5070</v>
      </c>
      <c r="D416" s="89" t="s">
        <v>4202</v>
      </c>
      <c r="E416" s="89" t="s">
        <v>4204</v>
      </c>
      <c r="F416" s="89" t="s">
        <v>4295</v>
      </c>
      <c r="G416" s="89" t="s">
        <v>4296</v>
      </c>
      <c r="H416" s="89" t="s">
        <v>4297</v>
      </c>
      <c r="I416" s="89">
        <v>6.0000000000000001E-3</v>
      </c>
      <c r="J416" s="90" t="s">
        <v>17</v>
      </c>
      <c r="K416" s="90" t="s">
        <v>4333</v>
      </c>
      <c r="L416" s="90" t="s">
        <v>5071</v>
      </c>
      <c r="M416" s="88">
        <v>43612</v>
      </c>
    </row>
    <row r="417" spans="1:13" ht="22.5" x14ac:dyDescent="0.25">
      <c r="A417" s="89">
        <v>1407</v>
      </c>
      <c r="B417" s="88">
        <v>43476</v>
      </c>
      <c r="C417" s="89" t="s">
        <v>5072</v>
      </c>
      <c r="D417" s="89" t="s">
        <v>4202</v>
      </c>
      <c r="E417" s="89" t="s">
        <v>4204</v>
      </c>
      <c r="F417" s="89" t="s">
        <v>4295</v>
      </c>
      <c r="G417" s="89" t="s">
        <v>4296</v>
      </c>
      <c r="H417" s="89" t="s">
        <v>4297</v>
      </c>
      <c r="I417" s="89">
        <v>19.899999999999999</v>
      </c>
      <c r="J417" s="90" t="s">
        <v>4272</v>
      </c>
      <c r="K417" s="90" t="s">
        <v>4273</v>
      </c>
      <c r="L417" s="90" t="s">
        <v>5073</v>
      </c>
      <c r="M417" s="88">
        <v>44561</v>
      </c>
    </row>
    <row r="418" spans="1:13" ht="33.75" x14ac:dyDescent="0.25">
      <c r="A418" s="89">
        <v>381</v>
      </c>
      <c r="B418" s="88">
        <v>43479</v>
      </c>
      <c r="C418" s="89" t="s">
        <v>5074</v>
      </c>
      <c r="D418" s="89" t="s">
        <v>4202</v>
      </c>
      <c r="E418" s="89" t="s">
        <v>4204</v>
      </c>
      <c r="F418" s="89" t="s">
        <v>4295</v>
      </c>
      <c r="G418" s="89" t="s">
        <v>4296</v>
      </c>
      <c r="H418" s="89" t="s">
        <v>4297</v>
      </c>
      <c r="I418" s="89">
        <v>19.899999999999999</v>
      </c>
      <c r="J418" s="90" t="s">
        <v>4308</v>
      </c>
      <c r="K418" s="90" t="s">
        <v>4801</v>
      </c>
      <c r="L418" s="90" t="s">
        <v>5075</v>
      </c>
      <c r="M418" s="88">
        <v>44075</v>
      </c>
    </row>
    <row r="419" spans="1:13" ht="22.5" x14ac:dyDescent="0.25">
      <c r="A419" s="89">
        <v>402</v>
      </c>
      <c r="B419" s="88">
        <v>43481</v>
      </c>
      <c r="C419" s="89" t="s">
        <v>5076</v>
      </c>
      <c r="D419" s="89" t="s">
        <v>4202</v>
      </c>
      <c r="E419" s="89" t="s">
        <v>4204</v>
      </c>
      <c r="F419" s="89" t="s">
        <v>4295</v>
      </c>
      <c r="G419" s="89" t="s">
        <v>4296</v>
      </c>
      <c r="H419" s="89" t="s">
        <v>4297</v>
      </c>
      <c r="I419" s="89">
        <v>30</v>
      </c>
      <c r="J419" s="90" t="s">
        <v>4272</v>
      </c>
      <c r="K419" s="90" t="s">
        <v>4273</v>
      </c>
      <c r="L419" s="90" t="s">
        <v>5077</v>
      </c>
      <c r="M419" s="88">
        <v>44196</v>
      </c>
    </row>
    <row r="420" spans="1:13" ht="22.5" x14ac:dyDescent="0.25">
      <c r="A420" s="89">
        <v>1412</v>
      </c>
      <c r="B420" s="88">
        <v>43482</v>
      </c>
      <c r="C420" s="89" t="s">
        <v>5078</v>
      </c>
      <c r="D420" s="89" t="s">
        <v>4202</v>
      </c>
      <c r="E420" s="89" t="s">
        <v>4204</v>
      </c>
      <c r="F420" s="89" t="s">
        <v>4295</v>
      </c>
      <c r="G420" s="89" t="s">
        <v>4296</v>
      </c>
      <c r="H420" s="89" t="s">
        <v>4297</v>
      </c>
      <c r="I420" s="89">
        <v>200</v>
      </c>
      <c r="J420" s="90" t="s">
        <v>17</v>
      </c>
      <c r="K420" s="90" t="s">
        <v>4299</v>
      </c>
      <c r="L420" s="90" t="s">
        <v>5079</v>
      </c>
      <c r="M420" s="88">
        <v>44531</v>
      </c>
    </row>
    <row r="421" spans="1:13" ht="22.5" x14ac:dyDescent="0.25">
      <c r="A421" s="89">
        <v>3463</v>
      </c>
      <c r="B421" s="88">
        <v>43483</v>
      </c>
      <c r="C421" s="89" t="s">
        <v>5080</v>
      </c>
      <c r="D421" s="89" t="s">
        <v>4202</v>
      </c>
      <c r="E421" s="89" t="s">
        <v>4204</v>
      </c>
      <c r="F421" s="89" t="s">
        <v>4295</v>
      </c>
      <c r="G421" s="89" t="s">
        <v>4296</v>
      </c>
      <c r="H421" s="89" t="s">
        <v>4297</v>
      </c>
      <c r="I421" s="89">
        <v>4.9000000000000004</v>
      </c>
      <c r="J421" s="90" t="s">
        <v>4229</v>
      </c>
      <c r="K421" s="90" t="s">
        <v>4432</v>
      </c>
      <c r="L421" s="90" t="s">
        <v>5081</v>
      </c>
      <c r="M421" s="88">
        <v>43738</v>
      </c>
    </row>
    <row r="422" spans="1:13" ht="22.5" x14ac:dyDescent="0.25">
      <c r="A422" s="89">
        <v>3464</v>
      </c>
      <c r="B422" s="88">
        <v>43487</v>
      </c>
      <c r="C422" s="89" t="s">
        <v>5082</v>
      </c>
      <c r="D422" s="89" t="s">
        <v>4202</v>
      </c>
      <c r="E422" s="89" t="s">
        <v>4204</v>
      </c>
      <c r="F422" s="89" t="s">
        <v>4295</v>
      </c>
      <c r="G422" s="89" t="s">
        <v>4296</v>
      </c>
      <c r="H422" s="89" t="s">
        <v>4297</v>
      </c>
      <c r="I422" s="89">
        <v>9.9</v>
      </c>
      <c r="J422" s="90" t="s">
        <v>4308</v>
      </c>
      <c r="K422" s="90" t="s">
        <v>4478</v>
      </c>
      <c r="L422" s="90" t="s">
        <v>5040</v>
      </c>
      <c r="M422" s="88">
        <v>43922</v>
      </c>
    </row>
    <row r="423" spans="1:13" ht="22.5" x14ac:dyDescent="0.25">
      <c r="A423" s="89">
        <v>398</v>
      </c>
      <c r="B423" s="88">
        <v>43488</v>
      </c>
      <c r="C423" s="89" t="s">
        <v>5083</v>
      </c>
      <c r="D423" s="89" t="s">
        <v>4202</v>
      </c>
      <c r="E423" s="89" t="s">
        <v>4204</v>
      </c>
      <c r="F423" s="89" t="s">
        <v>4295</v>
      </c>
      <c r="G423" s="89" t="s">
        <v>4296</v>
      </c>
      <c r="H423" s="89" t="s">
        <v>4297</v>
      </c>
      <c r="I423" s="89">
        <v>19.899999999999999</v>
      </c>
      <c r="J423" s="90" t="s">
        <v>4214</v>
      </c>
      <c r="K423" s="90" t="s">
        <v>5060</v>
      </c>
      <c r="L423" s="90" t="s">
        <v>5084</v>
      </c>
      <c r="M423" s="88">
        <v>44530</v>
      </c>
    </row>
    <row r="424" spans="1:13" ht="45" x14ac:dyDescent="0.25">
      <c r="A424" s="89">
        <v>405</v>
      </c>
      <c r="B424" s="88">
        <v>43488</v>
      </c>
      <c r="C424" s="89" t="s">
        <v>5085</v>
      </c>
      <c r="D424" s="89" t="s">
        <v>4202</v>
      </c>
      <c r="E424" s="89" t="s">
        <v>4204</v>
      </c>
      <c r="F424" s="89" t="s">
        <v>4295</v>
      </c>
      <c r="G424" s="89" t="s">
        <v>4296</v>
      </c>
      <c r="H424" s="89" t="s">
        <v>4297</v>
      </c>
      <c r="I424" s="89">
        <v>0.12</v>
      </c>
      <c r="J424" s="90" t="s">
        <v>17</v>
      </c>
      <c r="K424" s="90" t="s">
        <v>4333</v>
      </c>
      <c r="L424" s="90" t="s">
        <v>4207</v>
      </c>
      <c r="M424" s="88">
        <v>43770</v>
      </c>
    </row>
    <row r="425" spans="1:13" ht="22.5" x14ac:dyDescent="0.25">
      <c r="A425" s="89">
        <v>1076</v>
      </c>
      <c r="B425" s="88">
        <v>43488</v>
      </c>
      <c r="C425" s="89" t="s">
        <v>5086</v>
      </c>
      <c r="D425" s="89" t="s">
        <v>4202</v>
      </c>
      <c r="E425" s="89" t="s">
        <v>4204</v>
      </c>
      <c r="F425" s="89" t="s">
        <v>4295</v>
      </c>
      <c r="G425" s="89" t="s">
        <v>4296</v>
      </c>
      <c r="H425" s="89" t="s">
        <v>4297</v>
      </c>
      <c r="I425" s="89">
        <v>19.899999999999999</v>
      </c>
      <c r="J425" s="90" t="s">
        <v>4259</v>
      </c>
      <c r="K425" s="90" t="s">
        <v>5087</v>
      </c>
      <c r="L425" s="90" t="s">
        <v>5088</v>
      </c>
      <c r="M425" s="88">
        <v>43555</v>
      </c>
    </row>
    <row r="426" spans="1:13" ht="22.5" x14ac:dyDescent="0.25">
      <c r="A426" s="89">
        <v>3465</v>
      </c>
      <c r="B426" s="88">
        <v>43489</v>
      </c>
      <c r="C426" s="89" t="s">
        <v>5089</v>
      </c>
      <c r="D426" s="89" t="s">
        <v>4202</v>
      </c>
      <c r="E426" s="89" t="s">
        <v>4204</v>
      </c>
      <c r="F426" s="89" t="s">
        <v>4295</v>
      </c>
      <c r="G426" s="89" t="s">
        <v>4296</v>
      </c>
      <c r="H426" s="89" t="s">
        <v>4297</v>
      </c>
      <c r="I426" s="89">
        <v>9.99</v>
      </c>
      <c r="J426" s="90" t="s">
        <v>4247</v>
      </c>
      <c r="K426" s="90" t="s">
        <v>4281</v>
      </c>
      <c r="L426" s="90" t="s">
        <v>5040</v>
      </c>
      <c r="M426" s="88">
        <v>43922</v>
      </c>
    </row>
    <row r="427" spans="1:13" ht="22.5" x14ac:dyDescent="0.25">
      <c r="A427" s="89">
        <v>3466</v>
      </c>
      <c r="B427" s="88">
        <v>43489</v>
      </c>
      <c r="C427" s="89" t="s">
        <v>5090</v>
      </c>
      <c r="D427" s="89" t="s">
        <v>4202</v>
      </c>
      <c r="E427" s="89" t="s">
        <v>4204</v>
      </c>
      <c r="F427" s="89" t="s">
        <v>4295</v>
      </c>
      <c r="G427" s="89" t="s">
        <v>4296</v>
      </c>
      <c r="H427" s="89" t="s">
        <v>4297</v>
      </c>
      <c r="I427" s="89">
        <v>9.99</v>
      </c>
      <c r="J427" s="90" t="s">
        <v>4247</v>
      </c>
      <c r="K427" s="90" t="s">
        <v>4281</v>
      </c>
      <c r="L427" s="90" t="s">
        <v>5040</v>
      </c>
      <c r="M427" s="88">
        <v>43983</v>
      </c>
    </row>
    <row r="428" spans="1:13" ht="22.5" x14ac:dyDescent="0.25">
      <c r="A428" s="89">
        <v>1392</v>
      </c>
      <c r="B428" s="88">
        <v>43493</v>
      </c>
      <c r="C428" s="89" t="s">
        <v>5092</v>
      </c>
      <c r="D428" s="89" t="s">
        <v>4202</v>
      </c>
      <c r="E428" s="89" t="s">
        <v>4219</v>
      </c>
      <c r="F428" s="89" t="s">
        <v>4295</v>
      </c>
      <c r="G428" s="89" t="s">
        <v>4296</v>
      </c>
      <c r="H428" s="89" t="s">
        <v>4297</v>
      </c>
      <c r="I428" s="89">
        <v>2.64E-3</v>
      </c>
      <c r="J428" s="90" t="s">
        <v>4254</v>
      </c>
      <c r="K428" s="90" t="s">
        <v>4424</v>
      </c>
      <c r="L428" s="90" t="s">
        <v>5093</v>
      </c>
      <c r="M428" s="88">
        <v>43481</v>
      </c>
    </row>
    <row r="429" spans="1:13" ht="112.5" x14ac:dyDescent="0.25">
      <c r="A429" s="89">
        <v>1393</v>
      </c>
      <c r="B429" s="88">
        <v>43493</v>
      </c>
      <c r="C429" s="89" t="s">
        <v>5094</v>
      </c>
      <c r="D429" s="89" t="s">
        <v>4202</v>
      </c>
      <c r="E429" s="89" t="s">
        <v>4219</v>
      </c>
      <c r="F429" s="89" t="s">
        <v>4295</v>
      </c>
      <c r="G429" s="89" t="s">
        <v>4296</v>
      </c>
      <c r="H429" s="89" t="s">
        <v>4297</v>
      </c>
      <c r="I429" s="89">
        <v>6.0000000000000001E-3</v>
      </c>
      <c r="J429" s="90" t="s">
        <v>4236</v>
      </c>
      <c r="K429" s="90" t="s">
        <v>5095</v>
      </c>
      <c r="L429" s="90" t="s">
        <v>5096</v>
      </c>
      <c r="M429" s="88">
        <v>43542</v>
      </c>
    </row>
    <row r="430" spans="1:13" ht="56.25" x14ac:dyDescent="0.25">
      <c r="A430" s="89">
        <v>1402</v>
      </c>
      <c r="B430" s="88">
        <v>43493</v>
      </c>
      <c r="C430" s="89" t="s">
        <v>5097</v>
      </c>
      <c r="D430" s="89" t="s">
        <v>4202</v>
      </c>
      <c r="E430" s="89" t="s">
        <v>4219</v>
      </c>
      <c r="F430" s="89" t="s">
        <v>4295</v>
      </c>
      <c r="G430" s="89" t="s">
        <v>4296</v>
      </c>
      <c r="H430" s="89" t="s">
        <v>4297</v>
      </c>
      <c r="I430" s="89">
        <v>1.2200000000000001E-2</v>
      </c>
      <c r="J430" s="90" t="s">
        <v>4233</v>
      </c>
      <c r="K430" s="90" t="s">
        <v>4460</v>
      </c>
      <c r="L430" s="90" t="s">
        <v>5098</v>
      </c>
      <c r="M430" s="88">
        <v>43778</v>
      </c>
    </row>
    <row r="431" spans="1:13" ht="67.5" x14ac:dyDescent="0.25">
      <c r="A431" s="89">
        <v>1403</v>
      </c>
      <c r="B431" s="88">
        <v>43493</v>
      </c>
      <c r="C431" s="89" t="s">
        <v>5099</v>
      </c>
      <c r="D431" s="89" t="s">
        <v>4202</v>
      </c>
      <c r="E431" s="89" t="s">
        <v>4219</v>
      </c>
      <c r="F431" s="89" t="s">
        <v>4295</v>
      </c>
      <c r="G431" s="89" t="s">
        <v>4296</v>
      </c>
      <c r="H431" s="89" t="s">
        <v>4297</v>
      </c>
      <c r="I431" s="89">
        <v>3.0499999999999999E-2</v>
      </c>
      <c r="J431" s="90" t="s">
        <v>4233</v>
      </c>
      <c r="K431" s="90" t="s">
        <v>4460</v>
      </c>
      <c r="L431" s="90" t="s">
        <v>5098</v>
      </c>
      <c r="M431" s="88">
        <v>43778</v>
      </c>
    </row>
    <row r="432" spans="1:13" ht="90" x14ac:dyDescent="0.25">
      <c r="A432" s="89">
        <v>1404</v>
      </c>
      <c r="B432" s="88">
        <v>43493</v>
      </c>
      <c r="C432" s="89" t="s">
        <v>5100</v>
      </c>
      <c r="D432" s="89" t="s">
        <v>4202</v>
      </c>
      <c r="E432" s="89" t="s">
        <v>4219</v>
      </c>
      <c r="F432" s="89" t="s">
        <v>4295</v>
      </c>
      <c r="G432" s="89" t="s">
        <v>4296</v>
      </c>
      <c r="H432" s="89" t="s">
        <v>4297</v>
      </c>
      <c r="I432" s="89">
        <v>1.0800000000000001E-2</v>
      </c>
      <c r="J432" s="90" t="s">
        <v>4233</v>
      </c>
      <c r="K432" s="90" t="s">
        <v>4234</v>
      </c>
      <c r="L432" s="90" t="s">
        <v>5101</v>
      </c>
      <c r="M432" s="88">
        <v>43709</v>
      </c>
    </row>
    <row r="433" spans="1:13" ht="67.5" x14ac:dyDescent="0.25">
      <c r="A433" s="89">
        <v>1405</v>
      </c>
      <c r="B433" s="88">
        <v>43494</v>
      </c>
      <c r="C433" s="89" t="s">
        <v>5102</v>
      </c>
      <c r="D433" s="89" t="s">
        <v>4202</v>
      </c>
      <c r="E433" s="89" t="s">
        <v>4219</v>
      </c>
      <c r="F433" s="89" t="s">
        <v>4295</v>
      </c>
      <c r="G433" s="89" t="s">
        <v>4296</v>
      </c>
      <c r="H433" s="89" t="s">
        <v>4297</v>
      </c>
      <c r="I433" s="89">
        <v>1.0800000000000001E-2</v>
      </c>
      <c r="J433" s="90" t="s">
        <v>4233</v>
      </c>
      <c r="K433" s="90" t="s">
        <v>4234</v>
      </c>
      <c r="L433" s="90" t="s">
        <v>5103</v>
      </c>
      <c r="M433" s="88">
        <v>43617</v>
      </c>
    </row>
    <row r="434" spans="1:13" ht="22.5" x14ac:dyDescent="0.25">
      <c r="A434" s="89">
        <v>1406</v>
      </c>
      <c r="B434" s="88">
        <v>43494</v>
      </c>
      <c r="C434" s="89" t="s">
        <v>5104</v>
      </c>
      <c r="D434" s="89" t="s">
        <v>4202</v>
      </c>
      <c r="E434" s="89" t="s">
        <v>4204</v>
      </c>
      <c r="F434" s="89" t="s">
        <v>4295</v>
      </c>
      <c r="G434" s="89" t="s">
        <v>4296</v>
      </c>
      <c r="H434" s="89" t="s">
        <v>4297</v>
      </c>
      <c r="I434" s="89">
        <v>20</v>
      </c>
      <c r="J434" s="90" t="s">
        <v>4308</v>
      </c>
      <c r="K434" s="90" t="s">
        <v>5105</v>
      </c>
      <c r="L434" s="90" t="s">
        <v>4226</v>
      </c>
      <c r="M434" s="88">
        <v>43739</v>
      </c>
    </row>
    <row r="435" spans="1:13" ht="22.5" x14ac:dyDescent="0.25">
      <c r="A435" s="89">
        <v>1429</v>
      </c>
      <c r="B435" s="88">
        <v>43495</v>
      </c>
      <c r="C435" s="89" t="s">
        <v>5106</v>
      </c>
      <c r="D435" s="89" t="s">
        <v>4202</v>
      </c>
      <c r="E435" s="89" t="s">
        <v>4219</v>
      </c>
      <c r="F435" s="89" t="s">
        <v>4295</v>
      </c>
      <c r="G435" s="89" t="s">
        <v>4296</v>
      </c>
      <c r="H435" s="89" t="s">
        <v>4297</v>
      </c>
      <c r="I435" s="89">
        <v>0.84</v>
      </c>
      <c r="J435" s="90" t="s">
        <v>4208</v>
      </c>
      <c r="K435" s="90" t="s">
        <v>4263</v>
      </c>
      <c r="L435" s="90" t="s">
        <v>5107</v>
      </c>
      <c r="M435" s="88">
        <v>43617</v>
      </c>
    </row>
    <row r="436" spans="1:13" ht="45" x14ac:dyDescent="0.25">
      <c r="A436" s="89">
        <v>1430</v>
      </c>
      <c r="B436" s="88">
        <v>43496</v>
      </c>
      <c r="C436" s="89" t="s">
        <v>5108</v>
      </c>
      <c r="D436" s="89" t="s">
        <v>4202</v>
      </c>
      <c r="E436" s="89" t="s">
        <v>4219</v>
      </c>
      <c r="F436" s="89" t="s">
        <v>4295</v>
      </c>
      <c r="G436" s="89" t="s">
        <v>4296</v>
      </c>
      <c r="H436" s="89" t="s">
        <v>4297</v>
      </c>
      <c r="I436" s="89">
        <v>0.39</v>
      </c>
      <c r="J436" s="90" t="s">
        <v>4254</v>
      </c>
      <c r="K436" s="90" t="s">
        <v>4329</v>
      </c>
      <c r="L436" s="90" t="s">
        <v>4334</v>
      </c>
      <c r="M436" s="88">
        <v>43647</v>
      </c>
    </row>
    <row r="437" spans="1:13" ht="22.5" x14ac:dyDescent="0.25">
      <c r="A437" s="89">
        <v>1431</v>
      </c>
      <c r="B437" s="88">
        <v>43496</v>
      </c>
      <c r="C437" s="89" t="s">
        <v>5109</v>
      </c>
      <c r="D437" s="89" t="s">
        <v>4202</v>
      </c>
      <c r="E437" s="89" t="s">
        <v>4219</v>
      </c>
      <c r="F437" s="89" t="s">
        <v>4295</v>
      </c>
      <c r="G437" s="89" t="s">
        <v>4296</v>
      </c>
      <c r="H437" s="89" t="s">
        <v>4297</v>
      </c>
      <c r="I437" s="89">
        <v>1.26</v>
      </c>
      <c r="J437" s="90" t="s">
        <v>17</v>
      </c>
      <c r="K437" s="90" t="s">
        <v>4611</v>
      </c>
      <c r="L437" s="90" t="s">
        <v>5107</v>
      </c>
      <c r="M437" s="88">
        <v>43617</v>
      </c>
    </row>
    <row r="438" spans="1:13" ht="33.75" x14ac:dyDescent="0.25">
      <c r="A438" s="89">
        <v>1420</v>
      </c>
      <c r="B438" s="88">
        <v>43501</v>
      </c>
      <c r="C438" s="89" t="s">
        <v>5110</v>
      </c>
      <c r="D438" s="89" t="s">
        <v>4202</v>
      </c>
      <c r="E438" s="89" t="s">
        <v>4219</v>
      </c>
      <c r="F438" s="89" t="s">
        <v>4295</v>
      </c>
      <c r="G438" s="89" t="s">
        <v>4296</v>
      </c>
      <c r="H438" s="89" t="s">
        <v>4297</v>
      </c>
      <c r="I438" s="89">
        <v>9.8000000000000004E-2</v>
      </c>
      <c r="J438" s="90" t="s">
        <v>4208</v>
      </c>
      <c r="K438" s="90" t="s">
        <v>4312</v>
      </c>
      <c r="L438" s="90" t="s">
        <v>4858</v>
      </c>
      <c r="M438" s="88">
        <v>43647</v>
      </c>
    </row>
    <row r="439" spans="1:13" ht="45" x14ac:dyDescent="0.25">
      <c r="A439" s="89">
        <v>1440</v>
      </c>
      <c r="B439" s="88">
        <v>43502</v>
      </c>
      <c r="C439" s="89" t="s">
        <v>5111</v>
      </c>
      <c r="D439" s="89" t="s">
        <v>4202</v>
      </c>
      <c r="E439" s="89" t="s">
        <v>4219</v>
      </c>
      <c r="F439" s="89" t="s">
        <v>4295</v>
      </c>
      <c r="G439" s="89" t="s">
        <v>4296</v>
      </c>
      <c r="H439" s="89" t="s">
        <v>4297</v>
      </c>
      <c r="I439" s="89">
        <v>0.11</v>
      </c>
      <c r="J439" s="90" t="s">
        <v>4229</v>
      </c>
      <c r="K439" s="90" t="s">
        <v>4435</v>
      </c>
      <c r="L439" s="90" t="s">
        <v>4334</v>
      </c>
      <c r="M439" s="88">
        <v>43617</v>
      </c>
    </row>
    <row r="440" spans="1:13" ht="22.5" x14ac:dyDescent="0.25">
      <c r="A440" s="89">
        <v>1422</v>
      </c>
      <c r="B440" s="88">
        <v>43503</v>
      </c>
      <c r="C440" s="89" t="s">
        <v>5112</v>
      </c>
      <c r="D440" s="89" t="s">
        <v>4202</v>
      </c>
      <c r="E440" s="89" t="s">
        <v>4219</v>
      </c>
      <c r="F440" s="89" t="s">
        <v>4295</v>
      </c>
      <c r="G440" s="89" t="s">
        <v>4296</v>
      </c>
      <c r="H440" s="89" t="s">
        <v>4297</v>
      </c>
      <c r="I440" s="89">
        <v>0.98599999999999999</v>
      </c>
      <c r="J440" s="90" t="s">
        <v>4205</v>
      </c>
      <c r="K440" s="90" t="s">
        <v>4206</v>
      </c>
      <c r="L440" s="90" t="s">
        <v>5107</v>
      </c>
      <c r="M440" s="88">
        <v>43615</v>
      </c>
    </row>
    <row r="441" spans="1:13" ht="22.5" x14ac:dyDescent="0.25">
      <c r="A441" s="89">
        <v>1240</v>
      </c>
      <c r="B441" s="88">
        <v>43504</v>
      </c>
      <c r="C441" s="89" t="s">
        <v>5113</v>
      </c>
      <c r="D441" s="89" t="s">
        <v>4202</v>
      </c>
      <c r="E441" s="89" t="s">
        <v>4219</v>
      </c>
      <c r="F441" s="89" t="s">
        <v>4295</v>
      </c>
      <c r="G441" s="89" t="s">
        <v>4296</v>
      </c>
      <c r="H441" s="89" t="s">
        <v>4297</v>
      </c>
      <c r="I441" s="89">
        <v>2.5200000000000001E-3</v>
      </c>
      <c r="J441" s="90" t="s">
        <v>4220</v>
      </c>
      <c r="K441" s="90" t="s">
        <v>4246</v>
      </c>
      <c r="L441" s="90" t="s">
        <v>5114</v>
      </c>
      <c r="M441" s="88">
        <v>43592</v>
      </c>
    </row>
    <row r="442" spans="1:13" ht="22.5" x14ac:dyDescent="0.25">
      <c r="A442" s="89">
        <v>1358</v>
      </c>
      <c r="B442" s="88">
        <v>43504</v>
      </c>
      <c r="C442" s="89" t="s">
        <v>5115</v>
      </c>
      <c r="D442" s="89" t="s">
        <v>4202</v>
      </c>
      <c r="E442" s="89" t="s">
        <v>4219</v>
      </c>
      <c r="F442" s="89" t="s">
        <v>4295</v>
      </c>
      <c r="G442" s="89" t="s">
        <v>4296</v>
      </c>
      <c r="H442" s="89" t="s">
        <v>4297</v>
      </c>
      <c r="I442" s="89">
        <v>1.512E-2</v>
      </c>
      <c r="J442" s="90" t="s">
        <v>4220</v>
      </c>
      <c r="K442" s="90" t="s">
        <v>4246</v>
      </c>
      <c r="L442" s="90" t="s">
        <v>5114</v>
      </c>
      <c r="M442" s="88">
        <v>43624</v>
      </c>
    </row>
    <row r="443" spans="1:13" ht="22.5" x14ac:dyDescent="0.25">
      <c r="A443" s="89">
        <v>1359</v>
      </c>
      <c r="B443" s="88">
        <v>43504</v>
      </c>
      <c r="C443" s="89" t="s">
        <v>5116</v>
      </c>
      <c r="D443" s="89" t="s">
        <v>4202</v>
      </c>
      <c r="E443" s="89" t="s">
        <v>4219</v>
      </c>
      <c r="F443" s="89" t="s">
        <v>4295</v>
      </c>
      <c r="G443" s="89" t="s">
        <v>4296</v>
      </c>
      <c r="H443" s="89" t="s">
        <v>4297</v>
      </c>
      <c r="I443" s="89">
        <v>1.512E-2</v>
      </c>
      <c r="J443" s="90" t="s">
        <v>4220</v>
      </c>
      <c r="K443" s="90" t="s">
        <v>4246</v>
      </c>
      <c r="L443" s="90" t="s">
        <v>5114</v>
      </c>
      <c r="M443" s="88">
        <v>43624</v>
      </c>
    </row>
    <row r="444" spans="1:13" ht="67.5" x14ac:dyDescent="0.25">
      <c r="A444" s="89">
        <v>1368</v>
      </c>
      <c r="B444" s="88">
        <v>43507</v>
      </c>
      <c r="C444" s="89" t="s">
        <v>5117</v>
      </c>
      <c r="D444" s="89" t="s">
        <v>4202</v>
      </c>
      <c r="E444" s="89" t="s">
        <v>4219</v>
      </c>
      <c r="F444" s="89" t="s">
        <v>4295</v>
      </c>
      <c r="G444" s="89" t="s">
        <v>4296</v>
      </c>
      <c r="H444" s="89" t="s">
        <v>4297</v>
      </c>
      <c r="I444" s="89">
        <v>9.8000000000000004E-2</v>
      </c>
      <c r="J444" s="90" t="s">
        <v>4208</v>
      </c>
      <c r="K444" s="90" t="s">
        <v>5118</v>
      </c>
      <c r="L444" s="90" t="s">
        <v>5119</v>
      </c>
      <c r="M444" s="88">
        <v>43585</v>
      </c>
    </row>
    <row r="445" spans="1:13" ht="22.5" x14ac:dyDescent="0.25">
      <c r="A445" s="89">
        <v>1426</v>
      </c>
      <c r="B445" s="88">
        <v>43507</v>
      </c>
      <c r="C445" s="89" t="s">
        <v>5120</v>
      </c>
      <c r="D445" s="89" t="s">
        <v>4202</v>
      </c>
      <c r="E445" s="89" t="s">
        <v>4219</v>
      </c>
      <c r="F445" s="89" t="s">
        <v>4295</v>
      </c>
      <c r="G445" s="89" t="s">
        <v>4296</v>
      </c>
      <c r="H445" s="89" t="s">
        <v>4297</v>
      </c>
      <c r="I445" s="89">
        <v>4.3900000000000002E-2</v>
      </c>
      <c r="J445" s="90" t="s">
        <v>4227</v>
      </c>
      <c r="K445" s="90" t="s">
        <v>4475</v>
      </c>
      <c r="L445" s="90" t="s">
        <v>5121</v>
      </c>
      <c r="M445" s="88">
        <v>43554</v>
      </c>
    </row>
    <row r="446" spans="1:13" ht="33.75" x14ac:dyDescent="0.25">
      <c r="A446" s="89">
        <v>1302</v>
      </c>
      <c r="B446" s="88">
        <v>43509</v>
      </c>
      <c r="C446" s="89" t="s">
        <v>5122</v>
      </c>
      <c r="D446" s="89" t="s">
        <v>4202</v>
      </c>
      <c r="E446" s="89" t="s">
        <v>4219</v>
      </c>
      <c r="F446" s="89" t="s">
        <v>4295</v>
      </c>
      <c r="G446" s="89" t="s">
        <v>4296</v>
      </c>
      <c r="H446" s="89" t="s">
        <v>4297</v>
      </c>
      <c r="I446" s="89">
        <v>9.4E-2</v>
      </c>
      <c r="J446" s="90" t="s">
        <v>4236</v>
      </c>
      <c r="K446" s="90" t="s">
        <v>4242</v>
      </c>
      <c r="L446" s="90" t="s">
        <v>4210</v>
      </c>
      <c r="M446" s="88">
        <v>43642</v>
      </c>
    </row>
    <row r="447" spans="1:13" ht="22.5" x14ac:dyDescent="0.25">
      <c r="A447" s="89">
        <v>1439</v>
      </c>
      <c r="B447" s="88">
        <v>43509</v>
      </c>
      <c r="C447" s="89" t="s">
        <v>5123</v>
      </c>
      <c r="D447" s="89" t="s">
        <v>4202</v>
      </c>
      <c r="E447" s="89" t="s">
        <v>4219</v>
      </c>
      <c r="F447" s="89" t="s">
        <v>4295</v>
      </c>
      <c r="G447" s="89" t="s">
        <v>4296</v>
      </c>
      <c r="H447" s="89" t="s">
        <v>4297</v>
      </c>
      <c r="I447" s="89">
        <v>19.899999999999999</v>
      </c>
      <c r="J447" s="90" t="s">
        <v>24</v>
      </c>
      <c r="K447" s="90" t="s">
        <v>4213</v>
      </c>
      <c r="L447" s="90" t="s">
        <v>5124</v>
      </c>
      <c r="M447" s="88">
        <v>43622</v>
      </c>
    </row>
    <row r="448" spans="1:13" ht="22.5" x14ac:dyDescent="0.25">
      <c r="A448" s="89">
        <v>1438</v>
      </c>
      <c r="B448" s="88">
        <v>43510</v>
      </c>
      <c r="C448" s="89" t="s">
        <v>5125</v>
      </c>
      <c r="D448" s="89" t="s">
        <v>4202</v>
      </c>
      <c r="E448" s="89" t="s">
        <v>4219</v>
      </c>
      <c r="F448" s="89" t="s">
        <v>4295</v>
      </c>
      <c r="G448" s="89" t="s">
        <v>4296</v>
      </c>
      <c r="H448" s="89" t="s">
        <v>4297</v>
      </c>
      <c r="I448" s="89">
        <v>0.96</v>
      </c>
      <c r="J448" s="90" t="s">
        <v>4208</v>
      </c>
      <c r="K448" s="90" t="s">
        <v>4263</v>
      </c>
      <c r="L448" s="90" t="s">
        <v>5107</v>
      </c>
      <c r="M448" s="88">
        <v>43617</v>
      </c>
    </row>
    <row r="449" spans="1:13" ht="22.5" x14ac:dyDescent="0.25">
      <c r="A449" s="89">
        <v>1249</v>
      </c>
      <c r="B449" s="88">
        <v>43514</v>
      </c>
      <c r="C449" s="89" t="s">
        <v>5126</v>
      </c>
      <c r="D449" s="89" t="s">
        <v>4202</v>
      </c>
      <c r="E449" s="89" t="s">
        <v>4219</v>
      </c>
      <c r="F449" s="89" t="s">
        <v>4295</v>
      </c>
      <c r="G449" s="89" t="s">
        <v>4296</v>
      </c>
      <c r="H449" s="89" t="s">
        <v>4297</v>
      </c>
      <c r="I449" s="89">
        <v>50</v>
      </c>
      <c r="J449" s="90" t="s">
        <v>4205</v>
      </c>
      <c r="K449" s="90" t="s">
        <v>4687</v>
      </c>
      <c r="L449" s="90" t="s">
        <v>5127</v>
      </c>
      <c r="M449" s="88">
        <v>44348</v>
      </c>
    </row>
    <row r="450" spans="1:13" ht="22.5" x14ac:dyDescent="0.25">
      <c r="A450" s="89">
        <v>1312</v>
      </c>
      <c r="B450" s="88">
        <v>43514</v>
      </c>
      <c r="C450" s="89" t="s">
        <v>5128</v>
      </c>
      <c r="D450" s="89" t="s">
        <v>4202</v>
      </c>
      <c r="E450" s="89" t="s">
        <v>4219</v>
      </c>
      <c r="F450" s="89" t="s">
        <v>4295</v>
      </c>
      <c r="G450" s="89" t="s">
        <v>4296</v>
      </c>
      <c r="H450" s="89" t="s">
        <v>4297</v>
      </c>
      <c r="I450" s="89">
        <v>9.9</v>
      </c>
      <c r="J450" s="90" t="s">
        <v>4217</v>
      </c>
      <c r="K450" s="90" t="s">
        <v>4290</v>
      </c>
      <c r="L450" s="90" t="s">
        <v>5129</v>
      </c>
      <c r="M450" s="88">
        <v>43845</v>
      </c>
    </row>
    <row r="451" spans="1:13" ht="45" x14ac:dyDescent="0.25">
      <c r="A451" s="89">
        <v>1373</v>
      </c>
      <c r="B451" s="88">
        <v>43514</v>
      </c>
      <c r="C451" s="89" t="s">
        <v>5130</v>
      </c>
      <c r="D451" s="89" t="s">
        <v>4202</v>
      </c>
      <c r="E451" s="89" t="s">
        <v>4219</v>
      </c>
      <c r="F451" s="89" t="s">
        <v>4295</v>
      </c>
      <c r="G451" s="89" t="s">
        <v>4296</v>
      </c>
      <c r="H451" s="89" t="s">
        <v>4297</v>
      </c>
      <c r="I451" s="89">
        <v>9.9</v>
      </c>
      <c r="J451" s="90" t="s">
        <v>4208</v>
      </c>
      <c r="K451" s="90" t="s">
        <v>4263</v>
      </c>
      <c r="L451" s="90" t="s">
        <v>4870</v>
      </c>
      <c r="M451" s="88">
        <v>43862</v>
      </c>
    </row>
    <row r="452" spans="1:13" ht="180" x14ac:dyDescent="0.25">
      <c r="A452" s="89">
        <v>1436</v>
      </c>
      <c r="B452" s="88">
        <v>43515</v>
      </c>
      <c r="C452" s="89" t="s">
        <v>5131</v>
      </c>
      <c r="D452" s="89" t="s">
        <v>4202</v>
      </c>
      <c r="E452" s="89" t="s">
        <v>4219</v>
      </c>
      <c r="F452" s="89" t="s">
        <v>4295</v>
      </c>
      <c r="G452" s="89" t="s">
        <v>4296</v>
      </c>
      <c r="H452" s="89" t="s">
        <v>4297</v>
      </c>
      <c r="I452" s="89">
        <v>0.56699999999999995</v>
      </c>
      <c r="J452" s="90" t="s">
        <v>4235</v>
      </c>
      <c r="K452" s="90" t="s">
        <v>4257</v>
      </c>
      <c r="L452" s="90" t="s">
        <v>4501</v>
      </c>
      <c r="M452" s="88">
        <v>43674</v>
      </c>
    </row>
    <row r="453" spans="1:13" ht="22.5" x14ac:dyDescent="0.25">
      <c r="A453" s="89">
        <v>1435</v>
      </c>
      <c r="B453" s="88">
        <v>43517</v>
      </c>
      <c r="C453" s="89" t="s">
        <v>5132</v>
      </c>
      <c r="D453" s="89" t="s">
        <v>4202</v>
      </c>
      <c r="E453" s="89" t="s">
        <v>4219</v>
      </c>
      <c r="F453" s="89" t="s">
        <v>4295</v>
      </c>
      <c r="G453" s="89" t="s">
        <v>4296</v>
      </c>
      <c r="H453" s="89" t="s">
        <v>4297</v>
      </c>
      <c r="I453" s="89">
        <v>19.899999999999999</v>
      </c>
      <c r="J453" s="90" t="s">
        <v>4247</v>
      </c>
      <c r="K453" s="90" t="s">
        <v>4317</v>
      </c>
      <c r="L453" s="90" t="s">
        <v>5124</v>
      </c>
      <c r="M453" s="88">
        <v>44180</v>
      </c>
    </row>
    <row r="454" spans="1:13" ht="33.75" x14ac:dyDescent="0.25">
      <c r="A454" s="89">
        <v>1432</v>
      </c>
      <c r="B454" s="88">
        <v>43518</v>
      </c>
      <c r="C454" s="89" t="s">
        <v>4374</v>
      </c>
      <c r="D454" s="89" t="s">
        <v>4202</v>
      </c>
      <c r="E454" s="89" t="s">
        <v>4204</v>
      </c>
      <c r="F454" s="89" t="s">
        <v>4295</v>
      </c>
      <c r="G454" s="89" t="s">
        <v>4296</v>
      </c>
      <c r="H454" s="89" t="s">
        <v>4297</v>
      </c>
      <c r="I454" s="89">
        <v>100</v>
      </c>
      <c r="J454" s="90" t="s">
        <v>4233</v>
      </c>
      <c r="K454" s="90" t="s">
        <v>4374</v>
      </c>
      <c r="L454" s="90" t="s">
        <v>5133</v>
      </c>
      <c r="M454" s="88">
        <v>44713</v>
      </c>
    </row>
    <row r="455" spans="1:13" ht="33.75" x14ac:dyDescent="0.25">
      <c r="A455" s="89">
        <v>1443</v>
      </c>
      <c r="B455" s="88">
        <v>43535</v>
      </c>
      <c r="C455" s="89" t="s">
        <v>5134</v>
      </c>
      <c r="D455" s="89" t="s">
        <v>4202</v>
      </c>
      <c r="E455" s="89" t="s">
        <v>4219</v>
      </c>
      <c r="F455" s="89" t="s">
        <v>4295</v>
      </c>
      <c r="G455" s="89" t="s">
        <v>4296</v>
      </c>
      <c r="H455" s="89" t="s">
        <v>4297</v>
      </c>
      <c r="I455" s="89">
        <v>2.8000000000000001E-2</v>
      </c>
      <c r="J455" s="90" t="s">
        <v>4222</v>
      </c>
      <c r="K455" s="90" t="s">
        <v>4305</v>
      </c>
      <c r="L455" s="90" t="s">
        <v>4973</v>
      </c>
      <c r="M455" s="88">
        <v>43805</v>
      </c>
    </row>
    <row r="456" spans="1:13" ht="22.5" x14ac:dyDescent="0.25">
      <c r="A456" s="89">
        <v>1444</v>
      </c>
      <c r="B456" s="88">
        <v>43535</v>
      </c>
      <c r="C456" s="89" t="s">
        <v>5135</v>
      </c>
      <c r="D456" s="89" t="s">
        <v>4202</v>
      </c>
      <c r="E456" s="89" t="s">
        <v>4219</v>
      </c>
      <c r="F456" s="89" t="s">
        <v>4295</v>
      </c>
      <c r="G456" s="89" t="s">
        <v>4296</v>
      </c>
      <c r="H456" s="89" t="s">
        <v>4297</v>
      </c>
      <c r="I456" s="89">
        <v>2.47E-2</v>
      </c>
      <c r="J456" s="90" t="s">
        <v>4222</v>
      </c>
      <c r="K456" s="90" t="s">
        <v>4305</v>
      </c>
      <c r="L456" s="90" t="s">
        <v>4973</v>
      </c>
      <c r="M456" s="88">
        <v>43800</v>
      </c>
    </row>
    <row r="457" spans="1:13" ht="22.5" x14ac:dyDescent="0.25">
      <c r="A457" s="89">
        <v>1445</v>
      </c>
      <c r="B457" s="88">
        <v>43535</v>
      </c>
      <c r="C457" s="89" t="s">
        <v>5136</v>
      </c>
      <c r="D457" s="89" t="s">
        <v>4202</v>
      </c>
      <c r="E457" s="89" t="s">
        <v>4219</v>
      </c>
      <c r="F457" s="89" t="s">
        <v>4295</v>
      </c>
      <c r="G457" s="89" t="s">
        <v>4296</v>
      </c>
      <c r="H457" s="89" t="s">
        <v>4297</v>
      </c>
      <c r="I457" s="89">
        <v>0.113</v>
      </c>
      <c r="J457" s="90" t="s">
        <v>4222</v>
      </c>
      <c r="K457" s="90" t="s">
        <v>4339</v>
      </c>
      <c r="L457" s="90" t="s">
        <v>4973</v>
      </c>
      <c r="M457" s="88">
        <v>43801</v>
      </c>
    </row>
    <row r="458" spans="1:13" ht="22.5" x14ac:dyDescent="0.25">
      <c r="A458" s="89">
        <v>1446</v>
      </c>
      <c r="B458" s="88">
        <v>43535</v>
      </c>
      <c r="C458" s="89" t="s">
        <v>5137</v>
      </c>
      <c r="D458" s="89" t="s">
        <v>4202</v>
      </c>
      <c r="E458" s="89" t="s">
        <v>4219</v>
      </c>
      <c r="F458" s="89" t="s">
        <v>4295</v>
      </c>
      <c r="G458" s="89" t="s">
        <v>4296</v>
      </c>
      <c r="H458" s="89" t="s">
        <v>4297</v>
      </c>
      <c r="I458" s="89">
        <v>2.7300000000000001E-2</v>
      </c>
      <c r="J458" s="90" t="s">
        <v>17</v>
      </c>
      <c r="K458" s="90" t="s">
        <v>5138</v>
      </c>
      <c r="L458" s="90" t="s">
        <v>4973</v>
      </c>
      <c r="M458" s="88">
        <v>43820</v>
      </c>
    </row>
    <row r="459" spans="1:13" ht="22.5" x14ac:dyDescent="0.25">
      <c r="A459" s="89">
        <v>3467</v>
      </c>
      <c r="B459" s="88">
        <v>43535</v>
      </c>
      <c r="C459" s="89" t="s">
        <v>5139</v>
      </c>
      <c r="D459" s="89" t="s">
        <v>4202</v>
      </c>
      <c r="E459" s="89" t="s">
        <v>4219</v>
      </c>
      <c r="F459" s="89" t="s">
        <v>4295</v>
      </c>
      <c r="G459" s="89" t="s">
        <v>4296</v>
      </c>
      <c r="H459" s="89" t="s">
        <v>4297</v>
      </c>
      <c r="I459" s="89">
        <v>2.5999999999999999E-2</v>
      </c>
      <c r="J459" s="90" t="s">
        <v>4222</v>
      </c>
      <c r="K459" s="90" t="s">
        <v>4305</v>
      </c>
      <c r="L459" s="90" t="s">
        <v>4973</v>
      </c>
      <c r="M459" s="88">
        <v>43806</v>
      </c>
    </row>
    <row r="460" spans="1:13" ht="33.75" x14ac:dyDescent="0.25">
      <c r="A460" s="89">
        <v>1448</v>
      </c>
      <c r="B460" s="88">
        <v>43536</v>
      </c>
      <c r="C460" s="89" t="s">
        <v>5140</v>
      </c>
      <c r="D460" s="89" t="s">
        <v>4202</v>
      </c>
      <c r="E460" s="89" t="s">
        <v>4219</v>
      </c>
      <c r="F460" s="89" t="s">
        <v>4295</v>
      </c>
      <c r="G460" s="89" t="s">
        <v>4296</v>
      </c>
      <c r="H460" s="89" t="s">
        <v>4297</v>
      </c>
      <c r="I460" s="89">
        <v>0.01</v>
      </c>
      <c r="J460" s="90" t="s">
        <v>4208</v>
      </c>
      <c r="K460" s="90" t="s">
        <v>4312</v>
      </c>
      <c r="L460" s="90" t="s">
        <v>4858</v>
      </c>
      <c r="M460" s="88">
        <v>43646</v>
      </c>
    </row>
    <row r="461" spans="1:13" ht="22.5" x14ac:dyDescent="0.25">
      <c r="A461" s="89">
        <v>1450</v>
      </c>
      <c r="B461" s="88">
        <v>43536</v>
      </c>
      <c r="C461" s="89" t="s">
        <v>5141</v>
      </c>
      <c r="D461" s="89" t="s">
        <v>4202</v>
      </c>
      <c r="E461" s="89" t="s">
        <v>4219</v>
      </c>
      <c r="F461" s="89" t="s">
        <v>4295</v>
      </c>
      <c r="G461" s="89" t="s">
        <v>4296</v>
      </c>
      <c r="H461" s="89" t="s">
        <v>4297</v>
      </c>
      <c r="I461" s="89">
        <v>4.2</v>
      </c>
      <c r="J461" s="90" t="s">
        <v>4208</v>
      </c>
      <c r="K461" s="90" t="s">
        <v>4312</v>
      </c>
      <c r="L461" s="90" t="s">
        <v>5142</v>
      </c>
      <c r="M461" s="88">
        <v>43831</v>
      </c>
    </row>
    <row r="462" spans="1:13" ht="22.5" x14ac:dyDescent="0.25">
      <c r="A462" s="89">
        <v>1451</v>
      </c>
      <c r="B462" s="88">
        <v>43536</v>
      </c>
      <c r="C462" s="89" t="s">
        <v>5143</v>
      </c>
      <c r="D462" s="89" t="s">
        <v>4202</v>
      </c>
      <c r="E462" s="89" t="s">
        <v>4219</v>
      </c>
      <c r="F462" s="89" t="s">
        <v>4295</v>
      </c>
      <c r="G462" s="89" t="s">
        <v>4296</v>
      </c>
      <c r="H462" s="89" t="s">
        <v>4297</v>
      </c>
      <c r="I462" s="89">
        <v>0.2</v>
      </c>
      <c r="J462" s="90" t="s">
        <v>4208</v>
      </c>
      <c r="K462" s="90" t="s">
        <v>4209</v>
      </c>
      <c r="L462" s="90" t="s">
        <v>5142</v>
      </c>
      <c r="M462" s="88">
        <v>43739</v>
      </c>
    </row>
    <row r="463" spans="1:13" ht="22.5" x14ac:dyDescent="0.25">
      <c r="A463" s="89">
        <v>3468</v>
      </c>
      <c r="B463" s="88">
        <v>43536</v>
      </c>
      <c r="C463" s="89" t="s">
        <v>5144</v>
      </c>
      <c r="D463" s="89" t="s">
        <v>4202</v>
      </c>
      <c r="E463" s="89" t="s">
        <v>4219</v>
      </c>
      <c r="F463" s="89" t="s">
        <v>4295</v>
      </c>
      <c r="G463" s="89" t="s">
        <v>4296</v>
      </c>
      <c r="H463" s="89" t="s">
        <v>4297</v>
      </c>
      <c r="I463" s="89">
        <v>0.4</v>
      </c>
      <c r="J463" s="90" t="s">
        <v>4208</v>
      </c>
      <c r="K463" s="90" t="s">
        <v>4312</v>
      </c>
      <c r="L463" s="90" t="s">
        <v>5142</v>
      </c>
      <c r="M463" s="88">
        <v>43739</v>
      </c>
    </row>
    <row r="464" spans="1:13" ht="22.5" x14ac:dyDescent="0.25">
      <c r="A464" s="89">
        <v>1452</v>
      </c>
      <c r="B464" s="88">
        <v>43537</v>
      </c>
      <c r="C464" s="89" t="s">
        <v>5145</v>
      </c>
      <c r="D464" s="89" t="s">
        <v>4202</v>
      </c>
      <c r="E464" s="89" t="s">
        <v>4219</v>
      </c>
      <c r="F464" s="89" t="s">
        <v>4295</v>
      </c>
      <c r="G464" s="89" t="s">
        <v>4296</v>
      </c>
      <c r="H464" s="89" t="s">
        <v>4297</v>
      </c>
      <c r="I464" s="89">
        <v>0.2</v>
      </c>
      <c r="J464" s="90" t="s">
        <v>4208</v>
      </c>
      <c r="K464" s="90" t="s">
        <v>4312</v>
      </c>
      <c r="L464" s="90" t="s">
        <v>5142</v>
      </c>
      <c r="M464" s="88">
        <v>43739</v>
      </c>
    </row>
    <row r="465" spans="1:13" ht="22.5" x14ac:dyDescent="0.25">
      <c r="A465" s="89">
        <v>3469</v>
      </c>
      <c r="B465" s="88">
        <v>43537</v>
      </c>
      <c r="C465" s="89" t="s">
        <v>5146</v>
      </c>
      <c r="D465" s="89" t="s">
        <v>4202</v>
      </c>
      <c r="E465" s="89" t="s">
        <v>4219</v>
      </c>
      <c r="F465" s="89" t="s">
        <v>4295</v>
      </c>
      <c r="G465" s="89" t="s">
        <v>4296</v>
      </c>
      <c r="H465" s="89" t="s">
        <v>4297</v>
      </c>
      <c r="I465" s="89">
        <v>0.2</v>
      </c>
      <c r="J465" s="90" t="s">
        <v>4208</v>
      </c>
      <c r="K465" s="90" t="s">
        <v>4298</v>
      </c>
      <c r="L465" s="90" t="s">
        <v>5142</v>
      </c>
      <c r="M465" s="88">
        <v>43739</v>
      </c>
    </row>
    <row r="466" spans="1:13" ht="22.5" x14ac:dyDescent="0.25">
      <c r="A466" s="89">
        <v>1459</v>
      </c>
      <c r="B466" s="88">
        <v>43544</v>
      </c>
      <c r="C466" s="89" t="s">
        <v>5147</v>
      </c>
      <c r="D466" s="89" t="s">
        <v>4202</v>
      </c>
      <c r="E466" s="89" t="s">
        <v>4219</v>
      </c>
      <c r="F466" s="89" t="s">
        <v>4295</v>
      </c>
      <c r="G466" s="89" t="s">
        <v>4296</v>
      </c>
      <c r="H466" s="89" t="s">
        <v>4297</v>
      </c>
      <c r="I466" s="89">
        <v>90</v>
      </c>
      <c r="J466" s="90" t="s">
        <v>4247</v>
      </c>
      <c r="K466" s="90" t="s">
        <v>4317</v>
      </c>
      <c r="L466" s="90" t="s">
        <v>5148</v>
      </c>
      <c r="M466" s="88">
        <v>43831</v>
      </c>
    </row>
    <row r="467" spans="1:13" ht="22.5" x14ac:dyDescent="0.25">
      <c r="A467" s="89">
        <v>1460</v>
      </c>
      <c r="B467" s="88">
        <v>43544</v>
      </c>
      <c r="C467" s="89" t="s">
        <v>5149</v>
      </c>
      <c r="D467" s="89" t="s">
        <v>4202</v>
      </c>
      <c r="E467" s="89" t="s">
        <v>4219</v>
      </c>
      <c r="F467" s="89" t="s">
        <v>4295</v>
      </c>
      <c r="G467" s="89" t="s">
        <v>4296</v>
      </c>
      <c r="H467" s="89" t="s">
        <v>4297</v>
      </c>
      <c r="I467" s="89">
        <v>5.1999999999999998E-2</v>
      </c>
      <c r="J467" s="90" t="s">
        <v>4208</v>
      </c>
      <c r="K467" s="90" t="s">
        <v>4211</v>
      </c>
      <c r="L467" s="90" t="s">
        <v>5150</v>
      </c>
      <c r="M467" s="88">
        <v>43617</v>
      </c>
    </row>
    <row r="468" spans="1:13" ht="22.5" x14ac:dyDescent="0.25">
      <c r="A468" s="89">
        <v>1464</v>
      </c>
      <c r="B468" s="88">
        <v>43544</v>
      </c>
      <c r="C468" s="89" t="s">
        <v>5151</v>
      </c>
      <c r="D468" s="89" t="s">
        <v>4202</v>
      </c>
      <c r="E468" s="89" t="s">
        <v>4219</v>
      </c>
      <c r="F468" s="89" t="s">
        <v>4295</v>
      </c>
      <c r="G468" s="89" t="s">
        <v>4296</v>
      </c>
      <c r="H468" s="89" t="s">
        <v>4297</v>
      </c>
      <c r="I468" s="89">
        <v>9.9000000000000005E-2</v>
      </c>
      <c r="J468" s="90" t="s">
        <v>4208</v>
      </c>
      <c r="K468" s="90" t="s">
        <v>4263</v>
      </c>
      <c r="L468" s="90" t="s">
        <v>5150</v>
      </c>
      <c r="M468" s="88">
        <v>43617</v>
      </c>
    </row>
    <row r="469" spans="1:13" ht="45" x14ac:dyDescent="0.25">
      <c r="A469" s="89">
        <v>3470</v>
      </c>
      <c r="B469" s="88">
        <v>43544</v>
      </c>
      <c r="C469" s="89" t="s">
        <v>5152</v>
      </c>
      <c r="D469" s="89" t="s">
        <v>4202</v>
      </c>
      <c r="E469" s="89" t="s">
        <v>4219</v>
      </c>
      <c r="F469" s="89" t="s">
        <v>4295</v>
      </c>
      <c r="G469" s="89" t="s">
        <v>4296</v>
      </c>
      <c r="H469" s="89" t="s">
        <v>4297</v>
      </c>
      <c r="I469" s="89">
        <v>0.2014</v>
      </c>
      <c r="J469" s="90" t="s">
        <v>4208</v>
      </c>
      <c r="K469" s="90" t="s">
        <v>4263</v>
      </c>
      <c r="L469" s="90" t="s">
        <v>4858</v>
      </c>
      <c r="M469" s="88">
        <v>43677</v>
      </c>
    </row>
    <row r="470" spans="1:13" ht="22.5" x14ac:dyDescent="0.25">
      <c r="A470" s="89">
        <v>3471</v>
      </c>
      <c r="B470" s="88">
        <v>43544</v>
      </c>
      <c r="C470" s="89" t="s">
        <v>5153</v>
      </c>
      <c r="D470" s="89" t="s">
        <v>4202</v>
      </c>
      <c r="E470" s="89" t="s">
        <v>4219</v>
      </c>
      <c r="F470" s="89" t="s">
        <v>4295</v>
      </c>
      <c r="G470" s="89" t="s">
        <v>4296</v>
      </c>
      <c r="H470" s="89" t="s">
        <v>4297</v>
      </c>
      <c r="I470" s="89">
        <v>8.3799999999999999E-2</v>
      </c>
      <c r="J470" s="90" t="s">
        <v>4208</v>
      </c>
      <c r="K470" s="90" t="s">
        <v>4263</v>
      </c>
      <c r="L470" s="90" t="s">
        <v>5150</v>
      </c>
      <c r="M470" s="88">
        <v>43617</v>
      </c>
    </row>
    <row r="471" spans="1:13" ht="78.75" x14ac:dyDescent="0.25">
      <c r="A471" s="89">
        <v>1466</v>
      </c>
      <c r="B471" s="88">
        <v>43545</v>
      </c>
      <c r="C471" s="89" t="s">
        <v>5154</v>
      </c>
      <c r="D471" s="89" t="s">
        <v>4202</v>
      </c>
      <c r="E471" s="89" t="s">
        <v>4204</v>
      </c>
      <c r="F471" s="89" t="s">
        <v>4295</v>
      </c>
      <c r="G471" s="89" t="s">
        <v>4296</v>
      </c>
      <c r="H471" s="89" t="s">
        <v>4297</v>
      </c>
      <c r="I471" s="89">
        <v>9.0800000000000006E-2</v>
      </c>
      <c r="J471" s="90" t="s">
        <v>24</v>
      </c>
      <c r="K471" s="90" t="s">
        <v>4452</v>
      </c>
      <c r="L471" s="90" t="s">
        <v>5155</v>
      </c>
      <c r="M471" s="88">
        <v>43800</v>
      </c>
    </row>
    <row r="472" spans="1:13" ht="22.5" x14ac:dyDescent="0.25">
      <c r="A472" s="89">
        <v>1467</v>
      </c>
      <c r="B472" s="88">
        <v>43550</v>
      </c>
      <c r="C472" s="89" t="s">
        <v>5156</v>
      </c>
      <c r="D472" s="89" t="s">
        <v>4202</v>
      </c>
      <c r="E472" s="89" t="s">
        <v>4219</v>
      </c>
      <c r="F472" s="89" t="s">
        <v>4295</v>
      </c>
      <c r="G472" s="89" t="s">
        <v>4296</v>
      </c>
      <c r="H472" s="89" t="s">
        <v>4297</v>
      </c>
      <c r="I472" s="89">
        <v>18</v>
      </c>
      <c r="J472" s="90" t="s">
        <v>4229</v>
      </c>
      <c r="K472" s="90" t="s">
        <v>4432</v>
      </c>
      <c r="L472" s="90" t="s">
        <v>4422</v>
      </c>
      <c r="M472" s="88">
        <v>44348</v>
      </c>
    </row>
    <row r="473" spans="1:13" ht="45" x14ac:dyDescent="0.25">
      <c r="A473" s="89">
        <v>3472</v>
      </c>
      <c r="B473" s="88">
        <v>43551</v>
      </c>
      <c r="C473" s="89" t="s">
        <v>5158</v>
      </c>
      <c r="D473" s="89" t="s">
        <v>4202</v>
      </c>
      <c r="E473" s="89" t="s">
        <v>4219</v>
      </c>
      <c r="F473" s="89" t="s">
        <v>4295</v>
      </c>
      <c r="G473" s="89" t="s">
        <v>4296</v>
      </c>
      <c r="H473" s="89" t="s">
        <v>4297</v>
      </c>
      <c r="I473" s="89">
        <v>0.6</v>
      </c>
      <c r="J473" s="90" t="s">
        <v>4254</v>
      </c>
      <c r="K473" s="90" t="s">
        <v>4424</v>
      </c>
      <c r="L473" s="90" t="s">
        <v>4630</v>
      </c>
      <c r="M473" s="88">
        <v>43661</v>
      </c>
    </row>
    <row r="474" spans="1:13" ht="22.5" x14ac:dyDescent="0.25">
      <c r="A474" s="89">
        <v>1472</v>
      </c>
      <c r="B474" s="88">
        <v>43552</v>
      </c>
      <c r="C474" s="89" t="s">
        <v>5159</v>
      </c>
      <c r="D474" s="89" t="s">
        <v>4202</v>
      </c>
      <c r="E474" s="89" t="s">
        <v>4219</v>
      </c>
      <c r="F474" s="89" t="s">
        <v>4295</v>
      </c>
      <c r="G474" s="89" t="s">
        <v>4296</v>
      </c>
      <c r="H474" s="89" t="s">
        <v>4297</v>
      </c>
      <c r="I474" s="89">
        <v>19.899999999999999</v>
      </c>
      <c r="J474" s="90" t="s">
        <v>4247</v>
      </c>
      <c r="K474" s="90" t="s">
        <v>5160</v>
      </c>
      <c r="L474" s="90" t="s">
        <v>5124</v>
      </c>
      <c r="M474" s="88">
        <v>43963</v>
      </c>
    </row>
    <row r="475" spans="1:13" ht="22.5" x14ac:dyDescent="0.25">
      <c r="A475" s="89">
        <v>3473</v>
      </c>
      <c r="B475" s="88">
        <v>43552</v>
      </c>
      <c r="C475" s="89" t="s">
        <v>5161</v>
      </c>
      <c r="D475" s="89" t="s">
        <v>4202</v>
      </c>
      <c r="E475" s="89" t="s">
        <v>4219</v>
      </c>
      <c r="F475" s="89" t="s">
        <v>4295</v>
      </c>
      <c r="G475" s="89" t="s">
        <v>4296</v>
      </c>
      <c r="H475" s="89" t="s">
        <v>4297</v>
      </c>
      <c r="I475" s="89">
        <v>19.899999999999999</v>
      </c>
      <c r="J475" s="90" t="s">
        <v>4247</v>
      </c>
      <c r="K475" s="90" t="s">
        <v>5160</v>
      </c>
      <c r="L475" s="90" t="s">
        <v>5124</v>
      </c>
      <c r="M475" s="88">
        <v>43963</v>
      </c>
    </row>
    <row r="476" spans="1:13" ht="33.75" x14ac:dyDescent="0.25">
      <c r="A476" s="89">
        <v>1473</v>
      </c>
      <c r="B476" s="88">
        <v>43553</v>
      </c>
      <c r="C476" s="89" t="s">
        <v>5162</v>
      </c>
      <c r="D476" s="89" t="s">
        <v>4202</v>
      </c>
      <c r="E476" s="89" t="s">
        <v>4219</v>
      </c>
      <c r="F476" s="89" t="s">
        <v>4295</v>
      </c>
      <c r="G476" s="89" t="s">
        <v>4296</v>
      </c>
      <c r="H476" s="89" t="s">
        <v>4297</v>
      </c>
      <c r="I476" s="89">
        <v>200</v>
      </c>
      <c r="J476" s="90" t="s">
        <v>4227</v>
      </c>
      <c r="K476" s="90" t="s">
        <v>5163</v>
      </c>
      <c r="L476" s="90" t="s">
        <v>5164</v>
      </c>
      <c r="M476" s="88">
        <v>44075</v>
      </c>
    </row>
    <row r="477" spans="1:13" ht="33.75" x14ac:dyDescent="0.25">
      <c r="A477" s="89">
        <v>1474</v>
      </c>
      <c r="B477" s="88">
        <v>43556</v>
      </c>
      <c r="C477" s="89" t="s">
        <v>5165</v>
      </c>
      <c r="D477" s="89" t="s">
        <v>4202</v>
      </c>
      <c r="E477" s="89" t="s">
        <v>4204</v>
      </c>
      <c r="F477" s="89" t="s">
        <v>4295</v>
      </c>
      <c r="G477" s="89" t="s">
        <v>4296</v>
      </c>
      <c r="H477" s="89" t="s">
        <v>4297</v>
      </c>
      <c r="I477" s="89">
        <v>4.1000000000000002E-2</v>
      </c>
      <c r="J477" s="90" t="s">
        <v>4224</v>
      </c>
      <c r="K477" s="90" t="s">
        <v>4225</v>
      </c>
      <c r="L477" s="90" t="s">
        <v>5157</v>
      </c>
      <c r="M477" s="88">
        <v>43774</v>
      </c>
    </row>
    <row r="478" spans="1:13" ht="45" x14ac:dyDescent="0.25">
      <c r="A478" s="89">
        <v>1475</v>
      </c>
      <c r="B478" s="88">
        <v>43556</v>
      </c>
      <c r="C478" s="89" t="s">
        <v>5166</v>
      </c>
      <c r="D478" s="89" t="s">
        <v>4202</v>
      </c>
      <c r="E478" s="89" t="s">
        <v>4219</v>
      </c>
      <c r="F478" s="89" t="s">
        <v>4295</v>
      </c>
      <c r="G478" s="89" t="s">
        <v>4296</v>
      </c>
      <c r="H478" s="89" t="s">
        <v>4297</v>
      </c>
      <c r="I478" s="89">
        <v>0.105</v>
      </c>
      <c r="J478" s="90" t="s">
        <v>4208</v>
      </c>
      <c r="K478" s="90" t="s">
        <v>4336</v>
      </c>
      <c r="L478" s="90" t="s">
        <v>5167</v>
      </c>
      <c r="M478" s="88">
        <v>43707</v>
      </c>
    </row>
    <row r="479" spans="1:13" ht="45" x14ac:dyDescent="0.25">
      <c r="A479" s="89">
        <v>1476</v>
      </c>
      <c r="B479" s="88">
        <v>43557</v>
      </c>
      <c r="C479" s="89" t="s">
        <v>5168</v>
      </c>
      <c r="D479" s="89" t="s">
        <v>4202</v>
      </c>
      <c r="E479" s="89" t="s">
        <v>4219</v>
      </c>
      <c r="F479" s="89" t="s">
        <v>4295</v>
      </c>
      <c r="G479" s="89" t="s">
        <v>4296</v>
      </c>
      <c r="H479" s="89" t="s">
        <v>4297</v>
      </c>
      <c r="I479" s="89">
        <v>8.2299999999999998E-2</v>
      </c>
      <c r="J479" s="90" t="s">
        <v>4208</v>
      </c>
      <c r="K479" s="90" t="s">
        <v>4209</v>
      </c>
      <c r="L479" s="90" t="s">
        <v>5167</v>
      </c>
      <c r="M479" s="88">
        <v>43707</v>
      </c>
    </row>
    <row r="480" spans="1:13" ht="56.25" x14ac:dyDescent="0.25">
      <c r="A480" s="89">
        <v>3474</v>
      </c>
      <c r="B480" s="88">
        <v>43557</v>
      </c>
      <c r="C480" s="89" t="s">
        <v>5169</v>
      </c>
      <c r="D480" s="89" t="s">
        <v>4202</v>
      </c>
      <c r="E480" s="89" t="s">
        <v>4219</v>
      </c>
      <c r="F480" s="89" t="s">
        <v>4295</v>
      </c>
      <c r="G480" s="89" t="s">
        <v>4296</v>
      </c>
      <c r="H480" s="89" t="s">
        <v>4297</v>
      </c>
      <c r="I480" s="89">
        <v>0.35</v>
      </c>
      <c r="J480" s="90" t="s">
        <v>4227</v>
      </c>
      <c r="K480" s="90" t="s">
        <v>4658</v>
      </c>
      <c r="L480" s="90" t="s">
        <v>5170</v>
      </c>
      <c r="M480" s="88">
        <v>43739</v>
      </c>
    </row>
    <row r="481" spans="1:13" ht="22.5" x14ac:dyDescent="0.25">
      <c r="A481" s="89">
        <v>1479</v>
      </c>
      <c r="B481" s="88">
        <v>43559</v>
      </c>
      <c r="C481" s="89" t="s">
        <v>5171</v>
      </c>
      <c r="D481" s="89" t="s">
        <v>4202</v>
      </c>
      <c r="E481" s="89" t="s">
        <v>4219</v>
      </c>
      <c r="F481" s="89" t="s">
        <v>4295</v>
      </c>
      <c r="G481" s="89" t="s">
        <v>4296</v>
      </c>
      <c r="H481" s="89" t="s">
        <v>4297</v>
      </c>
      <c r="I481" s="89">
        <v>9.9</v>
      </c>
      <c r="J481" s="90" t="s">
        <v>4247</v>
      </c>
      <c r="K481" s="90" t="s">
        <v>4317</v>
      </c>
      <c r="L481" s="90" t="s">
        <v>5142</v>
      </c>
      <c r="M481" s="88">
        <v>43831</v>
      </c>
    </row>
    <row r="482" spans="1:13" ht="45" x14ac:dyDescent="0.25">
      <c r="A482" s="89">
        <v>1481</v>
      </c>
      <c r="B482" s="88">
        <v>43560</v>
      </c>
      <c r="C482" s="89" t="s">
        <v>5172</v>
      </c>
      <c r="D482" s="89" t="s">
        <v>4202</v>
      </c>
      <c r="E482" s="89" t="s">
        <v>4219</v>
      </c>
      <c r="F482" s="89" t="s">
        <v>4295</v>
      </c>
      <c r="G482" s="89" t="s">
        <v>4296</v>
      </c>
      <c r="H482" s="89" t="s">
        <v>4297</v>
      </c>
      <c r="I482" s="89">
        <v>0.105</v>
      </c>
      <c r="J482" s="90" t="s">
        <v>4208</v>
      </c>
      <c r="K482" s="90" t="s">
        <v>4263</v>
      </c>
      <c r="L482" s="90" t="s">
        <v>5173</v>
      </c>
      <c r="M482" s="88">
        <v>43761</v>
      </c>
    </row>
    <row r="483" spans="1:13" ht="33.75" x14ac:dyDescent="0.25">
      <c r="A483" s="89">
        <v>3475</v>
      </c>
      <c r="B483" s="88">
        <v>43566</v>
      </c>
      <c r="C483" s="89" t="s">
        <v>5174</v>
      </c>
      <c r="D483" s="89" t="s">
        <v>4202</v>
      </c>
      <c r="E483" s="89" t="s">
        <v>4204</v>
      </c>
      <c r="F483" s="89" t="s">
        <v>4295</v>
      </c>
      <c r="G483" s="89" t="s">
        <v>4296</v>
      </c>
      <c r="H483" s="89" t="s">
        <v>4297</v>
      </c>
      <c r="I483" s="89">
        <v>100</v>
      </c>
      <c r="J483" s="90" t="s">
        <v>4231</v>
      </c>
      <c r="K483" s="90" t="s">
        <v>5175</v>
      </c>
      <c r="L483" s="90" t="s">
        <v>5170</v>
      </c>
      <c r="M483" s="88">
        <v>44561</v>
      </c>
    </row>
    <row r="484" spans="1:13" ht="33.75" x14ac:dyDescent="0.25">
      <c r="A484" s="89">
        <v>183</v>
      </c>
      <c r="B484" s="88">
        <v>43585</v>
      </c>
      <c r="C484" s="89" t="s">
        <v>5176</v>
      </c>
      <c r="D484" s="89" t="s">
        <v>4202</v>
      </c>
      <c r="E484" s="89" t="s">
        <v>4204</v>
      </c>
      <c r="F484" s="89" t="s">
        <v>4295</v>
      </c>
      <c r="G484" s="89" t="s">
        <v>4296</v>
      </c>
      <c r="H484" s="89" t="s">
        <v>4297</v>
      </c>
      <c r="I484" s="89">
        <v>8</v>
      </c>
      <c r="J484" s="90" t="s">
        <v>4236</v>
      </c>
      <c r="K484" s="90" t="s">
        <v>4243</v>
      </c>
      <c r="L484" s="90" t="s">
        <v>5056</v>
      </c>
      <c r="M484" s="88">
        <v>44197</v>
      </c>
    </row>
    <row r="485" spans="1:13" ht="22.5" x14ac:dyDescent="0.25">
      <c r="A485" s="89">
        <v>1491</v>
      </c>
      <c r="B485" s="88">
        <v>43594</v>
      </c>
      <c r="C485" s="89" t="s">
        <v>5177</v>
      </c>
      <c r="D485" s="89" t="s">
        <v>4202</v>
      </c>
      <c r="E485" s="89" t="s">
        <v>4219</v>
      </c>
      <c r="F485" s="89" t="s">
        <v>4295</v>
      </c>
      <c r="G485" s="89" t="s">
        <v>4296</v>
      </c>
      <c r="H485" s="89" t="s">
        <v>4297</v>
      </c>
      <c r="I485" s="89">
        <v>0.7</v>
      </c>
      <c r="J485" s="90" t="s">
        <v>4249</v>
      </c>
      <c r="K485" s="90" t="s">
        <v>5178</v>
      </c>
      <c r="L485" s="90" t="s">
        <v>5142</v>
      </c>
      <c r="M485" s="88">
        <v>43769</v>
      </c>
    </row>
    <row r="486" spans="1:13" ht="22.5" x14ac:dyDescent="0.25">
      <c r="A486" s="89">
        <v>1492</v>
      </c>
      <c r="B486" s="88">
        <v>43594</v>
      </c>
      <c r="C486" s="89" t="s">
        <v>5179</v>
      </c>
      <c r="D486" s="89" t="s">
        <v>4202</v>
      </c>
      <c r="E486" s="89" t="s">
        <v>4219</v>
      </c>
      <c r="F486" s="89" t="s">
        <v>4295</v>
      </c>
      <c r="G486" s="89" t="s">
        <v>4296</v>
      </c>
      <c r="H486" s="89" t="s">
        <v>4297</v>
      </c>
      <c r="I486" s="89">
        <v>0.5</v>
      </c>
      <c r="J486" s="90" t="s">
        <v>4259</v>
      </c>
      <c r="K486" s="90" t="s">
        <v>5180</v>
      </c>
      <c r="L486" s="90" t="s">
        <v>5142</v>
      </c>
      <c r="M486" s="88">
        <v>43769</v>
      </c>
    </row>
    <row r="487" spans="1:13" ht="22.5" x14ac:dyDescent="0.25">
      <c r="A487" s="89">
        <v>1499</v>
      </c>
      <c r="B487" s="88">
        <v>43594</v>
      </c>
      <c r="C487" s="89" t="s">
        <v>5181</v>
      </c>
      <c r="D487" s="89" t="s">
        <v>4202</v>
      </c>
      <c r="E487" s="89" t="s">
        <v>4219</v>
      </c>
      <c r="F487" s="89" t="s">
        <v>4295</v>
      </c>
      <c r="G487" s="89" t="s">
        <v>4296</v>
      </c>
      <c r="H487" s="89" t="s">
        <v>4297</v>
      </c>
      <c r="I487" s="89">
        <v>1.1000000000000001</v>
      </c>
      <c r="J487" s="90" t="s">
        <v>4308</v>
      </c>
      <c r="K487" s="90" t="s">
        <v>4478</v>
      </c>
      <c r="L487" s="90" t="s">
        <v>5142</v>
      </c>
      <c r="M487" s="88">
        <v>43769</v>
      </c>
    </row>
    <row r="488" spans="1:13" ht="22.5" x14ac:dyDescent="0.25">
      <c r="A488" s="89">
        <v>1500</v>
      </c>
      <c r="B488" s="88">
        <v>43594</v>
      </c>
      <c r="C488" s="89" t="s">
        <v>5182</v>
      </c>
      <c r="D488" s="89" t="s">
        <v>4202</v>
      </c>
      <c r="E488" s="89" t="s">
        <v>4219</v>
      </c>
      <c r="F488" s="89" t="s">
        <v>4295</v>
      </c>
      <c r="G488" s="89" t="s">
        <v>4296</v>
      </c>
      <c r="H488" s="89" t="s">
        <v>4297</v>
      </c>
      <c r="I488" s="89">
        <v>0.2</v>
      </c>
      <c r="J488" s="90" t="s">
        <v>4222</v>
      </c>
      <c r="K488" s="90" t="s">
        <v>4223</v>
      </c>
      <c r="L488" s="90" t="s">
        <v>5142</v>
      </c>
      <c r="M488" s="88">
        <v>43769</v>
      </c>
    </row>
    <row r="489" spans="1:13" ht="22.5" x14ac:dyDescent="0.25">
      <c r="A489" s="89">
        <v>389</v>
      </c>
      <c r="B489" s="88">
        <v>43597</v>
      </c>
      <c r="C489" s="89" t="s">
        <v>5183</v>
      </c>
      <c r="D489" s="89" t="s">
        <v>4202</v>
      </c>
      <c r="E489" s="89" t="s">
        <v>4204</v>
      </c>
      <c r="F489" s="89" t="s">
        <v>4295</v>
      </c>
      <c r="G489" s="89" t="s">
        <v>4296</v>
      </c>
      <c r="H489" s="89" t="s">
        <v>4297</v>
      </c>
      <c r="I489" s="89">
        <v>19.899999999999999</v>
      </c>
      <c r="J489" s="90" t="s">
        <v>4224</v>
      </c>
      <c r="K489" s="90" t="s">
        <v>4265</v>
      </c>
      <c r="L489" s="90" t="s">
        <v>5184</v>
      </c>
      <c r="M489" s="88">
        <v>44450</v>
      </c>
    </row>
    <row r="490" spans="1:13" ht="22.5" x14ac:dyDescent="0.25">
      <c r="A490" s="89">
        <v>1387</v>
      </c>
      <c r="B490" s="88">
        <v>43606</v>
      </c>
      <c r="C490" s="89" t="s">
        <v>5185</v>
      </c>
      <c r="D490" s="89" t="s">
        <v>4202</v>
      </c>
      <c r="E490" s="89" t="s">
        <v>4204</v>
      </c>
      <c r="F490" s="89" t="s">
        <v>4295</v>
      </c>
      <c r="G490" s="89" t="s">
        <v>4296</v>
      </c>
      <c r="H490" s="89" t="s">
        <v>4297</v>
      </c>
      <c r="I490" s="89">
        <v>1</v>
      </c>
      <c r="J490" s="90" t="s">
        <v>4205</v>
      </c>
      <c r="K490" s="90" t="s">
        <v>4264</v>
      </c>
      <c r="L490" s="90" t="s">
        <v>5186</v>
      </c>
      <c r="M490" s="88">
        <v>43972</v>
      </c>
    </row>
    <row r="491" spans="1:13" ht="33.75" x14ac:dyDescent="0.25">
      <c r="A491" s="89">
        <v>1388</v>
      </c>
      <c r="B491" s="88">
        <v>43606</v>
      </c>
      <c r="C491" s="89" t="s">
        <v>5187</v>
      </c>
      <c r="D491" s="89" t="s">
        <v>4202</v>
      </c>
      <c r="E491" s="89" t="s">
        <v>4204</v>
      </c>
      <c r="F491" s="89" t="s">
        <v>4295</v>
      </c>
      <c r="G491" s="89" t="s">
        <v>4296</v>
      </c>
      <c r="H491" s="89" t="s">
        <v>4297</v>
      </c>
      <c r="I491" s="89">
        <v>0.5</v>
      </c>
      <c r="J491" s="90" t="s">
        <v>4205</v>
      </c>
      <c r="K491" s="90" t="s">
        <v>4264</v>
      </c>
      <c r="L491" s="90" t="s">
        <v>5186</v>
      </c>
      <c r="M491" s="88">
        <v>44000</v>
      </c>
    </row>
    <row r="492" spans="1:13" ht="45" x14ac:dyDescent="0.25">
      <c r="A492" s="89">
        <v>593</v>
      </c>
      <c r="B492" s="88">
        <v>43607</v>
      </c>
      <c r="C492" s="89" t="s">
        <v>5188</v>
      </c>
      <c r="D492" s="89" t="s">
        <v>4202</v>
      </c>
      <c r="E492" s="89" t="s">
        <v>4219</v>
      </c>
      <c r="F492" s="89" t="s">
        <v>4295</v>
      </c>
      <c r="G492" s="89" t="s">
        <v>4296</v>
      </c>
      <c r="H492" s="89" t="s">
        <v>4297</v>
      </c>
      <c r="I492" s="89">
        <v>0.46</v>
      </c>
      <c r="J492" s="90" t="s">
        <v>4214</v>
      </c>
      <c r="K492" s="90" t="s">
        <v>5189</v>
      </c>
      <c r="L492" s="90" t="s">
        <v>4448</v>
      </c>
      <c r="M492" s="88">
        <v>43936</v>
      </c>
    </row>
    <row r="493" spans="1:13" ht="33.75" x14ac:dyDescent="0.25">
      <c r="A493" s="89">
        <v>1503</v>
      </c>
      <c r="B493" s="88">
        <v>43607</v>
      </c>
      <c r="C493" s="89" t="s">
        <v>5190</v>
      </c>
      <c r="D493" s="89" t="s">
        <v>4202</v>
      </c>
      <c r="E493" s="89" t="s">
        <v>4219</v>
      </c>
      <c r="F493" s="89" t="s">
        <v>4295</v>
      </c>
      <c r="G493" s="89" t="s">
        <v>4296</v>
      </c>
      <c r="H493" s="89" t="s">
        <v>4297</v>
      </c>
      <c r="I493" s="89">
        <v>6.633E-2</v>
      </c>
      <c r="J493" s="90" t="s">
        <v>4208</v>
      </c>
      <c r="K493" s="90" t="s">
        <v>4312</v>
      </c>
      <c r="L493" s="90" t="s">
        <v>5191</v>
      </c>
      <c r="M493" s="88">
        <v>43799</v>
      </c>
    </row>
    <row r="494" spans="1:13" ht="33.75" x14ac:dyDescent="0.25">
      <c r="A494" s="89">
        <v>1504</v>
      </c>
      <c r="B494" s="88">
        <v>43607</v>
      </c>
      <c r="C494" s="89" t="s">
        <v>5192</v>
      </c>
      <c r="D494" s="89" t="s">
        <v>4202</v>
      </c>
      <c r="E494" s="89" t="s">
        <v>4219</v>
      </c>
      <c r="F494" s="89" t="s">
        <v>4295</v>
      </c>
      <c r="G494" s="89" t="s">
        <v>4296</v>
      </c>
      <c r="H494" s="89" t="s">
        <v>4297</v>
      </c>
      <c r="I494" s="89">
        <v>1.1050000000000001E-2</v>
      </c>
      <c r="J494" s="90" t="s">
        <v>4208</v>
      </c>
      <c r="K494" s="90" t="s">
        <v>4312</v>
      </c>
      <c r="L494" s="90" t="s">
        <v>5191</v>
      </c>
      <c r="M494" s="88">
        <v>43770</v>
      </c>
    </row>
    <row r="495" spans="1:13" ht="22.5" x14ac:dyDescent="0.25">
      <c r="A495" s="89">
        <v>1505</v>
      </c>
      <c r="B495" s="88">
        <v>43608</v>
      </c>
      <c r="C495" s="89" t="s">
        <v>5193</v>
      </c>
      <c r="D495" s="89" t="s">
        <v>4202</v>
      </c>
      <c r="E495" s="89" t="s">
        <v>4219</v>
      </c>
      <c r="F495" s="89" t="s">
        <v>4295</v>
      </c>
      <c r="G495" s="89" t="s">
        <v>4296</v>
      </c>
      <c r="H495" s="89" t="s">
        <v>4297</v>
      </c>
      <c r="I495" s="89">
        <v>50</v>
      </c>
      <c r="J495" s="90" t="s">
        <v>4236</v>
      </c>
      <c r="K495" s="90" t="s">
        <v>5194</v>
      </c>
      <c r="L495" s="90" t="s">
        <v>5195</v>
      </c>
      <c r="M495" s="88">
        <v>44742</v>
      </c>
    </row>
    <row r="496" spans="1:13" ht="45" x14ac:dyDescent="0.25">
      <c r="A496" s="89">
        <v>1216</v>
      </c>
      <c r="B496" s="88">
        <v>43612</v>
      </c>
      <c r="C496" s="89" t="s">
        <v>5196</v>
      </c>
      <c r="D496" s="89" t="s">
        <v>4202</v>
      </c>
      <c r="E496" s="89" t="s">
        <v>4219</v>
      </c>
      <c r="F496" s="89" t="s">
        <v>4295</v>
      </c>
      <c r="G496" s="89" t="s">
        <v>4296</v>
      </c>
      <c r="H496" s="89" t="s">
        <v>4297</v>
      </c>
      <c r="I496" s="89">
        <v>0.96</v>
      </c>
      <c r="J496" s="90" t="s">
        <v>4208</v>
      </c>
      <c r="K496" s="90" t="s">
        <v>4511</v>
      </c>
      <c r="L496" s="90" t="s">
        <v>4448</v>
      </c>
      <c r="M496" s="88">
        <v>43936</v>
      </c>
    </row>
    <row r="497" spans="1:13" ht="33.75" x14ac:dyDescent="0.25">
      <c r="A497" s="89">
        <v>1507</v>
      </c>
      <c r="B497" s="88">
        <v>43613</v>
      </c>
      <c r="C497" s="89" t="s">
        <v>5197</v>
      </c>
      <c r="D497" s="89" t="s">
        <v>4202</v>
      </c>
      <c r="E497" s="89" t="s">
        <v>4219</v>
      </c>
      <c r="F497" s="89" t="s">
        <v>4295</v>
      </c>
      <c r="G497" s="89" t="s">
        <v>4296</v>
      </c>
      <c r="H497" s="89" t="s">
        <v>4297</v>
      </c>
      <c r="I497" s="89">
        <v>1.035E-2</v>
      </c>
      <c r="J497" s="90" t="s">
        <v>4249</v>
      </c>
      <c r="K497" s="90" t="s">
        <v>4289</v>
      </c>
      <c r="L497" s="90" t="s">
        <v>5198</v>
      </c>
      <c r="M497" s="88">
        <v>43936</v>
      </c>
    </row>
    <row r="498" spans="1:13" ht="56.25" x14ac:dyDescent="0.25">
      <c r="A498" s="89">
        <v>1508</v>
      </c>
      <c r="B498" s="88">
        <v>43613</v>
      </c>
      <c r="C498" s="89" t="s">
        <v>5199</v>
      </c>
      <c r="D498" s="89" t="s">
        <v>4202</v>
      </c>
      <c r="E498" s="89" t="s">
        <v>4204</v>
      </c>
      <c r="F498" s="89" t="s">
        <v>4295</v>
      </c>
      <c r="G498" s="89" t="s">
        <v>4296</v>
      </c>
      <c r="H498" s="89" t="s">
        <v>4297</v>
      </c>
      <c r="I498" s="89">
        <v>8.6400000000000001E-3</v>
      </c>
      <c r="J498" s="90" t="s">
        <v>4272</v>
      </c>
      <c r="K498" s="90" t="s">
        <v>4273</v>
      </c>
      <c r="L498" s="90" t="s">
        <v>5200</v>
      </c>
      <c r="M498" s="88">
        <v>43707</v>
      </c>
    </row>
    <row r="499" spans="1:13" ht="33.75" x14ac:dyDescent="0.25">
      <c r="A499" s="89">
        <v>3476</v>
      </c>
      <c r="B499" s="88">
        <v>43627</v>
      </c>
      <c r="C499" s="89" t="s">
        <v>5201</v>
      </c>
      <c r="D499" s="89" t="s">
        <v>4202</v>
      </c>
      <c r="E499" s="89" t="s">
        <v>4204</v>
      </c>
      <c r="F499" s="89" t="s">
        <v>4295</v>
      </c>
      <c r="G499" s="89" t="s">
        <v>4296</v>
      </c>
      <c r="H499" s="89" t="s">
        <v>4297</v>
      </c>
      <c r="I499" s="89">
        <v>60</v>
      </c>
      <c r="J499" s="90" t="s">
        <v>24</v>
      </c>
      <c r="K499" s="90" t="s">
        <v>4213</v>
      </c>
      <c r="L499" s="90" t="s">
        <v>5202</v>
      </c>
      <c r="M499" s="88">
        <v>44197</v>
      </c>
    </row>
    <row r="500" spans="1:13" ht="22.5" x14ac:dyDescent="0.25">
      <c r="A500" s="89">
        <v>390</v>
      </c>
      <c r="B500" s="88">
        <v>43628</v>
      </c>
      <c r="C500" s="89" t="s">
        <v>5203</v>
      </c>
      <c r="D500" s="89" t="s">
        <v>4202</v>
      </c>
      <c r="E500" s="89" t="s">
        <v>4204</v>
      </c>
      <c r="F500" s="89" t="s">
        <v>4295</v>
      </c>
      <c r="G500" s="89" t="s">
        <v>4296</v>
      </c>
      <c r="H500" s="89" t="s">
        <v>4297</v>
      </c>
      <c r="I500" s="89">
        <v>19.899999999999999</v>
      </c>
      <c r="J500" s="90" t="s">
        <v>4224</v>
      </c>
      <c r="K500" s="90" t="s">
        <v>4265</v>
      </c>
      <c r="L500" s="90" t="s">
        <v>5204</v>
      </c>
      <c r="M500" s="88">
        <v>44450</v>
      </c>
    </row>
    <row r="501" spans="1:13" ht="33.75" x14ac:dyDescent="0.25">
      <c r="A501" s="89">
        <v>379</v>
      </c>
      <c r="B501" s="88">
        <v>43629</v>
      </c>
      <c r="C501" s="89" t="s">
        <v>5205</v>
      </c>
      <c r="D501" s="89" t="s">
        <v>4202</v>
      </c>
      <c r="E501" s="89" t="s">
        <v>4203</v>
      </c>
      <c r="F501" s="89" t="s">
        <v>4295</v>
      </c>
      <c r="G501" s="89" t="s">
        <v>4296</v>
      </c>
      <c r="H501" s="89" t="s">
        <v>4297</v>
      </c>
      <c r="I501" s="89">
        <v>19.899999999999999</v>
      </c>
      <c r="J501" s="90" t="s">
        <v>4308</v>
      </c>
      <c r="K501" s="90" t="s">
        <v>4801</v>
      </c>
      <c r="L501" s="90" t="s">
        <v>5206</v>
      </c>
      <c r="M501" s="88">
        <v>44346</v>
      </c>
    </row>
    <row r="502" spans="1:13" ht="33.75" x14ac:dyDescent="0.25">
      <c r="A502" s="89">
        <v>380</v>
      </c>
      <c r="B502" s="88">
        <v>43629</v>
      </c>
      <c r="C502" s="89" t="s">
        <v>5207</v>
      </c>
      <c r="D502" s="89" t="s">
        <v>4202</v>
      </c>
      <c r="E502" s="89" t="s">
        <v>4203</v>
      </c>
      <c r="F502" s="89" t="s">
        <v>4295</v>
      </c>
      <c r="G502" s="89" t="s">
        <v>4296</v>
      </c>
      <c r="H502" s="89" t="s">
        <v>4297</v>
      </c>
      <c r="I502" s="89">
        <v>19.899999999999999</v>
      </c>
      <c r="J502" s="90" t="s">
        <v>4308</v>
      </c>
      <c r="K502" s="90" t="s">
        <v>4801</v>
      </c>
      <c r="L502" s="90" t="s">
        <v>5208</v>
      </c>
      <c r="M502" s="88">
        <v>44039</v>
      </c>
    </row>
    <row r="503" spans="1:13" ht="22.5" x14ac:dyDescent="0.25">
      <c r="A503" s="89">
        <v>388</v>
      </c>
      <c r="B503" s="88">
        <v>43629</v>
      </c>
      <c r="C503" s="89" t="s">
        <v>5209</v>
      </c>
      <c r="D503" s="89" t="s">
        <v>4202</v>
      </c>
      <c r="E503" s="89" t="s">
        <v>4204</v>
      </c>
      <c r="F503" s="89" t="s">
        <v>4295</v>
      </c>
      <c r="G503" s="89" t="s">
        <v>4296</v>
      </c>
      <c r="H503" s="89" t="s">
        <v>4297</v>
      </c>
      <c r="I503" s="89">
        <v>19.899999999999999</v>
      </c>
      <c r="J503" s="90" t="s">
        <v>4224</v>
      </c>
      <c r="K503" s="90" t="s">
        <v>4265</v>
      </c>
      <c r="L503" s="90" t="s">
        <v>5210</v>
      </c>
      <c r="M503" s="88">
        <v>44012</v>
      </c>
    </row>
    <row r="504" spans="1:13" ht="22.5" x14ac:dyDescent="0.25">
      <c r="A504" s="89">
        <v>1539</v>
      </c>
      <c r="B504" s="88">
        <v>43649</v>
      </c>
      <c r="C504" s="89" t="s">
        <v>5213</v>
      </c>
      <c r="D504" s="89" t="s">
        <v>4202</v>
      </c>
      <c r="E504" s="89" t="s">
        <v>4219</v>
      </c>
      <c r="F504" s="89" t="s">
        <v>4295</v>
      </c>
      <c r="G504" s="89" t="s">
        <v>4296</v>
      </c>
      <c r="H504" s="89" t="s">
        <v>4297</v>
      </c>
      <c r="I504" s="89">
        <v>5</v>
      </c>
      <c r="J504" s="90" t="s">
        <v>4247</v>
      </c>
      <c r="K504" s="90" t="s">
        <v>5214</v>
      </c>
      <c r="L504" s="90" t="s">
        <v>5215</v>
      </c>
      <c r="M504" s="88">
        <v>44377</v>
      </c>
    </row>
    <row r="505" spans="1:13" ht="45" x14ac:dyDescent="0.25">
      <c r="A505" s="89">
        <v>1524</v>
      </c>
      <c r="B505" s="88">
        <v>43656</v>
      </c>
      <c r="C505" s="89" t="s">
        <v>5216</v>
      </c>
      <c r="D505" s="89" t="s">
        <v>4202</v>
      </c>
      <c r="E505" s="89" t="s">
        <v>4219</v>
      </c>
      <c r="F505" s="89" t="s">
        <v>4295</v>
      </c>
      <c r="G505" s="89" t="s">
        <v>4296</v>
      </c>
      <c r="H505" s="89" t="s">
        <v>4297</v>
      </c>
      <c r="I505" s="89">
        <v>22</v>
      </c>
      <c r="J505" s="90" t="s">
        <v>4236</v>
      </c>
      <c r="K505" s="90" t="s">
        <v>4243</v>
      </c>
      <c r="L505" s="90" t="s">
        <v>5056</v>
      </c>
      <c r="M505" s="88">
        <v>44197</v>
      </c>
    </row>
    <row r="506" spans="1:13" ht="45" x14ac:dyDescent="0.25">
      <c r="A506" s="89">
        <v>1525</v>
      </c>
      <c r="B506" s="88">
        <v>43658</v>
      </c>
      <c r="C506" s="89" t="s">
        <v>5217</v>
      </c>
      <c r="D506" s="89" t="s">
        <v>4202</v>
      </c>
      <c r="E506" s="89" t="s">
        <v>4219</v>
      </c>
      <c r="F506" s="89" t="s">
        <v>4295</v>
      </c>
      <c r="G506" s="89" t="s">
        <v>4296</v>
      </c>
      <c r="H506" s="89" t="s">
        <v>4297</v>
      </c>
      <c r="I506" s="89">
        <v>9.9</v>
      </c>
      <c r="J506" s="90" t="s">
        <v>4277</v>
      </c>
      <c r="K506" s="90" t="s">
        <v>5218</v>
      </c>
      <c r="L506" s="90" t="s">
        <v>5219</v>
      </c>
      <c r="M506" s="88">
        <v>44560</v>
      </c>
    </row>
    <row r="507" spans="1:13" ht="45" x14ac:dyDescent="0.25">
      <c r="A507" s="89">
        <v>1526</v>
      </c>
      <c r="B507" s="88">
        <v>43658</v>
      </c>
      <c r="C507" s="89" t="s">
        <v>5220</v>
      </c>
      <c r="D507" s="89" t="s">
        <v>4202</v>
      </c>
      <c r="E507" s="89" t="s">
        <v>4219</v>
      </c>
      <c r="F507" s="89" t="s">
        <v>4295</v>
      </c>
      <c r="G507" s="89" t="s">
        <v>4296</v>
      </c>
      <c r="H507" s="89" t="s">
        <v>4297</v>
      </c>
      <c r="I507" s="89">
        <v>19.8</v>
      </c>
      <c r="J507" s="90" t="s">
        <v>4308</v>
      </c>
      <c r="K507" s="90" t="s">
        <v>4492</v>
      </c>
      <c r="L507" s="90" t="s">
        <v>5221</v>
      </c>
      <c r="M507" s="88">
        <v>44560</v>
      </c>
    </row>
    <row r="508" spans="1:13" ht="45" x14ac:dyDescent="0.25">
      <c r="A508" s="89">
        <v>1527</v>
      </c>
      <c r="B508" s="88">
        <v>43660</v>
      </c>
      <c r="C508" s="89" t="s">
        <v>5222</v>
      </c>
      <c r="D508" s="89" t="s">
        <v>4202</v>
      </c>
      <c r="E508" s="89" t="s">
        <v>4219</v>
      </c>
      <c r="F508" s="89" t="s">
        <v>4295</v>
      </c>
      <c r="G508" s="89" t="s">
        <v>4296</v>
      </c>
      <c r="H508" s="89" t="s">
        <v>4297</v>
      </c>
      <c r="I508" s="89">
        <v>19.8</v>
      </c>
      <c r="J508" s="90" t="s">
        <v>4233</v>
      </c>
      <c r="K508" s="90" t="s">
        <v>5223</v>
      </c>
      <c r="L508" s="90" t="s">
        <v>5224</v>
      </c>
      <c r="M508" s="88">
        <v>44560</v>
      </c>
    </row>
    <row r="509" spans="1:13" ht="22.5" x14ac:dyDescent="0.25">
      <c r="A509" s="89">
        <v>1528</v>
      </c>
      <c r="B509" s="88">
        <v>43660</v>
      </c>
      <c r="C509" s="89" t="s">
        <v>5225</v>
      </c>
      <c r="D509" s="89" t="s">
        <v>4202</v>
      </c>
      <c r="E509" s="89" t="s">
        <v>4204</v>
      </c>
      <c r="F509" s="89" t="s">
        <v>4295</v>
      </c>
      <c r="G509" s="89" t="s">
        <v>4296</v>
      </c>
      <c r="H509" s="89" t="s">
        <v>4297</v>
      </c>
      <c r="I509" s="89">
        <v>9.9</v>
      </c>
      <c r="J509" s="90" t="s">
        <v>4214</v>
      </c>
      <c r="K509" s="90" t="s">
        <v>5226</v>
      </c>
      <c r="L509" s="90" t="s">
        <v>5227</v>
      </c>
      <c r="M509" s="88">
        <v>43800</v>
      </c>
    </row>
    <row r="510" spans="1:13" ht="33.75" x14ac:dyDescent="0.25">
      <c r="A510" s="89">
        <v>1529</v>
      </c>
      <c r="B510" s="88">
        <v>43661</v>
      </c>
      <c r="C510" s="89" t="s">
        <v>5228</v>
      </c>
      <c r="D510" s="89" t="s">
        <v>4202</v>
      </c>
      <c r="E510" s="89" t="s">
        <v>4219</v>
      </c>
      <c r="F510" s="89" t="s">
        <v>4295</v>
      </c>
      <c r="G510" s="89" t="s">
        <v>4296</v>
      </c>
      <c r="H510" s="89" t="s">
        <v>4297</v>
      </c>
      <c r="I510" s="89">
        <v>0.1056</v>
      </c>
      <c r="J510" s="90" t="s">
        <v>4308</v>
      </c>
      <c r="K510" s="90" t="s">
        <v>4801</v>
      </c>
      <c r="L510" s="90" t="s">
        <v>4448</v>
      </c>
      <c r="M510" s="88">
        <v>43966</v>
      </c>
    </row>
    <row r="511" spans="1:13" ht="33.75" x14ac:dyDescent="0.25">
      <c r="A511" s="89">
        <v>1530</v>
      </c>
      <c r="B511" s="88">
        <v>43661</v>
      </c>
      <c r="C511" s="89" t="s">
        <v>5229</v>
      </c>
      <c r="D511" s="89" t="s">
        <v>4202</v>
      </c>
      <c r="E511" s="89" t="s">
        <v>4219</v>
      </c>
      <c r="F511" s="89" t="s">
        <v>4295</v>
      </c>
      <c r="G511" s="89" t="s">
        <v>4296</v>
      </c>
      <c r="H511" s="89" t="s">
        <v>4297</v>
      </c>
      <c r="I511" s="89">
        <v>0.1056</v>
      </c>
      <c r="J511" s="90" t="s">
        <v>4308</v>
      </c>
      <c r="K511" s="90" t="s">
        <v>4801</v>
      </c>
      <c r="L511" s="90" t="s">
        <v>4448</v>
      </c>
      <c r="M511" s="88">
        <v>43966</v>
      </c>
    </row>
    <row r="512" spans="1:13" ht="45" x14ac:dyDescent="0.25">
      <c r="A512" s="89">
        <v>1531</v>
      </c>
      <c r="B512" s="88">
        <v>43661</v>
      </c>
      <c r="C512" s="89" t="s">
        <v>5230</v>
      </c>
      <c r="D512" s="89" t="s">
        <v>4202</v>
      </c>
      <c r="E512" s="89" t="s">
        <v>4219</v>
      </c>
      <c r="F512" s="89" t="s">
        <v>4295</v>
      </c>
      <c r="G512" s="89" t="s">
        <v>4296</v>
      </c>
      <c r="H512" s="89" t="s">
        <v>4297</v>
      </c>
      <c r="I512" s="89">
        <v>0.1056</v>
      </c>
      <c r="J512" s="90" t="s">
        <v>4249</v>
      </c>
      <c r="K512" s="90" t="s">
        <v>4289</v>
      </c>
      <c r="L512" s="90" t="s">
        <v>4448</v>
      </c>
      <c r="M512" s="88">
        <v>43966</v>
      </c>
    </row>
    <row r="513" spans="1:13" ht="33.75" x14ac:dyDescent="0.25">
      <c r="A513" s="89">
        <v>1535</v>
      </c>
      <c r="B513" s="88">
        <v>43661</v>
      </c>
      <c r="C513" s="89" t="s">
        <v>5231</v>
      </c>
      <c r="D513" s="89" t="s">
        <v>4202</v>
      </c>
      <c r="E513" s="89" t="s">
        <v>4219</v>
      </c>
      <c r="F513" s="89" t="s">
        <v>4295</v>
      </c>
      <c r="G513" s="89" t="s">
        <v>4296</v>
      </c>
      <c r="H513" s="89" t="s">
        <v>4297</v>
      </c>
      <c r="I513" s="89">
        <v>0.36</v>
      </c>
      <c r="J513" s="90" t="s">
        <v>17</v>
      </c>
      <c r="K513" s="90" t="s">
        <v>4724</v>
      </c>
      <c r="L513" s="90" t="s">
        <v>4831</v>
      </c>
      <c r="M513" s="88">
        <v>43818</v>
      </c>
    </row>
    <row r="514" spans="1:13" ht="45" x14ac:dyDescent="0.25">
      <c r="A514" s="89">
        <v>3477</v>
      </c>
      <c r="B514" s="88">
        <v>43661</v>
      </c>
      <c r="C514" s="89" t="s">
        <v>5232</v>
      </c>
      <c r="D514" s="89" t="s">
        <v>4202</v>
      </c>
      <c r="E514" s="89" t="s">
        <v>4219</v>
      </c>
      <c r="F514" s="89" t="s">
        <v>4295</v>
      </c>
      <c r="G514" s="89" t="s">
        <v>4296</v>
      </c>
      <c r="H514" s="89" t="s">
        <v>4297</v>
      </c>
      <c r="I514" s="89">
        <v>0.1056</v>
      </c>
      <c r="J514" s="90" t="s">
        <v>4308</v>
      </c>
      <c r="K514" s="90" t="s">
        <v>4801</v>
      </c>
      <c r="L514" s="90" t="s">
        <v>4448</v>
      </c>
      <c r="M514" s="88">
        <v>43966</v>
      </c>
    </row>
    <row r="515" spans="1:13" ht="22.5" x14ac:dyDescent="0.25">
      <c r="A515" s="89">
        <v>1428</v>
      </c>
      <c r="B515" s="88">
        <v>43662</v>
      </c>
      <c r="C515" s="89" t="s">
        <v>5233</v>
      </c>
      <c r="D515" s="89" t="s">
        <v>4202</v>
      </c>
      <c r="E515" s="89" t="s">
        <v>4204</v>
      </c>
      <c r="F515" s="89" t="s">
        <v>4295</v>
      </c>
      <c r="G515" s="89" t="s">
        <v>4296</v>
      </c>
      <c r="H515" s="89" t="s">
        <v>4297</v>
      </c>
      <c r="I515" s="89">
        <v>99</v>
      </c>
      <c r="J515" s="90" t="s">
        <v>4216</v>
      </c>
      <c r="K515" s="90" t="s">
        <v>5234</v>
      </c>
      <c r="L515" s="90" t="s">
        <v>5235</v>
      </c>
      <c r="M515" s="88">
        <v>44713</v>
      </c>
    </row>
    <row r="516" spans="1:13" ht="22.5" x14ac:dyDescent="0.25">
      <c r="A516" s="89">
        <v>1537</v>
      </c>
      <c r="B516" s="88">
        <v>43662</v>
      </c>
      <c r="C516" s="89" t="s">
        <v>5236</v>
      </c>
      <c r="D516" s="89" t="s">
        <v>4202</v>
      </c>
      <c r="E516" s="89" t="s">
        <v>4204</v>
      </c>
      <c r="F516" s="89" t="s">
        <v>4295</v>
      </c>
      <c r="G516" s="89" t="s">
        <v>4296</v>
      </c>
      <c r="H516" s="89" t="s">
        <v>4297</v>
      </c>
      <c r="I516" s="89">
        <v>99.9</v>
      </c>
      <c r="J516" s="90" t="s">
        <v>4216</v>
      </c>
      <c r="K516" s="90" t="s">
        <v>5234</v>
      </c>
      <c r="L516" s="90" t="s">
        <v>5237</v>
      </c>
      <c r="M516" s="88">
        <v>44562</v>
      </c>
    </row>
    <row r="517" spans="1:13" ht="56.25" x14ac:dyDescent="0.25">
      <c r="A517" s="89">
        <v>689</v>
      </c>
      <c r="B517" s="88">
        <v>43663</v>
      </c>
      <c r="C517" s="89" t="s">
        <v>5238</v>
      </c>
      <c r="D517" s="89" t="s">
        <v>4202</v>
      </c>
      <c r="E517" s="89" t="s">
        <v>4204</v>
      </c>
      <c r="F517" s="89" t="s">
        <v>4295</v>
      </c>
      <c r="G517" s="89" t="s">
        <v>4296</v>
      </c>
      <c r="H517" s="89" t="s">
        <v>4297</v>
      </c>
      <c r="I517" s="89">
        <v>19.899999999999999</v>
      </c>
      <c r="J517" s="90" t="s">
        <v>4247</v>
      </c>
      <c r="K517" s="90" t="s">
        <v>4317</v>
      </c>
      <c r="L517" s="90" t="s">
        <v>4210</v>
      </c>
      <c r="M517" s="88">
        <v>44185</v>
      </c>
    </row>
    <row r="518" spans="1:13" ht="56.25" x14ac:dyDescent="0.25">
      <c r="A518" s="89">
        <v>690</v>
      </c>
      <c r="B518" s="88">
        <v>43663</v>
      </c>
      <c r="C518" s="89" t="s">
        <v>5239</v>
      </c>
      <c r="D518" s="89" t="s">
        <v>4202</v>
      </c>
      <c r="E518" s="89" t="s">
        <v>4204</v>
      </c>
      <c r="F518" s="89" t="s">
        <v>4295</v>
      </c>
      <c r="G518" s="89" t="s">
        <v>4296</v>
      </c>
      <c r="H518" s="89" t="s">
        <v>4297</v>
      </c>
      <c r="I518" s="89">
        <v>19.899999999999999</v>
      </c>
      <c r="J518" s="90" t="s">
        <v>4247</v>
      </c>
      <c r="K518" s="90" t="s">
        <v>4317</v>
      </c>
      <c r="L518" s="90" t="s">
        <v>4210</v>
      </c>
      <c r="M518" s="88">
        <v>44185</v>
      </c>
    </row>
    <row r="519" spans="1:13" ht="56.25" x14ac:dyDescent="0.25">
      <c r="A519" s="89">
        <v>691</v>
      </c>
      <c r="B519" s="88">
        <v>43663</v>
      </c>
      <c r="C519" s="89" t="s">
        <v>5240</v>
      </c>
      <c r="D519" s="89" t="s">
        <v>4202</v>
      </c>
      <c r="E519" s="89" t="s">
        <v>4204</v>
      </c>
      <c r="F519" s="89" t="s">
        <v>4295</v>
      </c>
      <c r="G519" s="89" t="s">
        <v>4296</v>
      </c>
      <c r="H519" s="89" t="s">
        <v>4297</v>
      </c>
      <c r="I519" s="89">
        <v>19.899999999999999</v>
      </c>
      <c r="J519" s="90" t="s">
        <v>4247</v>
      </c>
      <c r="K519" s="90" t="s">
        <v>4317</v>
      </c>
      <c r="L519" s="90" t="s">
        <v>4210</v>
      </c>
      <c r="M519" s="88">
        <v>44185</v>
      </c>
    </row>
    <row r="520" spans="1:13" ht="22.5" x14ac:dyDescent="0.25">
      <c r="A520" s="89">
        <v>1536</v>
      </c>
      <c r="B520" s="88">
        <v>43663</v>
      </c>
      <c r="C520" s="89" t="s">
        <v>5241</v>
      </c>
      <c r="D520" s="89" t="s">
        <v>4202</v>
      </c>
      <c r="E520" s="89" t="s">
        <v>4219</v>
      </c>
      <c r="F520" s="89" t="s">
        <v>4295</v>
      </c>
      <c r="G520" s="89" t="s">
        <v>4296</v>
      </c>
      <c r="H520" s="89" t="s">
        <v>4297</v>
      </c>
      <c r="I520" s="89">
        <v>9.3699999999999992</v>
      </c>
      <c r="J520" s="90" t="s">
        <v>4205</v>
      </c>
      <c r="K520" s="90" t="s">
        <v>4206</v>
      </c>
      <c r="L520" s="90" t="s">
        <v>5242</v>
      </c>
      <c r="M520" s="88">
        <v>44926</v>
      </c>
    </row>
    <row r="521" spans="1:13" ht="22.5" x14ac:dyDescent="0.25">
      <c r="A521" s="89">
        <v>1538</v>
      </c>
      <c r="B521" s="88">
        <v>43663</v>
      </c>
      <c r="C521" s="89" t="s">
        <v>5243</v>
      </c>
      <c r="D521" s="89" t="s">
        <v>4202</v>
      </c>
      <c r="E521" s="89" t="s">
        <v>4219</v>
      </c>
      <c r="F521" s="89" t="s">
        <v>4295</v>
      </c>
      <c r="G521" s="89" t="s">
        <v>4296</v>
      </c>
      <c r="H521" s="89" t="s">
        <v>4297</v>
      </c>
      <c r="I521" s="89">
        <v>100</v>
      </c>
      <c r="J521" s="90" t="s">
        <v>4247</v>
      </c>
      <c r="K521" s="90" t="s">
        <v>4275</v>
      </c>
      <c r="L521" s="90" t="s">
        <v>5244</v>
      </c>
      <c r="M521" s="88">
        <v>44547</v>
      </c>
    </row>
    <row r="522" spans="1:13" ht="22.5" x14ac:dyDescent="0.25">
      <c r="A522" s="89">
        <v>392</v>
      </c>
      <c r="B522" s="88">
        <v>43670</v>
      </c>
      <c r="C522" s="89" t="s">
        <v>5245</v>
      </c>
      <c r="D522" s="89" t="s">
        <v>4202</v>
      </c>
      <c r="E522" s="89" t="s">
        <v>4204</v>
      </c>
      <c r="F522" s="89" t="s">
        <v>4295</v>
      </c>
      <c r="G522" s="89" t="s">
        <v>4296</v>
      </c>
      <c r="H522" s="89" t="s">
        <v>4297</v>
      </c>
      <c r="I522" s="89">
        <v>19.899999999999999</v>
      </c>
      <c r="J522" s="90" t="s">
        <v>4233</v>
      </c>
      <c r="K522" s="90" t="s">
        <v>4287</v>
      </c>
      <c r="L522" s="90" t="s">
        <v>5246</v>
      </c>
      <c r="M522" s="88">
        <v>44439</v>
      </c>
    </row>
    <row r="523" spans="1:13" ht="22.5" x14ac:dyDescent="0.25">
      <c r="A523" s="89">
        <v>916</v>
      </c>
      <c r="B523" s="88">
        <v>43670</v>
      </c>
      <c r="C523" s="89" t="s">
        <v>5247</v>
      </c>
      <c r="D523" s="89" t="s">
        <v>4202</v>
      </c>
      <c r="E523" s="89" t="s">
        <v>4204</v>
      </c>
      <c r="F523" s="89" t="s">
        <v>4295</v>
      </c>
      <c r="G523" s="89" t="s">
        <v>4296</v>
      </c>
      <c r="H523" s="89" t="s">
        <v>4297</v>
      </c>
      <c r="I523" s="89">
        <v>19.899999999999999</v>
      </c>
      <c r="J523" s="90" t="s">
        <v>4233</v>
      </c>
      <c r="K523" s="90" t="s">
        <v>4287</v>
      </c>
      <c r="L523" s="90" t="s">
        <v>5248</v>
      </c>
      <c r="M523" s="88">
        <v>44441</v>
      </c>
    </row>
    <row r="524" spans="1:13" ht="22.5" x14ac:dyDescent="0.25">
      <c r="A524" s="89">
        <v>3478</v>
      </c>
      <c r="B524" s="88">
        <v>43670</v>
      </c>
      <c r="C524" s="89" t="s">
        <v>5249</v>
      </c>
      <c r="D524" s="89" t="s">
        <v>4202</v>
      </c>
      <c r="E524" s="89" t="s">
        <v>4203</v>
      </c>
      <c r="F524" s="89" t="s">
        <v>4295</v>
      </c>
      <c r="G524" s="89" t="s">
        <v>4296</v>
      </c>
      <c r="H524" s="89" t="s">
        <v>4297</v>
      </c>
      <c r="I524" s="89">
        <v>5.0599999999999996</v>
      </c>
      <c r="J524" s="90" t="s">
        <v>4254</v>
      </c>
      <c r="K524" s="90" t="s">
        <v>4424</v>
      </c>
      <c r="L524" s="90" t="s">
        <v>4630</v>
      </c>
      <c r="M524" s="88">
        <v>44082</v>
      </c>
    </row>
    <row r="525" spans="1:13" ht="22.5" x14ac:dyDescent="0.25">
      <c r="A525" s="89">
        <v>627</v>
      </c>
      <c r="B525" s="88">
        <v>43671</v>
      </c>
      <c r="C525" s="89" t="s">
        <v>5250</v>
      </c>
      <c r="D525" s="89" t="s">
        <v>4202</v>
      </c>
      <c r="E525" s="89" t="s">
        <v>4204</v>
      </c>
      <c r="F525" s="89" t="s">
        <v>4295</v>
      </c>
      <c r="G525" s="89" t="s">
        <v>4296</v>
      </c>
      <c r="H525" s="89" t="s">
        <v>4297</v>
      </c>
      <c r="I525" s="89">
        <v>19.899999999999999</v>
      </c>
      <c r="J525" s="90" t="s">
        <v>4233</v>
      </c>
      <c r="K525" s="90" t="s">
        <v>4287</v>
      </c>
      <c r="L525" s="90" t="s">
        <v>5251</v>
      </c>
      <c r="M525" s="88">
        <v>44378</v>
      </c>
    </row>
    <row r="526" spans="1:13" ht="22.5" x14ac:dyDescent="0.25">
      <c r="A526" s="89">
        <v>843</v>
      </c>
      <c r="B526" s="88">
        <v>43671</v>
      </c>
      <c r="C526" s="89" t="s">
        <v>5252</v>
      </c>
      <c r="D526" s="89" t="s">
        <v>4202</v>
      </c>
      <c r="E526" s="89" t="s">
        <v>4204</v>
      </c>
      <c r="F526" s="89" t="s">
        <v>4295</v>
      </c>
      <c r="G526" s="89" t="s">
        <v>4296</v>
      </c>
      <c r="H526" s="89" t="s">
        <v>4297</v>
      </c>
      <c r="I526" s="89">
        <v>19.899999999999999</v>
      </c>
      <c r="J526" s="90" t="s">
        <v>4233</v>
      </c>
      <c r="K526" s="90" t="s">
        <v>4287</v>
      </c>
      <c r="L526" s="90" t="s">
        <v>5253</v>
      </c>
      <c r="M526" s="88">
        <v>44320</v>
      </c>
    </row>
    <row r="527" spans="1:13" ht="90" x14ac:dyDescent="0.25">
      <c r="A527" s="89">
        <v>1543</v>
      </c>
      <c r="B527" s="88">
        <v>43672</v>
      </c>
      <c r="C527" s="89" t="s">
        <v>5254</v>
      </c>
      <c r="D527" s="89" t="s">
        <v>4202</v>
      </c>
      <c r="E527" s="89" t="s">
        <v>4219</v>
      </c>
      <c r="F527" s="89" t="s">
        <v>4295</v>
      </c>
      <c r="G527" s="89" t="s">
        <v>4296</v>
      </c>
      <c r="H527" s="89" t="s">
        <v>4297</v>
      </c>
      <c r="I527" s="89">
        <v>0.03</v>
      </c>
      <c r="J527" s="90" t="s">
        <v>24</v>
      </c>
      <c r="K527" s="90" t="s">
        <v>5255</v>
      </c>
      <c r="L527" s="90" t="s">
        <v>5256</v>
      </c>
      <c r="M527" s="88">
        <v>43753</v>
      </c>
    </row>
    <row r="528" spans="1:13" ht="22.5" x14ac:dyDescent="0.25">
      <c r="A528" s="89">
        <v>1544</v>
      </c>
      <c r="B528" s="88">
        <v>43675</v>
      </c>
      <c r="C528" s="89" t="s">
        <v>5257</v>
      </c>
      <c r="D528" s="89" t="s">
        <v>4202</v>
      </c>
      <c r="E528" s="89" t="s">
        <v>4219</v>
      </c>
      <c r="F528" s="89" t="s">
        <v>4295</v>
      </c>
      <c r="G528" s="89" t="s">
        <v>4296</v>
      </c>
      <c r="H528" s="89" t="s">
        <v>4297</v>
      </c>
      <c r="I528" s="89">
        <v>100</v>
      </c>
      <c r="J528" s="90" t="s">
        <v>4231</v>
      </c>
      <c r="K528" s="90" t="s">
        <v>5258</v>
      </c>
      <c r="L528" s="90" t="s">
        <v>5244</v>
      </c>
      <c r="M528" s="88">
        <v>44547</v>
      </c>
    </row>
    <row r="529" spans="1:13" ht="45" x14ac:dyDescent="0.25">
      <c r="A529" s="89">
        <v>1496</v>
      </c>
      <c r="B529" s="88">
        <v>43677</v>
      </c>
      <c r="C529" s="89" t="s">
        <v>5259</v>
      </c>
      <c r="D529" s="89" t="s">
        <v>4202</v>
      </c>
      <c r="E529" s="89" t="s">
        <v>4204</v>
      </c>
      <c r="F529" s="89" t="s">
        <v>4295</v>
      </c>
      <c r="G529" s="89" t="s">
        <v>4296</v>
      </c>
      <c r="H529" s="89" t="s">
        <v>4297</v>
      </c>
      <c r="I529" s="89">
        <v>200.13</v>
      </c>
      <c r="J529" s="90" t="s">
        <v>4233</v>
      </c>
      <c r="K529" s="90" t="s">
        <v>4287</v>
      </c>
      <c r="L529" s="90" t="s">
        <v>5260</v>
      </c>
      <c r="M529" s="88">
        <v>44560</v>
      </c>
    </row>
    <row r="530" spans="1:13" ht="22.5" x14ac:dyDescent="0.25">
      <c r="A530" s="89">
        <v>1547</v>
      </c>
      <c r="B530" s="88">
        <v>43677</v>
      </c>
      <c r="C530" s="89" t="s">
        <v>5261</v>
      </c>
      <c r="D530" s="89" t="s">
        <v>4202</v>
      </c>
      <c r="E530" s="89" t="s">
        <v>4219</v>
      </c>
      <c r="F530" s="89" t="s">
        <v>4295</v>
      </c>
      <c r="G530" s="89" t="s">
        <v>4296</v>
      </c>
      <c r="H530" s="89" t="s">
        <v>4297</v>
      </c>
      <c r="I530" s="89">
        <v>3.2</v>
      </c>
      <c r="J530" s="90" t="s">
        <v>4361</v>
      </c>
      <c r="K530" s="90" t="s">
        <v>4362</v>
      </c>
      <c r="L530" s="90" t="s">
        <v>4251</v>
      </c>
      <c r="M530" s="88">
        <v>45261</v>
      </c>
    </row>
    <row r="531" spans="1:13" ht="45" x14ac:dyDescent="0.25">
      <c r="A531" s="89">
        <v>1495</v>
      </c>
      <c r="B531" s="88">
        <v>43683</v>
      </c>
      <c r="C531" s="89" t="s">
        <v>5262</v>
      </c>
      <c r="D531" s="89" t="s">
        <v>4202</v>
      </c>
      <c r="E531" s="89" t="s">
        <v>4204</v>
      </c>
      <c r="F531" s="89" t="s">
        <v>4295</v>
      </c>
      <c r="G531" s="89" t="s">
        <v>4296</v>
      </c>
      <c r="H531" s="89" t="s">
        <v>4297</v>
      </c>
      <c r="I531" s="89">
        <v>19.8</v>
      </c>
      <c r="J531" s="90" t="s">
        <v>4308</v>
      </c>
      <c r="K531" s="90" t="s">
        <v>5263</v>
      </c>
      <c r="L531" s="90" t="s">
        <v>5221</v>
      </c>
      <c r="M531" s="88">
        <v>44560</v>
      </c>
    </row>
    <row r="532" spans="1:13" ht="33.75" x14ac:dyDescent="0.25">
      <c r="A532" s="89">
        <v>3479</v>
      </c>
      <c r="B532" s="88">
        <v>43689</v>
      </c>
      <c r="C532" s="89" t="s">
        <v>5265</v>
      </c>
      <c r="D532" s="89" t="s">
        <v>4202</v>
      </c>
      <c r="E532" s="89" t="s">
        <v>4204</v>
      </c>
      <c r="F532" s="89" t="s">
        <v>4295</v>
      </c>
      <c r="G532" s="89" t="s">
        <v>4296</v>
      </c>
      <c r="H532" s="89" t="s">
        <v>4297</v>
      </c>
      <c r="I532" s="89">
        <v>9.9</v>
      </c>
      <c r="J532" s="90" t="s">
        <v>4233</v>
      </c>
      <c r="K532" s="90" t="s">
        <v>4291</v>
      </c>
      <c r="L532" s="90" t="s">
        <v>5219</v>
      </c>
      <c r="M532" s="88">
        <v>44560</v>
      </c>
    </row>
    <row r="533" spans="1:13" ht="22.5" x14ac:dyDescent="0.25">
      <c r="A533" s="89">
        <v>1555</v>
      </c>
      <c r="B533" s="88">
        <v>43690</v>
      </c>
      <c r="C533" s="89" t="s">
        <v>5266</v>
      </c>
      <c r="D533" s="89" t="s">
        <v>4202</v>
      </c>
      <c r="E533" s="89" t="s">
        <v>4219</v>
      </c>
      <c r="F533" s="89" t="s">
        <v>4295</v>
      </c>
      <c r="G533" s="89" t="s">
        <v>4296</v>
      </c>
      <c r="H533" s="89" t="s">
        <v>4297</v>
      </c>
      <c r="I533" s="89">
        <v>150</v>
      </c>
      <c r="J533" s="90" t="s">
        <v>4308</v>
      </c>
      <c r="K533" s="90" t="s">
        <v>4801</v>
      </c>
      <c r="L533" s="90" t="s">
        <v>4870</v>
      </c>
      <c r="M533" s="88">
        <v>44390</v>
      </c>
    </row>
    <row r="534" spans="1:13" ht="33.75" x14ac:dyDescent="0.25">
      <c r="A534" s="89">
        <v>1560</v>
      </c>
      <c r="B534" s="88">
        <v>43691</v>
      </c>
      <c r="C534" s="89" t="s">
        <v>5267</v>
      </c>
      <c r="D534" s="89" t="s">
        <v>4202</v>
      </c>
      <c r="E534" s="89" t="s">
        <v>4204</v>
      </c>
      <c r="F534" s="89" t="s">
        <v>4295</v>
      </c>
      <c r="G534" s="89" t="s">
        <v>4296</v>
      </c>
      <c r="H534" s="89" t="s">
        <v>4297</v>
      </c>
      <c r="I534" s="89">
        <v>30</v>
      </c>
      <c r="J534" s="90" t="s">
        <v>4224</v>
      </c>
      <c r="K534" s="90" t="s">
        <v>4683</v>
      </c>
      <c r="L534" s="90" t="s">
        <v>5164</v>
      </c>
      <c r="M534" s="88">
        <v>44561</v>
      </c>
    </row>
    <row r="535" spans="1:13" ht="33.75" x14ac:dyDescent="0.25">
      <c r="A535" s="89">
        <v>1561</v>
      </c>
      <c r="B535" s="88">
        <v>43692</v>
      </c>
      <c r="C535" s="89" t="s">
        <v>5268</v>
      </c>
      <c r="D535" s="89" t="s">
        <v>4202</v>
      </c>
      <c r="E535" s="89" t="s">
        <v>4204</v>
      </c>
      <c r="F535" s="89" t="s">
        <v>4295</v>
      </c>
      <c r="G535" s="89" t="s">
        <v>4296</v>
      </c>
      <c r="H535" s="89" t="s">
        <v>4297</v>
      </c>
      <c r="I535" s="89">
        <v>19.899999999999999</v>
      </c>
      <c r="J535" s="90" t="s">
        <v>24</v>
      </c>
      <c r="K535" s="90" t="s">
        <v>4260</v>
      </c>
      <c r="L535" s="90" t="s">
        <v>5269</v>
      </c>
      <c r="M535" s="88">
        <v>44531</v>
      </c>
    </row>
    <row r="536" spans="1:13" ht="45" x14ac:dyDescent="0.25">
      <c r="A536" s="89">
        <v>1562</v>
      </c>
      <c r="B536" s="88">
        <v>43692</v>
      </c>
      <c r="C536" s="89" t="s">
        <v>5270</v>
      </c>
      <c r="D536" s="89" t="s">
        <v>4202</v>
      </c>
      <c r="E536" s="89" t="s">
        <v>4204</v>
      </c>
      <c r="F536" s="89" t="s">
        <v>4295</v>
      </c>
      <c r="G536" s="89" t="s">
        <v>4296</v>
      </c>
      <c r="H536" s="89" t="s">
        <v>4297</v>
      </c>
      <c r="I536" s="89">
        <v>100</v>
      </c>
      <c r="J536" s="90" t="s">
        <v>4247</v>
      </c>
      <c r="K536" s="90" t="s">
        <v>5271</v>
      </c>
      <c r="L536" s="90" t="s">
        <v>5219</v>
      </c>
      <c r="M536" s="88">
        <v>44560</v>
      </c>
    </row>
    <row r="537" spans="1:13" ht="45" x14ac:dyDescent="0.25">
      <c r="A537" s="89">
        <v>1563</v>
      </c>
      <c r="B537" s="88">
        <v>43692</v>
      </c>
      <c r="C537" s="89" t="s">
        <v>5272</v>
      </c>
      <c r="D537" s="89" t="s">
        <v>4202</v>
      </c>
      <c r="E537" s="89" t="s">
        <v>4204</v>
      </c>
      <c r="F537" s="89" t="s">
        <v>4295</v>
      </c>
      <c r="G537" s="89" t="s">
        <v>4296</v>
      </c>
      <c r="H537" s="89" t="s">
        <v>4297</v>
      </c>
      <c r="I537" s="89">
        <v>200</v>
      </c>
      <c r="J537" s="90" t="s">
        <v>4216</v>
      </c>
      <c r="K537" s="90" t="s">
        <v>4516</v>
      </c>
      <c r="L537" s="90" t="s">
        <v>5273</v>
      </c>
      <c r="M537" s="88">
        <v>44560</v>
      </c>
    </row>
    <row r="538" spans="1:13" ht="45" x14ac:dyDescent="0.25">
      <c r="A538" s="89">
        <v>1564</v>
      </c>
      <c r="B538" s="88">
        <v>43693</v>
      </c>
      <c r="C538" s="89" t="s">
        <v>5274</v>
      </c>
      <c r="D538" s="89" t="s">
        <v>4202</v>
      </c>
      <c r="E538" s="89" t="s">
        <v>4204</v>
      </c>
      <c r="F538" s="89" t="s">
        <v>4295</v>
      </c>
      <c r="G538" s="89" t="s">
        <v>4296</v>
      </c>
      <c r="H538" s="89" t="s">
        <v>4297</v>
      </c>
      <c r="I538" s="89">
        <v>9.9</v>
      </c>
      <c r="J538" s="90" t="s">
        <v>4247</v>
      </c>
      <c r="K538" s="90" t="s">
        <v>4317</v>
      </c>
      <c r="L538" s="90" t="s">
        <v>5275</v>
      </c>
      <c r="M538" s="88">
        <v>44560</v>
      </c>
    </row>
    <row r="539" spans="1:13" ht="45" x14ac:dyDescent="0.25">
      <c r="A539" s="89">
        <v>1565</v>
      </c>
      <c r="B539" s="88">
        <v>43697</v>
      </c>
      <c r="C539" s="89" t="s">
        <v>5276</v>
      </c>
      <c r="D539" s="89" t="s">
        <v>4202</v>
      </c>
      <c r="E539" s="89" t="s">
        <v>4204</v>
      </c>
      <c r="F539" s="89" t="s">
        <v>4295</v>
      </c>
      <c r="G539" s="89" t="s">
        <v>4296</v>
      </c>
      <c r="H539" s="89" t="s">
        <v>4297</v>
      </c>
      <c r="I539" s="89">
        <v>19.899999999999999</v>
      </c>
      <c r="J539" s="90" t="s">
        <v>4205</v>
      </c>
      <c r="K539" s="90" t="s">
        <v>5277</v>
      </c>
      <c r="L539" s="90" t="s">
        <v>5278</v>
      </c>
      <c r="M539" s="88">
        <v>44560</v>
      </c>
    </row>
    <row r="540" spans="1:13" ht="22.5" x14ac:dyDescent="0.25">
      <c r="A540" s="89">
        <v>1572</v>
      </c>
      <c r="B540" s="88">
        <v>43703</v>
      </c>
      <c r="C540" s="89" t="s">
        <v>5279</v>
      </c>
      <c r="D540" s="89" t="s">
        <v>4202</v>
      </c>
      <c r="E540" s="89" t="s">
        <v>4204</v>
      </c>
      <c r="F540" s="89" t="s">
        <v>4295</v>
      </c>
      <c r="G540" s="89" t="s">
        <v>4296</v>
      </c>
      <c r="H540" s="89" t="s">
        <v>4297</v>
      </c>
      <c r="I540" s="89">
        <v>200</v>
      </c>
      <c r="J540" s="90" t="s">
        <v>4216</v>
      </c>
      <c r="K540" s="90" t="s">
        <v>5234</v>
      </c>
      <c r="L540" s="90" t="s">
        <v>5280</v>
      </c>
      <c r="M540" s="88">
        <v>44561</v>
      </c>
    </row>
    <row r="541" spans="1:13" ht="22.5" x14ac:dyDescent="0.25">
      <c r="A541" s="89">
        <v>692</v>
      </c>
      <c r="B541" s="88">
        <v>43704</v>
      </c>
      <c r="C541" s="89" t="s">
        <v>5281</v>
      </c>
      <c r="D541" s="89" t="s">
        <v>4202</v>
      </c>
      <c r="E541" s="89" t="s">
        <v>4204</v>
      </c>
      <c r="F541" s="89" t="s">
        <v>4295</v>
      </c>
      <c r="G541" s="89" t="s">
        <v>4296</v>
      </c>
      <c r="H541" s="89" t="s">
        <v>4297</v>
      </c>
      <c r="I541" s="89">
        <v>19.899999999999999</v>
      </c>
      <c r="J541" s="90" t="s">
        <v>4247</v>
      </c>
      <c r="K541" s="90" t="s">
        <v>4317</v>
      </c>
      <c r="L541" s="90" t="s">
        <v>4210</v>
      </c>
      <c r="M541" s="88">
        <v>44185</v>
      </c>
    </row>
    <row r="542" spans="1:13" ht="33.75" x14ac:dyDescent="0.25">
      <c r="A542" s="89">
        <v>1559</v>
      </c>
      <c r="B542" s="88">
        <v>43704</v>
      </c>
      <c r="C542" s="89" t="s">
        <v>5282</v>
      </c>
      <c r="D542" s="89" t="s">
        <v>4202</v>
      </c>
      <c r="E542" s="89" t="s">
        <v>4219</v>
      </c>
      <c r="F542" s="89" t="s">
        <v>4295</v>
      </c>
      <c r="G542" s="89" t="s">
        <v>4296</v>
      </c>
      <c r="H542" s="89" t="s">
        <v>4297</v>
      </c>
      <c r="I542" s="89">
        <v>99.9</v>
      </c>
      <c r="J542" s="90" t="s">
        <v>4247</v>
      </c>
      <c r="K542" s="90" t="s">
        <v>4317</v>
      </c>
      <c r="L542" s="90" t="s">
        <v>5195</v>
      </c>
      <c r="M542" s="88">
        <v>44742</v>
      </c>
    </row>
    <row r="543" spans="1:13" ht="22.5" x14ac:dyDescent="0.25">
      <c r="A543" s="89">
        <v>241</v>
      </c>
      <c r="B543" s="88">
        <v>43706</v>
      </c>
      <c r="C543" s="89" t="s">
        <v>5283</v>
      </c>
      <c r="D543" s="89" t="s">
        <v>4202</v>
      </c>
      <c r="E543" s="89" t="s">
        <v>4204</v>
      </c>
      <c r="F543" s="89" t="s">
        <v>4295</v>
      </c>
      <c r="G543" s="89" t="s">
        <v>4296</v>
      </c>
      <c r="H543" s="89" t="s">
        <v>4297</v>
      </c>
      <c r="I543" s="89">
        <v>150</v>
      </c>
      <c r="J543" s="90" t="s">
        <v>4247</v>
      </c>
      <c r="K543" s="90" t="s">
        <v>4248</v>
      </c>
      <c r="L543" s="90" t="s">
        <v>5284</v>
      </c>
      <c r="M543" s="88">
        <v>44717</v>
      </c>
    </row>
    <row r="544" spans="1:13" ht="45" x14ac:dyDescent="0.25">
      <c r="A544" s="89">
        <v>532</v>
      </c>
      <c r="B544" s="88">
        <v>43706</v>
      </c>
      <c r="C544" s="89" t="s">
        <v>5285</v>
      </c>
      <c r="D544" s="89" t="s">
        <v>4202</v>
      </c>
      <c r="E544" s="89" t="s">
        <v>4204</v>
      </c>
      <c r="F544" s="89" t="s">
        <v>4295</v>
      </c>
      <c r="G544" s="89" t="s">
        <v>4296</v>
      </c>
      <c r="H544" s="89" t="s">
        <v>4297</v>
      </c>
      <c r="I544" s="89">
        <v>19.899999999999999</v>
      </c>
      <c r="J544" s="90" t="s">
        <v>24</v>
      </c>
      <c r="K544" s="90" t="s">
        <v>4434</v>
      </c>
      <c r="L544" s="90" t="s">
        <v>4210</v>
      </c>
      <c r="M544" s="88">
        <v>44499</v>
      </c>
    </row>
    <row r="545" spans="1:13" ht="45" x14ac:dyDescent="0.25">
      <c r="A545" s="89">
        <v>533</v>
      </c>
      <c r="B545" s="88">
        <v>43706</v>
      </c>
      <c r="C545" s="89" t="s">
        <v>5286</v>
      </c>
      <c r="D545" s="89" t="s">
        <v>4202</v>
      </c>
      <c r="E545" s="89" t="s">
        <v>4204</v>
      </c>
      <c r="F545" s="89" t="s">
        <v>4295</v>
      </c>
      <c r="G545" s="89" t="s">
        <v>4296</v>
      </c>
      <c r="H545" s="89" t="s">
        <v>4297</v>
      </c>
      <c r="I545" s="89">
        <v>19.899999999999999</v>
      </c>
      <c r="J545" s="90" t="s">
        <v>24</v>
      </c>
      <c r="K545" s="90" t="s">
        <v>4434</v>
      </c>
      <c r="L545" s="90" t="s">
        <v>4210</v>
      </c>
      <c r="M545" s="88">
        <v>44499</v>
      </c>
    </row>
    <row r="546" spans="1:13" ht="45" x14ac:dyDescent="0.25">
      <c r="A546" s="89">
        <v>534</v>
      </c>
      <c r="B546" s="88">
        <v>43706</v>
      </c>
      <c r="C546" s="89" t="s">
        <v>5287</v>
      </c>
      <c r="D546" s="89" t="s">
        <v>4202</v>
      </c>
      <c r="E546" s="89" t="s">
        <v>4204</v>
      </c>
      <c r="F546" s="89" t="s">
        <v>4295</v>
      </c>
      <c r="G546" s="89" t="s">
        <v>4296</v>
      </c>
      <c r="H546" s="89" t="s">
        <v>4297</v>
      </c>
      <c r="I546" s="89">
        <v>19.899999999999999</v>
      </c>
      <c r="J546" s="90" t="s">
        <v>24</v>
      </c>
      <c r="K546" s="90" t="s">
        <v>4434</v>
      </c>
      <c r="L546" s="90" t="s">
        <v>4210</v>
      </c>
      <c r="M546" s="88">
        <v>44499</v>
      </c>
    </row>
    <row r="547" spans="1:13" ht="45" x14ac:dyDescent="0.25">
      <c r="A547" s="89">
        <v>535</v>
      </c>
      <c r="B547" s="88">
        <v>43706</v>
      </c>
      <c r="C547" s="89" t="s">
        <v>5288</v>
      </c>
      <c r="D547" s="89" t="s">
        <v>4202</v>
      </c>
      <c r="E547" s="89" t="s">
        <v>4204</v>
      </c>
      <c r="F547" s="89" t="s">
        <v>4295</v>
      </c>
      <c r="G547" s="89" t="s">
        <v>4296</v>
      </c>
      <c r="H547" s="89" t="s">
        <v>4297</v>
      </c>
      <c r="I547" s="89">
        <v>19.899999999999999</v>
      </c>
      <c r="J547" s="90" t="s">
        <v>24</v>
      </c>
      <c r="K547" s="90" t="s">
        <v>4434</v>
      </c>
      <c r="L547" s="90" t="s">
        <v>4210</v>
      </c>
      <c r="M547" s="88">
        <v>44499</v>
      </c>
    </row>
    <row r="548" spans="1:13" ht="22.5" x14ac:dyDescent="0.25">
      <c r="A548" s="89">
        <v>1573</v>
      </c>
      <c r="B548" s="88">
        <v>43706</v>
      </c>
      <c r="C548" s="89" t="s">
        <v>5289</v>
      </c>
      <c r="D548" s="89" t="s">
        <v>4202</v>
      </c>
      <c r="E548" s="89" t="s">
        <v>4204</v>
      </c>
      <c r="F548" s="89" t="s">
        <v>4295</v>
      </c>
      <c r="G548" s="89" t="s">
        <v>4296</v>
      </c>
      <c r="H548" s="89" t="s">
        <v>4297</v>
      </c>
      <c r="I548" s="89">
        <v>99.9</v>
      </c>
      <c r="J548" s="90" t="s">
        <v>4231</v>
      </c>
      <c r="K548" s="90" t="s">
        <v>5290</v>
      </c>
      <c r="L548" s="90" t="s">
        <v>5057</v>
      </c>
      <c r="M548" s="88">
        <v>44742</v>
      </c>
    </row>
    <row r="549" spans="1:13" ht="22.5" x14ac:dyDescent="0.25">
      <c r="A549" s="89">
        <v>1575</v>
      </c>
      <c r="B549" s="88">
        <v>43706</v>
      </c>
      <c r="C549" s="89" t="s">
        <v>5291</v>
      </c>
      <c r="D549" s="89" t="s">
        <v>4202</v>
      </c>
      <c r="E549" s="89" t="s">
        <v>4204</v>
      </c>
      <c r="F549" s="89" t="s">
        <v>4295</v>
      </c>
      <c r="G549" s="89" t="s">
        <v>4296</v>
      </c>
      <c r="H549" s="89" t="s">
        <v>4297</v>
      </c>
      <c r="I549" s="89">
        <v>19.899999999999999</v>
      </c>
      <c r="J549" s="90" t="s">
        <v>4208</v>
      </c>
      <c r="K549" s="90" t="s">
        <v>5292</v>
      </c>
      <c r="L549" s="90" t="s">
        <v>4210</v>
      </c>
      <c r="M549" s="88">
        <v>44377</v>
      </c>
    </row>
    <row r="550" spans="1:13" ht="22.5" x14ac:dyDescent="0.25">
      <c r="A550" s="89">
        <v>1576</v>
      </c>
      <c r="B550" s="88">
        <v>43707</v>
      </c>
      <c r="C550" s="89" t="s">
        <v>5293</v>
      </c>
      <c r="D550" s="89" t="s">
        <v>4202</v>
      </c>
      <c r="E550" s="89" t="s">
        <v>4204</v>
      </c>
      <c r="F550" s="89" t="s">
        <v>4295</v>
      </c>
      <c r="G550" s="89" t="s">
        <v>4296</v>
      </c>
      <c r="H550" s="89" t="s">
        <v>4297</v>
      </c>
      <c r="I550" s="89">
        <v>19.899999999999999</v>
      </c>
      <c r="J550" s="90" t="s">
        <v>4208</v>
      </c>
      <c r="K550" s="90" t="s">
        <v>5292</v>
      </c>
      <c r="L550" s="90" t="s">
        <v>4210</v>
      </c>
      <c r="M550" s="88">
        <v>44377</v>
      </c>
    </row>
    <row r="551" spans="1:13" ht="22.5" x14ac:dyDescent="0.25">
      <c r="A551" s="89">
        <v>1577</v>
      </c>
      <c r="B551" s="88">
        <v>43707</v>
      </c>
      <c r="C551" s="89" t="s">
        <v>5294</v>
      </c>
      <c r="D551" s="89" t="s">
        <v>4202</v>
      </c>
      <c r="E551" s="89" t="s">
        <v>4204</v>
      </c>
      <c r="F551" s="89" t="s">
        <v>4295</v>
      </c>
      <c r="G551" s="89" t="s">
        <v>4296</v>
      </c>
      <c r="H551" s="89" t="s">
        <v>4297</v>
      </c>
      <c r="I551" s="89">
        <v>19.899999999999999</v>
      </c>
      <c r="J551" s="90" t="s">
        <v>4208</v>
      </c>
      <c r="K551" s="90" t="s">
        <v>5292</v>
      </c>
      <c r="L551" s="90" t="s">
        <v>4210</v>
      </c>
      <c r="M551" s="88">
        <v>44742</v>
      </c>
    </row>
    <row r="552" spans="1:13" ht="22.5" x14ac:dyDescent="0.25">
      <c r="A552" s="89">
        <v>1578</v>
      </c>
      <c r="B552" s="88">
        <v>43707</v>
      </c>
      <c r="C552" s="89" t="s">
        <v>5295</v>
      </c>
      <c r="D552" s="89" t="s">
        <v>4202</v>
      </c>
      <c r="E552" s="89" t="s">
        <v>4204</v>
      </c>
      <c r="F552" s="89" t="s">
        <v>4295</v>
      </c>
      <c r="G552" s="89" t="s">
        <v>4296</v>
      </c>
      <c r="H552" s="89" t="s">
        <v>4297</v>
      </c>
      <c r="I552" s="89">
        <v>19.899999999999999</v>
      </c>
      <c r="J552" s="90" t="s">
        <v>4208</v>
      </c>
      <c r="K552" s="90" t="s">
        <v>5292</v>
      </c>
      <c r="L552" s="90" t="s">
        <v>4210</v>
      </c>
      <c r="M552" s="88">
        <v>44742</v>
      </c>
    </row>
    <row r="553" spans="1:13" ht="22.5" x14ac:dyDescent="0.25">
      <c r="A553" s="89">
        <v>1579</v>
      </c>
      <c r="B553" s="88">
        <v>43707</v>
      </c>
      <c r="C553" s="89" t="s">
        <v>5296</v>
      </c>
      <c r="D553" s="89" t="s">
        <v>4202</v>
      </c>
      <c r="E553" s="89" t="s">
        <v>4204</v>
      </c>
      <c r="F553" s="89" t="s">
        <v>4295</v>
      </c>
      <c r="G553" s="89" t="s">
        <v>4296</v>
      </c>
      <c r="H553" s="89" t="s">
        <v>4297</v>
      </c>
      <c r="I553" s="89">
        <v>19.899999999999999</v>
      </c>
      <c r="J553" s="90" t="s">
        <v>4208</v>
      </c>
      <c r="K553" s="90" t="s">
        <v>5292</v>
      </c>
      <c r="L553" s="90" t="s">
        <v>4210</v>
      </c>
      <c r="M553" s="88">
        <v>44742</v>
      </c>
    </row>
    <row r="554" spans="1:13" ht="45" x14ac:dyDescent="0.25">
      <c r="A554" s="89">
        <v>1493</v>
      </c>
      <c r="B554" s="88">
        <v>43710</v>
      </c>
      <c r="C554" s="89" t="s">
        <v>5297</v>
      </c>
      <c r="D554" s="89" t="s">
        <v>4202</v>
      </c>
      <c r="E554" s="89" t="s">
        <v>4204</v>
      </c>
      <c r="F554" s="89" t="s">
        <v>4295</v>
      </c>
      <c r="G554" s="89" t="s">
        <v>4296</v>
      </c>
      <c r="H554" s="89" t="s">
        <v>4297</v>
      </c>
      <c r="I554" s="89">
        <v>170</v>
      </c>
      <c r="J554" s="90" t="s">
        <v>24</v>
      </c>
      <c r="K554" s="90" t="s">
        <v>4213</v>
      </c>
      <c r="L554" s="90" t="s">
        <v>5298</v>
      </c>
      <c r="M554" s="88">
        <v>44560</v>
      </c>
    </row>
    <row r="555" spans="1:13" ht="45" x14ac:dyDescent="0.25">
      <c r="A555" s="89">
        <v>1581</v>
      </c>
      <c r="B555" s="88">
        <v>43710</v>
      </c>
      <c r="C555" s="89" t="s">
        <v>5299</v>
      </c>
      <c r="D555" s="89" t="s">
        <v>4202</v>
      </c>
      <c r="E555" s="89" t="s">
        <v>4204</v>
      </c>
      <c r="F555" s="89" t="s">
        <v>4295</v>
      </c>
      <c r="G555" s="89" t="s">
        <v>4296</v>
      </c>
      <c r="H555" s="89" t="s">
        <v>4297</v>
      </c>
      <c r="I555" s="89">
        <v>80</v>
      </c>
      <c r="J555" s="90" t="s">
        <v>4277</v>
      </c>
      <c r="K555" s="90" t="s">
        <v>5218</v>
      </c>
      <c r="L555" s="90" t="s">
        <v>5219</v>
      </c>
      <c r="M555" s="88">
        <v>44560</v>
      </c>
    </row>
    <row r="556" spans="1:13" ht="33.75" x14ac:dyDescent="0.25">
      <c r="A556" s="89">
        <v>1582</v>
      </c>
      <c r="B556" s="88">
        <v>43711</v>
      </c>
      <c r="C556" s="89" t="s">
        <v>5300</v>
      </c>
      <c r="D556" s="89" t="s">
        <v>4202</v>
      </c>
      <c r="E556" s="89" t="s">
        <v>4204</v>
      </c>
      <c r="F556" s="89" t="s">
        <v>4295</v>
      </c>
      <c r="G556" s="89" t="s">
        <v>4296</v>
      </c>
      <c r="H556" s="89" t="s">
        <v>4297</v>
      </c>
      <c r="I556" s="89">
        <v>90</v>
      </c>
      <c r="J556" s="90" t="s">
        <v>4247</v>
      </c>
      <c r="K556" s="90" t="s">
        <v>4248</v>
      </c>
      <c r="L556" s="90" t="s">
        <v>5164</v>
      </c>
      <c r="M556" s="88">
        <v>44530</v>
      </c>
    </row>
    <row r="557" spans="1:13" ht="22.5" x14ac:dyDescent="0.25">
      <c r="A557" s="89">
        <v>1583</v>
      </c>
      <c r="B557" s="88">
        <v>43711</v>
      </c>
      <c r="C557" s="89" t="s">
        <v>5301</v>
      </c>
      <c r="D557" s="89" t="s">
        <v>4202</v>
      </c>
      <c r="E557" s="89" t="s">
        <v>4219</v>
      </c>
      <c r="F557" s="89" t="s">
        <v>4295</v>
      </c>
      <c r="G557" s="89" t="s">
        <v>4296</v>
      </c>
      <c r="H557" s="89" t="s">
        <v>4297</v>
      </c>
      <c r="I557" s="89">
        <v>5.68</v>
      </c>
      <c r="J557" s="90" t="s">
        <v>4227</v>
      </c>
      <c r="K557" s="90" t="s">
        <v>5302</v>
      </c>
      <c r="L557" s="90" t="s">
        <v>5303</v>
      </c>
      <c r="M557" s="88">
        <v>44211</v>
      </c>
    </row>
    <row r="558" spans="1:13" ht="33.75" x14ac:dyDescent="0.25">
      <c r="A558" s="89">
        <v>3480</v>
      </c>
      <c r="B558" s="88">
        <v>43711</v>
      </c>
      <c r="C558" s="89" t="s">
        <v>5304</v>
      </c>
      <c r="D558" s="89" t="s">
        <v>4202</v>
      </c>
      <c r="E558" s="89" t="s">
        <v>4204</v>
      </c>
      <c r="F558" s="89" t="s">
        <v>4295</v>
      </c>
      <c r="G558" s="89" t="s">
        <v>4296</v>
      </c>
      <c r="H558" s="89" t="s">
        <v>4297</v>
      </c>
      <c r="I558" s="89">
        <v>200</v>
      </c>
      <c r="J558" s="90" t="s">
        <v>4214</v>
      </c>
      <c r="K558" s="90" t="s">
        <v>5060</v>
      </c>
      <c r="L558" s="90" t="s">
        <v>5164</v>
      </c>
      <c r="M558" s="88">
        <v>44530</v>
      </c>
    </row>
    <row r="559" spans="1:13" ht="33.75" x14ac:dyDescent="0.25">
      <c r="A559" s="89">
        <v>1585</v>
      </c>
      <c r="B559" s="88">
        <v>43712</v>
      </c>
      <c r="C559" s="89" t="s">
        <v>5305</v>
      </c>
      <c r="D559" s="89" t="s">
        <v>4202</v>
      </c>
      <c r="E559" s="89" t="s">
        <v>4219</v>
      </c>
      <c r="F559" s="89" t="s">
        <v>4295</v>
      </c>
      <c r="G559" s="89" t="s">
        <v>4296</v>
      </c>
      <c r="H559" s="89" t="s">
        <v>4297</v>
      </c>
      <c r="I559" s="89">
        <v>38</v>
      </c>
      <c r="J559" s="90" t="s">
        <v>4205</v>
      </c>
      <c r="K559" s="90" t="s">
        <v>4699</v>
      </c>
      <c r="L559" s="90" t="s">
        <v>5306</v>
      </c>
      <c r="M559" s="88">
        <v>44520</v>
      </c>
    </row>
    <row r="560" spans="1:13" ht="22.5" x14ac:dyDescent="0.25">
      <c r="A560" s="89">
        <v>863</v>
      </c>
      <c r="B560" s="88">
        <v>43741</v>
      </c>
      <c r="C560" s="89" t="s">
        <v>5307</v>
      </c>
      <c r="D560" s="89" t="s">
        <v>4202</v>
      </c>
      <c r="E560" s="89" t="s">
        <v>4204</v>
      </c>
      <c r="F560" s="89" t="s">
        <v>4295</v>
      </c>
      <c r="G560" s="89" t="s">
        <v>4296</v>
      </c>
      <c r="H560" s="89" t="s">
        <v>4297</v>
      </c>
      <c r="I560" s="89">
        <v>9.9</v>
      </c>
      <c r="J560" s="90" t="s">
        <v>4229</v>
      </c>
      <c r="K560" s="90" t="s">
        <v>5308</v>
      </c>
      <c r="L560" s="90" t="s">
        <v>5309</v>
      </c>
      <c r="M560" s="88">
        <v>44192</v>
      </c>
    </row>
    <row r="561" spans="1:13" ht="33.75" x14ac:dyDescent="0.25">
      <c r="A561" s="89">
        <v>1586</v>
      </c>
      <c r="B561" s="88">
        <v>43746</v>
      </c>
      <c r="C561" s="89" t="s">
        <v>5311</v>
      </c>
      <c r="D561" s="89" t="s">
        <v>4202</v>
      </c>
      <c r="E561" s="89" t="s">
        <v>4219</v>
      </c>
      <c r="F561" s="89" t="s">
        <v>4295</v>
      </c>
      <c r="G561" s="89" t="s">
        <v>4296</v>
      </c>
      <c r="H561" s="89" t="s">
        <v>4297</v>
      </c>
      <c r="I561" s="89">
        <v>9.9</v>
      </c>
      <c r="J561" s="90" t="s">
        <v>4224</v>
      </c>
      <c r="K561" s="90" t="s">
        <v>4225</v>
      </c>
      <c r="L561" s="90" t="s">
        <v>5312</v>
      </c>
      <c r="M561" s="88">
        <v>44166</v>
      </c>
    </row>
    <row r="562" spans="1:13" ht="22.5" x14ac:dyDescent="0.25">
      <c r="A562" s="89">
        <v>1427</v>
      </c>
      <c r="B562" s="88">
        <v>43759</v>
      </c>
      <c r="C562" s="89" t="s">
        <v>5313</v>
      </c>
      <c r="D562" s="89" t="s">
        <v>4202</v>
      </c>
      <c r="E562" s="89" t="s">
        <v>4204</v>
      </c>
      <c r="F562" s="89" t="s">
        <v>4295</v>
      </c>
      <c r="G562" s="89" t="s">
        <v>4296</v>
      </c>
      <c r="H562" s="89" t="s">
        <v>4297</v>
      </c>
      <c r="I562" s="89">
        <v>99</v>
      </c>
      <c r="J562" s="90" t="s">
        <v>4216</v>
      </c>
      <c r="K562" s="90" t="s">
        <v>5234</v>
      </c>
      <c r="L562" s="90" t="s">
        <v>5314</v>
      </c>
      <c r="M562" s="88">
        <v>44713</v>
      </c>
    </row>
    <row r="563" spans="1:13" ht="33.75" x14ac:dyDescent="0.25">
      <c r="A563" s="89">
        <v>1506</v>
      </c>
      <c r="B563" s="88">
        <v>43761</v>
      </c>
      <c r="C563" s="89" t="s">
        <v>5315</v>
      </c>
      <c r="D563" s="89" t="s">
        <v>4202</v>
      </c>
      <c r="E563" s="89" t="s">
        <v>4219</v>
      </c>
      <c r="F563" s="89" t="s">
        <v>4295</v>
      </c>
      <c r="G563" s="89" t="s">
        <v>4296</v>
      </c>
      <c r="H563" s="89" t="s">
        <v>4297</v>
      </c>
      <c r="I563" s="89">
        <v>0.1056</v>
      </c>
      <c r="J563" s="90" t="s">
        <v>4249</v>
      </c>
      <c r="K563" s="90" t="s">
        <v>5316</v>
      </c>
      <c r="L563" s="90" t="s">
        <v>5317</v>
      </c>
      <c r="M563" s="88">
        <v>43936</v>
      </c>
    </row>
    <row r="564" spans="1:13" ht="33.75" x14ac:dyDescent="0.25">
      <c r="A564" s="89">
        <v>1590</v>
      </c>
      <c r="B564" s="88">
        <v>43761</v>
      </c>
      <c r="C564" s="89" t="s">
        <v>5318</v>
      </c>
      <c r="D564" s="89" t="s">
        <v>4202</v>
      </c>
      <c r="E564" s="89" t="s">
        <v>4204</v>
      </c>
      <c r="F564" s="89" t="s">
        <v>4295</v>
      </c>
      <c r="G564" s="89" t="s">
        <v>4296</v>
      </c>
      <c r="H564" s="89" t="s">
        <v>4297</v>
      </c>
      <c r="I564" s="89">
        <v>19.600000000000001</v>
      </c>
      <c r="J564" s="90" t="s">
        <v>4227</v>
      </c>
      <c r="K564" s="90" t="s">
        <v>5302</v>
      </c>
      <c r="L564" s="90" t="s">
        <v>5164</v>
      </c>
      <c r="M564" s="88">
        <v>44531</v>
      </c>
    </row>
    <row r="565" spans="1:13" ht="22.5" x14ac:dyDescent="0.25">
      <c r="A565" s="89">
        <v>1594</v>
      </c>
      <c r="B565" s="88">
        <v>43780</v>
      </c>
      <c r="C565" s="89" t="s">
        <v>5319</v>
      </c>
      <c r="D565" s="89" t="s">
        <v>4202</v>
      </c>
      <c r="E565" s="89" t="s">
        <v>4203</v>
      </c>
      <c r="F565" s="89" t="s">
        <v>4295</v>
      </c>
      <c r="G565" s="89" t="s">
        <v>4296</v>
      </c>
      <c r="H565" s="89" t="s">
        <v>4297</v>
      </c>
      <c r="I565" s="89">
        <v>1.3</v>
      </c>
      <c r="J565" s="90" t="s">
        <v>4227</v>
      </c>
      <c r="K565" s="90" t="s">
        <v>4469</v>
      </c>
      <c r="L565" s="90" t="s">
        <v>5320</v>
      </c>
      <c r="M565" s="88">
        <v>43905</v>
      </c>
    </row>
    <row r="566" spans="1:13" ht="22.5" x14ac:dyDescent="0.25">
      <c r="A566" s="89">
        <v>1597</v>
      </c>
      <c r="B566" s="88">
        <v>43794</v>
      </c>
      <c r="C566" s="89" t="s">
        <v>5321</v>
      </c>
      <c r="D566" s="89" t="s">
        <v>4202</v>
      </c>
      <c r="E566" s="89" t="s">
        <v>4204</v>
      </c>
      <c r="F566" s="89" t="s">
        <v>4295</v>
      </c>
      <c r="G566" s="89" t="s">
        <v>4296</v>
      </c>
      <c r="H566" s="89" t="s">
        <v>4297</v>
      </c>
      <c r="I566" s="89">
        <v>50</v>
      </c>
      <c r="J566" s="90" t="s">
        <v>4224</v>
      </c>
      <c r="K566" s="90" t="s">
        <v>4225</v>
      </c>
      <c r="L566" s="90" t="s">
        <v>5322</v>
      </c>
      <c r="M566" s="88">
        <v>44166</v>
      </c>
    </row>
    <row r="567" spans="1:13" ht="22.5" x14ac:dyDescent="0.25">
      <c r="A567" s="89">
        <v>1600</v>
      </c>
      <c r="B567" s="88">
        <v>43810</v>
      </c>
      <c r="C567" s="89" t="s">
        <v>5323</v>
      </c>
      <c r="D567" s="89" t="s">
        <v>4202</v>
      </c>
      <c r="E567" s="89" t="s">
        <v>4219</v>
      </c>
      <c r="F567" s="89" t="s">
        <v>4295</v>
      </c>
      <c r="G567" s="89" t="s">
        <v>4296</v>
      </c>
      <c r="H567" s="89" t="s">
        <v>4297</v>
      </c>
      <c r="I567" s="89">
        <v>8.0299999999999994</v>
      </c>
      <c r="J567" s="90" t="s">
        <v>4227</v>
      </c>
      <c r="K567" s="90" t="s">
        <v>4228</v>
      </c>
      <c r="L567" s="90" t="s">
        <v>5211</v>
      </c>
      <c r="M567" s="88">
        <v>44180</v>
      </c>
    </row>
    <row r="568" spans="1:13" ht="22.5" x14ac:dyDescent="0.25">
      <c r="A568" s="89">
        <v>1295</v>
      </c>
      <c r="B568" s="88">
        <v>43811</v>
      </c>
      <c r="C568" s="89" t="s">
        <v>5324</v>
      </c>
      <c r="D568" s="89" t="s">
        <v>4202</v>
      </c>
      <c r="E568" s="89" t="s">
        <v>4203</v>
      </c>
      <c r="F568" s="89" t="s">
        <v>4295</v>
      </c>
      <c r="G568" s="89" t="s">
        <v>4296</v>
      </c>
      <c r="H568" s="89" t="s">
        <v>4297</v>
      </c>
      <c r="I568" s="89">
        <v>9.9</v>
      </c>
      <c r="J568" s="90" t="s">
        <v>4214</v>
      </c>
      <c r="K568" s="90" t="s">
        <v>5325</v>
      </c>
      <c r="L568" s="90" t="s">
        <v>5326</v>
      </c>
      <c r="M568" s="88">
        <v>44134</v>
      </c>
    </row>
    <row r="569" spans="1:13" ht="33.75" x14ac:dyDescent="0.25">
      <c r="A569" s="89">
        <v>1602</v>
      </c>
      <c r="B569" s="88">
        <v>43817</v>
      </c>
      <c r="C569" s="89" t="s">
        <v>5327</v>
      </c>
      <c r="D569" s="89" t="s">
        <v>4202</v>
      </c>
      <c r="E569" s="89" t="s">
        <v>4219</v>
      </c>
      <c r="F569" s="89" t="s">
        <v>4295</v>
      </c>
      <c r="G569" s="89" t="s">
        <v>4296</v>
      </c>
      <c r="H569" s="89" t="s">
        <v>4297</v>
      </c>
      <c r="I569" s="89">
        <v>50</v>
      </c>
      <c r="J569" s="90" t="s">
        <v>4229</v>
      </c>
      <c r="K569" s="90" t="s">
        <v>4896</v>
      </c>
      <c r="L569" s="90" t="s">
        <v>5312</v>
      </c>
      <c r="M569" s="88">
        <v>44312</v>
      </c>
    </row>
    <row r="570" spans="1:13" ht="22.5" x14ac:dyDescent="0.25">
      <c r="A570" s="89">
        <v>128</v>
      </c>
      <c r="B570" s="88">
        <v>43867</v>
      </c>
      <c r="C570" s="89" t="s">
        <v>5329</v>
      </c>
      <c r="D570" s="89" t="s">
        <v>4202</v>
      </c>
      <c r="E570" s="89" t="s">
        <v>4203</v>
      </c>
      <c r="F570" s="89" t="s">
        <v>4295</v>
      </c>
      <c r="G570" s="89" t="s">
        <v>4296</v>
      </c>
      <c r="H570" s="89" t="s">
        <v>4297</v>
      </c>
      <c r="I570" s="89">
        <v>28</v>
      </c>
      <c r="J570" s="90" t="s">
        <v>4208</v>
      </c>
      <c r="K570" s="90" t="s">
        <v>4209</v>
      </c>
      <c r="L570" s="90" t="s">
        <v>5330</v>
      </c>
      <c r="M570" s="88">
        <v>44105</v>
      </c>
    </row>
    <row r="571" spans="1:13" ht="22.5" x14ac:dyDescent="0.25">
      <c r="A571" s="89">
        <v>3482</v>
      </c>
      <c r="B571" s="88">
        <v>43871</v>
      </c>
      <c r="C571" s="89" t="s">
        <v>5331</v>
      </c>
      <c r="D571" s="89" t="s">
        <v>4202</v>
      </c>
      <c r="E571" s="89" t="s">
        <v>4204</v>
      </c>
      <c r="F571" s="89" t="s">
        <v>4295</v>
      </c>
      <c r="G571" s="89" t="s">
        <v>4296</v>
      </c>
      <c r="H571" s="89" t="s">
        <v>4297</v>
      </c>
      <c r="I571" s="89">
        <v>70</v>
      </c>
      <c r="J571" s="90" t="s">
        <v>4247</v>
      </c>
      <c r="K571" s="90" t="s">
        <v>4248</v>
      </c>
      <c r="L571" s="90" t="s">
        <v>5332</v>
      </c>
      <c r="M571" s="88">
        <v>45078</v>
      </c>
    </row>
    <row r="572" spans="1:13" ht="22.5" x14ac:dyDescent="0.25">
      <c r="A572" s="89">
        <v>3483</v>
      </c>
      <c r="B572" s="88">
        <v>43879</v>
      </c>
      <c r="C572" s="89" t="s">
        <v>5333</v>
      </c>
      <c r="D572" s="89" t="s">
        <v>4202</v>
      </c>
      <c r="E572" s="89" t="s">
        <v>4219</v>
      </c>
      <c r="F572" s="89" t="s">
        <v>4295</v>
      </c>
      <c r="G572" s="89" t="s">
        <v>4296</v>
      </c>
      <c r="H572" s="89" t="s">
        <v>4297</v>
      </c>
      <c r="I572" s="89">
        <v>45</v>
      </c>
      <c r="J572" s="90" t="s">
        <v>4224</v>
      </c>
      <c r="K572" s="90" t="s">
        <v>5334</v>
      </c>
      <c r="L572" s="90" t="s">
        <v>5335</v>
      </c>
      <c r="M572" s="88">
        <v>44373</v>
      </c>
    </row>
    <row r="573" spans="1:13" ht="22.5" x14ac:dyDescent="0.25">
      <c r="A573" s="89">
        <v>1608</v>
      </c>
      <c r="B573" s="88">
        <v>43880</v>
      </c>
      <c r="C573" s="89" t="s">
        <v>379</v>
      </c>
      <c r="D573" s="89" t="s">
        <v>4202</v>
      </c>
      <c r="E573" s="89" t="s">
        <v>4219</v>
      </c>
      <c r="F573" s="89" t="s">
        <v>4295</v>
      </c>
      <c r="G573" s="89" t="s">
        <v>4296</v>
      </c>
      <c r="H573" s="89" t="s">
        <v>4297</v>
      </c>
      <c r="I573" s="89">
        <v>20</v>
      </c>
      <c r="J573" s="90" t="s">
        <v>4205</v>
      </c>
      <c r="K573" s="90" t="s">
        <v>4687</v>
      </c>
      <c r="L573" s="90" t="s">
        <v>5127</v>
      </c>
      <c r="M573" s="88">
        <v>44713</v>
      </c>
    </row>
    <row r="574" spans="1:13" ht="22.5" x14ac:dyDescent="0.25">
      <c r="A574" s="89">
        <v>1610</v>
      </c>
      <c r="B574" s="88">
        <v>43906</v>
      </c>
      <c r="C574" s="89" t="s">
        <v>370</v>
      </c>
      <c r="D574" s="89" t="s">
        <v>4202</v>
      </c>
      <c r="E574" s="89" t="s">
        <v>4219</v>
      </c>
      <c r="F574" s="89" t="s">
        <v>4295</v>
      </c>
      <c r="G574" s="89" t="s">
        <v>4296</v>
      </c>
      <c r="H574" s="89" t="s">
        <v>4297</v>
      </c>
      <c r="I574" s="89">
        <v>5</v>
      </c>
      <c r="J574" s="90" t="s">
        <v>4205</v>
      </c>
      <c r="K574" s="90" t="s">
        <v>4687</v>
      </c>
      <c r="L574" s="90" t="s">
        <v>5127</v>
      </c>
      <c r="M574" s="88">
        <v>44713</v>
      </c>
    </row>
    <row r="575" spans="1:13" ht="22.5" x14ac:dyDescent="0.25">
      <c r="A575" s="89">
        <v>1515</v>
      </c>
      <c r="B575" s="88">
        <v>43921</v>
      </c>
      <c r="C575" s="89" t="s">
        <v>5336</v>
      </c>
      <c r="D575" s="89" t="s">
        <v>4202</v>
      </c>
      <c r="E575" s="89" t="s">
        <v>4204</v>
      </c>
      <c r="F575" s="89" t="s">
        <v>4295</v>
      </c>
      <c r="G575" s="89" t="s">
        <v>4296</v>
      </c>
      <c r="H575" s="89" t="s">
        <v>4297</v>
      </c>
      <c r="I575" s="89">
        <v>19.899999999999999</v>
      </c>
      <c r="J575" s="90" t="s">
        <v>4214</v>
      </c>
      <c r="K575" s="90" t="s">
        <v>5325</v>
      </c>
      <c r="L575" s="90" t="s">
        <v>5337</v>
      </c>
      <c r="M575" s="88">
        <v>44445</v>
      </c>
    </row>
    <row r="576" spans="1:13" ht="33.75" x14ac:dyDescent="0.25">
      <c r="A576" s="89">
        <v>1615</v>
      </c>
      <c r="B576" s="88">
        <v>43935</v>
      </c>
      <c r="C576" s="89" t="s">
        <v>5338</v>
      </c>
      <c r="D576" s="89" t="s">
        <v>4202</v>
      </c>
      <c r="E576" s="89" t="s">
        <v>4219</v>
      </c>
      <c r="F576" s="89" t="s">
        <v>4295</v>
      </c>
      <c r="G576" s="89" t="s">
        <v>4296</v>
      </c>
      <c r="H576" s="89" t="s">
        <v>4297</v>
      </c>
      <c r="I576" s="89">
        <v>9.9</v>
      </c>
      <c r="J576" s="90" t="s">
        <v>4259</v>
      </c>
      <c r="K576" s="90" t="s">
        <v>5339</v>
      </c>
      <c r="L576" s="90" t="s">
        <v>5340</v>
      </c>
      <c r="M576" s="88">
        <v>44774</v>
      </c>
    </row>
    <row r="577" spans="1:13" ht="33.75" x14ac:dyDescent="0.25">
      <c r="A577" s="89">
        <v>1617</v>
      </c>
      <c r="B577" s="88">
        <v>43935</v>
      </c>
      <c r="C577" s="89" t="s">
        <v>5341</v>
      </c>
      <c r="D577" s="89" t="s">
        <v>4202</v>
      </c>
      <c r="E577" s="89" t="s">
        <v>4219</v>
      </c>
      <c r="F577" s="89" t="s">
        <v>4295</v>
      </c>
      <c r="G577" s="89" t="s">
        <v>4296</v>
      </c>
      <c r="H577" s="89" t="s">
        <v>4297</v>
      </c>
      <c r="I577" s="89">
        <v>9.9</v>
      </c>
      <c r="J577" s="90" t="s">
        <v>24</v>
      </c>
      <c r="K577" s="90" t="s">
        <v>4213</v>
      </c>
      <c r="L577" s="90" t="s">
        <v>5340</v>
      </c>
      <c r="M577" s="88">
        <v>44409</v>
      </c>
    </row>
    <row r="578" spans="1:13" ht="22.5" x14ac:dyDescent="0.25">
      <c r="A578" s="89">
        <v>1619</v>
      </c>
      <c r="B578" s="88">
        <v>43956</v>
      </c>
      <c r="C578" s="89" t="s">
        <v>5342</v>
      </c>
      <c r="D578" s="89" t="s">
        <v>4202</v>
      </c>
      <c r="E578" s="89" t="s">
        <v>4219</v>
      </c>
      <c r="F578" s="89" t="s">
        <v>4295</v>
      </c>
      <c r="G578" s="89" t="s">
        <v>4296</v>
      </c>
      <c r="H578" s="89" t="s">
        <v>4297</v>
      </c>
      <c r="I578" s="89">
        <v>99</v>
      </c>
      <c r="J578" s="90" t="s">
        <v>4247</v>
      </c>
      <c r="K578" s="90" t="s">
        <v>5343</v>
      </c>
      <c r="L578" s="90" t="s">
        <v>5344</v>
      </c>
      <c r="M578" s="88">
        <v>45261</v>
      </c>
    </row>
    <row r="579" spans="1:13" ht="22.5" x14ac:dyDescent="0.25">
      <c r="A579" s="89">
        <v>1624</v>
      </c>
      <c r="B579" s="88">
        <v>43969</v>
      </c>
      <c r="C579" s="89" t="s">
        <v>5345</v>
      </c>
      <c r="D579" s="89" t="s">
        <v>4202</v>
      </c>
      <c r="E579" s="89" t="s">
        <v>4204</v>
      </c>
      <c r="F579" s="89" t="s">
        <v>4295</v>
      </c>
      <c r="G579" s="89" t="s">
        <v>4296</v>
      </c>
      <c r="H579" s="89" t="s">
        <v>4297</v>
      </c>
      <c r="I579" s="89">
        <v>40</v>
      </c>
      <c r="J579" s="90" t="s">
        <v>24</v>
      </c>
      <c r="K579" s="90" t="s">
        <v>5346</v>
      </c>
      <c r="L579" s="90" t="s">
        <v>5347</v>
      </c>
      <c r="M579" s="88">
        <v>44927</v>
      </c>
    </row>
    <row r="580" spans="1:13" ht="33.75" x14ac:dyDescent="0.25">
      <c r="A580" s="89">
        <v>1075</v>
      </c>
      <c r="B580" s="88">
        <v>43977</v>
      </c>
      <c r="C580" s="89" t="s">
        <v>5350</v>
      </c>
      <c r="D580" s="89" t="s">
        <v>4202</v>
      </c>
      <c r="E580" s="89" t="s">
        <v>4203</v>
      </c>
      <c r="F580" s="89" t="s">
        <v>4295</v>
      </c>
      <c r="G580" s="89" t="s">
        <v>4296</v>
      </c>
      <c r="H580" s="89" t="s">
        <v>4297</v>
      </c>
      <c r="I580" s="89">
        <v>19.989999999999998</v>
      </c>
      <c r="J580" s="90" t="s">
        <v>4259</v>
      </c>
      <c r="K580" s="90" t="s">
        <v>5351</v>
      </c>
      <c r="L580" s="90" t="s">
        <v>5350</v>
      </c>
      <c r="M580" s="88">
        <v>44196</v>
      </c>
    </row>
    <row r="581" spans="1:13" ht="22.5" x14ac:dyDescent="0.25">
      <c r="A581" s="89">
        <v>3484</v>
      </c>
      <c r="B581" s="88">
        <v>43977</v>
      </c>
      <c r="C581" s="89" t="s">
        <v>5352</v>
      </c>
      <c r="D581" s="89" t="s">
        <v>4202</v>
      </c>
      <c r="E581" s="89" t="s">
        <v>4219</v>
      </c>
      <c r="F581" s="89" t="s">
        <v>4295</v>
      </c>
      <c r="G581" s="89" t="s">
        <v>4296</v>
      </c>
      <c r="H581" s="89" t="s">
        <v>4297</v>
      </c>
      <c r="I581" s="89">
        <v>3</v>
      </c>
      <c r="J581" s="90" t="s">
        <v>4235</v>
      </c>
      <c r="K581" s="90" t="s">
        <v>5353</v>
      </c>
      <c r="L581" s="90" t="s">
        <v>5164</v>
      </c>
      <c r="M581" s="88">
        <v>44287</v>
      </c>
    </row>
    <row r="582" spans="1:13" ht="33.75" x14ac:dyDescent="0.25">
      <c r="A582" s="89">
        <v>1630</v>
      </c>
      <c r="B582" s="88">
        <v>43979</v>
      </c>
      <c r="C582" s="89" t="s">
        <v>5354</v>
      </c>
      <c r="D582" s="89" t="s">
        <v>4202</v>
      </c>
      <c r="E582" s="89" t="s">
        <v>4219</v>
      </c>
      <c r="F582" s="89" t="s">
        <v>4295</v>
      </c>
      <c r="G582" s="89" t="s">
        <v>4296</v>
      </c>
      <c r="H582" s="89" t="s">
        <v>4297</v>
      </c>
      <c r="I582" s="89">
        <v>8</v>
      </c>
      <c r="J582" s="90" t="s">
        <v>4229</v>
      </c>
      <c r="K582" s="90" t="s">
        <v>4230</v>
      </c>
      <c r="L582" s="90" t="s">
        <v>5355</v>
      </c>
      <c r="M582" s="88">
        <v>44926</v>
      </c>
    </row>
    <row r="583" spans="1:13" ht="22.5" x14ac:dyDescent="0.25">
      <c r="A583" s="89">
        <v>1632</v>
      </c>
      <c r="B583" s="88">
        <v>43984</v>
      </c>
      <c r="C583" s="89" t="s">
        <v>5358</v>
      </c>
      <c r="D583" s="89" t="s">
        <v>4202</v>
      </c>
      <c r="E583" s="89" t="s">
        <v>4219</v>
      </c>
      <c r="F583" s="89" t="s">
        <v>4295</v>
      </c>
      <c r="G583" s="89" t="s">
        <v>4296</v>
      </c>
      <c r="H583" s="89" t="s">
        <v>4297</v>
      </c>
      <c r="I583" s="89">
        <v>99</v>
      </c>
      <c r="J583" s="90" t="s">
        <v>4249</v>
      </c>
      <c r="K583" s="90" t="s">
        <v>5178</v>
      </c>
      <c r="L583" s="90" t="s">
        <v>5344</v>
      </c>
      <c r="M583" s="88">
        <v>45261</v>
      </c>
    </row>
    <row r="584" spans="1:13" ht="33.75" x14ac:dyDescent="0.25">
      <c r="A584" s="89">
        <v>1633</v>
      </c>
      <c r="B584" s="88">
        <v>43985</v>
      </c>
      <c r="C584" s="89" t="s">
        <v>5359</v>
      </c>
      <c r="D584" s="89" t="s">
        <v>4202</v>
      </c>
      <c r="E584" s="89" t="s">
        <v>4219</v>
      </c>
      <c r="F584" s="89" t="s">
        <v>4295</v>
      </c>
      <c r="G584" s="89" t="s">
        <v>4296</v>
      </c>
      <c r="H584" s="89" t="s">
        <v>4297</v>
      </c>
      <c r="I584" s="89">
        <v>100</v>
      </c>
      <c r="J584" s="90" t="s">
        <v>17</v>
      </c>
      <c r="K584" s="90" t="s">
        <v>5360</v>
      </c>
      <c r="L584" s="90" t="s">
        <v>5361</v>
      </c>
      <c r="M584" s="88">
        <v>44909</v>
      </c>
    </row>
    <row r="585" spans="1:13" ht="22.5" x14ac:dyDescent="0.25">
      <c r="A585" s="89">
        <v>1635</v>
      </c>
      <c r="B585" s="88">
        <v>43987</v>
      </c>
      <c r="C585" s="89" t="s">
        <v>5366</v>
      </c>
      <c r="D585" s="89" t="s">
        <v>4202</v>
      </c>
      <c r="E585" s="89" t="s">
        <v>4204</v>
      </c>
      <c r="F585" s="89" t="s">
        <v>4295</v>
      </c>
      <c r="G585" s="89" t="s">
        <v>4296</v>
      </c>
      <c r="H585" s="89" t="s">
        <v>4297</v>
      </c>
      <c r="I585" s="89">
        <v>4.5</v>
      </c>
      <c r="J585" s="90" t="s">
        <v>4224</v>
      </c>
      <c r="K585" s="90" t="s">
        <v>4683</v>
      </c>
      <c r="L585" s="90" t="s">
        <v>5367</v>
      </c>
      <c r="M585" s="88">
        <v>44356</v>
      </c>
    </row>
    <row r="586" spans="1:13" ht="22.5" x14ac:dyDescent="0.25">
      <c r="A586" s="89">
        <v>1639</v>
      </c>
      <c r="B586" s="88">
        <v>43993</v>
      </c>
      <c r="C586" s="89" t="s">
        <v>5368</v>
      </c>
      <c r="D586" s="89" t="s">
        <v>4202</v>
      </c>
      <c r="E586" s="89" t="s">
        <v>4219</v>
      </c>
      <c r="F586" s="89" t="s">
        <v>4295</v>
      </c>
      <c r="G586" s="89" t="s">
        <v>4296</v>
      </c>
      <c r="H586" s="89" t="s">
        <v>4297</v>
      </c>
      <c r="I586" s="89">
        <v>1.5</v>
      </c>
      <c r="J586" s="90" t="s">
        <v>4208</v>
      </c>
      <c r="K586" s="90" t="s">
        <v>4312</v>
      </c>
      <c r="L586" s="90" t="s">
        <v>5309</v>
      </c>
      <c r="M586" s="88">
        <v>44089</v>
      </c>
    </row>
    <row r="587" spans="1:13" ht="33.75" x14ac:dyDescent="0.25">
      <c r="A587" s="89">
        <v>463</v>
      </c>
      <c r="B587" s="88">
        <v>44007</v>
      </c>
      <c r="C587" s="89" t="s">
        <v>5369</v>
      </c>
      <c r="D587" s="89" t="s">
        <v>4202</v>
      </c>
      <c r="E587" s="89" t="s">
        <v>4204</v>
      </c>
      <c r="F587" s="89" t="s">
        <v>4295</v>
      </c>
      <c r="G587" s="89" t="s">
        <v>4296</v>
      </c>
      <c r="H587" s="89" t="s">
        <v>4297</v>
      </c>
      <c r="I587" s="89">
        <v>70</v>
      </c>
      <c r="J587" s="90" t="s">
        <v>4216</v>
      </c>
      <c r="K587" s="90" t="s">
        <v>5234</v>
      </c>
      <c r="L587" s="90" t="s">
        <v>5370</v>
      </c>
      <c r="M587" s="88">
        <v>44926</v>
      </c>
    </row>
    <row r="588" spans="1:13" ht="33.75" x14ac:dyDescent="0.25">
      <c r="A588" s="89">
        <v>1643</v>
      </c>
      <c r="B588" s="88">
        <v>44025</v>
      </c>
      <c r="C588" s="89" t="s">
        <v>5371</v>
      </c>
      <c r="D588" s="89" t="s">
        <v>4202</v>
      </c>
      <c r="E588" s="89" t="s">
        <v>4219</v>
      </c>
      <c r="F588" s="89" t="s">
        <v>4295</v>
      </c>
      <c r="G588" s="89" t="s">
        <v>4296</v>
      </c>
      <c r="H588" s="89" t="s">
        <v>4297</v>
      </c>
      <c r="I588" s="89">
        <v>19.899999999999999</v>
      </c>
      <c r="J588" s="90" t="s">
        <v>4229</v>
      </c>
      <c r="K588" s="90" t="s">
        <v>4896</v>
      </c>
      <c r="L588" s="90" t="s">
        <v>5312</v>
      </c>
      <c r="M588" s="88">
        <v>44681</v>
      </c>
    </row>
    <row r="589" spans="1:13" ht="33.75" x14ac:dyDescent="0.25">
      <c r="A589" s="89">
        <v>1644</v>
      </c>
      <c r="B589" s="88">
        <v>44025</v>
      </c>
      <c r="C589" s="89" t="s">
        <v>5372</v>
      </c>
      <c r="D589" s="89" t="s">
        <v>4202</v>
      </c>
      <c r="E589" s="89" t="s">
        <v>4219</v>
      </c>
      <c r="F589" s="89" t="s">
        <v>4295</v>
      </c>
      <c r="G589" s="89" t="s">
        <v>4296</v>
      </c>
      <c r="H589" s="89" t="s">
        <v>4297</v>
      </c>
      <c r="I589" s="89">
        <v>19.899999999999999</v>
      </c>
      <c r="J589" s="90" t="s">
        <v>4229</v>
      </c>
      <c r="K589" s="90" t="s">
        <v>4896</v>
      </c>
      <c r="L589" s="90" t="s">
        <v>5312</v>
      </c>
      <c r="M589" s="88">
        <v>44681</v>
      </c>
    </row>
    <row r="590" spans="1:13" ht="67.5" x14ac:dyDescent="0.25">
      <c r="A590" s="89">
        <v>751</v>
      </c>
      <c r="B590" s="88">
        <v>44033</v>
      </c>
      <c r="C590" s="89" t="s">
        <v>5373</v>
      </c>
      <c r="D590" s="89" t="s">
        <v>4202</v>
      </c>
      <c r="E590" s="89" t="s">
        <v>4204</v>
      </c>
      <c r="F590" s="89" t="s">
        <v>4295</v>
      </c>
      <c r="G590" s="89" t="s">
        <v>4296</v>
      </c>
      <c r="H590" s="89" t="s">
        <v>4297</v>
      </c>
      <c r="I590" s="89">
        <v>400</v>
      </c>
      <c r="J590" s="90" t="s">
        <v>4205</v>
      </c>
      <c r="K590" s="90" t="s">
        <v>4876</v>
      </c>
      <c r="L590" s="90" t="s">
        <v>5374</v>
      </c>
      <c r="M590" s="88">
        <v>45076</v>
      </c>
    </row>
    <row r="591" spans="1:13" ht="22.5" x14ac:dyDescent="0.25">
      <c r="A591" s="89">
        <v>1108</v>
      </c>
      <c r="B591" s="88">
        <v>44035</v>
      </c>
      <c r="C591" s="89" t="s">
        <v>5375</v>
      </c>
      <c r="D591" s="89" t="s">
        <v>4202</v>
      </c>
      <c r="E591" s="89" t="s">
        <v>4219</v>
      </c>
      <c r="F591" s="89" t="s">
        <v>4295</v>
      </c>
      <c r="G591" s="89" t="s">
        <v>4296</v>
      </c>
      <c r="H591" s="89" t="s">
        <v>4297</v>
      </c>
      <c r="I591" s="89">
        <v>9.9</v>
      </c>
      <c r="J591" s="90" t="s">
        <v>4224</v>
      </c>
      <c r="K591" s="90" t="s">
        <v>4225</v>
      </c>
      <c r="L591" s="90" t="s">
        <v>5376</v>
      </c>
      <c r="M591" s="88">
        <v>44440</v>
      </c>
    </row>
    <row r="592" spans="1:13" ht="22.5" x14ac:dyDescent="0.25">
      <c r="A592" s="89">
        <v>1174</v>
      </c>
      <c r="B592" s="88">
        <v>44035</v>
      </c>
      <c r="C592" s="89" t="s">
        <v>5377</v>
      </c>
      <c r="D592" s="89" t="s">
        <v>4202</v>
      </c>
      <c r="E592" s="89" t="s">
        <v>4219</v>
      </c>
      <c r="F592" s="89" t="s">
        <v>4295</v>
      </c>
      <c r="G592" s="89" t="s">
        <v>4296</v>
      </c>
      <c r="H592" s="89" t="s">
        <v>4297</v>
      </c>
      <c r="I592" s="89">
        <v>9.9</v>
      </c>
      <c r="J592" s="90" t="s">
        <v>4224</v>
      </c>
      <c r="K592" s="90" t="s">
        <v>4225</v>
      </c>
      <c r="L592" s="90" t="s">
        <v>5378</v>
      </c>
      <c r="M592" s="88">
        <v>44531</v>
      </c>
    </row>
    <row r="593" spans="1:13" ht="67.5" x14ac:dyDescent="0.25">
      <c r="A593" s="89">
        <v>571</v>
      </c>
      <c r="B593" s="88">
        <v>44040</v>
      </c>
      <c r="C593" s="89" t="s">
        <v>5379</v>
      </c>
      <c r="D593" s="89" t="s">
        <v>4202</v>
      </c>
      <c r="E593" s="89" t="s">
        <v>4204</v>
      </c>
      <c r="F593" s="89" t="s">
        <v>4295</v>
      </c>
      <c r="G593" s="89" t="s">
        <v>4296</v>
      </c>
      <c r="H593" s="89" t="s">
        <v>4297</v>
      </c>
      <c r="I593" s="89">
        <v>1.7160000000000002E-2</v>
      </c>
      <c r="J593" s="90" t="s">
        <v>4217</v>
      </c>
      <c r="K593" s="90" t="s">
        <v>4218</v>
      </c>
      <c r="L593" s="90" t="s">
        <v>5380</v>
      </c>
      <c r="M593" s="88">
        <v>44109</v>
      </c>
    </row>
    <row r="594" spans="1:13" ht="22.5" x14ac:dyDescent="0.25">
      <c r="A594" s="89">
        <v>809</v>
      </c>
      <c r="B594" s="88">
        <v>44049</v>
      </c>
      <c r="C594" s="89" t="s">
        <v>5381</v>
      </c>
      <c r="D594" s="89" t="s">
        <v>4202</v>
      </c>
      <c r="E594" s="89" t="s">
        <v>4204</v>
      </c>
      <c r="F594" s="89" t="s">
        <v>4295</v>
      </c>
      <c r="G594" s="89" t="s">
        <v>4296</v>
      </c>
      <c r="H594" s="89" t="s">
        <v>4297</v>
      </c>
      <c r="I594" s="89">
        <v>9.9</v>
      </c>
      <c r="J594" s="90" t="s">
        <v>4229</v>
      </c>
      <c r="K594" s="90" t="s">
        <v>4977</v>
      </c>
      <c r="L594" s="90" t="s">
        <v>5309</v>
      </c>
      <c r="M594" s="88">
        <v>44557</v>
      </c>
    </row>
    <row r="595" spans="1:13" ht="33.75" x14ac:dyDescent="0.25">
      <c r="A595" s="89">
        <v>1651</v>
      </c>
      <c r="B595" s="88">
        <v>44055</v>
      </c>
      <c r="C595" s="89" t="s">
        <v>5382</v>
      </c>
      <c r="D595" s="89" t="s">
        <v>4202</v>
      </c>
      <c r="E595" s="89" t="s">
        <v>4219</v>
      </c>
      <c r="F595" s="89" t="s">
        <v>4295</v>
      </c>
      <c r="G595" s="89" t="s">
        <v>4296</v>
      </c>
      <c r="H595" s="89" t="s">
        <v>4297</v>
      </c>
      <c r="I595" s="89">
        <v>40</v>
      </c>
      <c r="J595" s="90" t="s">
        <v>4229</v>
      </c>
      <c r="K595" s="90" t="s">
        <v>4896</v>
      </c>
      <c r="L595" s="90" t="s">
        <v>4280</v>
      </c>
      <c r="M595" s="88">
        <v>44713</v>
      </c>
    </row>
    <row r="596" spans="1:13" ht="33.75" x14ac:dyDescent="0.25">
      <c r="A596" s="89">
        <v>1652</v>
      </c>
      <c r="B596" s="88">
        <v>44055</v>
      </c>
      <c r="C596" s="89" t="s">
        <v>5383</v>
      </c>
      <c r="D596" s="89" t="s">
        <v>4202</v>
      </c>
      <c r="E596" s="89" t="s">
        <v>4219</v>
      </c>
      <c r="F596" s="89" t="s">
        <v>4295</v>
      </c>
      <c r="G596" s="89" t="s">
        <v>4296</v>
      </c>
      <c r="H596" s="89" t="s">
        <v>4297</v>
      </c>
      <c r="I596" s="89">
        <v>40</v>
      </c>
      <c r="J596" s="90" t="s">
        <v>4229</v>
      </c>
      <c r="K596" s="90" t="s">
        <v>5384</v>
      </c>
      <c r="L596" s="90" t="s">
        <v>4280</v>
      </c>
      <c r="M596" s="88">
        <v>44713</v>
      </c>
    </row>
    <row r="597" spans="1:13" ht="22.5" x14ac:dyDescent="0.25">
      <c r="A597" s="89">
        <v>1653</v>
      </c>
      <c r="B597" s="88">
        <v>44068</v>
      </c>
      <c r="C597" s="89" t="s">
        <v>5385</v>
      </c>
      <c r="D597" s="89" t="s">
        <v>4202</v>
      </c>
      <c r="E597" s="89" t="s">
        <v>4219</v>
      </c>
      <c r="F597" s="89" t="s">
        <v>4295</v>
      </c>
      <c r="G597" s="89" t="s">
        <v>4296</v>
      </c>
      <c r="H597" s="89" t="s">
        <v>4297</v>
      </c>
      <c r="I597" s="89">
        <v>19.899999999999999</v>
      </c>
      <c r="J597" s="90" t="s">
        <v>4222</v>
      </c>
      <c r="K597" s="90" t="s">
        <v>4305</v>
      </c>
      <c r="L597" s="90" t="s">
        <v>5124</v>
      </c>
      <c r="M597" s="88">
        <v>45261</v>
      </c>
    </row>
    <row r="598" spans="1:13" ht="22.5" x14ac:dyDescent="0.25">
      <c r="A598" s="89">
        <v>1655</v>
      </c>
      <c r="B598" s="88">
        <v>44068</v>
      </c>
      <c r="C598" s="89" t="s">
        <v>5387</v>
      </c>
      <c r="D598" s="89" t="s">
        <v>4202</v>
      </c>
      <c r="E598" s="89" t="s">
        <v>4219</v>
      </c>
      <c r="F598" s="89" t="s">
        <v>4295</v>
      </c>
      <c r="G598" s="89" t="s">
        <v>4296</v>
      </c>
      <c r="H598" s="89" t="s">
        <v>4297</v>
      </c>
      <c r="I598" s="89">
        <v>99.9</v>
      </c>
      <c r="J598" s="90" t="s">
        <v>24</v>
      </c>
      <c r="K598" s="90" t="s">
        <v>4244</v>
      </c>
      <c r="L598" s="90" t="s">
        <v>5124</v>
      </c>
      <c r="M598" s="88">
        <v>45137</v>
      </c>
    </row>
    <row r="599" spans="1:13" ht="22.5" x14ac:dyDescent="0.25">
      <c r="A599" s="89">
        <v>1656</v>
      </c>
      <c r="B599" s="88">
        <v>44068</v>
      </c>
      <c r="C599" s="89" t="s">
        <v>5388</v>
      </c>
      <c r="D599" s="89" t="s">
        <v>4202</v>
      </c>
      <c r="E599" s="89" t="s">
        <v>4219</v>
      </c>
      <c r="F599" s="89" t="s">
        <v>4295</v>
      </c>
      <c r="G599" s="89" t="s">
        <v>4296</v>
      </c>
      <c r="H599" s="89" t="s">
        <v>4297</v>
      </c>
      <c r="I599" s="89">
        <v>99.9</v>
      </c>
      <c r="J599" s="90" t="s">
        <v>24</v>
      </c>
      <c r="K599" s="90" t="s">
        <v>4244</v>
      </c>
      <c r="L599" s="90" t="s">
        <v>5124</v>
      </c>
      <c r="M599" s="88">
        <v>45137</v>
      </c>
    </row>
    <row r="600" spans="1:13" ht="22.5" x14ac:dyDescent="0.25">
      <c r="A600" s="89">
        <v>1657</v>
      </c>
      <c r="B600" s="88">
        <v>44068</v>
      </c>
      <c r="C600" s="89" t="s">
        <v>5389</v>
      </c>
      <c r="D600" s="89" t="s">
        <v>4202</v>
      </c>
      <c r="E600" s="89" t="s">
        <v>4219</v>
      </c>
      <c r="F600" s="89" t="s">
        <v>4295</v>
      </c>
      <c r="G600" s="89" t="s">
        <v>4296</v>
      </c>
      <c r="H600" s="89" t="s">
        <v>4297</v>
      </c>
      <c r="I600" s="89">
        <v>99.9</v>
      </c>
      <c r="J600" s="90" t="s">
        <v>24</v>
      </c>
      <c r="K600" s="90" t="s">
        <v>4244</v>
      </c>
      <c r="L600" s="90" t="s">
        <v>5124</v>
      </c>
      <c r="M600" s="88">
        <v>45137</v>
      </c>
    </row>
    <row r="601" spans="1:13" ht="33.75" x14ac:dyDescent="0.25">
      <c r="A601" s="89">
        <v>1534</v>
      </c>
      <c r="B601" s="88">
        <v>44071</v>
      </c>
      <c r="C601" s="89" t="s">
        <v>5391</v>
      </c>
      <c r="D601" s="89" t="s">
        <v>4202</v>
      </c>
      <c r="E601" s="89" t="s">
        <v>4204</v>
      </c>
      <c r="F601" s="89" t="s">
        <v>4295</v>
      </c>
      <c r="G601" s="89" t="s">
        <v>4296</v>
      </c>
      <c r="H601" s="89" t="s">
        <v>4297</v>
      </c>
      <c r="I601" s="89">
        <v>1</v>
      </c>
      <c r="J601" s="90" t="s">
        <v>4674</v>
      </c>
      <c r="K601" s="90" t="s">
        <v>5392</v>
      </c>
      <c r="L601" s="90" t="s">
        <v>5164</v>
      </c>
      <c r="M601" s="88">
        <v>44470</v>
      </c>
    </row>
    <row r="602" spans="1:13" ht="22.5" x14ac:dyDescent="0.25">
      <c r="A602" s="89">
        <v>1658</v>
      </c>
      <c r="B602" s="88">
        <v>44076</v>
      </c>
      <c r="C602" s="89" t="s">
        <v>2534</v>
      </c>
      <c r="D602" s="89" t="s">
        <v>4202</v>
      </c>
      <c r="E602" s="89" t="s">
        <v>4219</v>
      </c>
      <c r="F602" s="89" t="s">
        <v>4295</v>
      </c>
      <c r="G602" s="89" t="s">
        <v>4296</v>
      </c>
      <c r="H602" s="89" t="s">
        <v>4297</v>
      </c>
      <c r="I602" s="89">
        <v>100</v>
      </c>
      <c r="J602" s="90" t="s">
        <v>4222</v>
      </c>
      <c r="K602" s="90" t="s">
        <v>4223</v>
      </c>
      <c r="L602" s="90" t="s">
        <v>5393</v>
      </c>
      <c r="M602" s="88">
        <v>44986</v>
      </c>
    </row>
    <row r="603" spans="1:13" ht="22.5" x14ac:dyDescent="0.25">
      <c r="A603" s="89">
        <v>1125</v>
      </c>
      <c r="B603" s="88">
        <v>44102</v>
      </c>
      <c r="C603" s="89" t="s">
        <v>5394</v>
      </c>
      <c r="D603" s="89" t="s">
        <v>4202</v>
      </c>
      <c r="E603" s="89" t="s">
        <v>4219</v>
      </c>
      <c r="F603" s="89" t="s">
        <v>4295</v>
      </c>
      <c r="G603" s="89" t="s">
        <v>4296</v>
      </c>
      <c r="H603" s="89" t="s">
        <v>4297</v>
      </c>
      <c r="I603" s="89">
        <v>9.9</v>
      </c>
      <c r="J603" s="90" t="s">
        <v>4236</v>
      </c>
      <c r="K603" s="90" t="s">
        <v>4284</v>
      </c>
      <c r="L603" s="90" t="s">
        <v>5309</v>
      </c>
      <c r="M603" s="88">
        <v>44713</v>
      </c>
    </row>
    <row r="604" spans="1:13" ht="22.5" x14ac:dyDescent="0.25">
      <c r="A604" s="89">
        <v>1279</v>
      </c>
      <c r="B604" s="88">
        <v>44102</v>
      </c>
      <c r="C604" s="89" t="s">
        <v>5395</v>
      </c>
      <c r="D604" s="89" t="s">
        <v>4202</v>
      </c>
      <c r="E604" s="89" t="s">
        <v>4219</v>
      </c>
      <c r="F604" s="89" t="s">
        <v>4295</v>
      </c>
      <c r="G604" s="89" t="s">
        <v>4296</v>
      </c>
      <c r="H604" s="89" t="s">
        <v>4297</v>
      </c>
      <c r="I604" s="89">
        <v>9.9</v>
      </c>
      <c r="J604" s="90" t="s">
        <v>4236</v>
      </c>
      <c r="K604" s="90" t="s">
        <v>4447</v>
      </c>
      <c r="L604" s="90" t="s">
        <v>5309</v>
      </c>
      <c r="M604" s="88">
        <v>44713</v>
      </c>
    </row>
    <row r="605" spans="1:13" ht="22.5" x14ac:dyDescent="0.25">
      <c r="A605" s="89">
        <v>1190</v>
      </c>
      <c r="B605" s="88">
        <v>44127</v>
      </c>
      <c r="C605" s="89" t="s">
        <v>5397</v>
      </c>
      <c r="D605" s="89" t="s">
        <v>4202</v>
      </c>
      <c r="E605" s="89" t="s">
        <v>4204</v>
      </c>
      <c r="F605" s="89" t="s">
        <v>4295</v>
      </c>
      <c r="G605" s="89" t="s">
        <v>4296</v>
      </c>
      <c r="H605" s="89" t="s">
        <v>4297</v>
      </c>
      <c r="I605" s="89">
        <v>199.5</v>
      </c>
      <c r="J605" s="90" t="s">
        <v>4205</v>
      </c>
      <c r="K605" s="90" t="s">
        <v>4543</v>
      </c>
      <c r="L605" s="90" t="s">
        <v>5398</v>
      </c>
      <c r="M605" s="88">
        <v>44562</v>
      </c>
    </row>
    <row r="606" spans="1:13" ht="22.5" x14ac:dyDescent="0.25">
      <c r="A606" s="89">
        <v>1670</v>
      </c>
      <c r="B606" s="88">
        <v>44133</v>
      </c>
      <c r="C606" s="89" t="s">
        <v>5399</v>
      </c>
      <c r="D606" s="89" t="s">
        <v>4202</v>
      </c>
      <c r="E606" s="89" t="s">
        <v>4204</v>
      </c>
      <c r="F606" s="89" t="s">
        <v>4295</v>
      </c>
      <c r="G606" s="89" t="s">
        <v>4296</v>
      </c>
      <c r="H606" s="89" t="s">
        <v>4297</v>
      </c>
      <c r="I606" s="89">
        <v>99.9</v>
      </c>
      <c r="J606" s="90" t="s">
        <v>4308</v>
      </c>
      <c r="K606" s="90" t="s">
        <v>4478</v>
      </c>
      <c r="L606" s="90" t="s">
        <v>5400</v>
      </c>
      <c r="M606" s="88">
        <v>44926</v>
      </c>
    </row>
    <row r="607" spans="1:13" ht="22.5" x14ac:dyDescent="0.25">
      <c r="A607" s="89">
        <v>1671</v>
      </c>
      <c r="B607" s="88">
        <v>44133</v>
      </c>
      <c r="C607" s="89" t="s">
        <v>5401</v>
      </c>
      <c r="D607" s="89" t="s">
        <v>4202</v>
      </c>
      <c r="E607" s="89" t="s">
        <v>4204</v>
      </c>
      <c r="F607" s="89" t="s">
        <v>4295</v>
      </c>
      <c r="G607" s="89" t="s">
        <v>4296</v>
      </c>
      <c r="H607" s="89" t="s">
        <v>4297</v>
      </c>
      <c r="I607" s="89">
        <v>99.9</v>
      </c>
      <c r="J607" s="90" t="s">
        <v>4308</v>
      </c>
      <c r="K607" s="90" t="s">
        <v>4478</v>
      </c>
      <c r="L607" s="90" t="s">
        <v>5402</v>
      </c>
      <c r="M607" s="88">
        <v>44926</v>
      </c>
    </row>
    <row r="608" spans="1:13" ht="22.5" x14ac:dyDescent="0.25">
      <c r="A608" s="89">
        <v>775</v>
      </c>
      <c r="B608" s="88">
        <v>44140</v>
      </c>
      <c r="C608" s="89" t="s">
        <v>5403</v>
      </c>
      <c r="D608" s="89" t="s">
        <v>4202</v>
      </c>
      <c r="E608" s="89" t="s">
        <v>4204</v>
      </c>
      <c r="F608" s="89" t="s">
        <v>4295</v>
      </c>
      <c r="G608" s="89" t="s">
        <v>4296</v>
      </c>
      <c r="H608" s="89" t="s">
        <v>4297</v>
      </c>
      <c r="I608" s="89">
        <v>9.9</v>
      </c>
      <c r="J608" s="90" t="s">
        <v>4224</v>
      </c>
      <c r="K608" s="90" t="s">
        <v>4265</v>
      </c>
      <c r="L608" s="90" t="s">
        <v>5361</v>
      </c>
      <c r="M608" s="88">
        <v>44532</v>
      </c>
    </row>
    <row r="609" spans="1:13" ht="22.5" x14ac:dyDescent="0.25">
      <c r="A609" s="89">
        <v>1280</v>
      </c>
      <c r="B609" s="88">
        <v>44140</v>
      </c>
      <c r="C609" s="89" t="s">
        <v>5404</v>
      </c>
      <c r="D609" s="89" t="s">
        <v>4202</v>
      </c>
      <c r="E609" s="89" t="s">
        <v>4204</v>
      </c>
      <c r="F609" s="89" t="s">
        <v>4295</v>
      </c>
      <c r="G609" s="89" t="s">
        <v>4296</v>
      </c>
      <c r="H609" s="89" t="s">
        <v>4297</v>
      </c>
      <c r="I609" s="89">
        <v>15.5</v>
      </c>
      <c r="J609" s="90" t="s">
        <v>4224</v>
      </c>
      <c r="K609" s="90" t="s">
        <v>4881</v>
      </c>
      <c r="L609" s="90" t="s">
        <v>5405</v>
      </c>
      <c r="M609" s="88">
        <v>44560</v>
      </c>
    </row>
    <row r="610" spans="1:13" ht="22.5" x14ac:dyDescent="0.25">
      <c r="A610" s="89">
        <v>1673</v>
      </c>
      <c r="B610" s="88">
        <v>44141</v>
      </c>
      <c r="C610" s="89" t="s">
        <v>5406</v>
      </c>
      <c r="D610" s="89" t="s">
        <v>4202</v>
      </c>
      <c r="E610" s="89" t="s">
        <v>4204</v>
      </c>
      <c r="F610" s="89" t="s">
        <v>4295</v>
      </c>
      <c r="G610" s="89" t="s">
        <v>4296</v>
      </c>
      <c r="H610" s="89" t="s">
        <v>4297</v>
      </c>
      <c r="I610" s="89">
        <v>9.9</v>
      </c>
      <c r="J610" s="90" t="s">
        <v>4214</v>
      </c>
      <c r="K610" s="90" t="s">
        <v>5407</v>
      </c>
      <c r="L610" s="90" t="s">
        <v>5361</v>
      </c>
      <c r="M610" s="88">
        <v>44546</v>
      </c>
    </row>
    <row r="611" spans="1:13" ht="22.5" x14ac:dyDescent="0.25">
      <c r="A611" s="89">
        <v>1675</v>
      </c>
      <c r="B611" s="88">
        <v>44144</v>
      </c>
      <c r="C611" s="89" t="s">
        <v>5408</v>
      </c>
      <c r="D611" s="89" t="s">
        <v>4202</v>
      </c>
      <c r="E611" s="89" t="s">
        <v>4204</v>
      </c>
      <c r="F611" s="89" t="s">
        <v>4295</v>
      </c>
      <c r="G611" s="89" t="s">
        <v>4296</v>
      </c>
      <c r="H611" s="89" t="s">
        <v>4297</v>
      </c>
      <c r="I611" s="89">
        <v>9.9</v>
      </c>
      <c r="J611" s="90" t="s">
        <v>4214</v>
      </c>
      <c r="K611" s="90" t="s">
        <v>5409</v>
      </c>
      <c r="L611" s="90" t="s">
        <v>5361</v>
      </c>
      <c r="M611" s="88">
        <v>44546</v>
      </c>
    </row>
    <row r="612" spans="1:13" ht="45" x14ac:dyDescent="0.25">
      <c r="A612" s="89">
        <v>1095</v>
      </c>
      <c r="B612" s="88">
        <v>44153</v>
      </c>
      <c r="C612" s="89" t="s">
        <v>5410</v>
      </c>
      <c r="D612" s="89" t="s">
        <v>4202</v>
      </c>
      <c r="E612" s="89" t="s">
        <v>4203</v>
      </c>
      <c r="F612" s="89" t="s">
        <v>4295</v>
      </c>
      <c r="G612" s="89" t="s">
        <v>4296</v>
      </c>
      <c r="H612" s="89" t="s">
        <v>4297</v>
      </c>
      <c r="I612" s="89">
        <v>2.0299999999999998</v>
      </c>
      <c r="J612" s="90" t="s">
        <v>4513</v>
      </c>
      <c r="K612" s="90" t="s">
        <v>4514</v>
      </c>
      <c r="L612" s="90" t="s">
        <v>5411</v>
      </c>
      <c r="M612" s="88">
        <v>44564</v>
      </c>
    </row>
    <row r="613" spans="1:13" ht="22.5" x14ac:dyDescent="0.25">
      <c r="A613" s="89">
        <v>1394</v>
      </c>
      <c r="B613" s="88">
        <v>44159</v>
      </c>
      <c r="C613" s="89" t="s">
        <v>5412</v>
      </c>
      <c r="D613" s="89" t="s">
        <v>4202</v>
      </c>
      <c r="E613" s="89" t="s">
        <v>4204</v>
      </c>
      <c r="F613" s="89" t="s">
        <v>4295</v>
      </c>
      <c r="G613" s="89" t="s">
        <v>4296</v>
      </c>
      <c r="H613" s="89" t="s">
        <v>4297</v>
      </c>
      <c r="I613" s="89">
        <v>19</v>
      </c>
      <c r="J613" s="90" t="s">
        <v>4224</v>
      </c>
      <c r="K613" s="90" t="s">
        <v>4881</v>
      </c>
      <c r="L613" s="90" t="s">
        <v>4882</v>
      </c>
      <c r="M613" s="88">
        <v>44561</v>
      </c>
    </row>
    <row r="614" spans="1:13" ht="101.25" x14ac:dyDescent="0.25">
      <c r="A614" s="89">
        <v>1678</v>
      </c>
      <c r="B614" s="88">
        <v>44165</v>
      </c>
      <c r="C614" s="89" t="s">
        <v>5413</v>
      </c>
      <c r="D614" s="89" t="s">
        <v>4202</v>
      </c>
      <c r="E614" s="89" t="s">
        <v>4219</v>
      </c>
      <c r="F614" s="89" t="s">
        <v>4295</v>
      </c>
      <c r="G614" s="89" t="s">
        <v>4296</v>
      </c>
      <c r="H614" s="89" t="s">
        <v>4297</v>
      </c>
      <c r="I614" s="89">
        <v>0.35</v>
      </c>
      <c r="J614" s="90" t="s">
        <v>4217</v>
      </c>
      <c r="K614" s="90" t="s">
        <v>5414</v>
      </c>
      <c r="L614" s="90" t="s">
        <v>5415</v>
      </c>
      <c r="M614" s="88">
        <v>44866</v>
      </c>
    </row>
    <row r="615" spans="1:13" ht="22.5" x14ac:dyDescent="0.25">
      <c r="A615" s="89">
        <v>1679</v>
      </c>
      <c r="B615" s="88">
        <v>44165</v>
      </c>
      <c r="C615" s="89" t="s">
        <v>5416</v>
      </c>
      <c r="D615" s="89" t="s">
        <v>4202</v>
      </c>
      <c r="E615" s="89" t="s">
        <v>4204</v>
      </c>
      <c r="F615" s="89" t="s">
        <v>4295</v>
      </c>
      <c r="G615" s="89" t="s">
        <v>4296</v>
      </c>
      <c r="H615" s="89" t="s">
        <v>4297</v>
      </c>
      <c r="I615" s="89">
        <v>9.5</v>
      </c>
      <c r="J615" s="90" t="s">
        <v>4222</v>
      </c>
      <c r="K615" s="90" t="s">
        <v>5417</v>
      </c>
      <c r="L615" s="90" t="s">
        <v>5418</v>
      </c>
      <c r="M615" s="88">
        <v>44651</v>
      </c>
    </row>
    <row r="616" spans="1:13" ht="22.5" x14ac:dyDescent="0.25">
      <c r="A616" s="89">
        <v>1684</v>
      </c>
      <c r="B616" s="88">
        <v>44174</v>
      </c>
      <c r="C616" s="89" t="s">
        <v>5419</v>
      </c>
      <c r="D616" s="89" t="s">
        <v>4202</v>
      </c>
      <c r="E616" s="89" t="s">
        <v>4204</v>
      </c>
      <c r="F616" s="89" t="s">
        <v>4295</v>
      </c>
      <c r="G616" s="89" t="s">
        <v>4296</v>
      </c>
      <c r="H616" s="89" t="s">
        <v>4297</v>
      </c>
      <c r="I616" s="89">
        <v>45</v>
      </c>
      <c r="J616" s="90" t="s">
        <v>4247</v>
      </c>
      <c r="K616" s="90" t="s">
        <v>5420</v>
      </c>
      <c r="L616" s="90" t="s">
        <v>5421</v>
      </c>
      <c r="M616" s="88">
        <v>44890</v>
      </c>
    </row>
    <row r="617" spans="1:13" ht="33.75" x14ac:dyDescent="0.25">
      <c r="A617" s="89">
        <v>382</v>
      </c>
      <c r="B617" s="88">
        <v>44180</v>
      </c>
      <c r="C617" s="89" t="s">
        <v>5422</v>
      </c>
      <c r="D617" s="89" t="s">
        <v>4202</v>
      </c>
      <c r="E617" s="89" t="s">
        <v>4203</v>
      </c>
      <c r="F617" s="89" t="s">
        <v>4295</v>
      </c>
      <c r="G617" s="89" t="s">
        <v>4296</v>
      </c>
      <c r="H617" s="89" t="s">
        <v>4297</v>
      </c>
      <c r="I617" s="89">
        <v>19.899999999999999</v>
      </c>
      <c r="J617" s="90" t="s">
        <v>4308</v>
      </c>
      <c r="K617" s="90" t="s">
        <v>4801</v>
      </c>
      <c r="L617" s="90" t="s">
        <v>5423</v>
      </c>
      <c r="M617" s="88">
        <v>44499</v>
      </c>
    </row>
    <row r="618" spans="1:13" ht="33.75" x14ac:dyDescent="0.25">
      <c r="A618" s="89">
        <v>383</v>
      </c>
      <c r="B618" s="88">
        <v>44180</v>
      </c>
      <c r="C618" s="89" t="s">
        <v>5424</v>
      </c>
      <c r="D618" s="89" t="s">
        <v>4202</v>
      </c>
      <c r="E618" s="89" t="s">
        <v>4203</v>
      </c>
      <c r="F618" s="89" t="s">
        <v>4295</v>
      </c>
      <c r="G618" s="89" t="s">
        <v>4296</v>
      </c>
      <c r="H618" s="89" t="s">
        <v>4297</v>
      </c>
      <c r="I618" s="89">
        <v>17.899999999999999</v>
      </c>
      <c r="J618" s="90" t="s">
        <v>4308</v>
      </c>
      <c r="K618" s="90" t="s">
        <v>4801</v>
      </c>
      <c r="L618" s="90" t="s">
        <v>5425</v>
      </c>
      <c r="M618" s="88">
        <v>44560</v>
      </c>
    </row>
    <row r="619" spans="1:13" ht="22.5" x14ac:dyDescent="0.25">
      <c r="A619" s="89">
        <v>1687</v>
      </c>
      <c r="B619" s="88">
        <v>44186</v>
      </c>
      <c r="C619" s="89" t="s">
        <v>5426</v>
      </c>
      <c r="D619" s="89" t="s">
        <v>4202</v>
      </c>
      <c r="E619" s="89" t="s">
        <v>4204</v>
      </c>
      <c r="F619" s="89" t="s">
        <v>4295</v>
      </c>
      <c r="G619" s="89" t="s">
        <v>4296</v>
      </c>
      <c r="H619" s="89" t="s">
        <v>4297</v>
      </c>
      <c r="I619" s="89">
        <v>2</v>
      </c>
      <c r="J619" s="90" t="s">
        <v>4224</v>
      </c>
      <c r="K619" s="90" t="s">
        <v>5427</v>
      </c>
      <c r="L619" s="90" t="s">
        <v>5428</v>
      </c>
      <c r="M619" s="88">
        <v>44562</v>
      </c>
    </row>
    <row r="620" spans="1:13" ht="22.5" x14ac:dyDescent="0.25">
      <c r="A620" s="89">
        <v>1695</v>
      </c>
      <c r="B620" s="88">
        <v>44204</v>
      </c>
      <c r="C620" s="89" t="s">
        <v>5430</v>
      </c>
      <c r="D620" s="89" t="s">
        <v>4202</v>
      </c>
      <c r="E620" s="89" t="s">
        <v>4204</v>
      </c>
      <c r="F620" s="89" t="s">
        <v>4295</v>
      </c>
      <c r="G620" s="89" t="s">
        <v>4296</v>
      </c>
      <c r="H620" s="89" t="s">
        <v>4297</v>
      </c>
      <c r="I620" s="89">
        <v>9.9</v>
      </c>
      <c r="J620" s="90" t="s">
        <v>24</v>
      </c>
      <c r="K620" s="90" t="s">
        <v>4250</v>
      </c>
      <c r="L620" s="90" t="s">
        <v>5431</v>
      </c>
      <c r="M620" s="88">
        <v>44591</v>
      </c>
    </row>
    <row r="621" spans="1:13" ht="22.5" x14ac:dyDescent="0.25">
      <c r="A621" s="89">
        <v>1696</v>
      </c>
      <c r="B621" s="88">
        <v>44208</v>
      </c>
      <c r="C621" s="89" t="s">
        <v>5432</v>
      </c>
      <c r="D621" s="89" t="s">
        <v>4202</v>
      </c>
      <c r="E621" s="89" t="s">
        <v>4204</v>
      </c>
      <c r="F621" s="89" t="s">
        <v>4295</v>
      </c>
      <c r="G621" s="89" t="s">
        <v>4296</v>
      </c>
      <c r="H621" s="89" t="s">
        <v>4297</v>
      </c>
      <c r="I621" s="89">
        <v>9.9</v>
      </c>
      <c r="J621" s="90" t="s">
        <v>24</v>
      </c>
      <c r="K621" s="90" t="s">
        <v>4250</v>
      </c>
      <c r="L621" s="90" t="s">
        <v>5433</v>
      </c>
      <c r="M621" s="88">
        <v>44591</v>
      </c>
    </row>
    <row r="622" spans="1:13" ht="33.75" x14ac:dyDescent="0.25">
      <c r="A622" s="89">
        <v>403</v>
      </c>
      <c r="B622" s="88">
        <v>44210</v>
      </c>
      <c r="C622" s="89" t="s">
        <v>5434</v>
      </c>
      <c r="D622" s="89" t="s">
        <v>4202</v>
      </c>
      <c r="E622" s="89" t="s">
        <v>4204</v>
      </c>
      <c r="F622" s="89" t="s">
        <v>4295</v>
      </c>
      <c r="G622" s="89" t="s">
        <v>4296</v>
      </c>
      <c r="H622" s="89" t="s">
        <v>4297</v>
      </c>
      <c r="I622" s="89">
        <v>200</v>
      </c>
      <c r="J622" s="90" t="s">
        <v>4229</v>
      </c>
      <c r="K622" s="90" t="s">
        <v>4896</v>
      </c>
      <c r="L622" s="90" t="s">
        <v>4897</v>
      </c>
      <c r="M622" s="88">
        <v>44926</v>
      </c>
    </row>
    <row r="623" spans="1:13" ht="22.5" x14ac:dyDescent="0.25">
      <c r="A623" s="89">
        <v>1698</v>
      </c>
      <c r="B623" s="88">
        <v>44215</v>
      </c>
      <c r="C623" s="89" t="s">
        <v>5435</v>
      </c>
      <c r="D623" s="89" t="s">
        <v>4202</v>
      </c>
      <c r="E623" s="89" t="s">
        <v>4219</v>
      </c>
      <c r="F623" s="89" t="s">
        <v>4295</v>
      </c>
      <c r="G623" s="89" t="s">
        <v>4296</v>
      </c>
      <c r="H623" s="89" t="s">
        <v>4297</v>
      </c>
      <c r="I623" s="89">
        <v>60.8</v>
      </c>
      <c r="J623" s="90" t="s">
        <v>4308</v>
      </c>
      <c r="K623" s="90" t="s">
        <v>5105</v>
      </c>
      <c r="L623" s="90" t="s">
        <v>4226</v>
      </c>
      <c r="M623" s="88">
        <v>44409</v>
      </c>
    </row>
    <row r="624" spans="1:13" ht="22.5" x14ac:dyDescent="0.25">
      <c r="A624" s="89">
        <v>1699</v>
      </c>
      <c r="B624" s="88">
        <v>44215</v>
      </c>
      <c r="C624" s="89" t="s">
        <v>5436</v>
      </c>
      <c r="D624" s="89" t="s">
        <v>4202</v>
      </c>
      <c r="E624" s="89" t="s">
        <v>4203</v>
      </c>
      <c r="F624" s="89" t="s">
        <v>4295</v>
      </c>
      <c r="G624" s="89" t="s">
        <v>4296</v>
      </c>
      <c r="H624" s="89" t="s">
        <v>4297</v>
      </c>
      <c r="I624" s="89">
        <v>9.8000000000000007</v>
      </c>
      <c r="J624" s="90" t="s">
        <v>4270</v>
      </c>
      <c r="K624" s="90" t="s">
        <v>4270</v>
      </c>
      <c r="L624" s="90" t="s">
        <v>5437</v>
      </c>
      <c r="M624" s="88">
        <v>44562</v>
      </c>
    </row>
    <row r="625" spans="1:13" ht="22.5" x14ac:dyDescent="0.25">
      <c r="A625" s="89">
        <v>1314</v>
      </c>
      <c r="B625" s="88">
        <v>44231</v>
      </c>
      <c r="C625" s="89" t="s">
        <v>5438</v>
      </c>
      <c r="D625" s="89" t="s">
        <v>4202</v>
      </c>
      <c r="E625" s="89" t="s">
        <v>4204</v>
      </c>
      <c r="F625" s="89" t="s">
        <v>4295</v>
      </c>
      <c r="G625" s="89" t="s">
        <v>4296</v>
      </c>
      <c r="H625" s="89" t="s">
        <v>4297</v>
      </c>
      <c r="I625" s="89">
        <v>99</v>
      </c>
      <c r="J625" s="90" t="s">
        <v>4208</v>
      </c>
      <c r="K625" s="90" t="s">
        <v>5439</v>
      </c>
      <c r="L625" s="90" t="s">
        <v>5440</v>
      </c>
      <c r="M625" s="88">
        <v>44562</v>
      </c>
    </row>
    <row r="626" spans="1:13" ht="22.5" x14ac:dyDescent="0.25">
      <c r="A626" s="89">
        <v>1413</v>
      </c>
      <c r="B626" s="88">
        <v>44231</v>
      </c>
      <c r="C626" s="89" t="s">
        <v>5441</v>
      </c>
      <c r="D626" s="89" t="s">
        <v>4202</v>
      </c>
      <c r="E626" s="89" t="s">
        <v>4204</v>
      </c>
      <c r="F626" s="89" t="s">
        <v>4295</v>
      </c>
      <c r="G626" s="89" t="s">
        <v>4296</v>
      </c>
      <c r="H626" s="89" t="s">
        <v>4297</v>
      </c>
      <c r="I626" s="89">
        <v>90</v>
      </c>
      <c r="J626" s="90" t="s">
        <v>4236</v>
      </c>
      <c r="K626" s="90" t="s">
        <v>4967</v>
      </c>
      <c r="L626" s="90" t="s">
        <v>5442</v>
      </c>
      <c r="M626" s="88">
        <v>44562</v>
      </c>
    </row>
    <row r="627" spans="1:13" ht="22.5" x14ac:dyDescent="0.25">
      <c r="A627" s="89">
        <v>821</v>
      </c>
      <c r="B627" s="88">
        <v>44237</v>
      </c>
      <c r="C627" s="89" t="s">
        <v>5443</v>
      </c>
      <c r="D627" s="89" t="s">
        <v>4202</v>
      </c>
      <c r="E627" s="89" t="s">
        <v>4204</v>
      </c>
      <c r="F627" s="89" t="s">
        <v>4295</v>
      </c>
      <c r="G627" s="89" t="s">
        <v>4296</v>
      </c>
      <c r="H627" s="89" t="s">
        <v>4297</v>
      </c>
      <c r="I627" s="89">
        <v>9.9</v>
      </c>
      <c r="J627" s="90" t="s">
        <v>4205</v>
      </c>
      <c r="K627" s="90" t="s">
        <v>4635</v>
      </c>
      <c r="L627" s="90" t="s">
        <v>5444</v>
      </c>
      <c r="M627" s="88">
        <v>44531</v>
      </c>
    </row>
    <row r="628" spans="1:13" ht="22.5" x14ac:dyDescent="0.25">
      <c r="A628" s="89">
        <v>441</v>
      </c>
      <c r="B628" s="88">
        <v>44238</v>
      </c>
      <c r="C628" s="89" t="s">
        <v>5445</v>
      </c>
      <c r="D628" s="89" t="s">
        <v>4202</v>
      </c>
      <c r="E628" s="89" t="s">
        <v>4204</v>
      </c>
      <c r="F628" s="89" t="s">
        <v>4295</v>
      </c>
      <c r="G628" s="89" t="s">
        <v>4296</v>
      </c>
      <c r="H628" s="89" t="s">
        <v>4297</v>
      </c>
      <c r="I628" s="89">
        <v>19.96</v>
      </c>
      <c r="J628" s="90" t="s">
        <v>4214</v>
      </c>
      <c r="K628" s="90" t="s">
        <v>4283</v>
      </c>
      <c r="L628" s="90" t="s">
        <v>5446</v>
      </c>
      <c r="M628" s="88">
        <v>44939</v>
      </c>
    </row>
    <row r="629" spans="1:13" ht="33.75" x14ac:dyDescent="0.25">
      <c r="A629" s="89">
        <v>1702</v>
      </c>
      <c r="B629" s="88">
        <v>44246</v>
      </c>
      <c r="C629" s="89" t="s">
        <v>5447</v>
      </c>
      <c r="D629" s="89" t="s">
        <v>4202</v>
      </c>
      <c r="E629" s="89" t="s">
        <v>4204</v>
      </c>
      <c r="F629" s="89" t="s">
        <v>4295</v>
      </c>
      <c r="G629" s="89" t="s">
        <v>4296</v>
      </c>
      <c r="H629" s="89" t="s">
        <v>4297</v>
      </c>
      <c r="I629" s="89">
        <v>1.26</v>
      </c>
      <c r="J629" s="90" t="s">
        <v>4214</v>
      </c>
      <c r="K629" s="90" t="s">
        <v>4283</v>
      </c>
      <c r="L629" s="90" t="s">
        <v>5446</v>
      </c>
      <c r="M629" s="88">
        <v>44701</v>
      </c>
    </row>
    <row r="630" spans="1:13" ht="22.5" x14ac:dyDescent="0.25">
      <c r="A630" s="89">
        <v>1558</v>
      </c>
      <c r="B630" s="88">
        <v>44250</v>
      </c>
      <c r="C630" s="89" t="s">
        <v>5448</v>
      </c>
      <c r="D630" s="89" t="s">
        <v>4202</v>
      </c>
      <c r="E630" s="89" t="s">
        <v>4204</v>
      </c>
      <c r="F630" s="89" t="s">
        <v>4295</v>
      </c>
      <c r="G630" s="89" t="s">
        <v>4296</v>
      </c>
      <c r="H630" s="89" t="s">
        <v>4297</v>
      </c>
      <c r="I630" s="89">
        <v>150</v>
      </c>
      <c r="J630" s="90" t="s">
        <v>4259</v>
      </c>
      <c r="K630" s="90" t="s">
        <v>5448</v>
      </c>
      <c r="L630" s="90" t="s">
        <v>5449</v>
      </c>
      <c r="M630" s="88">
        <v>44742</v>
      </c>
    </row>
    <row r="631" spans="1:13" ht="22.5" x14ac:dyDescent="0.25">
      <c r="A631" s="89">
        <v>800</v>
      </c>
      <c r="B631" s="88">
        <v>44252</v>
      </c>
      <c r="C631" s="89" t="s">
        <v>5450</v>
      </c>
      <c r="D631" s="89" t="s">
        <v>4202</v>
      </c>
      <c r="E631" s="89" t="s">
        <v>4204</v>
      </c>
      <c r="F631" s="89" t="s">
        <v>4295</v>
      </c>
      <c r="G631" s="89" t="s">
        <v>4296</v>
      </c>
      <c r="H631" s="89" t="s">
        <v>4297</v>
      </c>
      <c r="I631" s="89">
        <v>19.3</v>
      </c>
      <c r="J631" s="90" t="s">
        <v>4205</v>
      </c>
      <c r="K631" s="90" t="s">
        <v>4558</v>
      </c>
      <c r="L631" s="90" t="s">
        <v>5451</v>
      </c>
      <c r="M631" s="88">
        <v>44531</v>
      </c>
    </row>
    <row r="632" spans="1:13" ht="33.75" x14ac:dyDescent="0.25">
      <c r="A632" s="89">
        <v>1705</v>
      </c>
      <c r="B632" s="88">
        <v>44259</v>
      </c>
      <c r="C632" s="89" t="s">
        <v>5452</v>
      </c>
      <c r="D632" s="89" t="s">
        <v>4202</v>
      </c>
      <c r="E632" s="89" t="s">
        <v>4204</v>
      </c>
      <c r="F632" s="89" t="s">
        <v>4295</v>
      </c>
      <c r="G632" s="89" t="s">
        <v>4296</v>
      </c>
      <c r="H632" s="89" t="s">
        <v>4297</v>
      </c>
      <c r="I632" s="89">
        <v>9.9</v>
      </c>
      <c r="J632" s="90" t="s">
        <v>4224</v>
      </c>
      <c r="K632" s="90" t="s">
        <v>5349</v>
      </c>
      <c r="L632" s="90" t="s">
        <v>5453</v>
      </c>
      <c r="M632" s="88">
        <v>44926</v>
      </c>
    </row>
    <row r="633" spans="1:13" ht="33.75" x14ac:dyDescent="0.25">
      <c r="A633" s="89">
        <v>1707</v>
      </c>
      <c r="B633" s="88">
        <v>44260</v>
      </c>
      <c r="C633" s="89" t="s">
        <v>5454</v>
      </c>
      <c r="D633" s="89" t="s">
        <v>4202</v>
      </c>
      <c r="E633" s="89" t="s">
        <v>4219</v>
      </c>
      <c r="F633" s="89" t="s">
        <v>4295</v>
      </c>
      <c r="G633" s="89" t="s">
        <v>4296</v>
      </c>
      <c r="H633" s="89" t="s">
        <v>4297</v>
      </c>
      <c r="I633" s="89">
        <v>300</v>
      </c>
      <c r="J633" s="90" t="s">
        <v>4227</v>
      </c>
      <c r="K633" s="90" t="s">
        <v>5455</v>
      </c>
      <c r="L633" s="90" t="s">
        <v>4279</v>
      </c>
      <c r="M633" s="88">
        <v>44762</v>
      </c>
    </row>
    <row r="634" spans="1:13" ht="22.5" x14ac:dyDescent="0.25">
      <c r="A634" s="89">
        <v>1383</v>
      </c>
      <c r="B634" s="88">
        <v>44266</v>
      </c>
      <c r="C634" s="89" t="s">
        <v>5456</v>
      </c>
      <c r="D634" s="89" t="s">
        <v>4202</v>
      </c>
      <c r="E634" s="89" t="s">
        <v>4204</v>
      </c>
      <c r="F634" s="89" t="s">
        <v>4295</v>
      </c>
      <c r="G634" s="89" t="s">
        <v>4296</v>
      </c>
      <c r="H634" s="89" t="s">
        <v>4297</v>
      </c>
      <c r="I634" s="89">
        <v>19.899999999999999</v>
      </c>
      <c r="J634" s="90" t="s">
        <v>4224</v>
      </c>
      <c r="K634" s="90" t="s">
        <v>5457</v>
      </c>
      <c r="L634" s="90" t="s">
        <v>5458</v>
      </c>
      <c r="M634" s="88">
        <v>44896</v>
      </c>
    </row>
    <row r="635" spans="1:13" ht="33.75" x14ac:dyDescent="0.25">
      <c r="A635" s="89">
        <v>1709</v>
      </c>
      <c r="B635" s="88">
        <v>44270</v>
      </c>
      <c r="C635" s="89" t="s">
        <v>5459</v>
      </c>
      <c r="D635" s="89" t="s">
        <v>4202</v>
      </c>
      <c r="E635" s="89" t="s">
        <v>4204</v>
      </c>
      <c r="F635" s="89" t="s">
        <v>4295</v>
      </c>
      <c r="G635" s="89" t="s">
        <v>4296</v>
      </c>
      <c r="H635" s="89" t="s">
        <v>4297</v>
      </c>
      <c r="I635" s="89">
        <v>9.9</v>
      </c>
      <c r="J635" s="90" t="s">
        <v>4227</v>
      </c>
      <c r="K635" s="90" t="s">
        <v>5302</v>
      </c>
      <c r="L635" s="90" t="s">
        <v>5164</v>
      </c>
      <c r="M635" s="88">
        <v>44652</v>
      </c>
    </row>
    <row r="636" spans="1:13" ht="22.5" x14ac:dyDescent="0.25">
      <c r="A636" s="89">
        <v>1711</v>
      </c>
      <c r="B636" s="88">
        <v>44274</v>
      </c>
      <c r="C636" s="89" t="s">
        <v>5462</v>
      </c>
      <c r="D636" s="89" t="s">
        <v>4202</v>
      </c>
      <c r="E636" s="89" t="s">
        <v>4219</v>
      </c>
      <c r="F636" s="89" t="s">
        <v>4295</v>
      </c>
      <c r="G636" s="89" t="s">
        <v>4296</v>
      </c>
      <c r="H636" s="89" t="s">
        <v>4297</v>
      </c>
      <c r="I636" s="89">
        <v>349.3</v>
      </c>
      <c r="J636" s="90" t="s">
        <v>4236</v>
      </c>
      <c r="K636" s="90" t="s">
        <v>4278</v>
      </c>
      <c r="L636" s="90" t="s">
        <v>5463</v>
      </c>
      <c r="M636" s="88">
        <v>44762</v>
      </c>
    </row>
    <row r="637" spans="1:13" ht="22.5" x14ac:dyDescent="0.25">
      <c r="A637" s="89">
        <v>1686</v>
      </c>
      <c r="B637" s="88">
        <v>44278</v>
      </c>
      <c r="C637" s="89" t="s">
        <v>5464</v>
      </c>
      <c r="D637" s="89" t="s">
        <v>4202</v>
      </c>
      <c r="E637" s="89" t="s">
        <v>4204</v>
      </c>
      <c r="F637" s="89" t="s">
        <v>4295</v>
      </c>
      <c r="G637" s="89" t="s">
        <v>4296</v>
      </c>
      <c r="H637" s="89" t="s">
        <v>4297</v>
      </c>
      <c r="I637" s="89">
        <v>200</v>
      </c>
      <c r="J637" s="90" t="s">
        <v>4247</v>
      </c>
      <c r="K637" s="90" t="s">
        <v>5420</v>
      </c>
      <c r="L637" s="90" t="s">
        <v>5040</v>
      </c>
      <c r="M637" s="88">
        <v>45291</v>
      </c>
    </row>
    <row r="638" spans="1:13" ht="45" x14ac:dyDescent="0.25">
      <c r="A638" s="89">
        <v>1713</v>
      </c>
      <c r="B638" s="88">
        <v>44281</v>
      </c>
      <c r="C638" s="89" t="s">
        <v>5465</v>
      </c>
      <c r="D638" s="89" t="s">
        <v>4202</v>
      </c>
      <c r="E638" s="89" t="s">
        <v>4219</v>
      </c>
      <c r="F638" s="89" t="s">
        <v>4295</v>
      </c>
      <c r="G638" s="89" t="s">
        <v>4296</v>
      </c>
      <c r="H638" s="89" t="s">
        <v>4297</v>
      </c>
      <c r="I638" s="89">
        <v>4.22</v>
      </c>
      <c r="J638" s="90" t="s">
        <v>4227</v>
      </c>
      <c r="K638" s="90" t="s">
        <v>5466</v>
      </c>
      <c r="L638" s="90" t="s">
        <v>4334</v>
      </c>
      <c r="M638" s="88">
        <v>44652</v>
      </c>
    </row>
    <row r="639" spans="1:13" ht="45" x14ac:dyDescent="0.25">
      <c r="A639" s="89">
        <v>1714</v>
      </c>
      <c r="B639" s="88">
        <v>44281</v>
      </c>
      <c r="C639" s="89" t="s">
        <v>5467</v>
      </c>
      <c r="D639" s="89" t="s">
        <v>4202</v>
      </c>
      <c r="E639" s="89" t="s">
        <v>4219</v>
      </c>
      <c r="F639" s="89" t="s">
        <v>4295</v>
      </c>
      <c r="G639" s="89" t="s">
        <v>4296</v>
      </c>
      <c r="H639" s="89" t="s">
        <v>4297</v>
      </c>
      <c r="I639" s="89">
        <v>4.1500000000000004</v>
      </c>
      <c r="J639" s="90" t="s">
        <v>4208</v>
      </c>
      <c r="K639" s="90" t="s">
        <v>5468</v>
      </c>
      <c r="L639" s="90" t="s">
        <v>4334</v>
      </c>
      <c r="M639" s="88">
        <v>44652</v>
      </c>
    </row>
    <row r="640" spans="1:13" ht="45" x14ac:dyDescent="0.25">
      <c r="A640" s="89">
        <v>1715</v>
      </c>
      <c r="B640" s="88">
        <v>44284</v>
      </c>
      <c r="C640" s="89" t="s">
        <v>5469</v>
      </c>
      <c r="D640" s="89" t="s">
        <v>4202</v>
      </c>
      <c r="E640" s="89" t="s">
        <v>4219</v>
      </c>
      <c r="F640" s="89" t="s">
        <v>4295</v>
      </c>
      <c r="G640" s="89" t="s">
        <v>4296</v>
      </c>
      <c r="H640" s="89" t="s">
        <v>4297</v>
      </c>
      <c r="I640" s="89">
        <v>3.59</v>
      </c>
      <c r="J640" s="90" t="s">
        <v>17</v>
      </c>
      <c r="K640" s="90" t="s">
        <v>4430</v>
      </c>
      <c r="L640" s="90" t="s">
        <v>4334</v>
      </c>
      <c r="M640" s="88">
        <v>44652</v>
      </c>
    </row>
    <row r="641" spans="1:13" ht="45" x14ac:dyDescent="0.25">
      <c r="A641" s="89">
        <v>1716</v>
      </c>
      <c r="B641" s="88">
        <v>44284</v>
      </c>
      <c r="C641" s="89" t="s">
        <v>5470</v>
      </c>
      <c r="D641" s="89" t="s">
        <v>4202</v>
      </c>
      <c r="E641" s="89" t="s">
        <v>4219</v>
      </c>
      <c r="F641" s="89" t="s">
        <v>4295</v>
      </c>
      <c r="G641" s="89" t="s">
        <v>4296</v>
      </c>
      <c r="H641" s="89" t="s">
        <v>4297</v>
      </c>
      <c r="I641" s="89">
        <v>5.99</v>
      </c>
      <c r="J641" s="90" t="s">
        <v>4227</v>
      </c>
      <c r="K641" s="90" t="s">
        <v>4396</v>
      </c>
      <c r="L641" s="90" t="s">
        <v>4334</v>
      </c>
      <c r="M641" s="88">
        <v>44531</v>
      </c>
    </row>
    <row r="642" spans="1:13" ht="45" x14ac:dyDescent="0.25">
      <c r="A642" s="89">
        <v>1717</v>
      </c>
      <c r="B642" s="88">
        <v>44284</v>
      </c>
      <c r="C642" s="89" t="s">
        <v>5471</v>
      </c>
      <c r="D642" s="89" t="s">
        <v>4202</v>
      </c>
      <c r="E642" s="89" t="s">
        <v>4219</v>
      </c>
      <c r="F642" s="89" t="s">
        <v>4295</v>
      </c>
      <c r="G642" s="89" t="s">
        <v>4296</v>
      </c>
      <c r="H642" s="89" t="s">
        <v>4297</v>
      </c>
      <c r="I642" s="89">
        <v>5.5</v>
      </c>
      <c r="J642" s="90" t="s">
        <v>4205</v>
      </c>
      <c r="K642" s="90" t="s">
        <v>4687</v>
      </c>
      <c r="L642" s="90" t="s">
        <v>4334</v>
      </c>
      <c r="M642" s="88">
        <v>44531</v>
      </c>
    </row>
    <row r="643" spans="1:13" ht="22.5" x14ac:dyDescent="0.25">
      <c r="A643" s="89">
        <v>1718</v>
      </c>
      <c r="B643" s="88">
        <v>44284</v>
      </c>
      <c r="C643" s="89" t="s">
        <v>5472</v>
      </c>
      <c r="D643" s="89" t="s">
        <v>4202</v>
      </c>
      <c r="E643" s="89" t="s">
        <v>4219</v>
      </c>
      <c r="F643" s="89" t="s">
        <v>4295</v>
      </c>
      <c r="G643" s="89" t="s">
        <v>4296</v>
      </c>
      <c r="H643" s="89" t="s">
        <v>4297</v>
      </c>
      <c r="I643" s="89">
        <v>1.4</v>
      </c>
      <c r="J643" s="90" t="s">
        <v>4227</v>
      </c>
      <c r="K643" s="90" t="s">
        <v>5042</v>
      </c>
      <c r="L643" s="90" t="s">
        <v>5107</v>
      </c>
      <c r="M643" s="88">
        <v>44459</v>
      </c>
    </row>
    <row r="644" spans="1:13" ht="33.75" x14ac:dyDescent="0.25">
      <c r="A644" s="89">
        <v>1720</v>
      </c>
      <c r="B644" s="88">
        <v>44285</v>
      </c>
      <c r="C644" s="89" t="s">
        <v>5473</v>
      </c>
      <c r="D644" s="89" t="s">
        <v>4202</v>
      </c>
      <c r="E644" s="89" t="s">
        <v>4219</v>
      </c>
      <c r="F644" s="89" t="s">
        <v>4295</v>
      </c>
      <c r="G644" s="89" t="s">
        <v>4296</v>
      </c>
      <c r="H644" s="89" t="s">
        <v>4297</v>
      </c>
      <c r="I644" s="89">
        <v>9.9</v>
      </c>
      <c r="J644" s="90" t="s">
        <v>4229</v>
      </c>
      <c r="K644" s="90" t="s">
        <v>5474</v>
      </c>
      <c r="L644" s="90" t="s">
        <v>5475</v>
      </c>
      <c r="M644" s="88">
        <v>44926</v>
      </c>
    </row>
    <row r="645" spans="1:13" ht="33.75" x14ac:dyDescent="0.25">
      <c r="A645" s="89">
        <v>1144</v>
      </c>
      <c r="B645" s="88">
        <v>44286</v>
      </c>
      <c r="C645" s="89" t="s">
        <v>5476</v>
      </c>
      <c r="D645" s="89" t="s">
        <v>4202</v>
      </c>
      <c r="E645" s="89" t="s">
        <v>4204</v>
      </c>
      <c r="F645" s="89" t="s">
        <v>4295</v>
      </c>
      <c r="G645" s="89" t="s">
        <v>4296</v>
      </c>
      <c r="H645" s="89" t="s">
        <v>4297</v>
      </c>
      <c r="I645" s="89">
        <v>99.99</v>
      </c>
      <c r="J645" s="90" t="s">
        <v>4231</v>
      </c>
      <c r="K645" s="90" t="s">
        <v>5258</v>
      </c>
      <c r="L645" s="90" t="s">
        <v>5477</v>
      </c>
      <c r="M645" s="88">
        <v>44957</v>
      </c>
    </row>
    <row r="646" spans="1:13" ht="22.5" x14ac:dyDescent="0.25">
      <c r="A646" s="89">
        <v>1719</v>
      </c>
      <c r="B646" s="88">
        <v>44286</v>
      </c>
      <c r="C646" s="89" t="s">
        <v>5478</v>
      </c>
      <c r="D646" s="89" t="s">
        <v>4202</v>
      </c>
      <c r="E646" s="89" t="s">
        <v>4204</v>
      </c>
      <c r="F646" s="89" t="s">
        <v>4295</v>
      </c>
      <c r="G646" s="89" t="s">
        <v>4296</v>
      </c>
      <c r="H646" s="89" t="s">
        <v>4297</v>
      </c>
      <c r="I646" s="89">
        <v>99</v>
      </c>
      <c r="J646" s="90" t="s">
        <v>4308</v>
      </c>
      <c r="K646" s="90" t="s">
        <v>4478</v>
      </c>
      <c r="L646" s="90" t="s">
        <v>5449</v>
      </c>
      <c r="M646" s="88">
        <v>44926</v>
      </c>
    </row>
    <row r="647" spans="1:13" ht="33.75" x14ac:dyDescent="0.25">
      <c r="A647" s="89">
        <v>1424</v>
      </c>
      <c r="B647" s="88">
        <v>44306</v>
      </c>
      <c r="C647" s="89" t="s">
        <v>5479</v>
      </c>
      <c r="D647" s="89" t="s">
        <v>4202</v>
      </c>
      <c r="E647" s="89" t="s">
        <v>4204</v>
      </c>
      <c r="F647" s="89" t="s">
        <v>4295</v>
      </c>
      <c r="G647" s="89" t="s">
        <v>4296</v>
      </c>
      <c r="H647" s="89" t="s">
        <v>4297</v>
      </c>
      <c r="I647" s="89">
        <v>9.99</v>
      </c>
      <c r="J647" s="90" t="s">
        <v>4229</v>
      </c>
      <c r="K647" s="90" t="s">
        <v>5480</v>
      </c>
      <c r="L647" s="90" t="s">
        <v>5481</v>
      </c>
      <c r="M647" s="88">
        <v>44561</v>
      </c>
    </row>
    <row r="648" spans="1:13" ht="22.5" x14ac:dyDescent="0.25">
      <c r="A648" s="89">
        <v>1502</v>
      </c>
      <c r="B648" s="88">
        <v>44306</v>
      </c>
      <c r="C648" s="89" t="s">
        <v>5482</v>
      </c>
      <c r="D648" s="89" t="s">
        <v>4202</v>
      </c>
      <c r="E648" s="89" t="s">
        <v>4204</v>
      </c>
      <c r="F648" s="89" t="s">
        <v>4295</v>
      </c>
      <c r="G648" s="89" t="s">
        <v>4296</v>
      </c>
      <c r="H648" s="89" t="s">
        <v>4297</v>
      </c>
      <c r="I648" s="89">
        <v>9.9</v>
      </c>
      <c r="J648" s="90" t="s">
        <v>4208</v>
      </c>
      <c r="K648" s="90" t="s">
        <v>5483</v>
      </c>
      <c r="L648" s="90" t="s">
        <v>5484</v>
      </c>
      <c r="M648" s="88">
        <v>44546</v>
      </c>
    </row>
    <row r="649" spans="1:13" ht="22.5" x14ac:dyDescent="0.25">
      <c r="A649" s="89">
        <v>1723</v>
      </c>
      <c r="B649" s="88">
        <v>44312</v>
      </c>
      <c r="C649" s="89" t="s">
        <v>5485</v>
      </c>
      <c r="D649" s="89" t="s">
        <v>4202</v>
      </c>
      <c r="E649" s="89" t="s">
        <v>4219</v>
      </c>
      <c r="F649" s="89" t="s">
        <v>4295</v>
      </c>
      <c r="G649" s="89" t="s">
        <v>4296</v>
      </c>
      <c r="H649" s="89" t="s">
        <v>4297</v>
      </c>
      <c r="I649" s="89">
        <v>0.13800000000000001</v>
      </c>
      <c r="J649" s="90" t="s">
        <v>4254</v>
      </c>
      <c r="K649" s="90" t="s">
        <v>4269</v>
      </c>
      <c r="L649" s="90" t="s">
        <v>4406</v>
      </c>
      <c r="M649" s="88">
        <v>44531</v>
      </c>
    </row>
    <row r="650" spans="1:13" ht="33.75" x14ac:dyDescent="0.25">
      <c r="A650" s="89">
        <v>1457</v>
      </c>
      <c r="B650" s="88">
        <v>44313</v>
      </c>
      <c r="C650" s="89" t="s">
        <v>5486</v>
      </c>
      <c r="D650" s="89" t="s">
        <v>4202</v>
      </c>
      <c r="E650" s="89" t="s">
        <v>4204</v>
      </c>
      <c r="F650" s="89" t="s">
        <v>4295</v>
      </c>
      <c r="G650" s="89" t="s">
        <v>4296</v>
      </c>
      <c r="H650" s="89" t="s">
        <v>4297</v>
      </c>
      <c r="I650" s="89">
        <v>9.3699999999999992</v>
      </c>
      <c r="J650" s="90" t="s">
        <v>4229</v>
      </c>
      <c r="K650" s="90" t="s">
        <v>5487</v>
      </c>
      <c r="L650" s="90" t="s">
        <v>5488</v>
      </c>
      <c r="M650" s="88">
        <v>44545</v>
      </c>
    </row>
    <row r="651" spans="1:13" ht="33.75" x14ac:dyDescent="0.25">
      <c r="A651" s="89">
        <v>1724</v>
      </c>
      <c r="B651" s="88">
        <v>44313</v>
      </c>
      <c r="C651" s="89" t="s">
        <v>5489</v>
      </c>
      <c r="D651" s="89" t="s">
        <v>4202</v>
      </c>
      <c r="E651" s="89" t="s">
        <v>4219</v>
      </c>
      <c r="F651" s="89" t="s">
        <v>4295</v>
      </c>
      <c r="G651" s="89" t="s">
        <v>4296</v>
      </c>
      <c r="H651" s="89" t="s">
        <v>4297</v>
      </c>
      <c r="I651" s="89">
        <v>9.9</v>
      </c>
      <c r="J651" s="90" t="s">
        <v>4229</v>
      </c>
      <c r="K651" s="90" t="s">
        <v>5474</v>
      </c>
      <c r="L651" s="90" t="s">
        <v>5475</v>
      </c>
      <c r="M651" s="88">
        <v>44926</v>
      </c>
    </row>
    <row r="652" spans="1:13" ht="22.5" x14ac:dyDescent="0.25">
      <c r="A652" s="89">
        <v>1726</v>
      </c>
      <c r="B652" s="88">
        <v>44314</v>
      </c>
      <c r="C652" s="89" t="s">
        <v>5491</v>
      </c>
      <c r="D652" s="89" t="s">
        <v>4202</v>
      </c>
      <c r="E652" s="89" t="s">
        <v>4219</v>
      </c>
      <c r="F652" s="89" t="s">
        <v>4295</v>
      </c>
      <c r="G652" s="89" t="s">
        <v>4296</v>
      </c>
      <c r="H652" s="89" t="s">
        <v>4297</v>
      </c>
      <c r="I652" s="89">
        <v>69.900000000000006</v>
      </c>
      <c r="J652" s="90" t="s">
        <v>4229</v>
      </c>
      <c r="K652" s="90" t="s">
        <v>5492</v>
      </c>
      <c r="L652" s="90" t="s">
        <v>5244</v>
      </c>
      <c r="M652" s="88">
        <v>44834</v>
      </c>
    </row>
    <row r="653" spans="1:13" ht="22.5" x14ac:dyDescent="0.25">
      <c r="A653" s="89">
        <v>1727</v>
      </c>
      <c r="B653" s="88">
        <v>44314</v>
      </c>
      <c r="C653" s="89" t="s">
        <v>5493</v>
      </c>
      <c r="D653" s="89" t="s">
        <v>4202</v>
      </c>
      <c r="E653" s="89" t="s">
        <v>4219</v>
      </c>
      <c r="F653" s="89" t="s">
        <v>4295</v>
      </c>
      <c r="G653" s="89" t="s">
        <v>4296</v>
      </c>
      <c r="H653" s="89" t="s">
        <v>4297</v>
      </c>
      <c r="I653" s="89">
        <v>6</v>
      </c>
      <c r="J653" s="90" t="s">
        <v>4229</v>
      </c>
      <c r="K653" s="90" t="s">
        <v>5494</v>
      </c>
      <c r="L653" s="90" t="s">
        <v>5244</v>
      </c>
      <c r="M653" s="88">
        <v>44912</v>
      </c>
    </row>
    <row r="654" spans="1:13" ht="22.5" x14ac:dyDescent="0.25">
      <c r="A654" s="89">
        <v>1728</v>
      </c>
      <c r="B654" s="88">
        <v>44314</v>
      </c>
      <c r="C654" s="89" t="s">
        <v>5495</v>
      </c>
      <c r="D654" s="89" t="s">
        <v>4202</v>
      </c>
      <c r="E654" s="89" t="s">
        <v>4219</v>
      </c>
      <c r="F654" s="89" t="s">
        <v>4295</v>
      </c>
      <c r="G654" s="89" t="s">
        <v>4296</v>
      </c>
      <c r="H654" s="89" t="s">
        <v>4297</v>
      </c>
      <c r="I654" s="89">
        <v>9.9</v>
      </c>
      <c r="J654" s="90" t="s">
        <v>4229</v>
      </c>
      <c r="K654" s="90" t="s">
        <v>5496</v>
      </c>
      <c r="L654" s="90" t="s">
        <v>5244</v>
      </c>
      <c r="M654" s="88">
        <v>44923</v>
      </c>
    </row>
    <row r="655" spans="1:13" ht="22.5" x14ac:dyDescent="0.25">
      <c r="A655" s="89">
        <v>1730</v>
      </c>
      <c r="B655" s="88">
        <v>44316</v>
      </c>
      <c r="C655" s="89" t="s">
        <v>5499</v>
      </c>
      <c r="D655" s="89" t="s">
        <v>4202</v>
      </c>
      <c r="E655" s="89" t="s">
        <v>4204</v>
      </c>
      <c r="F655" s="89" t="s">
        <v>4295</v>
      </c>
      <c r="G655" s="89" t="s">
        <v>4296</v>
      </c>
      <c r="H655" s="89" t="s">
        <v>4297</v>
      </c>
      <c r="I655" s="89">
        <v>80</v>
      </c>
      <c r="J655" s="90" t="s">
        <v>4249</v>
      </c>
      <c r="K655" s="90" t="s">
        <v>4489</v>
      </c>
      <c r="L655" s="90" t="s">
        <v>5500</v>
      </c>
      <c r="M655" s="88">
        <v>45108</v>
      </c>
    </row>
    <row r="656" spans="1:13" ht="22.5" x14ac:dyDescent="0.25">
      <c r="A656" s="89">
        <v>1735</v>
      </c>
      <c r="B656" s="88">
        <v>44342</v>
      </c>
      <c r="C656" s="89" t="s">
        <v>5502</v>
      </c>
      <c r="D656" s="89" t="s">
        <v>4202</v>
      </c>
      <c r="E656" s="89" t="s">
        <v>4204</v>
      </c>
      <c r="F656" s="89" t="s">
        <v>4295</v>
      </c>
      <c r="G656" s="89" t="s">
        <v>4296</v>
      </c>
      <c r="H656" s="89" t="s">
        <v>4297</v>
      </c>
      <c r="I656" s="89">
        <v>4.07</v>
      </c>
      <c r="J656" s="90" t="s">
        <v>4222</v>
      </c>
      <c r="K656" s="90" t="s">
        <v>4223</v>
      </c>
      <c r="L656" s="90" t="s">
        <v>5390</v>
      </c>
      <c r="M656" s="88">
        <v>44531</v>
      </c>
    </row>
    <row r="657" spans="1:13" ht="22.5" x14ac:dyDescent="0.25">
      <c r="A657" s="89">
        <v>1736</v>
      </c>
      <c r="B657" s="88">
        <v>44342</v>
      </c>
      <c r="C657" s="89" t="s">
        <v>5503</v>
      </c>
      <c r="D657" s="89" t="s">
        <v>4202</v>
      </c>
      <c r="E657" s="89" t="s">
        <v>4204</v>
      </c>
      <c r="F657" s="89" t="s">
        <v>4295</v>
      </c>
      <c r="G657" s="89" t="s">
        <v>4296</v>
      </c>
      <c r="H657" s="89" t="s">
        <v>4297</v>
      </c>
      <c r="I657" s="89">
        <v>500</v>
      </c>
      <c r="J657" s="90" t="s">
        <v>24</v>
      </c>
      <c r="K657" s="90" t="s">
        <v>4260</v>
      </c>
      <c r="L657" s="90" t="s">
        <v>5504</v>
      </c>
      <c r="M657" s="88">
        <v>45016</v>
      </c>
    </row>
    <row r="658" spans="1:13" ht="22.5" x14ac:dyDescent="0.25">
      <c r="A658" s="89">
        <v>1737</v>
      </c>
      <c r="B658" s="88">
        <v>44344</v>
      </c>
      <c r="C658" s="89" t="s">
        <v>5505</v>
      </c>
      <c r="D658" s="89" t="s">
        <v>5501</v>
      </c>
      <c r="E658" s="89" t="s">
        <v>4219</v>
      </c>
      <c r="F658" s="89" t="s">
        <v>4295</v>
      </c>
      <c r="G658" s="89" t="s">
        <v>4296</v>
      </c>
      <c r="H658" s="89" t="s">
        <v>4297</v>
      </c>
      <c r="I658" s="89">
        <v>1</v>
      </c>
      <c r="J658" s="90" t="s">
        <v>4332</v>
      </c>
      <c r="K658" s="90" t="s">
        <v>5506</v>
      </c>
      <c r="L658" s="90" t="s">
        <v>4406</v>
      </c>
      <c r="M658" s="88">
        <v>44743</v>
      </c>
    </row>
    <row r="659" spans="1:13" ht="22.5" x14ac:dyDescent="0.25">
      <c r="A659" s="89">
        <v>1350</v>
      </c>
      <c r="B659" s="88">
        <v>44356</v>
      </c>
      <c r="C659" s="89" t="s">
        <v>5507</v>
      </c>
      <c r="D659" s="89" t="s">
        <v>4202</v>
      </c>
      <c r="E659" s="89" t="s">
        <v>4204</v>
      </c>
      <c r="F659" s="89" t="s">
        <v>4295</v>
      </c>
      <c r="G659" s="89" t="s">
        <v>4296</v>
      </c>
      <c r="H659" s="89" t="s">
        <v>4297</v>
      </c>
      <c r="I659" s="89">
        <v>125</v>
      </c>
      <c r="J659" s="90" t="s">
        <v>24</v>
      </c>
      <c r="K659" s="90" t="s">
        <v>4213</v>
      </c>
      <c r="L659" s="90" t="s">
        <v>5508</v>
      </c>
      <c r="M659" s="88">
        <v>44926</v>
      </c>
    </row>
    <row r="660" spans="1:13" ht="78.75" x14ac:dyDescent="0.25">
      <c r="A660" s="89">
        <v>1738</v>
      </c>
      <c r="B660" s="88">
        <v>44357</v>
      </c>
      <c r="C660" s="89" t="s">
        <v>5509</v>
      </c>
      <c r="D660" s="89" t="s">
        <v>5501</v>
      </c>
      <c r="E660" s="89" t="s">
        <v>4219</v>
      </c>
      <c r="F660" s="89" t="s">
        <v>4295</v>
      </c>
      <c r="G660" s="89" t="s">
        <v>4296</v>
      </c>
      <c r="H660" s="89" t="s">
        <v>4297</v>
      </c>
      <c r="I660" s="89">
        <v>0.113</v>
      </c>
      <c r="J660" s="90" t="s">
        <v>4254</v>
      </c>
      <c r="K660" s="90" t="s">
        <v>4269</v>
      </c>
      <c r="L660" s="90" t="s">
        <v>4406</v>
      </c>
      <c r="M660" s="88">
        <v>44593</v>
      </c>
    </row>
    <row r="661" spans="1:13" ht="22.5" x14ac:dyDescent="0.25">
      <c r="A661" s="89">
        <v>1740</v>
      </c>
      <c r="B661" s="88">
        <v>44384</v>
      </c>
      <c r="C661" s="89" t="s">
        <v>5510</v>
      </c>
      <c r="D661" s="89" t="s">
        <v>5501</v>
      </c>
      <c r="E661" s="89" t="s">
        <v>4219</v>
      </c>
      <c r="F661" s="89" t="s">
        <v>4295</v>
      </c>
      <c r="G661" s="89" t="s">
        <v>4296</v>
      </c>
      <c r="H661" s="89" t="s">
        <v>4297</v>
      </c>
      <c r="I661" s="89">
        <v>0.16</v>
      </c>
      <c r="J661" s="90" t="s">
        <v>4254</v>
      </c>
      <c r="K661" s="90" t="s">
        <v>4269</v>
      </c>
      <c r="L661" s="90" t="s">
        <v>4406</v>
      </c>
      <c r="M661" s="88">
        <v>44501</v>
      </c>
    </row>
    <row r="662" spans="1:13" ht="22.5" x14ac:dyDescent="0.25">
      <c r="A662" s="89">
        <v>1501</v>
      </c>
      <c r="B662" s="88">
        <v>44386</v>
      </c>
      <c r="C662" s="89" t="s">
        <v>5511</v>
      </c>
      <c r="D662" s="89" t="s">
        <v>4202</v>
      </c>
      <c r="E662" s="89" t="s">
        <v>4204</v>
      </c>
      <c r="F662" s="89" t="s">
        <v>4295</v>
      </c>
      <c r="G662" s="89" t="s">
        <v>4296</v>
      </c>
      <c r="H662" s="89" t="s">
        <v>4297</v>
      </c>
      <c r="I662" s="89">
        <v>700</v>
      </c>
      <c r="J662" s="90" t="s">
        <v>24</v>
      </c>
      <c r="K662" s="90" t="s">
        <v>4260</v>
      </c>
      <c r="L662" s="90" t="s">
        <v>5512</v>
      </c>
      <c r="M662" s="88">
        <v>45261</v>
      </c>
    </row>
    <row r="663" spans="1:13" ht="22.5" x14ac:dyDescent="0.25">
      <c r="A663" s="89">
        <v>1746</v>
      </c>
      <c r="B663" s="88">
        <v>44392</v>
      </c>
      <c r="C663" s="89" t="s">
        <v>5513</v>
      </c>
      <c r="D663" s="89" t="s">
        <v>5501</v>
      </c>
      <c r="E663" s="89" t="s">
        <v>4219</v>
      </c>
      <c r="F663" s="89" t="s">
        <v>4295</v>
      </c>
      <c r="G663" s="89" t="s">
        <v>4296</v>
      </c>
      <c r="H663" s="89" t="s">
        <v>4297</v>
      </c>
      <c r="I663" s="89">
        <v>19.989999999999998</v>
      </c>
      <c r="J663" s="90" t="s">
        <v>4236</v>
      </c>
      <c r="K663" s="90" t="s">
        <v>4242</v>
      </c>
      <c r="L663" s="90" t="s">
        <v>5514</v>
      </c>
      <c r="M663" s="88">
        <v>44568</v>
      </c>
    </row>
    <row r="664" spans="1:13" ht="33.75" x14ac:dyDescent="0.25">
      <c r="A664" s="89">
        <v>1605</v>
      </c>
      <c r="B664" s="88">
        <v>44398</v>
      </c>
      <c r="C664" s="89" t="s">
        <v>5515</v>
      </c>
      <c r="D664" s="89" t="s">
        <v>4202</v>
      </c>
      <c r="E664" s="89" t="s">
        <v>4204</v>
      </c>
      <c r="F664" s="89" t="s">
        <v>4295</v>
      </c>
      <c r="G664" s="89" t="s">
        <v>4296</v>
      </c>
      <c r="H664" s="89" t="s">
        <v>4297</v>
      </c>
      <c r="I664" s="89">
        <v>35</v>
      </c>
      <c r="J664" s="90" t="s">
        <v>24</v>
      </c>
      <c r="K664" s="90" t="s">
        <v>5516</v>
      </c>
      <c r="L664" s="90" t="s">
        <v>5328</v>
      </c>
      <c r="M664" s="88">
        <v>44926</v>
      </c>
    </row>
    <row r="665" spans="1:13" ht="22.5" x14ac:dyDescent="0.25">
      <c r="A665" s="89">
        <v>1749</v>
      </c>
      <c r="B665" s="88">
        <v>44406</v>
      </c>
      <c r="C665" s="89" t="s">
        <v>5517</v>
      </c>
      <c r="D665" s="89" t="s">
        <v>4202</v>
      </c>
      <c r="E665" s="89" t="s">
        <v>4204</v>
      </c>
      <c r="F665" s="89" t="s">
        <v>4295</v>
      </c>
      <c r="G665" s="89" t="s">
        <v>4296</v>
      </c>
      <c r="H665" s="89" t="s">
        <v>4297</v>
      </c>
      <c r="I665" s="89">
        <v>9.9</v>
      </c>
      <c r="J665" s="90" t="s">
        <v>4233</v>
      </c>
      <c r="K665" s="90" t="s">
        <v>4374</v>
      </c>
      <c r="L665" s="90" t="s">
        <v>5518</v>
      </c>
      <c r="M665" s="88">
        <v>44926</v>
      </c>
    </row>
    <row r="666" spans="1:13" ht="22.5" x14ac:dyDescent="0.25">
      <c r="A666" s="89">
        <v>1751</v>
      </c>
      <c r="B666" s="88">
        <v>44406</v>
      </c>
      <c r="C666" s="89" t="s">
        <v>5519</v>
      </c>
      <c r="D666" s="89" t="s">
        <v>4202</v>
      </c>
      <c r="E666" s="89" t="s">
        <v>4204</v>
      </c>
      <c r="F666" s="89" t="s">
        <v>4295</v>
      </c>
      <c r="G666" s="89" t="s">
        <v>4296</v>
      </c>
      <c r="H666" s="89" t="s">
        <v>4297</v>
      </c>
      <c r="I666" s="89">
        <v>99</v>
      </c>
      <c r="J666" s="90" t="s">
        <v>4254</v>
      </c>
      <c r="K666" s="90" t="s">
        <v>4276</v>
      </c>
      <c r="L666" s="90" t="s">
        <v>5519</v>
      </c>
      <c r="M666" s="88">
        <v>45108</v>
      </c>
    </row>
    <row r="667" spans="1:13" ht="33.75" x14ac:dyDescent="0.25">
      <c r="A667" s="89">
        <v>3485</v>
      </c>
      <c r="B667" s="88">
        <v>44406</v>
      </c>
      <c r="C667" s="89" t="s">
        <v>5520</v>
      </c>
      <c r="D667" s="89" t="s">
        <v>4202</v>
      </c>
      <c r="E667" s="89" t="s">
        <v>4204</v>
      </c>
      <c r="F667" s="89" t="s">
        <v>4295</v>
      </c>
      <c r="G667" s="89" t="s">
        <v>4296</v>
      </c>
      <c r="H667" s="89" t="s">
        <v>4297</v>
      </c>
      <c r="I667" s="89">
        <v>15.5</v>
      </c>
      <c r="J667" s="90" t="s">
        <v>24</v>
      </c>
      <c r="K667" s="90" t="s">
        <v>5521</v>
      </c>
      <c r="L667" s="90" t="s">
        <v>5328</v>
      </c>
      <c r="M667" s="88">
        <v>44926</v>
      </c>
    </row>
    <row r="668" spans="1:13" ht="22.5" x14ac:dyDescent="0.25">
      <c r="A668" s="89">
        <v>1747</v>
      </c>
      <c r="B668" s="88">
        <v>44408</v>
      </c>
      <c r="C668" s="89" t="s">
        <v>5522</v>
      </c>
      <c r="D668" s="89" t="s">
        <v>4202</v>
      </c>
      <c r="E668" s="89" t="s">
        <v>4204</v>
      </c>
      <c r="F668" s="89" t="s">
        <v>4295</v>
      </c>
      <c r="G668" s="89" t="s">
        <v>4296</v>
      </c>
      <c r="H668" s="89" t="s">
        <v>4297</v>
      </c>
      <c r="I668" s="89">
        <v>9.9</v>
      </c>
      <c r="J668" s="90" t="s">
        <v>4233</v>
      </c>
      <c r="K668" s="90" t="s">
        <v>5523</v>
      </c>
      <c r="L668" s="90" t="s">
        <v>5518</v>
      </c>
      <c r="M668" s="88">
        <v>44926</v>
      </c>
    </row>
    <row r="669" spans="1:13" ht="22.5" x14ac:dyDescent="0.25">
      <c r="A669" s="89">
        <v>64</v>
      </c>
      <c r="B669" s="88">
        <v>44411</v>
      </c>
      <c r="C669" s="89" t="s">
        <v>5524</v>
      </c>
      <c r="D669" s="89" t="s">
        <v>4202</v>
      </c>
      <c r="E669" s="89" t="s">
        <v>4204</v>
      </c>
      <c r="F669" s="89" t="s">
        <v>4295</v>
      </c>
      <c r="G669" s="89" t="s">
        <v>4296</v>
      </c>
      <c r="H669" s="89" t="s">
        <v>4297</v>
      </c>
      <c r="I669" s="89">
        <v>70</v>
      </c>
      <c r="J669" s="90" t="s">
        <v>4233</v>
      </c>
      <c r="K669" s="90" t="s">
        <v>5525</v>
      </c>
      <c r="L669" s="90" t="s">
        <v>5526</v>
      </c>
      <c r="M669" s="88">
        <v>45108</v>
      </c>
    </row>
    <row r="670" spans="1:13" ht="33.75" x14ac:dyDescent="0.25">
      <c r="A670" s="89">
        <v>1754</v>
      </c>
      <c r="B670" s="88">
        <v>44411</v>
      </c>
      <c r="C670" s="89" t="s">
        <v>5527</v>
      </c>
      <c r="D670" s="89" t="s">
        <v>4202</v>
      </c>
      <c r="E670" s="89" t="s">
        <v>4204</v>
      </c>
      <c r="F670" s="89" t="s">
        <v>4295</v>
      </c>
      <c r="G670" s="89" t="s">
        <v>4296</v>
      </c>
      <c r="H670" s="89" t="s">
        <v>4297</v>
      </c>
      <c r="I670" s="89">
        <v>19.989999999999998</v>
      </c>
      <c r="J670" s="90" t="s">
        <v>4259</v>
      </c>
      <c r="K670" s="90" t="s">
        <v>5528</v>
      </c>
      <c r="L670" s="90" t="s">
        <v>5529</v>
      </c>
      <c r="M670" s="88">
        <v>44561</v>
      </c>
    </row>
    <row r="671" spans="1:13" ht="22.5" x14ac:dyDescent="0.25">
      <c r="A671" s="89">
        <v>1753</v>
      </c>
      <c r="B671" s="88">
        <v>44412</v>
      </c>
      <c r="C671" s="89" t="s">
        <v>5530</v>
      </c>
      <c r="D671" s="89" t="s">
        <v>5501</v>
      </c>
      <c r="E671" s="89" t="s">
        <v>4219</v>
      </c>
      <c r="F671" s="89" t="s">
        <v>4295</v>
      </c>
      <c r="G671" s="89" t="s">
        <v>4296</v>
      </c>
      <c r="H671" s="89" t="s">
        <v>4297</v>
      </c>
      <c r="I671" s="89">
        <v>1.1000000000000001</v>
      </c>
      <c r="J671" s="90" t="s">
        <v>4308</v>
      </c>
      <c r="K671" s="90" t="s">
        <v>4478</v>
      </c>
      <c r="L671" s="90" t="s">
        <v>5107</v>
      </c>
      <c r="M671" s="88">
        <v>44621</v>
      </c>
    </row>
    <row r="672" spans="1:13" ht="22.5" x14ac:dyDescent="0.25">
      <c r="A672" s="89">
        <v>1758</v>
      </c>
      <c r="B672" s="88">
        <v>44414</v>
      </c>
      <c r="C672" s="89" t="s">
        <v>5531</v>
      </c>
      <c r="D672" s="89" t="s">
        <v>4202</v>
      </c>
      <c r="E672" s="89" t="s">
        <v>4204</v>
      </c>
      <c r="F672" s="89" t="s">
        <v>4295</v>
      </c>
      <c r="G672" s="89" t="s">
        <v>4296</v>
      </c>
      <c r="H672" s="89" t="s">
        <v>4297</v>
      </c>
      <c r="I672" s="89">
        <v>9.99</v>
      </c>
      <c r="J672" s="90" t="s">
        <v>4254</v>
      </c>
      <c r="K672" s="90" t="s">
        <v>4424</v>
      </c>
      <c r="L672" s="90" t="s">
        <v>5532</v>
      </c>
      <c r="M672" s="88">
        <v>44727</v>
      </c>
    </row>
    <row r="673" spans="1:13" ht="22.5" x14ac:dyDescent="0.25">
      <c r="A673" s="89">
        <v>1759</v>
      </c>
      <c r="B673" s="88">
        <v>44414</v>
      </c>
      <c r="C673" s="89" t="s">
        <v>5533</v>
      </c>
      <c r="D673" s="89" t="s">
        <v>4202</v>
      </c>
      <c r="E673" s="89" t="s">
        <v>4204</v>
      </c>
      <c r="F673" s="89" t="s">
        <v>4295</v>
      </c>
      <c r="G673" s="89" t="s">
        <v>4296</v>
      </c>
      <c r="H673" s="89" t="s">
        <v>4297</v>
      </c>
      <c r="I673" s="89">
        <v>9.9</v>
      </c>
      <c r="J673" s="90" t="s">
        <v>4233</v>
      </c>
      <c r="K673" s="90" t="s">
        <v>4374</v>
      </c>
      <c r="L673" s="90" t="s">
        <v>5518</v>
      </c>
      <c r="M673" s="88">
        <v>44926</v>
      </c>
    </row>
    <row r="674" spans="1:13" ht="78.75" x14ac:dyDescent="0.25">
      <c r="A674" s="89">
        <v>1755</v>
      </c>
      <c r="B674" s="88">
        <v>44417</v>
      </c>
      <c r="C674" s="89" t="s">
        <v>5536</v>
      </c>
      <c r="D674" s="89" t="s">
        <v>5501</v>
      </c>
      <c r="E674" s="89" t="s">
        <v>4219</v>
      </c>
      <c r="F674" s="89" t="s">
        <v>4295</v>
      </c>
      <c r="G674" s="89" t="s">
        <v>4296</v>
      </c>
      <c r="H674" s="89" t="s">
        <v>4297</v>
      </c>
      <c r="I674" s="89">
        <v>9.99</v>
      </c>
      <c r="J674" s="90" t="s">
        <v>4217</v>
      </c>
      <c r="K674" s="90" t="s">
        <v>5091</v>
      </c>
      <c r="L674" s="90" t="s">
        <v>5537</v>
      </c>
      <c r="M674" s="88">
        <v>44743</v>
      </c>
    </row>
    <row r="675" spans="1:13" ht="22.5" x14ac:dyDescent="0.25">
      <c r="A675" s="89">
        <v>1757</v>
      </c>
      <c r="B675" s="88">
        <v>44417</v>
      </c>
      <c r="C675" s="89" t="s">
        <v>5538</v>
      </c>
      <c r="D675" s="89" t="s">
        <v>4202</v>
      </c>
      <c r="E675" s="89" t="s">
        <v>4204</v>
      </c>
      <c r="F675" s="89" t="s">
        <v>4295</v>
      </c>
      <c r="G675" s="89" t="s">
        <v>4296</v>
      </c>
      <c r="H675" s="89" t="s">
        <v>4297</v>
      </c>
      <c r="I675" s="89">
        <v>150</v>
      </c>
      <c r="J675" s="90" t="s">
        <v>4229</v>
      </c>
      <c r="K675" s="90" t="s">
        <v>5539</v>
      </c>
      <c r="L675" s="90" t="s">
        <v>5540</v>
      </c>
      <c r="M675" s="88">
        <v>44925</v>
      </c>
    </row>
    <row r="676" spans="1:13" ht="22.5" x14ac:dyDescent="0.25">
      <c r="A676" s="89">
        <v>1660</v>
      </c>
      <c r="B676" s="88">
        <v>44419</v>
      </c>
      <c r="C676" s="89" t="s">
        <v>5541</v>
      </c>
      <c r="D676" s="89" t="s">
        <v>4202</v>
      </c>
      <c r="E676" s="89" t="s">
        <v>4204</v>
      </c>
      <c r="F676" s="89" t="s">
        <v>4295</v>
      </c>
      <c r="G676" s="89" t="s">
        <v>4296</v>
      </c>
      <c r="H676" s="89" t="s">
        <v>4297</v>
      </c>
      <c r="I676" s="89">
        <v>9.3699999999999992</v>
      </c>
      <c r="J676" s="90" t="s">
        <v>4282</v>
      </c>
      <c r="K676" s="90" t="s">
        <v>5542</v>
      </c>
      <c r="L676" s="90" t="s">
        <v>5303</v>
      </c>
      <c r="M676" s="88">
        <v>44927</v>
      </c>
    </row>
    <row r="677" spans="1:13" ht="22.5" x14ac:dyDescent="0.25">
      <c r="A677" s="89">
        <v>1661</v>
      </c>
      <c r="B677" s="88">
        <v>44419</v>
      </c>
      <c r="C677" s="89" t="s">
        <v>5543</v>
      </c>
      <c r="D677" s="89" t="s">
        <v>4202</v>
      </c>
      <c r="E677" s="89" t="s">
        <v>4204</v>
      </c>
      <c r="F677" s="89" t="s">
        <v>4295</v>
      </c>
      <c r="G677" s="89" t="s">
        <v>4296</v>
      </c>
      <c r="H677" s="89" t="s">
        <v>4297</v>
      </c>
      <c r="I677" s="89">
        <v>6.13</v>
      </c>
      <c r="J677" s="90" t="s">
        <v>4282</v>
      </c>
      <c r="K677" s="90" t="s">
        <v>5542</v>
      </c>
      <c r="L677" s="90" t="s">
        <v>5303</v>
      </c>
      <c r="M677" s="88">
        <v>44927</v>
      </c>
    </row>
    <row r="678" spans="1:13" ht="33.75" x14ac:dyDescent="0.25">
      <c r="A678" s="89">
        <v>1762</v>
      </c>
      <c r="B678" s="88">
        <v>44419</v>
      </c>
      <c r="C678" s="89" t="s">
        <v>5544</v>
      </c>
      <c r="D678" s="89" t="s">
        <v>4202</v>
      </c>
      <c r="E678" s="89" t="s">
        <v>4204</v>
      </c>
      <c r="F678" s="89" t="s">
        <v>4295</v>
      </c>
      <c r="G678" s="89" t="s">
        <v>4296</v>
      </c>
      <c r="H678" s="89" t="s">
        <v>4297</v>
      </c>
      <c r="I678" s="89">
        <v>9.8000000000000007</v>
      </c>
      <c r="J678" s="90" t="s">
        <v>4359</v>
      </c>
      <c r="K678" s="90" t="s">
        <v>4360</v>
      </c>
      <c r="L678" s="90" t="s">
        <v>4919</v>
      </c>
      <c r="M678" s="88">
        <v>44957</v>
      </c>
    </row>
    <row r="679" spans="1:13" ht="45" x14ac:dyDescent="0.25">
      <c r="A679" s="89">
        <v>1763</v>
      </c>
      <c r="B679" s="88">
        <v>44419</v>
      </c>
      <c r="C679" s="89" t="s">
        <v>5545</v>
      </c>
      <c r="D679" s="89" t="s">
        <v>5501</v>
      </c>
      <c r="E679" s="89" t="s">
        <v>4219</v>
      </c>
      <c r="F679" s="89" t="s">
        <v>4295</v>
      </c>
      <c r="G679" s="89" t="s">
        <v>4296</v>
      </c>
      <c r="H679" s="89" t="s">
        <v>4297</v>
      </c>
      <c r="I679" s="89">
        <v>3.5</v>
      </c>
      <c r="J679" s="90" t="s">
        <v>4227</v>
      </c>
      <c r="K679" s="90" t="s">
        <v>5546</v>
      </c>
      <c r="L679" s="90" t="s">
        <v>4334</v>
      </c>
      <c r="M679" s="88">
        <v>44711</v>
      </c>
    </row>
    <row r="680" spans="1:13" ht="45" x14ac:dyDescent="0.25">
      <c r="A680" s="89">
        <v>1764</v>
      </c>
      <c r="B680" s="88">
        <v>44419</v>
      </c>
      <c r="C680" s="89" t="s">
        <v>5547</v>
      </c>
      <c r="D680" s="89" t="s">
        <v>5501</v>
      </c>
      <c r="E680" s="89" t="s">
        <v>4219</v>
      </c>
      <c r="F680" s="89" t="s">
        <v>4295</v>
      </c>
      <c r="G680" s="89" t="s">
        <v>4296</v>
      </c>
      <c r="H680" s="89" t="s">
        <v>4297</v>
      </c>
      <c r="I680" s="89">
        <v>2</v>
      </c>
      <c r="J680" s="90" t="s">
        <v>4272</v>
      </c>
      <c r="K680" s="90" t="s">
        <v>4273</v>
      </c>
      <c r="L680" s="90" t="s">
        <v>4334</v>
      </c>
      <c r="M680" s="88">
        <v>44681</v>
      </c>
    </row>
    <row r="681" spans="1:13" ht="45" x14ac:dyDescent="0.25">
      <c r="A681" s="89">
        <v>1765</v>
      </c>
      <c r="B681" s="88">
        <v>44419</v>
      </c>
      <c r="C681" s="89" t="s">
        <v>5548</v>
      </c>
      <c r="D681" s="89" t="s">
        <v>5501</v>
      </c>
      <c r="E681" s="89" t="s">
        <v>4219</v>
      </c>
      <c r="F681" s="89" t="s">
        <v>4295</v>
      </c>
      <c r="G681" s="89" t="s">
        <v>4296</v>
      </c>
      <c r="H681" s="89" t="s">
        <v>4297</v>
      </c>
      <c r="I681" s="89">
        <v>4.99</v>
      </c>
      <c r="J681" s="90" t="s">
        <v>4227</v>
      </c>
      <c r="K681" s="90" t="s">
        <v>4792</v>
      </c>
      <c r="L681" s="90" t="s">
        <v>4334</v>
      </c>
      <c r="M681" s="88">
        <v>44832</v>
      </c>
    </row>
    <row r="682" spans="1:13" ht="45" x14ac:dyDescent="0.25">
      <c r="A682" s="89">
        <v>1766</v>
      </c>
      <c r="B682" s="88">
        <v>44419</v>
      </c>
      <c r="C682" s="89" t="s">
        <v>5549</v>
      </c>
      <c r="D682" s="89" t="s">
        <v>5501</v>
      </c>
      <c r="E682" s="89" t="s">
        <v>4219</v>
      </c>
      <c r="F682" s="89" t="s">
        <v>4295</v>
      </c>
      <c r="G682" s="89" t="s">
        <v>4296</v>
      </c>
      <c r="H682" s="89" t="s">
        <v>4297</v>
      </c>
      <c r="I682" s="89">
        <v>1.4</v>
      </c>
      <c r="J682" s="90" t="s">
        <v>24</v>
      </c>
      <c r="K682" s="90" t="s">
        <v>4452</v>
      </c>
      <c r="L682" s="90" t="s">
        <v>4334</v>
      </c>
      <c r="M682" s="88">
        <v>44681</v>
      </c>
    </row>
    <row r="683" spans="1:13" ht="22.5" x14ac:dyDescent="0.25">
      <c r="A683" s="89">
        <v>1241</v>
      </c>
      <c r="B683" s="88">
        <v>44437</v>
      </c>
      <c r="C683" s="89" t="s">
        <v>5550</v>
      </c>
      <c r="D683" s="89" t="s">
        <v>4202</v>
      </c>
      <c r="E683" s="89" t="s">
        <v>4204</v>
      </c>
      <c r="F683" s="89" t="s">
        <v>4295</v>
      </c>
      <c r="G683" s="89" t="s">
        <v>4296</v>
      </c>
      <c r="H683" s="89" t="s">
        <v>4297</v>
      </c>
      <c r="I683" s="89">
        <v>9.9</v>
      </c>
      <c r="J683" s="90" t="s">
        <v>4229</v>
      </c>
      <c r="K683" s="90" t="s">
        <v>5480</v>
      </c>
      <c r="L683" s="90" t="s">
        <v>5309</v>
      </c>
      <c r="M683" s="88">
        <v>44926</v>
      </c>
    </row>
    <row r="684" spans="1:13" ht="22.5" x14ac:dyDescent="0.25">
      <c r="A684" s="89">
        <v>1638</v>
      </c>
      <c r="B684" s="88">
        <v>44437</v>
      </c>
      <c r="C684" s="89" t="s">
        <v>5551</v>
      </c>
      <c r="D684" s="89" t="s">
        <v>4202</v>
      </c>
      <c r="E684" s="89" t="s">
        <v>4204</v>
      </c>
      <c r="F684" s="89" t="s">
        <v>4295</v>
      </c>
      <c r="G684" s="89" t="s">
        <v>4296</v>
      </c>
      <c r="H684" s="89" t="s">
        <v>4297</v>
      </c>
      <c r="I684" s="89">
        <v>9.9</v>
      </c>
      <c r="J684" s="90" t="s">
        <v>4214</v>
      </c>
      <c r="K684" s="90" t="s">
        <v>4567</v>
      </c>
      <c r="L684" s="90" t="s">
        <v>5552</v>
      </c>
      <c r="M684" s="88">
        <v>45291</v>
      </c>
    </row>
    <row r="685" spans="1:13" ht="22.5" x14ac:dyDescent="0.25">
      <c r="A685" s="89">
        <v>27</v>
      </c>
      <c r="B685" s="88">
        <v>44439</v>
      </c>
      <c r="C685" s="89" t="s">
        <v>5553</v>
      </c>
      <c r="D685" s="89" t="s">
        <v>4202</v>
      </c>
      <c r="E685" s="89" t="s">
        <v>4204</v>
      </c>
      <c r="F685" s="89" t="s">
        <v>4295</v>
      </c>
      <c r="G685" s="89" t="s">
        <v>4296</v>
      </c>
      <c r="H685" s="89" t="s">
        <v>4297</v>
      </c>
      <c r="I685" s="89">
        <v>4.8</v>
      </c>
      <c r="J685" s="90" t="s">
        <v>4229</v>
      </c>
      <c r="K685" s="90" t="s">
        <v>5480</v>
      </c>
      <c r="L685" s="90" t="s">
        <v>5309</v>
      </c>
      <c r="M685" s="88">
        <v>44925</v>
      </c>
    </row>
    <row r="686" spans="1:13" ht="33.75" x14ac:dyDescent="0.25">
      <c r="A686" s="89">
        <v>1770</v>
      </c>
      <c r="B686" s="88">
        <v>44439</v>
      </c>
      <c r="C686" s="89" t="s">
        <v>5554</v>
      </c>
      <c r="D686" s="89" t="s">
        <v>4202</v>
      </c>
      <c r="E686" s="89" t="s">
        <v>4204</v>
      </c>
      <c r="F686" s="89" t="s">
        <v>4295</v>
      </c>
      <c r="G686" s="89" t="s">
        <v>4296</v>
      </c>
      <c r="H686" s="89" t="s">
        <v>4297</v>
      </c>
      <c r="I686" s="89">
        <v>99.99</v>
      </c>
      <c r="J686" s="90" t="s">
        <v>4231</v>
      </c>
      <c r="K686" s="90" t="s">
        <v>5175</v>
      </c>
      <c r="L686" s="90" t="s">
        <v>5170</v>
      </c>
      <c r="M686" s="88">
        <v>45291</v>
      </c>
    </row>
    <row r="687" spans="1:13" ht="22.5" x14ac:dyDescent="0.25">
      <c r="A687" s="89">
        <v>1580</v>
      </c>
      <c r="B687" s="88">
        <v>44449</v>
      </c>
      <c r="C687" s="89" t="s">
        <v>5558</v>
      </c>
      <c r="D687" s="89" t="s">
        <v>4202</v>
      </c>
      <c r="E687" s="89" t="s">
        <v>4204</v>
      </c>
      <c r="F687" s="89" t="s">
        <v>4295</v>
      </c>
      <c r="G687" s="89" t="s">
        <v>4296</v>
      </c>
      <c r="H687" s="89" t="s">
        <v>4297</v>
      </c>
      <c r="I687" s="89">
        <v>300</v>
      </c>
      <c r="J687" s="90" t="s">
        <v>4227</v>
      </c>
      <c r="K687" s="90" t="s">
        <v>5559</v>
      </c>
      <c r="L687" s="90" t="s">
        <v>5560</v>
      </c>
      <c r="M687" s="88">
        <v>44926</v>
      </c>
    </row>
    <row r="688" spans="1:13" ht="33.75" x14ac:dyDescent="0.25">
      <c r="A688" s="89">
        <v>1772</v>
      </c>
      <c r="B688" s="88">
        <v>44449</v>
      </c>
      <c r="C688" s="89" t="s">
        <v>5561</v>
      </c>
      <c r="D688" s="89" t="s">
        <v>4202</v>
      </c>
      <c r="E688" s="89" t="s">
        <v>4204</v>
      </c>
      <c r="F688" s="89" t="s">
        <v>4295</v>
      </c>
      <c r="G688" s="89" t="s">
        <v>4296</v>
      </c>
      <c r="H688" s="89" t="s">
        <v>4297</v>
      </c>
      <c r="I688" s="89">
        <v>35</v>
      </c>
      <c r="J688" s="90" t="s">
        <v>4222</v>
      </c>
      <c r="K688" s="90" t="s">
        <v>4306</v>
      </c>
      <c r="L688" s="90" t="s">
        <v>5562</v>
      </c>
      <c r="M688" s="88">
        <v>44926</v>
      </c>
    </row>
    <row r="689" spans="1:13" ht="22.5" x14ac:dyDescent="0.25">
      <c r="A689" s="89">
        <v>1773</v>
      </c>
      <c r="B689" s="88">
        <v>44459</v>
      </c>
      <c r="C689" s="89" t="s">
        <v>5563</v>
      </c>
      <c r="D689" s="89" t="s">
        <v>4202</v>
      </c>
      <c r="E689" s="89" t="s">
        <v>4204</v>
      </c>
      <c r="F689" s="89" t="s">
        <v>4295</v>
      </c>
      <c r="G689" s="89" t="s">
        <v>4296</v>
      </c>
      <c r="H689" s="89" t="s">
        <v>4297</v>
      </c>
      <c r="I689" s="89">
        <v>9.99</v>
      </c>
      <c r="J689" s="90" t="s">
        <v>4236</v>
      </c>
      <c r="K689" s="90" t="s">
        <v>5564</v>
      </c>
      <c r="L689" s="90" t="s">
        <v>5565</v>
      </c>
      <c r="M689" s="88">
        <v>44924</v>
      </c>
    </row>
    <row r="690" spans="1:13" ht="22.5" x14ac:dyDescent="0.25">
      <c r="A690" s="89">
        <v>1614</v>
      </c>
      <c r="B690" s="88">
        <v>44469</v>
      </c>
      <c r="C690" s="89" t="s">
        <v>5566</v>
      </c>
      <c r="D690" s="89" t="s">
        <v>4202</v>
      </c>
      <c r="E690" s="89" t="s">
        <v>4204</v>
      </c>
      <c r="F690" s="89" t="s">
        <v>4295</v>
      </c>
      <c r="G690" s="89" t="s">
        <v>4296</v>
      </c>
      <c r="H690" s="89" t="s">
        <v>4297</v>
      </c>
      <c r="I690" s="89">
        <v>9.9</v>
      </c>
      <c r="J690" s="90" t="s">
        <v>4259</v>
      </c>
      <c r="K690" s="90" t="s">
        <v>5567</v>
      </c>
      <c r="L690" s="90" t="s">
        <v>5568</v>
      </c>
      <c r="M690" s="88">
        <v>44926</v>
      </c>
    </row>
    <row r="691" spans="1:13" ht="22.5" x14ac:dyDescent="0.25">
      <c r="A691" s="89">
        <v>1734</v>
      </c>
      <c r="B691" s="88">
        <v>44474</v>
      </c>
      <c r="C691" s="89" t="s">
        <v>5569</v>
      </c>
      <c r="D691" s="89" t="s">
        <v>4202</v>
      </c>
      <c r="E691" s="89" t="s">
        <v>4204</v>
      </c>
      <c r="F691" s="89" t="s">
        <v>4295</v>
      </c>
      <c r="G691" s="89" t="s">
        <v>4296</v>
      </c>
      <c r="H691" s="89" t="s">
        <v>4297</v>
      </c>
      <c r="I691" s="89">
        <v>19.899999999999999</v>
      </c>
      <c r="J691" s="90" t="s">
        <v>4222</v>
      </c>
      <c r="K691" s="90" t="s">
        <v>5570</v>
      </c>
      <c r="L691" s="90" t="s">
        <v>5568</v>
      </c>
      <c r="M691" s="88">
        <v>45291</v>
      </c>
    </row>
    <row r="692" spans="1:13" ht="22.5" x14ac:dyDescent="0.25">
      <c r="A692" s="89">
        <v>1611</v>
      </c>
      <c r="B692" s="88">
        <v>44475</v>
      </c>
      <c r="C692" s="89" t="s">
        <v>5571</v>
      </c>
      <c r="D692" s="89" t="s">
        <v>4202</v>
      </c>
      <c r="E692" s="89" t="s">
        <v>4204</v>
      </c>
      <c r="F692" s="89" t="s">
        <v>4295</v>
      </c>
      <c r="G692" s="89" t="s">
        <v>4296</v>
      </c>
      <c r="H692" s="89" t="s">
        <v>4297</v>
      </c>
      <c r="I692" s="89">
        <v>9.9</v>
      </c>
      <c r="J692" s="90" t="s">
        <v>4236</v>
      </c>
      <c r="K692" s="90" t="s">
        <v>4967</v>
      </c>
      <c r="L692" s="90" t="s">
        <v>5572</v>
      </c>
      <c r="M692" s="88">
        <v>44711</v>
      </c>
    </row>
    <row r="693" spans="1:13" ht="22.5" x14ac:dyDescent="0.25">
      <c r="A693" s="89">
        <v>1613</v>
      </c>
      <c r="B693" s="88">
        <v>44475</v>
      </c>
      <c r="C693" s="89" t="s">
        <v>5573</v>
      </c>
      <c r="D693" s="89" t="s">
        <v>4202</v>
      </c>
      <c r="E693" s="89" t="s">
        <v>4204</v>
      </c>
      <c r="F693" s="89" t="s">
        <v>4295</v>
      </c>
      <c r="G693" s="89" t="s">
        <v>4296</v>
      </c>
      <c r="H693" s="89" t="s">
        <v>4297</v>
      </c>
      <c r="I693" s="89">
        <v>9.9</v>
      </c>
      <c r="J693" s="90" t="s">
        <v>4236</v>
      </c>
      <c r="K693" s="90" t="s">
        <v>4967</v>
      </c>
      <c r="L693" s="90" t="s">
        <v>5573</v>
      </c>
      <c r="M693" s="88">
        <v>44711</v>
      </c>
    </row>
    <row r="694" spans="1:13" ht="22.5" x14ac:dyDescent="0.25">
      <c r="A694" s="89">
        <v>58</v>
      </c>
      <c r="B694" s="88">
        <v>44476</v>
      </c>
      <c r="C694" s="89" t="s">
        <v>5574</v>
      </c>
      <c r="D694" s="89" t="s">
        <v>4202</v>
      </c>
      <c r="E694" s="89" t="s">
        <v>4204</v>
      </c>
      <c r="F694" s="89" t="s">
        <v>4295</v>
      </c>
      <c r="G694" s="89" t="s">
        <v>4296</v>
      </c>
      <c r="H694" s="89" t="s">
        <v>4297</v>
      </c>
      <c r="I694" s="89">
        <v>19.5</v>
      </c>
      <c r="J694" s="90" t="s">
        <v>4259</v>
      </c>
      <c r="K694" s="90" t="s">
        <v>5448</v>
      </c>
      <c r="L694" s="90" t="s">
        <v>5575</v>
      </c>
      <c r="M694" s="88">
        <v>44985</v>
      </c>
    </row>
    <row r="695" spans="1:13" ht="22.5" x14ac:dyDescent="0.25">
      <c r="A695" s="89">
        <v>1296</v>
      </c>
      <c r="B695" s="88">
        <v>44476</v>
      </c>
      <c r="C695" s="89" t="s">
        <v>5576</v>
      </c>
      <c r="D695" s="89" t="s">
        <v>4202</v>
      </c>
      <c r="E695" s="89" t="s">
        <v>4204</v>
      </c>
      <c r="F695" s="89" t="s">
        <v>4295</v>
      </c>
      <c r="G695" s="89" t="s">
        <v>4296</v>
      </c>
      <c r="H695" s="89" t="s">
        <v>4297</v>
      </c>
      <c r="I695" s="89">
        <v>9.9</v>
      </c>
      <c r="J695" s="90" t="s">
        <v>4214</v>
      </c>
      <c r="K695" s="90" t="s">
        <v>5226</v>
      </c>
      <c r="L695" s="90" t="s">
        <v>5568</v>
      </c>
      <c r="M695" s="88">
        <v>44925</v>
      </c>
    </row>
    <row r="696" spans="1:13" ht="33.75" x14ac:dyDescent="0.25">
      <c r="A696" s="89">
        <v>1704</v>
      </c>
      <c r="B696" s="88">
        <v>44476</v>
      </c>
      <c r="C696" s="89" t="s">
        <v>5577</v>
      </c>
      <c r="D696" s="89" t="s">
        <v>4202</v>
      </c>
      <c r="E696" s="89" t="s">
        <v>4204</v>
      </c>
      <c r="F696" s="89" t="s">
        <v>4295</v>
      </c>
      <c r="G696" s="89" t="s">
        <v>4296</v>
      </c>
      <c r="H696" s="89" t="s">
        <v>4297</v>
      </c>
      <c r="I696" s="89">
        <v>19.899999999999999</v>
      </c>
      <c r="J696" s="90" t="s">
        <v>4205</v>
      </c>
      <c r="K696" s="90" t="s">
        <v>4558</v>
      </c>
      <c r="L696" s="90" t="s">
        <v>5578</v>
      </c>
      <c r="M696" s="88">
        <v>45291</v>
      </c>
    </row>
    <row r="697" spans="1:13" ht="33.75" x14ac:dyDescent="0.25">
      <c r="A697" s="89">
        <v>1776</v>
      </c>
      <c r="B697" s="88">
        <v>44476</v>
      </c>
      <c r="C697" s="89" t="s">
        <v>5579</v>
      </c>
      <c r="D697" s="89" t="s">
        <v>5501</v>
      </c>
      <c r="E697" s="89" t="s">
        <v>4219</v>
      </c>
      <c r="F697" s="89" t="s">
        <v>4295</v>
      </c>
      <c r="G697" s="89" t="s">
        <v>4296</v>
      </c>
      <c r="H697" s="89" t="s">
        <v>4297</v>
      </c>
      <c r="I697" s="89">
        <v>9.9</v>
      </c>
      <c r="J697" s="90" t="s">
        <v>4236</v>
      </c>
      <c r="K697" s="90" t="s">
        <v>5564</v>
      </c>
      <c r="L697" s="90" t="s">
        <v>4804</v>
      </c>
      <c r="M697" s="88">
        <v>45031</v>
      </c>
    </row>
    <row r="698" spans="1:13" ht="22.5" x14ac:dyDescent="0.25">
      <c r="A698" s="89">
        <v>59</v>
      </c>
      <c r="B698" s="88">
        <v>44477</v>
      </c>
      <c r="C698" s="89" t="s">
        <v>5580</v>
      </c>
      <c r="D698" s="89" t="s">
        <v>4202</v>
      </c>
      <c r="E698" s="89" t="s">
        <v>4204</v>
      </c>
      <c r="F698" s="89" t="s">
        <v>4295</v>
      </c>
      <c r="G698" s="89" t="s">
        <v>4296</v>
      </c>
      <c r="H698" s="89" t="s">
        <v>4297</v>
      </c>
      <c r="I698" s="89">
        <v>19.5</v>
      </c>
      <c r="J698" s="90" t="s">
        <v>4259</v>
      </c>
      <c r="K698" s="90" t="s">
        <v>5448</v>
      </c>
      <c r="L698" s="90" t="s">
        <v>5575</v>
      </c>
      <c r="M698" s="88">
        <v>44985</v>
      </c>
    </row>
    <row r="699" spans="1:13" ht="22.5" x14ac:dyDescent="0.25">
      <c r="A699" s="89">
        <v>1778</v>
      </c>
      <c r="B699" s="88">
        <v>44477</v>
      </c>
      <c r="C699" s="89" t="s">
        <v>5581</v>
      </c>
      <c r="D699" s="89" t="s">
        <v>5501</v>
      </c>
      <c r="E699" s="89" t="s">
        <v>4219</v>
      </c>
      <c r="F699" s="89" t="s">
        <v>4295</v>
      </c>
      <c r="G699" s="89" t="s">
        <v>4296</v>
      </c>
      <c r="H699" s="89" t="s">
        <v>4297</v>
      </c>
      <c r="I699" s="89">
        <v>9.9</v>
      </c>
      <c r="J699" s="90" t="s">
        <v>4236</v>
      </c>
      <c r="K699" s="90" t="s">
        <v>4984</v>
      </c>
      <c r="L699" s="90" t="s">
        <v>5582</v>
      </c>
      <c r="M699" s="88">
        <v>44927</v>
      </c>
    </row>
    <row r="700" spans="1:13" ht="22.5" x14ac:dyDescent="0.25">
      <c r="A700" s="89">
        <v>3487</v>
      </c>
      <c r="B700" s="88">
        <v>44477</v>
      </c>
      <c r="C700" s="89" t="s">
        <v>5583</v>
      </c>
      <c r="D700" s="89" t="s">
        <v>4202</v>
      </c>
      <c r="E700" s="89" t="s">
        <v>4204</v>
      </c>
      <c r="F700" s="89" t="s">
        <v>4295</v>
      </c>
      <c r="G700" s="89" t="s">
        <v>4296</v>
      </c>
      <c r="H700" s="89" t="s">
        <v>4297</v>
      </c>
      <c r="I700" s="89">
        <v>80</v>
      </c>
      <c r="J700" s="90" t="s">
        <v>17</v>
      </c>
      <c r="K700" s="90" t="s">
        <v>4543</v>
      </c>
      <c r="L700" s="90" t="s">
        <v>5584</v>
      </c>
      <c r="M700" s="88">
        <v>44561</v>
      </c>
    </row>
    <row r="701" spans="1:13" ht="45" x14ac:dyDescent="0.25">
      <c r="A701" s="89">
        <v>1510</v>
      </c>
      <c r="B701" s="88">
        <v>44483</v>
      </c>
      <c r="C701" s="89" t="s">
        <v>5585</v>
      </c>
      <c r="D701" s="89" t="s">
        <v>4202</v>
      </c>
      <c r="E701" s="89" t="s">
        <v>4204</v>
      </c>
      <c r="F701" s="89" t="s">
        <v>4295</v>
      </c>
      <c r="G701" s="89" t="s">
        <v>4296</v>
      </c>
      <c r="H701" s="89" t="s">
        <v>4297</v>
      </c>
      <c r="I701" s="89">
        <v>9.9</v>
      </c>
      <c r="J701" s="90" t="s">
        <v>17</v>
      </c>
      <c r="K701" s="90" t="s">
        <v>4543</v>
      </c>
      <c r="L701" s="90" t="s">
        <v>5586</v>
      </c>
      <c r="M701" s="88">
        <v>45291</v>
      </c>
    </row>
    <row r="702" spans="1:13" ht="22.5" x14ac:dyDescent="0.25">
      <c r="A702" s="89">
        <v>1570</v>
      </c>
      <c r="B702" s="88">
        <v>44489</v>
      </c>
      <c r="C702" s="89" t="s">
        <v>5587</v>
      </c>
      <c r="D702" s="89" t="s">
        <v>4202</v>
      </c>
      <c r="E702" s="89" t="s">
        <v>4204</v>
      </c>
      <c r="F702" s="89" t="s">
        <v>4295</v>
      </c>
      <c r="G702" s="89" t="s">
        <v>4296</v>
      </c>
      <c r="H702" s="89" t="s">
        <v>4297</v>
      </c>
      <c r="I702" s="89">
        <v>100</v>
      </c>
      <c r="J702" s="90" t="s">
        <v>4216</v>
      </c>
      <c r="K702" s="90" t="s">
        <v>5234</v>
      </c>
      <c r="L702" s="90" t="s">
        <v>5588</v>
      </c>
      <c r="M702" s="88">
        <v>44561</v>
      </c>
    </row>
    <row r="703" spans="1:13" ht="22.5" x14ac:dyDescent="0.25">
      <c r="A703" s="89">
        <v>1571</v>
      </c>
      <c r="B703" s="88">
        <v>44489</v>
      </c>
      <c r="C703" s="89" t="s">
        <v>5589</v>
      </c>
      <c r="D703" s="89" t="s">
        <v>4202</v>
      </c>
      <c r="E703" s="89" t="s">
        <v>4204</v>
      </c>
      <c r="F703" s="89" t="s">
        <v>4295</v>
      </c>
      <c r="G703" s="89" t="s">
        <v>4296</v>
      </c>
      <c r="H703" s="89" t="s">
        <v>4297</v>
      </c>
      <c r="I703" s="89">
        <v>65</v>
      </c>
      <c r="J703" s="90" t="s">
        <v>4217</v>
      </c>
      <c r="K703" s="90" t="s">
        <v>4933</v>
      </c>
      <c r="L703" s="90" t="s">
        <v>5590</v>
      </c>
      <c r="M703" s="88">
        <v>44561</v>
      </c>
    </row>
    <row r="704" spans="1:13" ht="22.5" x14ac:dyDescent="0.25">
      <c r="A704" s="89">
        <v>1787</v>
      </c>
      <c r="B704" s="88">
        <v>44490</v>
      </c>
      <c r="C704" s="89" t="s">
        <v>5593</v>
      </c>
      <c r="D704" s="89" t="s">
        <v>4202</v>
      </c>
      <c r="E704" s="89" t="s">
        <v>4204</v>
      </c>
      <c r="F704" s="89" t="s">
        <v>4295</v>
      </c>
      <c r="G704" s="89" t="s">
        <v>4296</v>
      </c>
      <c r="H704" s="89" t="s">
        <v>4297</v>
      </c>
      <c r="I704" s="89">
        <v>2.2000000000000002</v>
      </c>
      <c r="J704" s="90" t="s">
        <v>4231</v>
      </c>
      <c r="K704" s="90" t="s">
        <v>5594</v>
      </c>
      <c r="L704" s="90" t="s">
        <v>5568</v>
      </c>
      <c r="M704" s="88">
        <v>45107</v>
      </c>
    </row>
    <row r="705" spans="1:13" ht="33.75" x14ac:dyDescent="0.25">
      <c r="A705" s="89">
        <v>1784</v>
      </c>
      <c r="B705" s="88">
        <v>44491</v>
      </c>
      <c r="C705" s="89" t="s">
        <v>5595</v>
      </c>
      <c r="D705" s="89" t="s">
        <v>4202</v>
      </c>
      <c r="E705" s="89" t="s">
        <v>4204</v>
      </c>
      <c r="F705" s="89" t="s">
        <v>4295</v>
      </c>
      <c r="G705" s="89" t="s">
        <v>4296</v>
      </c>
      <c r="H705" s="89" t="s">
        <v>4297</v>
      </c>
      <c r="I705" s="89">
        <v>19.899999999999999</v>
      </c>
      <c r="J705" s="90" t="s">
        <v>4236</v>
      </c>
      <c r="K705" s="90" t="s">
        <v>4984</v>
      </c>
      <c r="L705" s="90" t="s">
        <v>5596</v>
      </c>
      <c r="M705" s="88">
        <v>45261</v>
      </c>
    </row>
    <row r="706" spans="1:13" ht="22.5" x14ac:dyDescent="0.25">
      <c r="A706" s="89">
        <v>1788</v>
      </c>
      <c r="B706" s="88">
        <v>44503</v>
      </c>
      <c r="C706" s="89" t="s">
        <v>5602</v>
      </c>
      <c r="D706" s="89" t="s">
        <v>5501</v>
      </c>
      <c r="E706" s="89" t="s">
        <v>4219</v>
      </c>
      <c r="F706" s="89" t="s">
        <v>4295</v>
      </c>
      <c r="G706" s="89" t="s">
        <v>4296</v>
      </c>
      <c r="H706" s="89" t="s">
        <v>4297</v>
      </c>
      <c r="I706" s="89">
        <v>9.9</v>
      </c>
      <c r="J706" s="90" t="s">
        <v>4233</v>
      </c>
      <c r="K706" s="90" t="s">
        <v>5525</v>
      </c>
      <c r="L706" s="90" t="s">
        <v>5582</v>
      </c>
      <c r="M706" s="88">
        <v>44927</v>
      </c>
    </row>
    <row r="707" spans="1:13" ht="22.5" x14ac:dyDescent="0.25">
      <c r="A707" s="89">
        <v>1593</v>
      </c>
      <c r="B707" s="88">
        <v>44511</v>
      </c>
      <c r="C707" s="89" t="s">
        <v>5604</v>
      </c>
      <c r="D707" s="89" t="s">
        <v>4202</v>
      </c>
      <c r="E707" s="89" t="s">
        <v>4204</v>
      </c>
      <c r="F707" s="89" t="s">
        <v>4295</v>
      </c>
      <c r="G707" s="89" t="s">
        <v>4296</v>
      </c>
      <c r="H707" s="89" t="s">
        <v>4297</v>
      </c>
      <c r="I707" s="89">
        <v>168</v>
      </c>
      <c r="J707" s="90" t="s">
        <v>4216</v>
      </c>
      <c r="K707" s="90" t="s">
        <v>5605</v>
      </c>
      <c r="L707" s="90" t="s">
        <v>5606</v>
      </c>
      <c r="M707" s="88">
        <v>45291</v>
      </c>
    </row>
    <row r="708" spans="1:13" ht="22.5" x14ac:dyDescent="0.25">
      <c r="A708" s="89">
        <v>1659</v>
      </c>
      <c r="B708" s="88">
        <v>44524</v>
      </c>
      <c r="C708" s="89" t="s">
        <v>5610</v>
      </c>
      <c r="D708" s="89" t="s">
        <v>4202</v>
      </c>
      <c r="E708" s="89" t="s">
        <v>4204</v>
      </c>
      <c r="F708" s="89" t="s">
        <v>4295</v>
      </c>
      <c r="G708" s="89" t="s">
        <v>4296</v>
      </c>
      <c r="H708" s="89" t="s">
        <v>4297</v>
      </c>
      <c r="I708" s="89">
        <v>19.899999999999999</v>
      </c>
      <c r="J708" s="90" t="s">
        <v>4229</v>
      </c>
      <c r="K708" s="90" t="s">
        <v>5492</v>
      </c>
      <c r="L708" s="90" t="s">
        <v>5611</v>
      </c>
      <c r="M708" s="88">
        <v>44926</v>
      </c>
    </row>
    <row r="709" spans="1:13" ht="22.5" x14ac:dyDescent="0.25">
      <c r="A709" s="89">
        <v>1109</v>
      </c>
      <c r="B709" s="88">
        <v>44526</v>
      </c>
      <c r="C709" s="89" t="s">
        <v>5612</v>
      </c>
      <c r="D709" s="89" t="s">
        <v>4202</v>
      </c>
      <c r="E709" s="89" t="s">
        <v>4204</v>
      </c>
      <c r="F709" s="89" t="s">
        <v>4295</v>
      </c>
      <c r="G709" s="89" t="s">
        <v>4296</v>
      </c>
      <c r="H709" s="89" t="s">
        <v>4297</v>
      </c>
      <c r="I709" s="89">
        <v>19.5</v>
      </c>
      <c r="J709" s="90" t="s">
        <v>4214</v>
      </c>
      <c r="K709" s="90" t="s">
        <v>5226</v>
      </c>
      <c r="L709" s="90" t="s">
        <v>5613</v>
      </c>
      <c r="M709" s="88">
        <v>44742</v>
      </c>
    </row>
    <row r="710" spans="1:13" ht="22.5" x14ac:dyDescent="0.25">
      <c r="A710" s="89">
        <v>3489</v>
      </c>
      <c r="B710" s="88">
        <v>44526</v>
      </c>
      <c r="C710" s="89" t="s">
        <v>5614</v>
      </c>
      <c r="D710" s="89" t="s">
        <v>4202</v>
      </c>
      <c r="E710" s="89" t="s">
        <v>4204</v>
      </c>
      <c r="F710" s="89" t="s">
        <v>4295</v>
      </c>
      <c r="G710" s="89" t="s">
        <v>4296</v>
      </c>
      <c r="H710" s="89" t="s">
        <v>4297</v>
      </c>
      <c r="I710" s="89">
        <v>19.899999999999999</v>
      </c>
      <c r="J710" s="90" t="s">
        <v>4259</v>
      </c>
      <c r="K710" s="90" t="s">
        <v>5087</v>
      </c>
      <c r="L710" s="90" t="s">
        <v>5615</v>
      </c>
      <c r="M710" s="88">
        <v>44742</v>
      </c>
    </row>
    <row r="711" spans="1:13" ht="33.75" x14ac:dyDescent="0.25">
      <c r="A711" s="89">
        <v>1533</v>
      </c>
      <c r="B711" s="88">
        <v>44564</v>
      </c>
      <c r="C711" s="89" t="s">
        <v>5620</v>
      </c>
      <c r="D711" s="89" t="s">
        <v>4202</v>
      </c>
      <c r="E711" s="89" t="s">
        <v>4204</v>
      </c>
      <c r="F711" s="89" t="s">
        <v>4295</v>
      </c>
      <c r="G711" s="89" t="s">
        <v>4296</v>
      </c>
      <c r="H711" s="89" t="s">
        <v>4297</v>
      </c>
      <c r="I711" s="89">
        <v>9.9</v>
      </c>
      <c r="J711" s="90" t="s">
        <v>4205</v>
      </c>
      <c r="K711" s="90" t="s">
        <v>4558</v>
      </c>
      <c r="L711" s="90" t="s">
        <v>5621</v>
      </c>
      <c r="M711" s="88">
        <v>45291</v>
      </c>
    </row>
    <row r="712" spans="1:13" ht="56.25" x14ac:dyDescent="0.25">
      <c r="A712" s="89">
        <v>1629</v>
      </c>
      <c r="B712" s="88">
        <v>44564</v>
      </c>
      <c r="C712" s="89" t="s">
        <v>5622</v>
      </c>
      <c r="D712" s="89" t="s">
        <v>4202</v>
      </c>
      <c r="E712" s="89" t="s">
        <v>4204</v>
      </c>
      <c r="F712" s="89" t="s">
        <v>4295</v>
      </c>
      <c r="G712" s="89" t="s">
        <v>4296</v>
      </c>
      <c r="H712" s="89" t="s">
        <v>4297</v>
      </c>
      <c r="I712" s="89">
        <v>19.899999999999999</v>
      </c>
      <c r="J712" s="90" t="s">
        <v>4229</v>
      </c>
      <c r="K712" s="90" t="s">
        <v>5492</v>
      </c>
      <c r="L712" s="90" t="s">
        <v>5623</v>
      </c>
      <c r="M712" s="88">
        <v>45291</v>
      </c>
    </row>
    <row r="713" spans="1:13" ht="22.5" x14ac:dyDescent="0.25">
      <c r="A713" s="89">
        <v>3495</v>
      </c>
      <c r="B713" s="88">
        <v>44564</v>
      </c>
      <c r="C713" s="89" t="s">
        <v>5624</v>
      </c>
      <c r="D713" s="89" t="s">
        <v>5501</v>
      </c>
      <c r="E713" s="89" t="s">
        <v>4219</v>
      </c>
      <c r="F713" s="89" t="s">
        <v>4295</v>
      </c>
      <c r="G713" s="89" t="s">
        <v>4296</v>
      </c>
      <c r="H713" s="89" t="s">
        <v>4297</v>
      </c>
      <c r="I713" s="89">
        <v>19.8</v>
      </c>
      <c r="J713" s="90" t="s">
        <v>4214</v>
      </c>
      <c r="K713" s="90" t="s">
        <v>5048</v>
      </c>
      <c r="L713" s="90" t="s">
        <v>5625</v>
      </c>
      <c r="M713" s="88">
        <v>45291</v>
      </c>
    </row>
    <row r="714" spans="1:13" ht="22.5" x14ac:dyDescent="0.25">
      <c r="A714" s="89">
        <v>3497</v>
      </c>
      <c r="B714" s="88">
        <v>44564</v>
      </c>
      <c r="C714" s="89" t="s">
        <v>5627</v>
      </c>
      <c r="D714" s="89" t="s">
        <v>4202</v>
      </c>
      <c r="E714" s="89" t="s">
        <v>4204</v>
      </c>
      <c r="F714" s="89" t="s">
        <v>4295</v>
      </c>
      <c r="G714" s="89" t="s">
        <v>4296</v>
      </c>
      <c r="H714" s="89" t="s">
        <v>4297</v>
      </c>
      <c r="I714" s="89">
        <v>60</v>
      </c>
      <c r="J714" s="90" t="s">
        <v>4259</v>
      </c>
      <c r="K714" s="90" t="s">
        <v>5627</v>
      </c>
      <c r="L714" s="90" t="s">
        <v>5449</v>
      </c>
      <c r="M714" s="88">
        <v>44926</v>
      </c>
    </row>
    <row r="715" spans="1:13" ht="45" x14ac:dyDescent="0.25">
      <c r="A715" s="89">
        <v>1681</v>
      </c>
      <c r="B715" s="88">
        <v>44574</v>
      </c>
      <c r="C715" s="89" t="s">
        <v>5628</v>
      </c>
      <c r="D715" s="89" t="s">
        <v>4202</v>
      </c>
      <c r="E715" s="89" t="s">
        <v>4204</v>
      </c>
      <c r="F715" s="89" t="s">
        <v>4295</v>
      </c>
      <c r="G715" s="89" t="s">
        <v>4296</v>
      </c>
      <c r="H715" s="89" t="s">
        <v>4297</v>
      </c>
      <c r="I715" s="89">
        <v>9.9</v>
      </c>
      <c r="J715" s="90" t="s">
        <v>4224</v>
      </c>
      <c r="K715" s="90" t="s">
        <v>4683</v>
      </c>
      <c r="L715" s="90" t="s">
        <v>5629</v>
      </c>
      <c r="M715" s="88">
        <v>45291</v>
      </c>
    </row>
    <row r="716" spans="1:13" ht="22.5" x14ac:dyDescent="0.25">
      <c r="A716" s="89">
        <v>3499</v>
      </c>
      <c r="B716" s="88">
        <v>44581</v>
      </c>
      <c r="C716" s="89" t="s">
        <v>5630</v>
      </c>
      <c r="D716" s="89" t="s">
        <v>5501</v>
      </c>
      <c r="E716" s="89" t="s">
        <v>4219</v>
      </c>
      <c r="F716" s="89" t="s">
        <v>4295</v>
      </c>
      <c r="G716" s="89" t="s">
        <v>4296</v>
      </c>
      <c r="H716" s="89" t="s">
        <v>4297</v>
      </c>
      <c r="I716" s="89">
        <v>19.8</v>
      </c>
      <c r="J716" s="90" t="s">
        <v>4214</v>
      </c>
      <c r="K716" s="90" t="s">
        <v>5048</v>
      </c>
      <c r="L716" s="90" t="s">
        <v>5625</v>
      </c>
      <c r="M716" s="88">
        <v>45291</v>
      </c>
    </row>
    <row r="717" spans="1:13" ht="22.5" x14ac:dyDescent="0.25">
      <c r="A717" s="89">
        <v>3500</v>
      </c>
      <c r="B717" s="88">
        <v>44581</v>
      </c>
      <c r="C717" s="89" t="s">
        <v>5631</v>
      </c>
      <c r="D717" s="89" t="s">
        <v>5501</v>
      </c>
      <c r="E717" s="89" t="s">
        <v>4219</v>
      </c>
      <c r="F717" s="89" t="s">
        <v>4295</v>
      </c>
      <c r="G717" s="89" t="s">
        <v>4296</v>
      </c>
      <c r="H717" s="89" t="s">
        <v>4297</v>
      </c>
      <c r="I717" s="89">
        <v>19.8</v>
      </c>
      <c r="J717" s="90" t="s">
        <v>4214</v>
      </c>
      <c r="K717" s="90" t="s">
        <v>5048</v>
      </c>
      <c r="L717" s="90" t="s">
        <v>5625</v>
      </c>
      <c r="M717" s="88">
        <v>45291</v>
      </c>
    </row>
    <row r="718" spans="1:13" ht="22.5" x14ac:dyDescent="0.25">
      <c r="A718" s="89">
        <v>3501</v>
      </c>
      <c r="B718" s="88">
        <v>44581</v>
      </c>
      <c r="C718" s="89" t="s">
        <v>5632</v>
      </c>
      <c r="D718" s="89" t="s">
        <v>5501</v>
      </c>
      <c r="E718" s="89" t="s">
        <v>4219</v>
      </c>
      <c r="F718" s="89" t="s">
        <v>4295</v>
      </c>
      <c r="G718" s="89" t="s">
        <v>4296</v>
      </c>
      <c r="H718" s="89" t="s">
        <v>4297</v>
      </c>
      <c r="I718" s="89">
        <v>19.8</v>
      </c>
      <c r="J718" s="90" t="s">
        <v>4214</v>
      </c>
      <c r="K718" s="90" t="s">
        <v>5048</v>
      </c>
      <c r="L718" s="90" t="s">
        <v>5625</v>
      </c>
      <c r="M718" s="88">
        <v>45291</v>
      </c>
    </row>
    <row r="719" spans="1:13" ht="22.5" x14ac:dyDescent="0.25">
      <c r="A719" s="89">
        <v>3502</v>
      </c>
      <c r="B719" s="88">
        <v>44581</v>
      </c>
      <c r="C719" s="89" t="s">
        <v>5633</v>
      </c>
      <c r="D719" s="89" t="s">
        <v>5501</v>
      </c>
      <c r="E719" s="89" t="s">
        <v>4219</v>
      </c>
      <c r="F719" s="89" t="s">
        <v>4295</v>
      </c>
      <c r="G719" s="89" t="s">
        <v>4296</v>
      </c>
      <c r="H719" s="89" t="s">
        <v>4297</v>
      </c>
      <c r="I719" s="89">
        <v>19.8</v>
      </c>
      <c r="J719" s="90" t="s">
        <v>4214</v>
      </c>
      <c r="K719" s="90" t="s">
        <v>5048</v>
      </c>
      <c r="L719" s="90" t="s">
        <v>5625</v>
      </c>
      <c r="M719" s="88">
        <v>45291</v>
      </c>
    </row>
    <row r="720" spans="1:13" ht="22.5" x14ac:dyDescent="0.25">
      <c r="A720" s="89">
        <v>1789</v>
      </c>
      <c r="B720" s="88">
        <v>44585</v>
      </c>
      <c r="C720" s="89" t="s">
        <v>5634</v>
      </c>
      <c r="D720" s="89" t="s">
        <v>4202</v>
      </c>
      <c r="E720" s="89" t="s">
        <v>4204</v>
      </c>
      <c r="F720" s="89" t="s">
        <v>4295</v>
      </c>
      <c r="G720" s="89" t="s">
        <v>4296</v>
      </c>
      <c r="H720" s="89" t="s">
        <v>4297</v>
      </c>
      <c r="I720" s="89">
        <v>58</v>
      </c>
      <c r="J720" s="90" t="s">
        <v>4208</v>
      </c>
      <c r="K720" s="90" t="s">
        <v>4263</v>
      </c>
      <c r="L720" s="90" t="s">
        <v>5635</v>
      </c>
      <c r="M720" s="88">
        <v>45163</v>
      </c>
    </row>
    <row r="721" spans="1:13" ht="33.75" x14ac:dyDescent="0.25">
      <c r="A721" s="89">
        <v>3505</v>
      </c>
      <c r="B721" s="88">
        <v>44588</v>
      </c>
      <c r="C721" s="89" t="s">
        <v>5636</v>
      </c>
      <c r="D721" s="89" t="s">
        <v>4202</v>
      </c>
      <c r="E721" s="89" t="s">
        <v>4204</v>
      </c>
      <c r="F721" s="89" t="s">
        <v>4295</v>
      </c>
      <c r="G721" s="89" t="s">
        <v>4296</v>
      </c>
      <c r="H721" s="89" t="s">
        <v>4297</v>
      </c>
      <c r="I721" s="89">
        <v>180</v>
      </c>
      <c r="J721" s="90" t="s">
        <v>24</v>
      </c>
      <c r="K721" s="90" t="s">
        <v>4260</v>
      </c>
      <c r="L721" s="90" t="s">
        <v>5637</v>
      </c>
      <c r="M721" s="88">
        <v>44926</v>
      </c>
    </row>
    <row r="722" spans="1:13" ht="22.5" x14ac:dyDescent="0.25">
      <c r="A722" s="89">
        <v>3506</v>
      </c>
      <c r="B722" s="88">
        <v>44588</v>
      </c>
      <c r="C722" s="89" t="s">
        <v>1640</v>
      </c>
      <c r="D722" s="89" t="s">
        <v>4202</v>
      </c>
      <c r="E722" s="89" t="s">
        <v>4204</v>
      </c>
      <c r="F722" s="89" t="s">
        <v>4295</v>
      </c>
      <c r="G722" s="89" t="s">
        <v>4296</v>
      </c>
      <c r="H722" s="89" t="s">
        <v>4297</v>
      </c>
      <c r="I722" s="89">
        <v>19.899999999999999</v>
      </c>
      <c r="J722" s="90" t="s">
        <v>4214</v>
      </c>
      <c r="K722" s="90" t="s">
        <v>4567</v>
      </c>
      <c r="L722" s="90" t="s">
        <v>5638</v>
      </c>
      <c r="M722" s="88">
        <v>45078</v>
      </c>
    </row>
    <row r="723" spans="1:13" ht="22.5" x14ac:dyDescent="0.25">
      <c r="A723" s="89">
        <v>3508</v>
      </c>
      <c r="B723" s="88">
        <v>44603</v>
      </c>
      <c r="C723" s="89" t="s">
        <v>5643</v>
      </c>
      <c r="D723" s="89" t="s">
        <v>5501</v>
      </c>
      <c r="E723" s="89" t="s">
        <v>4219</v>
      </c>
      <c r="F723" s="89" t="s">
        <v>4295</v>
      </c>
      <c r="G723" s="89" t="s">
        <v>4296</v>
      </c>
      <c r="H723" s="89" t="s">
        <v>4297</v>
      </c>
      <c r="I723" s="89">
        <v>19.8</v>
      </c>
      <c r="J723" s="90" t="s">
        <v>4214</v>
      </c>
      <c r="K723" s="90" t="s">
        <v>5048</v>
      </c>
      <c r="L723" s="90" t="s">
        <v>5625</v>
      </c>
      <c r="M723" s="88">
        <v>45291</v>
      </c>
    </row>
    <row r="724" spans="1:13" ht="22.5" x14ac:dyDescent="0.25">
      <c r="A724" s="89">
        <v>3509</v>
      </c>
      <c r="B724" s="88">
        <v>44603</v>
      </c>
      <c r="C724" s="89" t="s">
        <v>5644</v>
      </c>
      <c r="D724" s="89" t="s">
        <v>5501</v>
      </c>
      <c r="E724" s="89" t="s">
        <v>4219</v>
      </c>
      <c r="F724" s="89" t="s">
        <v>4295</v>
      </c>
      <c r="G724" s="89" t="s">
        <v>4296</v>
      </c>
      <c r="H724" s="89" t="s">
        <v>4297</v>
      </c>
      <c r="I724" s="89">
        <v>19.8</v>
      </c>
      <c r="J724" s="90" t="s">
        <v>4214</v>
      </c>
      <c r="K724" s="90" t="s">
        <v>5048</v>
      </c>
      <c r="L724" s="90" t="s">
        <v>5625</v>
      </c>
      <c r="M724" s="88">
        <v>45291</v>
      </c>
    </row>
    <row r="725" spans="1:13" ht="22.5" x14ac:dyDescent="0.25">
      <c r="A725" s="89">
        <v>3510</v>
      </c>
      <c r="B725" s="88">
        <v>44603</v>
      </c>
      <c r="C725" s="89" t="s">
        <v>5645</v>
      </c>
      <c r="D725" s="89" t="s">
        <v>5501</v>
      </c>
      <c r="E725" s="89" t="s">
        <v>4219</v>
      </c>
      <c r="F725" s="89" t="s">
        <v>4295</v>
      </c>
      <c r="G725" s="89" t="s">
        <v>4296</v>
      </c>
      <c r="H725" s="89" t="s">
        <v>4297</v>
      </c>
      <c r="I725" s="89">
        <v>19.8</v>
      </c>
      <c r="J725" s="90" t="s">
        <v>4214</v>
      </c>
      <c r="K725" s="90" t="s">
        <v>5048</v>
      </c>
      <c r="L725" s="90" t="s">
        <v>5625</v>
      </c>
      <c r="M725" s="88">
        <v>45291</v>
      </c>
    </row>
    <row r="726" spans="1:13" ht="22.5" x14ac:dyDescent="0.25">
      <c r="A726" s="89">
        <v>3511</v>
      </c>
      <c r="B726" s="88">
        <v>44603</v>
      </c>
      <c r="C726" s="89" t="s">
        <v>5646</v>
      </c>
      <c r="D726" s="89" t="s">
        <v>5501</v>
      </c>
      <c r="E726" s="89" t="s">
        <v>4219</v>
      </c>
      <c r="F726" s="89" t="s">
        <v>4295</v>
      </c>
      <c r="G726" s="89" t="s">
        <v>4296</v>
      </c>
      <c r="H726" s="89" t="s">
        <v>4297</v>
      </c>
      <c r="I726" s="89">
        <v>19.8</v>
      </c>
      <c r="J726" s="90" t="s">
        <v>4214</v>
      </c>
      <c r="K726" s="90" t="s">
        <v>5048</v>
      </c>
      <c r="L726" s="90" t="s">
        <v>5625</v>
      </c>
      <c r="M726" s="88">
        <v>45291</v>
      </c>
    </row>
    <row r="727" spans="1:13" ht="22.5" x14ac:dyDescent="0.25">
      <c r="A727" s="89">
        <v>3512</v>
      </c>
      <c r="B727" s="88">
        <v>44603</v>
      </c>
      <c r="C727" s="89" t="s">
        <v>5647</v>
      </c>
      <c r="D727" s="89" t="s">
        <v>5501</v>
      </c>
      <c r="E727" s="89" t="s">
        <v>4219</v>
      </c>
      <c r="F727" s="89" t="s">
        <v>4295</v>
      </c>
      <c r="G727" s="89" t="s">
        <v>4296</v>
      </c>
      <c r="H727" s="89" t="s">
        <v>4297</v>
      </c>
      <c r="I727" s="89">
        <v>19.8</v>
      </c>
      <c r="J727" s="90" t="s">
        <v>4214</v>
      </c>
      <c r="K727" s="90" t="s">
        <v>5048</v>
      </c>
      <c r="L727" s="90" t="s">
        <v>5625</v>
      </c>
      <c r="M727" s="88">
        <v>45291</v>
      </c>
    </row>
    <row r="728" spans="1:13" ht="22.5" x14ac:dyDescent="0.25">
      <c r="A728" s="89">
        <v>1700</v>
      </c>
      <c r="B728" s="88">
        <v>44609</v>
      </c>
      <c r="C728" s="89" t="s">
        <v>5648</v>
      </c>
      <c r="D728" s="89" t="s">
        <v>4202</v>
      </c>
      <c r="E728" s="89" t="s">
        <v>4204</v>
      </c>
      <c r="F728" s="89" t="s">
        <v>4295</v>
      </c>
      <c r="G728" s="89" t="s">
        <v>4296</v>
      </c>
      <c r="H728" s="89" t="s">
        <v>4297</v>
      </c>
      <c r="I728" s="89">
        <v>6</v>
      </c>
      <c r="J728" s="90" t="s">
        <v>4236</v>
      </c>
      <c r="K728" s="90" t="s">
        <v>5649</v>
      </c>
      <c r="L728" s="90" t="s">
        <v>5565</v>
      </c>
      <c r="M728" s="88">
        <v>45281</v>
      </c>
    </row>
    <row r="729" spans="1:13" ht="22.5" x14ac:dyDescent="0.25">
      <c r="A729" s="89">
        <v>895</v>
      </c>
      <c r="B729" s="88">
        <v>44634</v>
      </c>
      <c r="C729" s="89" t="s">
        <v>5651</v>
      </c>
      <c r="D729" s="89" t="s">
        <v>4202</v>
      </c>
      <c r="E729" s="89" t="s">
        <v>4204</v>
      </c>
      <c r="F729" s="89" t="s">
        <v>4295</v>
      </c>
      <c r="G729" s="89" t="s">
        <v>4296</v>
      </c>
      <c r="H729" s="89" t="s">
        <v>4297</v>
      </c>
      <c r="I729" s="89">
        <v>9.9</v>
      </c>
      <c r="J729" s="90" t="s">
        <v>4247</v>
      </c>
      <c r="K729" s="90" t="s">
        <v>5271</v>
      </c>
      <c r="L729" s="90" t="s">
        <v>5568</v>
      </c>
      <c r="M729" s="88">
        <v>45290</v>
      </c>
    </row>
    <row r="730" spans="1:13" ht="33.75" x14ac:dyDescent="0.25">
      <c r="A730" s="89">
        <v>3516</v>
      </c>
      <c r="B730" s="88">
        <v>44644</v>
      </c>
      <c r="C730" s="89" t="s">
        <v>5652</v>
      </c>
      <c r="D730" s="89" t="s">
        <v>5501</v>
      </c>
      <c r="E730" s="89" t="s">
        <v>4219</v>
      </c>
      <c r="F730" s="89" t="s">
        <v>4295</v>
      </c>
      <c r="G730" s="89" t="s">
        <v>4296</v>
      </c>
      <c r="H730" s="89" t="s">
        <v>4297</v>
      </c>
      <c r="I730" s="89">
        <v>1</v>
      </c>
      <c r="J730" s="90" t="s">
        <v>4229</v>
      </c>
      <c r="K730" s="90" t="s">
        <v>4230</v>
      </c>
      <c r="L730" s="90" t="s">
        <v>4321</v>
      </c>
      <c r="M730" s="88">
        <v>44895</v>
      </c>
    </row>
    <row r="731" spans="1:13" ht="22.5" x14ac:dyDescent="0.25">
      <c r="A731" s="89">
        <v>1708</v>
      </c>
      <c r="B731" s="88">
        <v>44672</v>
      </c>
      <c r="C731" s="89" t="s">
        <v>5658</v>
      </c>
      <c r="D731" s="89" t="s">
        <v>4202</v>
      </c>
      <c r="E731" s="89" t="s">
        <v>4204</v>
      </c>
      <c r="F731" s="89" t="s">
        <v>4295</v>
      </c>
      <c r="G731" s="89" t="s">
        <v>4296</v>
      </c>
      <c r="H731" s="89" t="s">
        <v>4297</v>
      </c>
      <c r="I731" s="89">
        <v>3.2</v>
      </c>
      <c r="J731" s="90" t="s">
        <v>4236</v>
      </c>
      <c r="K731" s="90" t="s">
        <v>4286</v>
      </c>
      <c r="L731" s="90" t="s">
        <v>5565</v>
      </c>
      <c r="M731" s="88">
        <v>45290</v>
      </c>
    </row>
    <row r="732" spans="1:13" ht="22.5" x14ac:dyDescent="0.25">
      <c r="A732" s="89">
        <v>1712</v>
      </c>
      <c r="B732" s="88">
        <v>44683</v>
      </c>
      <c r="C732" s="89" t="s">
        <v>5668</v>
      </c>
      <c r="D732" s="89" t="s">
        <v>4202</v>
      </c>
      <c r="E732" s="89" t="s">
        <v>4204</v>
      </c>
      <c r="F732" s="89" t="s">
        <v>4295</v>
      </c>
      <c r="G732" s="89" t="s">
        <v>4296</v>
      </c>
      <c r="H732" s="89" t="s">
        <v>4297</v>
      </c>
      <c r="I732" s="89">
        <v>9.9</v>
      </c>
      <c r="J732" s="90" t="s">
        <v>4227</v>
      </c>
      <c r="K732" s="90" t="s">
        <v>5559</v>
      </c>
      <c r="L732" s="90" t="s">
        <v>5518</v>
      </c>
      <c r="M732" s="88">
        <v>45291</v>
      </c>
    </row>
    <row r="733" spans="1:13" ht="22.5" x14ac:dyDescent="0.25">
      <c r="A733" s="89">
        <v>3519</v>
      </c>
      <c r="B733" s="88">
        <v>44683</v>
      </c>
      <c r="C733" s="89" t="s">
        <v>5669</v>
      </c>
      <c r="D733" s="89" t="s">
        <v>5501</v>
      </c>
      <c r="E733" s="89" t="s">
        <v>4219</v>
      </c>
      <c r="F733" s="89" t="s">
        <v>4295</v>
      </c>
      <c r="G733" s="89" t="s">
        <v>4296</v>
      </c>
      <c r="H733" s="89" t="s">
        <v>4297</v>
      </c>
      <c r="I733" s="89">
        <v>23</v>
      </c>
      <c r="J733" s="90" t="s">
        <v>4233</v>
      </c>
      <c r="K733" s="90" t="s">
        <v>4291</v>
      </c>
      <c r="L733" s="90" t="s">
        <v>4226</v>
      </c>
      <c r="M733" s="88">
        <v>44835</v>
      </c>
    </row>
    <row r="734" spans="1:13" ht="22.5" x14ac:dyDescent="0.25">
      <c r="A734" s="89">
        <v>1721</v>
      </c>
      <c r="B734" s="88">
        <v>44685</v>
      </c>
      <c r="C734" s="89" t="s">
        <v>5673</v>
      </c>
      <c r="D734" s="89" t="s">
        <v>4202</v>
      </c>
      <c r="E734" s="89" t="s">
        <v>4204</v>
      </c>
      <c r="F734" s="89" t="s">
        <v>4295</v>
      </c>
      <c r="G734" s="89" t="s">
        <v>4296</v>
      </c>
      <c r="H734" s="89" t="s">
        <v>4297</v>
      </c>
      <c r="I734" s="89">
        <v>9.9</v>
      </c>
      <c r="J734" s="90" t="s">
        <v>4227</v>
      </c>
      <c r="K734" s="90" t="s">
        <v>5674</v>
      </c>
      <c r="L734" s="90" t="s">
        <v>5518</v>
      </c>
      <c r="M734" s="88">
        <v>45291</v>
      </c>
    </row>
    <row r="735" spans="1:13" ht="22.5" x14ac:dyDescent="0.25">
      <c r="A735" s="89">
        <v>1722</v>
      </c>
      <c r="B735" s="88">
        <v>44685</v>
      </c>
      <c r="C735" s="89" t="s">
        <v>5675</v>
      </c>
      <c r="D735" s="89" t="s">
        <v>4202</v>
      </c>
      <c r="E735" s="89" t="s">
        <v>4204</v>
      </c>
      <c r="F735" s="89" t="s">
        <v>4295</v>
      </c>
      <c r="G735" s="89" t="s">
        <v>4296</v>
      </c>
      <c r="H735" s="89" t="s">
        <v>4297</v>
      </c>
      <c r="I735" s="89">
        <v>9.9</v>
      </c>
      <c r="J735" s="90" t="s">
        <v>4227</v>
      </c>
      <c r="K735" s="90" t="s">
        <v>5674</v>
      </c>
      <c r="L735" s="90" t="s">
        <v>5518</v>
      </c>
      <c r="M735" s="88">
        <v>45291</v>
      </c>
    </row>
    <row r="736" spans="1:13" ht="22.5" x14ac:dyDescent="0.25">
      <c r="A736" s="89">
        <v>1596</v>
      </c>
      <c r="B736" s="88">
        <v>44697</v>
      </c>
      <c r="C736" s="89" t="s">
        <v>5677</v>
      </c>
      <c r="D736" s="89" t="s">
        <v>5501</v>
      </c>
      <c r="E736" s="89" t="s">
        <v>4204</v>
      </c>
      <c r="F736" s="89" t="s">
        <v>4295</v>
      </c>
      <c r="G736" s="89" t="s">
        <v>4296</v>
      </c>
      <c r="H736" s="89" t="s">
        <v>4297</v>
      </c>
      <c r="I736" s="89">
        <v>9.9</v>
      </c>
      <c r="J736" s="90" t="s">
        <v>4214</v>
      </c>
      <c r="K736" s="90" t="s">
        <v>4215</v>
      </c>
      <c r="L736" s="90" t="s">
        <v>4288</v>
      </c>
      <c r="M736" s="88">
        <v>45169</v>
      </c>
    </row>
    <row r="737" spans="1:13" ht="22.5" x14ac:dyDescent="0.25">
      <c r="A737" s="89">
        <v>1669</v>
      </c>
      <c r="B737" s="88">
        <v>44697</v>
      </c>
      <c r="C737" s="89" t="s">
        <v>5678</v>
      </c>
      <c r="D737" s="89" t="s">
        <v>5501</v>
      </c>
      <c r="E737" s="89" t="s">
        <v>4204</v>
      </c>
      <c r="F737" s="89" t="s">
        <v>4295</v>
      </c>
      <c r="G737" s="89" t="s">
        <v>4296</v>
      </c>
      <c r="H737" s="89" t="s">
        <v>4297</v>
      </c>
      <c r="I737" s="89">
        <v>99.9</v>
      </c>
      <c r="J737" s="90" t="s">
        <v>4308</v>
      </c>
      <c r="K737" s="90" t="s">
        <v>4478</v>
      </c>
      <c r="L737" s="90" t="s">
        <v>5679</v>
      </c>
      <c r="M737" s="88">
        <v>45291</v>
      </c>
    </row>
    <row r="738" spans="1:13" ht="22.5" x14ac:dyDescent="0.25">
      <c r="A738" s="89">
        <v>1592</v>
      </c>
      <c r="B738" s="88">
        <v>44700</v>
      </c>
      <c r="C738" s="89" t="s">
        <v>5680</v>
      </c>
      <c r="D738" s="89" t="s">
        <v>5501</v>
      </c>
      <c r="E738" s="89" t="s">
        <v>4204</v>
      </c>
      <c r="F738" s="89" t="s">
        <v>4295</v>
      </c>
      <c r="G738" s="89" t="s">
        <v>4296</v>
      </c>
      <c r="H738" s="89" t="s">
        <v>4297</v>
      </c>
      <c r="I738" s="89">
        <v>9.9</v>
      </c>
      <c r="J738" s="90" t="s">
        <v>4205</v>
      </c>
      <c r="K738" s="90" t="s">
        <v>4206</v>
      </c>
      <c r="L738" s="90" t="s">
        <v>4288</v>
      </c>
      <c r="M738" s="88">
        <v>45261</v>
      </c>
    </row>
    <row r="739" spans="1:13" ht="56.25" x14ac:dyDescent="0.25">
      <c r="A739" s="89">
        <v>3525</v>
      </c>
      <c r="B739" s="88">
        <v>44700</v>
      </c>
      <c r="C739" s="89" t="s">
        <v>5681</v>
      </c>
      <c r="D739" s="89" t="s">
        <v>5501</v>
      </c>
      <c r="E739" s="89" t="s">
        <v>4219</v>
      </c>
      <c r="F739" s="89" t="s">
        <v>4295</v>
      </c>
      <c r="G739" s="89" t="s">
        <v>4296</v>
      </c>
      <c r="H739" s="89" t="s">
        <v>4297</v>
      </c>
      <c r="I739" s="89">
        <v>9.9</v>
      </c>
      <c r="J739" s="90" t="s">
        <v>4247</v>
      </c>
      <c r="K739" s="90" t="s">
        <v>5420</v>
      </c>
      <c r="L739" s="90" t="s">
        <v>5682</v>
      </c>
      <c r="M739" s="88">
        <v>45261</v>
      </c>
    </row>
    <row r="740" spans="1:13" ht="22.5" x14ac:dyDescent="0.25">
      <c r="A740" s="89">
        <v>384</v>
      </c>
      <c r="B740" s="88">
        <v>44705</v>
      </c>
      <c r="C740" s="89" t="s">
        <v>5683</v>
      </c>
      <c r="D740" s="89" t="s">
        <v>5501</v>
      </c>
      <c r="E740" s="89" t="s">
        <v>4204</v>
      </c>
      <c r="F740" s="89" t="s">
        <v>4295</v>
      </c>
      <c r="G740" s="89" t="s">
        <v>4296</v>
      </c>
      <c r="H740" s="89" t="s">
        <v>4297</v>
      </c>
      <c r="I740" s="89">
        <v>19.899999999999999</v>
      </c>
      <c r="J740" s="90" t="s">
        <v>4205</v>
      </c>
      <c r="K740" s="90" t="s">
        <v>4543</v>
      </c>
      <c r="L740" s="90" t="s">
        <v>5684</v>
      </c>
      <c r="M740" s="88">
        <v>45291</v>
      </c>
    </row>
    <row r="741" spans="1:13" ht="22.5" x14ac:dyDescent="0.25">
      <c r="A741" s="89">
        <v>391</v>
      </c>
      <c r="B741" s="88">
        <v>44705</v>
      </c>
      <c r="C741" s="89" t="s">
        <v>5685</v>
      </c>
      <c r="D741" s="89" t="s">
        <v>5501</v>
      </c>
      <c r="E741" s="89" t="s">
        <v>4204</v>
      </c>
      <c r="F741" s="89" t="s">
        <v>4295</v>
      </c>
      <c r="G741" s="89" t="s">
        <v>4296</v>
      </c>
      <c r="H741" s="89" t="s">
        <v>4297</v>
      </c>
      <c r="I741" s="89">
        <v>19.899999999999999</v>
      </c>
      <c r="J741" s="90" t="s">
        <v>4205</v>
      </c>
      <c r="K741" s="90" t="s">
        <v>4543</v>
      </c>
      <c r="L741" s="90" t="s">
        <v>5686</v>
      </c>
      <c r="M741" s="88">
        <v>45291</v>
      </c>
    </row>
    <row r="742" spans="1:13" ht="67.5" x14ac:dyDescent="0.25">
      <c r="A742" s="89">
        <v>3526</v>
      </c>
      <c r="B742" s="88">
        <v>44705</v>
      </c>
      <c r="C742" s="89" t="s">
        <v>5687</v>
      </c>
      <c r="D742" s="89" t="s">
        <v>5501</v>
      </c>
      <c r="E742" s="89" t="s">
        <v>4219</v>
      </c>
      <c r="F742" s="89" t="s">
        <v>4295</v>
      </c>
      <c r="G742" s="89" t="s">
        <v>4296</v>
      </c>
      <c r="H742" s="89" t="s">
        <v>4297</v>
      </c>
      <c r="I742" s="89">
        <v>7.85</v>
      </c>
      <c r="J742" s="90" t="s">
        <v>4308</v>
      </c>
      <c r="K742" s="90" t="s">
        <v>4801</v>
      </c>
      <c r="L742" s="90" t="s">
        <v>5537</v>
      </c>
      <c r="M742" s="88">
        <v>44918</v>
      </c>
    </row>
    <row r="743" spans="1:13" ht="78.75" x14ac:dyDescent="0.25">
      <c r="A743" s="89">
        <v>3527</v>
      </c>
      <c r="B743" s="88">
        <v>44705</v>
      </c>
      <c r="C743" s="89" t="s">
        <v>5688</v>
      </c>
      <c r="D743" s="89" t="s">
        <v>5501</v>
      </c>
      <c r="E743" s="89" t="s">
        <v>4219</v>
      </c>
      <c r="F743" s="89" t="s">
        <v>4295</v>
      </c>
      <c r="G743" s="89" t="s">
        <v>4296</v>
      </c>
      <c r="H743" s="89" t="s">
        <v>4297</v>
      </c>
      <c r="I743" s="89">
        <v>40</v>
      </c>
      <c r="J743" s="90" t="s">
        <v>4270</v>
      </c>
      <c r="K743" s="90" t="s">
        <v>5689</v>
      </c>
      <c r="L743" s="90" t="s">
        <v>5537</v>
      </c>
      <c r="M743" s="88">
        <v>44986</v>
      </c>
    </row>
    <row r="744" spans="1:13" ht="22.5" x14ac:dyDescent="0.25">
      <c r="A744" s="89">
        <v>385</v>
      </c>
      <c r="B744" s="88">
        <v>44706</v>
      </c>
      <c r="C744" s="89" t="s">
        <v>5690</v>
      </c>
      <c r="D744" s="89" t="s">
        <v>5501</v>
      </c>
      <c r="E744" s="89" t="s">
        <v>4204</v>
      </c>
      <c r="F744" s="89" t="s">
        <v>4295</v>
      </c>
      <c r="G744" s="89" t="s">
        <v>4296</v>
      </c>
      <c r="H744" s="89" t="s">
        <v>4297</v>
      </c>
      <c r="I744" s="89">
        <v>19.899999999999999</v>
      </c>
      <c r="J744" s="90" t="s">
        <v>4205</v>
      </c>
      <c r="K744" s="90" t="s">
        <v>4543</v>
      </c>
      <c r="L744" s="90" t="s">
        <v>5691</v>
      </c>
      <c r="M744" s="88">
        <v>45291</v>
      </c>
    </row>
    <row r="745" spans="1:13" ht="22.5" x14ac:dyDescent="0.25">
      <c r="A745" s="89">
        <v>386</v>
      </c>
      <c r="B745" s="88">
        <v>44706</v>
      </c>
      <c r="C745" s="89" t="s">
        <v>5692</v>
      </c>
      <c r="D745" s="89" t="s">
        <v>5501</v>
      </c>
      <c r="E745" s="89" t="s">
        <v>4204</v>
      </c>
      <c r="F745" s="89" t="s">
        <v>4295</v>
      </c>
      <c r="G745" s="89" t="s">
        <v>4296</v>
      </c>
      <c r="H745" s="89" t="s">
        <v>4297</v>
      </c>
      <c r="I745" s="89">
        <v>19.899999999999999</v>
      </c>
      <c r="J745" s="90" t="s">
        <v>4205</v>
      </c>
      <c r="K745" s="90" t="s">
        <v>4543</v>
      </c>
      <c r="L745" s="90" t="s">
        <v>5693</v>
      </c>
      <c r="M745" s="88">
        <v>45291</v>
      </c>
    </row>
    <row r="746" spans="1:13" ht="22.5" x14ac:dyDescent="0.25">
      <c r="A746" s="89">
        <v>387</v>
      </c>
      <c r="B746" s="88">
        <v>44706</v>
      </c>
      <c r="C746" s="89" t="s">
        <v>5694</v>
      </c>
      <c r="D746" s="89" t="s">
        <v>5501</v>
      </c>
      <c r="E746" s="89" t="s">
        <v>4204</v>
      </c>
      <c r="F746" s="89" t="s">
        <v>4295</v>
      </c>
      <c r="G746" s="89" t="s">
        <v>4296</v>
      </c>
      <c r="H746" s="89" t="s">
        <v>4297</v>
      </c>
      <c r="I746" s="89">
        <v>19.899999999999999</v>
      </c>
      <c r="J746" s="90" t="s">
        <v>4205</v>
      </c>
      <c r="K746" s="90" t="s">
        <v>4543</v>
      </c>
      <c r="L746" s="90" t="s">
        <v>5695</v>
      </c>
      <c r="M746" s="88">
        <v>45291</v>
      </c>
    </row>
    <row r="747" spans="1:13" ht="22.5" x14ac:dyDescent="0.25">
      <c r="A747" s="89">
        <v>1626</v>
      </c>
      <c r="B747" s="88">
        <v>44722</v>
      </c>
      <c r="C747" s="89" t="s">
        <v>5700</v>
      </c>
      <c r="D747" s="89" t="s">
        <v>5501</v>
      </c>
      <c r="E747" s="89" t="s">
        <v>4204</v>
      </c>
      <c r="F747" s="89" t="s">
        <v>4295</v>
      </c>
      <c r="G747" s="89" t="s">
        <v>4296</v>
      </c>
      <c r="H747" s="89" t="s">
        <v>4297</v>
      </c>
      <c r="I747" s="89">
        <v>8</v>
      </c>
      <c r="J747" s="90" t="s">
        <v>4236</v>
      </c>
      <c r="K747" s="90" t="s">
        <v>5701</v>
      </c>
      <c r="L747" s="90" t="s">
        <v>5702</v>
      </c>
      <c r="M747" s="88">
        <v>45107</v>
      </c>
    </row>
    <row r="748" spans="1:13" ht="22.5" x14ac:dyDescent="0.25">
      <c r="A748" s="89">
        <v>1683</v>
      </c>
      <c r="B748" s="88">
        <v>44733</v>
      </c>
      <c r="C748" s="89" t="s">
        <v>5706</v>
      </c>
      <c r="D748" s="89" t="s">
        <v>5501</v>
      </c>
      <c r="E748" s="89" t="s">
        <v>4204</v>
      </c>
      <c r="F748" s="89" t="s">
        <v>4295</v>
      </c>
      <c r="G748" s="89" t="s">
        <v>4296</v>
      </c>
      <c r="H748" s="89" t="s">
        <v>4297</v>
      </c>
      <c r="I748" s="89">
        <v>19.09</v>
      </c>
      <c r="J748" s="90" t="s">
        <v>4220</v>
      </c>
      <c r="K748" s="90" t="s">
        <v>4386</v>
      </c>
      <c r="L748" s="90" t="s">
        <v>5707</v>
      </c>
      <c r="M748" s="88">
        <v>45108</v>
      </c>
    </row>
    <row r="749" spans="1:13" ht="22.5" x14ac:dyDescent="0.25">
      <c r="A749" s="89">
        <v>3532</v>
      </c>
      <c r="B749" s="88">
        <v>44743</v>
      </c>
      <c r="C749" s="89" t="s">
        <v>5710</v>
      </c>
      <c r="D749" s="89" t="s">
        <v>5501</v>
      </c>
      <c r="E749" s="89" t="s">
        <v>4219</v>
      </c>
      <c r="F749" s="89" t="s">
        <v>4295</v>
      </c>
      <c r="G749" s="89" t="s">
        <v>4296</v>
      </c>
      <c r="H749" s="89" t="s">
        <v>4297</v>
      </c>
      <c r="I749" s="89">
        <v>50</v>
      </c>
      <c r="J749" s="90" t="s">
        <v>4247</v>
      </c>
      <c r="K749" s="90" t="s">
        <v>4248</v>
      </c>
      <c r="L749" s="90" t="s">
        <v>5711</v>
      </c>
      <c r="M749" s="88">
        <v>45290</v>
      </c>
    </row>
    <row r="750" spans="1:13" ht="67.5" x14ac:dyDescent="0.25">
      <c r="A750" s="89">
        <v>3534</v>
      </c>
      <c r="B750" s="88">
        <v>44755</v>
      </c>
      <c r="C750" s="89" t="s">
        <v>5713</v>
      </c>
      <c r="D750" s="89" t="s">
        <v>5501</v>
      </c>
      <c r="E750" s="89" t="s">
        <v>4204</v>
      </c>
      <c r="F750" s="89" t="s">
        <v>4295</v>
      </c>
      <c r="G750" s="89" t="s">
        <v>4296</v>
      </c>
      <c r="H750" s="89" t="s">
        <v>4297</v>
      </c>
      <c r="I750" s="89">
        <v>0.95899999999999996</v>
      </c>
      <c r="J750" s="90" t="s">
        <v>4205</v>
      </c>
      <c r="K750" s="90" t="s">
        <v>4212</v>
      </c>
      <c r="L750" s="90" t="s">
        <v>5714</v>
      </c>
      <c r="M750" s="88">
        <v>45021</v>
      </c>
    </row>
    <row r="751" spans="1:13" ht="33.75" x14ac:dyDescent="0.25">
      <c r="A751" s="89">
        <v>1750</v>
      </c>
      <c r="B751" s="88">
        <v>44760</v>
      </c>
      <c r="C751" s="89" t="s">
        <v>5715</v>
      </c>
      <c r="D751" s="89" t="s">
        <v>5501</v>
      </c>
      <c r="E751" s="89" t="s">
        <v>4204</v>
      </c>
      <c r="F751" s="89" t="s">
        <v>4295</v>
      </c>
      <c r="G751" s="89" t="s">
        <v>4296</v>
      </c>
      <c r="H751" s="89" t="s">
        <v>4297</v>
      </c>
      <c r="I751" s="89">
        <v>9.9</v>
      </c>
      <c r="J751" s="90" t="s">
        <v>4270</v>
      </c>
      <c r="K751" s="90" t="s">
        <v>4271</v>
      </c>
      <c r="L751" s="90" t="s">
        <v>5716</v>
      </c>
      <c r="M751" s="88">
        <v>45286</v>
      </c>
    </row>
    <row r="752" spans="1:13" ht="22.5" x14ac:dyDescent="0.25">
      <c r="A752" s="89">
        <v>1680</v>
      </c>
      <c r="B752" s="88">
        <v>44763</v>
      </c>
      <c r="C752" s="89" t="s">
        <v>5724</v>
      </c>
      <c r="D752" s="89" t="s">
        <v>5501</v>
      </c>
      <c r="E752" s="89" t="s">
        <v>4204</v>
      </c>
      <c r="F752" s="89" t="s">
        <v>4295</v>
      </c>
      <c r="G752" s="89" t="s">
        <v>4296</v>
      </c>
      <c r="H752" s="89" t="s">
        <v>4297</v>
      </c>
      <c r="I752" s="89">
        <v>50</v>
      </c>
      <c r="J752" s="90" t="s">
        <v>4236</v>
      </c>
      <c r="K752" s="90" t="s">
        <v>5671</v>
      </c>
      <c r="L752" s="90" t="s">
        <v>5725</v>
      </c>
      <c r="M752" s="88">
        <v>45291</v>
      </c>
    </row>
    <row r="753" spans="1:13" ht="33.75" x14ac:dyDescent="0.25">
      <c r="A753" s="89">
        <v>1743</v>
      </c>
      <c r="B753" s="88">
        <v>44769</v>
      </c>
      <c r="C753" s="89" t="s">
        <v>5730</v>
      </c>
      <c r="D753" s="89" t="s">
        <v>5501</v>
      </c>
      <c r="E753" s="89" t="s">
        <v>4204</v>
      </c>
      <c r="F753" s="89" t="s">
        <v>4295</v>
      </c>
      <c r="G753" s="89" t="s">
        <v>4296</v>
      </c>
      <c r="H753" s="89" t="s">
        <v>4297</v>
      </c>
      <c r="I753" s="89">
        <v>9.9</v>
      </c>
      <c r="J753" s="90" t="s">
        <v>4236</v>
      </c>
      <c r="K753" s="90" t="s">
        <v>5731</v>
      </c>
      <c r="L753" s="90" t="s">
        <v>5732</v>
      </c>
      <c r="M753" s="88">
        <v>45291</v>
      </c>
    </row>
    <row r="754" spans="1:13" ht="33.75" x14ac:dyDescent="0.25">
      <c r="A754" s="89">
        <v>1744</v>
      </c>
      <c r="B754" s="88">
        <v>44774</v>
      </c>
      <c r="C754" s="89" t="s">
        <v>5735</v>
      </c>
      <c r="D754" s="89" t="s">
        <v>5501</v>
      </c>
      <c r="E754" s="89" t="s">
        <v>4204</v>
      </c>
      <c r="F754" s="89" t="s">
        <v>4295</v>
      </c>
      <c r="G754" s="89" t="s">
        <v>4296</v>
      </c>
      <c r="H754" s="89" t="s">
        <v>4297</v>
      </c>
      <c r="I754" s="89">
        <v>9.9</v>
      </c>
      <c r="J754" s="90" t="s">
        <v>4236</v>
      </c>
      <c r="K754" s="90" t="s">
        <v>5723</v>
      </c>
      <c r="L754" s="90" t="s">
        <v>5736</v>
      </c>
      <c r="M754" s="88">
        <v>45291</v>
      </c>
    </row>
    <row r="755" spans="1:13" ht="22.5" x14ac:dyDescent="0.25">
      <c r="A755" s="89">
        <v>1370</v>
      </c>
      <c r="B755" s="88">
        <v>44781</v>
      </c>
      <c r="C755" s="89" t="s">
        <v>5737</v>
      </c>
      <c r="D755" s="89" t="s">
        <v>5501</v>
      </c>
      <c r="E755" s="89" t="s">
        <v>4204</v>
      </c>
      <c r="F755" s="89" t="s">
        <v>4295</v>
      </c>
      <c r="G755" s="89" t="s">
        <v>4296</v>
      </c>
      <c r="H755" s="89" t="s">
        <v>4297</v>
      </c>
      <c r="I755" s="89">
        <v>50</v>
      </c>
      <c r="J755" s="90" t="s">
        <v>4205</v>
      </c>
      <c r="K755" s="90" t="s">
        <v>4687</v>
      </c>
      <c r="L755" s="90" t="s">
        <v>5073</v>
      </c>
      <c r="M755" s="88">
        <v>45230</v>
      </c>
    </row>
    <row r="756" spans="1:13" ht="22.5" x14ac:dyDescent="0.25">
      <c r="A756" s="89">
        <v>1674</v>
      </c>
      <c r="B756" s="88">
        <v>44789</v>
      </c>
      <c r="C756" s="89" t="s">
        <v>5742</v>
      </c>
      <c r="D756" s="89" t="s">
        <v>5501</v>
      </c>
      <c r="E756" s="89" t="s">
        <v>4204</v>
      </c>
      <c r="F756" s="89" t="s">
        <v>4295</v>
      </c>
      <c r="G756" s="89" t="s">
        <v>4296</v>
      </c>
      <c r="H756" s="89" t="s">
        <v>4297</v>
      </c>
      <c r="I756" s="89">
        <v>9.9</v>
      </c>
      <c r="J756" s="90" t="s">
        <v>4214</v>
      </c>
      <c r="K756" s="90" t="s">
        <v>5060</v>
      </c>
      <c r="L756" s="90" t="s">
        <v>5743</v>
      </c>
      <c r="M756" s="88">
        <v>44804</v>
      </c>
    </row>
    <row r="757" spans="1:13" ht="22.5" x14ac:dyDescent="0.25">
      <c r="A757" s="89">
        <v>1353</v>
      </c>
      <c r="B757" s="88">
        <v>44790</v>
      </c>
      <c r="C757" s="89" t="s">
        <v>5744</v>
      </c>
      <c r="D757" s="89" t="s">
        <v>5501</v>
      </c>
      <c r="E757" s="89" t="s">
        <v>4204</v>
      </c>
      <c r="F757" s="89" t="s">
        <v>4295</v>
      </c>
      <c r="G757" s="89" t="s">
        <v>4296</v>
      </c>
      <c r="H757" s="89" t="s">
        <v>4297</v>
      </c>
      <c r="I757" s="89">
        <v>80</v>
      </c>
      <c r="J757" s="90" t="s">
        <v>4247</v>
      </c>
      <c r="K757" s="90" t="s">
        <v>4281</v>
      </c>
      <c r="L757" s="90" t="s">
        <v>5745</v>
      </c>
      <c r="M757" s="88">
        <v>45291</v>
      </c>
    </row>
    <row r="758" spans="1:13" ht="22.5" x14ac:dyDescent="0.25">
      <c r="A758" s="89">
        <v>1354</v>
      </c>
      <c r="B758" s="88">
        <v>44790</v>
      </c>
      <c r="C758" s="89" t="s">
        <v>5746</v>
      </c>
      <c r="D758" s="89" t="s">
        <v>5501</v>
      </c>
      <c r="E758" s="89" t="s">
        <v>4204</v>
      </c>
      <c r="F758" s="89" t="s">
        <v>4295</v>
      </c>
      <c r="G758" s="89" t="s">
        <v>4296</v>
      </c>
      <c r="H758" s="89" t="s">
        <v>4297</v>
      </c>
      <c r="I758" s="89">
        <v>99.9</v>
      </c>
      <c r="J758" s="90" t="s">
        <v>4214</v>
      </c>
      <c r="K758" s="90" t="s">
        <v>4567</v>
      </c>
      <c r="L758" s="90" t="s">
        <v>5747</v>
      </c>
      <c r="M758" s="88">
        <v>45291</v>
      </c>
    </row>
    <row r="759" spans="1:13" ht="45" x14ac:dyDescent="0.25">
      <c r="A759" s="89">
        <v>1205</v>
      </c>
      <c r="B759" s="88">
        <v>44804</v>
      </c>
      <c r="C759" s="89" t="s">
        <v>5748</v>
      </c>
      <c r="D759" s="89" t="s">
        <v>5501</v>
      </c>
      <c r="E759" s="89" t="s">
        <v>4204</v>
      </c>
      <c r="F759" s="89" t="s">
        <v>4295</v>
      </c>
      <c r="G759" s="89" t="s">
        <v>4296</v>
      </c>
      <c r="H759" s="89" t="s">
        <v>4297</v>
      </c>
      <c r="I759" s="89">
        <v>83</v>
      </c>
      <c r="J759" s="90" t="s">
        <v>4249</v>
      </c>
      <c r="K759" s="90" t="s">
        <v>5178</v>
      </c>
      <c r="L759" s="90" t="s">
        <v>4207</v>
      </c>
      <c r="M759" s="88">
        <v>45212</v>
      </c>
    </row>
    <row r="760" spans="1:13" ht="45" x14ac:dyDescent="0.25">
      <c r="A760" s="89">
        <v>1380</v>
      </c>
      <c r="B760" s="88">
        <v>44804</v>
      </c>
      <c r="C760" s="89" t="s">
        <v>5749</v>
      </c>
      <c r="D760" s="89" t="s">
        <v>5501</v>
      </c>
      <c r="E760" s="89" t="s">
        <v>4204</v>
      </c>
      <c r="F760" s="89" t="s">
        <v>4295</v>
      </c>
      <c r="G760" s="89" t="s">
        <v>4296</v>
      </c>
      <c r="H760" s="89" t="s">
        <v>4297</v>
      </c>
      <c r="I760" s="89">
        <v>9.9</v>
      </c>
      <c r="J760" s="90" t="s">
        <v>4308</v>
      </c>
      <c r="K760" s="90" t="s">
        <v>4861</v>
      </c>
      <c r="L760" s="90" t="s">
        <v>5750</v>
      </c>
      <c r="M760" s="88">
        <v>45290</v>
      </c>
    </row>
    <row r="761" spans="1:13" ht="45" x14ac:dyDescent="0.25">
      <c r="A761" s="89">
        <v>1553</v>
      </c>
      <c r="B761" s="88">
        <v>44804</v>
      </c>
      <c r="C761" s="89" t="s">
        <v>5751</v>
      </c>
      <c r="D761" s="89" t="s">
        <v>5501</v>
      </c>
      <c r="E761" s="89" t="s">
        <v>4204</v>
      </c>
      <c r="F761" s="89" t="s">
        <v>4295</v>
      </c>
      <c r="G761" s="89" t="s">
        <v>4296</v>
      </c>
      <c r="H761" s="89" t="s">
        <v>4297</v>
      </c>
      <c r="I761" s="89">
        <v>9.9</v>
      </c>
      <c r="J761" s="90" t="s">
        <v>4308</v>
      </c>
      <c r="K761" s="90" t="s">
        <v>4861</v>
      </c>
      <c r="L761" s="90" t="s">
        <v>5273</v>
      </c>
      <c r="M761" s="88">
        <v>45290</v>
      </c>
    </row>
    <row r="762" spans="1:13" ht="45" x14ac:dyDescent="0.25">
      <c r="A762" s="89">
        <v>1498</v>
      </c>
      <c r="B762" s="88">
        <v>44812</v>
      </c>
      <c r="C762" s="89" t="s">
        <v>5752</v>
      </c>
      <c r="D762" s="89" t="s">
        <v>5501</v>
      </c>
      <c r="E762" s="89" t="s">
        <v>4204</v>
      </c>
      <c r="F762" s="89" t="s">
        <v>4295</v>
      </c>
      <c r="G762" s="89" t="s">
        <v>4296</v>
      </c>
      <c r="H762" s="89" t="s">
        <v>4297</v>
      </c>
      <c r="I762" s="89">
        <v>9.9</v>
      </c>
      <c r="J762" s="90" t="s">
        <v>4214</v>
      </c>
      <c r="K762" s="90" t="s">
        <v>5325</v>
      </c>
      <c r="L762" s="90" t="s">
        <v>5224</v>
      </c>
      <c r="M762" s="88">
        <v>45290</v>
      </c>
    </row>
    <row r="763" spans="1:13" ht="22.5" x14ac:dyDescent="0.25">
      <c r="A763" s="89">
        <v>1774</v>
      </c>
      <c r="B763" s="88">
        <v>44812</v>
      </c>
      <c r="C763" s="89" t="s">
        <v>5753</v>
      </c>
      <c r="D763" s="89" t="s">
        <v>5501</v>
      </c>
      <c r="E763" s="89" t="s">
        <v>4204</v>
      </c>
      <c r="F763" s="89" t="s">
        <v>4295</v>
      </c>
      <c r="G763" s="89" t="s">
        <v>4296</v>
      </c>
      <c r="H763" s="89" t="s">
        <v>4297</v>
      </c>
      <c r="I763" s="89">
        <v>9.9</v>
      </c>
      <c r="J763" s="90" t="s">
        <v>4231</v>
      </c>
      <c r="K763" s="90" t="s">
        <v>5594</v>
      </c>
      <c r="L763" s="90" t="s">
        <v>5568</v>
      </c>
      <c r="M763" s="88">
        <v>45291</v>
      </c>
    </row>
    <row r="764" spans="1:13" ht="45" x14ac:dyDescent="0.25">
      <c r="A764" s="89">
        <v>1379</v>
      </c>
      <c r="B764" s="88">
        <v>44813</v>
      </c>
      <c r="C764" s="89" t="s">
        <v>5754</v>
      </c>
      <c r="D764" s="89" t="s">
        <v>5501</v>
      </c>
      <c r="E764" s="89" t="s">
        <v>4204</v>
      </c>
      <c r="F764" s="89" t="s">
        <v>4295</v>
      </c>
      <c r="G764" s="89" t="s">
        <v>4296</v>
      </c>
      <c r="H764" s="89" t="s">
        <v>4297</v>
      </c>
      <c r="I764" s="89">
        <v>9.9</v>
      </c>
      <c r="J764" s="90" t="s">
        <v>4308</v>
      </c>
      <c r="K764" s="90" t="s">
        <v>5160</v>
      </c>
      <c r="L764" s="90" t="s">
        <v>5260</v>
      </c>
      <c r="M764" s="88">
        <v>45290</v>
      </c>
    </row>
    <row r="765" spans="1:13" ht="45" x14ac:dyDescent="0.25">
      <c r="A765" s="89">
        <v>1497</v>
      </c>
      <c r="B765" s="88">
        <v>44830</v>
      </c>
      <c r="C765" s="89" t="s">
        <v>5755</v>
      </c>
      <c r="D765" s="89" t="s">
        <v>5501</v>
      </c>
      <c r="E765" s="89" t="s">
        <v>4204</v>
      </c>
      <c r="F765" s="89" t="s">
        <v>4295</v>
      </c>
      <c r="G765" s="89" t="s">
        <v>4296</v>
      </c>
      <c r="H765" s="89" t="s">
        <v>4297</v>
      </c>
      <c r="I765" s="89">
        <v>9.9</v>
      </c>
      <c r="J765" s="90" t="s">
        <v>4308</v>
      </c>
      <c r="K765" s="90" t="s">
        <v>4538</v>
      </c>
      <c r="L765" s="90" t="s">
        <v>5756</v>
      </c>
      <c r="M765" s="88">
        <v>45290</v>
      </c>
    </row>
    <row r="766" spans="1:13" ht="22.5" x14ac:dyDescent="0.25">
      <c r="A766" s="89">
        <v>1361</v>
      </c>
      <c r="B766" s="88">
        <v>44831</v>
      </c>
      <c r="C766" s="89" t="s">
        <v>5757</v>
      </c>
      <c r="D766" s="89" t="s">
        <v>5501</v>
      </c>
      <c r="E766" s="89" t="s">
        <v>4204</v>
      </c>
      <c r="F766" s="89" t="s">
        <v>4295</v>
      </c>
      <c r="G766" s="89" t="s">
        <v>4296</v>
      </c>
      <c r="H766" s="89" t="s">
        <v>4297</v>
      </c>
      <c r="I766" s="89">
        <v>99.9</v>
      </c>
      <c r="J766" s="90" t="s">
        <v>4214</v>
      </c>
      <c r="K766" s="90" t="s">
        <v>5226</v>
      </c>
      <c r="L766" s="90" t="s">
        <v>5758</v>
      </c>
      <c r="M766" s="88">
        <v>45107</v>
      </c>
    </row>
    <row r="767" spans="1:13" ht="45" x14ac:dyDescent="0.25">
      <c r="A767" s="89">
        <v>550</v>
      </c>
      <c r="B767" s="88">
        <v>44837</v>
      </c>
      <c r="C767" s="89" t="s">
        <v>5761</v>
      </c>
      <c r="D767" s="89" t="s">
        <v>5501</v>
      </c>
      <c r="E767" s="89" t="s">
        <v>4204</v>
      </c>
      <c r="F767" s="89" t="s">
        <v>4295</v>
      </c>
      <c r="G767" s="89" t="s">
        <v>4296</v>
      </c>
      <c r="H767" s="89" t="s">
        <v>4297</v>
      </c>
      <c r="I767" s="89">
        <v>9.9</v>
      </c>
      <c r="J767" s="90" t="s">
        <v>4231</v>
      </c>
      <c r="K767" s="90" t="s">
        <v>5762</v>
      </c>
      <c r="L767" s="90" t="s">
        <v>5309</v>
      </c>
      <c r="M767" s="88">
        <v>44896</v>
      </c>
    </row>
    <row r="768" spans="1:13" ht="22.5" x14ac:dyDescent="0.25">
      <c r="A768" s="89">
        <v>1222</v>
      </c>
      <c r="B768" s="88">
        <v>44837</v>
      </c>
      <c r="C768" s="89" t="s">
        <v>5763</v>
      </c>
      <c r="D768" s="89" t="s">
        <v>5501</v>
      </c>
      <c r="E768" s="89" t="s">
        <v>4204</v>
      </c>
      <c r="F768" s="89" t="s">
        <v>4295</v>
      </c>
      <c r="G768" s="89" t="s">
        <v>4296</v>
      </c>
      <c r="H768" s="89" t="s">
        <v>4297</v>
      </c>
      <c r="I768" s="89">
        <v>8.6</v>
      </c>
      <c r="J768" s="90" t="s">
        <v>4224</v>
      </c>
      <c r="K768" s="90" t="s">
        <v>5349</v>
      </c>
      <c r="L768" s="90" t="s">
        <v>5309</v>
      </c>
      <c r="M768" s="88">
        <v>44926</v>
      </c>
    </row>
    <row r="769" spans="1:13" ht="22.5" x14ac:dyDescent="0.25">
      <c r="A769" s="89">
        <v>1398</v>
      </c>
      <c r="B769" s="88">
        <v>44844</v>
      </c>
      <c r="C769" s="89" t="s">
        <v>5767</v>
      </c>
      <c r="D769" s="89" t="s">
        <v>5501</v>
      </c>
      <c r="E769" s="89" t="s">
        <v>4203</v>
      </c>
      <c r="F769" s="89" t="s">
        <v>4295</v>
      </c>
      <c r="G769" s="89" t="s">
        <v>4296</v>
      </c>
      <c r="H769" s="89" t="s">
        <v>4297</v>
      </c>
      <c r="I769" s="89">
        <v>102</v>
      </c>
      <c r="J769" s="90" t="s">
        <v>4249</v>
      </c>
      <c r="K769" s="90" t="s">
        <v>5178</v>
      </c>
      <c r="L769" s="90" t="s">
        <v>5768</v>
      </c>
      <c r="M769" s="88">
        <v>45291</v>
      </c>
    </row>
    <row r="770" spans="1:13" ht="33.75" x14ac:dyDescent="0.25">
      <c r="A770" s="89">
        <v>1357</v>
      </c>
      <c r="B770" s="88">
        <v>44848</v>
      </c>
      <c r="C770" s="89" t="s">
        <v>5769</v>
      </c>
      <c r="D770" s="89" t="s">
        <v>5501</v>
      </c>
      <c r="E770" s="89" t="s">
        <v>4204</v>
      </c>
      <c r="F770" s="89" t="s">
        <v>4295</v>
      </c>
      <c r="G770" s="89" t="s">
        <v>4296</v>
      </c>
      <c r="H770" s="89" t="s">
        <v>4297</v>
      </c>
      <c r="I770" s="89">
        <v>19.899999999999999</v>
      </c>
      <c r="J770" s="90" t="s">
        <v>4205</v>
      </c>
      <c r="K770" s="90" t="s">
        <v>4558</v>
      </c>
      <c r="L770" s="90" t="s">
        <v>5770</v>
      </c>
      <c r="M770" s="88">
        <v>45291</v>
      </c>
    </row>
    <row r="771" spans="1:13" ht="22.5" x14ac:dyDescent="0.25">
      <c r="A771" s="89">
        <v>3557</v>
      </c>
      <c r="B771" s="88">
        <v>44848</v>
      </c>
      <c r="C771" s="89" t="s">
        <v>5771</v>
      </c>
      <c r="D771" s="89" t="s">
        <v>5501</v>
      </c>
      <c r="E771" s="89" t="s">
        <v>4204</v>
      </c>
      <c r="F771" s="89" t="s">
        <v>4295</v>
      </c>
      <c r="G771" s="89" t="s">
        <v>4296</v>
      </c>
      <c r="H771" s="89" t="s">
        <v>4297</v>
      </c>
      <c r="I771" s="89">
        <v>19.02</v>
      </c>
      <c r="J771" s="90" t="s">
        <v>4224</v>
      </c>
      <c r="K771" s="90" t="s">
        <v>4225</v>
      </c>
      <c r="L771" s="90" t="s">
        <v>4237</v>
      </c>
      <c r="M771" s="88">
        <v>44854</v>
      </c>
    </row>
    <row r="772" spans="1:13" ht="33.75" x14ac:dyDescent="0.25">
      <c r="A772" s="89">
        <v>1567</v>
      </c>
      <c r="B772" s="88">
        <v>44860</v>
      </c>
      <c r="C772" s="89" t="s">
        <v>5779</v>
      </c>
      <c r="D772" s="89" t="s">
        <v>5501</v>
      </c>
      <c r="E772" s="89" t="s">
        <v>4204</v>
      </c>
      <c r="F772" s="89" t="s">
        <v>4295</v>
      </c>
      <c r="G772" s="89" t="s">
        <v>4296</v>
      </c>
      <c r="H772" s="89" t="s">
        <v>4297</v>
      </c>
      <c r="I772" s="89">
        <v>160</v>
      </c>
      <c r="J772" s="90" t="s">
        <v>4236</v>
      </c>
      <c r="K772" s="90" t="s">
        <v>4242</v>
      </c>
      <c r="L772" s="90" t="s">
        <v>5780</v>
      </c>
      <c r="M772" s="88">
        <v>45291</v>
      </c>
    </row>
    <row r="773" spans="1:13" ht="33.75" x14ac:dyDescent="0.25">
      <c r="A773" s="89">
        <v>1672</v>
      </c>
      <c r="B773" s="88">
        <v>44862</v>
      </c>
      <c r="C773" s="89" t="s">
        <v>5781</v>
      </c>
      <c r="D773" s="89" t="s">
        <v>5501</v>
      </c>
      <c r="E773" s="89" t="s">
        <v>4204</v>
      </c>
      <c r="F773" s="89" t="s">
        <v>4295</v>
      </c>
      <c r="G773" s="89" t="s">
        <v>4296</v>
      </c>
      <c r="H773" s="89" t="s">
        <v>4297</v>
      </c>
      <c r="I773" s="89">
        <v>9.9</v>
      </c>
      <c r="J773" s="90" t="s">
        <v>4236</v>
      </c>
      <c r="K773" s="90" t="s">
        <v>4671</v>
      </c>
      <c r="L773" s="90" t="s">
        <v>5780</v>
      </c>
      <c r="M773" s="88">
        <v>45291</v>
      </c>
    </row>
    <row r="774" spans="1:13" ht="45" x14ac:dyDescent="0.25">
      <c r="A774" s="89">
        <v>1689</v>
      </c>
      <c r="B774" s="88">
        <v>44862</v>
      </c>
      <c r="C774" s="89" t="s">
        <v>5782</v>
      </c>
      <c r="D774" s="89" t="s">
        <v>5501</v>
      </c>
      <c r="E774" s="89" t="s">
        <v>4204</v>
      </c>
      <c r="F774" s="89" t="s">
        <v>4295</v>
      </c>
      <c r="G774" s="89" t="s">
        <v>4296</v>
      </c>
      <c r="H774" s="89" t="s">
        <v>4297</v>
      </c>
      <c r="I774" s="89">
        <v>9.9</v>
      </c>
      <c r="J774" s="90" t="s">
        <v>4236</v>
      </c>
      <c r="K774" s="90" t="s">
        <v>4671</v>
      </c>
      <c r="L774" s="90" t="s">
        <v>5783</v>
      </c>
      <c r="M774" s="88">
        <v>45291</v>
      </c>
    </row>
    <row r="775" spans="1:13" ht="45" x14ac:dyDescent="0.25">
      <c r="A775" s="89">
        <v>1690</v>
      </c>
      <c r="B775" s="88">
        <v>44862</v>
      </c>
      <c r="C775" s="89" t="s">
        <v>5784</v>
      </c>
      <c r="D775" s="89" t="s">
        <v>5501</v>
      </c>
      <c r="E775" s="89" t="s">
        <v>4204</v>
      </c>
      <c r="F775" s="89" t="s">
        <v>4295</v>
      </c>
      <c r="G775" s="89" t="s">
        <v>4296</v>
      </c>
      <c r="H775" s="89" t="s">
        <v>4297</v>
      </c>
      <c r="I775" s="89">
        <v>9.9</v>
      </c>
      <c r="J775" s="90" t="s">
        <v>4236</v>
      </c>
      <c r="K775" s="90" t="s">
        <v>4671</v>
      </c>
      <c r="L775" s="90" t="s">
        <v>5783</v>
      </c>
      <c r="M775" s="88">
        <v>45291</v>
      </c>
    </row>
    <row r="776" spans="1:13" ht="45" x14ac:dyDescent="0.25">
      <c r="A776" s="89">
        <v>1691</v>
      </c>
      <c r="B776" s="88">
        <v>44862</v>
      </c>
      <c r="C776" s="89" t="s">
        <v>5785</v>
      </c>
      <c r="D776" s="89" t="s">
        <v>5501</v>
      </c>
      <c r="E776" s="89" t="s">
        <v>4204</v>
      </c>
      <c r="F776" s="89" t="s">
        <v>4295</v>
      </c>
      <c r="G776" s="89" t="s">
        <v>4296</v>
      </c>
      <c r="H776" s="89" t="s">
        <v>4297</v>
      </c>
      <c r="I776" s="89">
        <v>9.9</v>
      </c>
      <c r="J776" s="90" t="s">
        <v>4236</v>
      </c>
      <c r="K776" s="90" t="s">
        <v>4671</v>
      </c>
      <c r="L776" s="90" t="s">
        <v>5783</v>
      </c>
      <c r="M776" s="88">
        <v>45291</v>
      </c>
    </row>
    <row r="777" spans="1:13" ht="67.5" x14ac:dyDescent="0.25">
      <c r="A777" s="89">
        <v>1777</v>
      </c>
      <c r="B777" s="88">
        <v>44865</v>
      </c>
      <c r="C777" s="89" t="s">
        <v>5786</v>
      </c>
      <c r="D777" s="89" t="s">
        <v>5501</v>
      </c>
      <c r="E777" s="89" t="s">
        <v>4204</v>
      </c>
      <c r="F777" s="89" t="s">
        <v>4295</v>
      </c>
      <c r="G777" s="89" t="s">
        <v>4296</v>
      </c>
      <c r="H777" s="89" t="s">
        <v>4297</v>
      </c>
      <c r="I777" s="89">
        <v>200</v>
      </c>
      <c r="J777" s="90" t="s">
        <v>4205</v>
      </c>
      <c r="K777" s="90" t="s">
        <v>4876</v>
      </c>
      <c r="L777" s="90" t="s">
        <v>5787</v>
      </c>
      <c r="M777" s="88">
        <v>45290</v>
      </c>
    </row>
    <row r="778" spans="1:13" ht="22.5" x14ac:dyDescent="0.25">
      <c r="A778" s="89">
        <v>3562</v>
      </c>
      <c r="B778" s="88">
        <v>44874</v>
      </c>
      <c r="C778" s="89" t="s">
        <v>5791</v>
      </c>
      <c r="D778" s="89" t="s">
        <v>5501</v>
      </c>
      <c r="E778" s="89" t="s">
        <v>4219</v>
      </c>
      <c r="F778" s="89" t="s">
        <v>4295</v>
      </c>
      <c r="G778" s="89" t="s">
        <v>4296</v>
      </c>
      <c r="H778" s="89" t="s">
        <v>4297</v>
      </c>
      <c r="I778" s="89">
        <v>0.24</v>
      </c>
      <c r="J778" s="90" t="s">
        <v>17</v>
      </c>
      <c r="K778" s="90" t="s">
        <v>4245</v>
      </c>
      <c r="L778" s="90" t="s">
        <v>5719</v>
      </c>
      <c r="M778" s="88">
        <v>45000</v>
      </c>
    </row>
    <row r="779" spans="1:13" ht="33.75" x14ac:dyDescent="0.25">
      <c r="A779" s="89">
        <v>1733</v>
      </c>
      <c r="B779" s="88">
        <v>44880</v>
      </c>
      <c r="C779" s="89" t="s">
        <v>5792</v>
      </c>
      <c r="D779" s="89" t="s">
        <v>5501</v>
      </c>
      <c r="E779" s="89" t="s">
        <v>4204</v>
      </c>
      <c r="F779" s="89" t="s">
        <v>4295</v>
      </c>
      <c r="G779" s="89" t="s">
        <v>4296</v>
      </c>
      <c r="H779" s="89" t="s">
        <v>4297</v>
      </c>
      <c r="I779" s="89">
        <v>19.899999999999999</v>
      </c>
      <c r="J779" s="90" t="s">
        <v>4236</v>
      </c>
      <c r="K779" s="90" t="s">
        <v>4242</v>
      </c>
      <c r="L779" s="90" t="s">
        <v>5793</v>
      </c>
      <c r="M779" s="88">
        <v>45291</v>
      </c>
    </row>
    <row r="780" spans="1:13" ht="22.5" x14ac:dyDescent="0.25">
      <c r="A780" s="89">
        <v>3563</v>
      </c>
      <c r="B780" s="88">
        <v>44880</v>
      </c>
      <c r="C780" s="89" t="s">
        <v>5795</v>
      </c>
      <c r="D780" s="89" t="s">
        <v>5501</v>
      </c>
      <c r="E780" s="89" t="s">
        <v>4219</v>
      </c>
      <c r="F780" s="89" t="s">
        <v>4295</v>
      </c>
      <c r="G780" s="89" t="s">
        <v>4296</v>
      </c>
      <c r="H780" s="89" t="s">
        <v>4297</v>
      </c>
      <c r="I780" s="89">
        <v>0.01</v>
      </c>
      <c r="J780" s="90" t="s">
        <v>4208</v>
      </c>
      <c r="K780" s="90" t="s">
        <v>4209</v>
      </c>
      <c r="L780" s="90" t="s">
        <v>5796</v>
      </c>
      <c r="M780" s="88">
        <v>44925</v>
      </c>
    </row>
    <row r="781" spans="1:13" ht="22.5" x14ac:dyDescent="0.25">
      <c r="A781" s="89">
        <v>1063</v>
      </c>
      <c r="B781" s="88">
        <v>44889</v>
      </c>
      <c r="C781" s="89" t="s">
        <v>5805</v>
      </c>
      <c r="D781" s="89" t="s">
        <v>5501</v>
      </c>
      <c r="E781" s="89" t="s">
        <v>4204</v>
      </c>
      <c r="F781" s="89" t="s">
        <v>4295</v>
      </c>
      <c r="G781" s="89" t="s">
        <v>4296</v>
      </c>
      <c r="H781" s="89" t="s">
        <v>4297</v>
      </c>
      <c r="I781" s="89">
        <v>9.9</v>
      </c>
      <c r="J781" s="90" t="s">
        <v>4224</v>
      </c>
      <c r="K781" s="90" t="s">
        <v>4600</v>
      </c>
      <c r="L781" s="90" t="s">
        <v>5806</v>
      </c>
      <c r="M781" s="88">
        <v>45260</v>
      </c>
    </row>
    <row r="782" spans="1:13" ht="33.75" x14ac:dyDescent="0.25">
      <c r="A782" s="89">
        <v>178</v>
      </c>
      <c r="B782" s="88">
        <v>44895</v>
      </c>
      <c r="C782" s="89" t="s">
        <v>5808</v>
      </c>
      <c r="D782" s="89" t="s">
        <v>5501</v>
      </c>
      <c r="E782" s="89" t="s">
        <v>4204</v>
      </c>
      <c r="F782" s="89" t="s">
        <v>4295</v>
      </c>
      <c r="G782" s="89" t="s">
        <v>4296</v>
      </c>
      <c r="H782" s="89" t="s">
        <v>4297</v>
      </c>
      <c r="I782" s="89">
        <v>19.5</v>
      </c>
      <c r="J782" s="90" t="s">
        <v>4224</v>
      </c>
      <c r="K782" s="90" t="s">
        <v>4683</v>
      </c>
      <c r="L782" s="90" t="s">
        <v>5809</v>
      </c>
      <c r="M782" s="88">
        <v>45230</v>
      </c>
    </row>
    <row r="783" spans="1:13" ht="22.5" x14ac:dyDescent="0.25">
      <c r="A783" s="89">
        <v>1043</v>
      </c>
      <c r="B783" s="88">
        <v>44895</v>
      </c>
      <c r="C783" s="89" t="s">
        <v>5810</v>
      </c>
      <c r="D783" s="89" t="s">
        <v>5501</v>
      </c>
      <c r="E783" s="89" t="s">
        <v>4204</v>
      </c>
      <c r="F783" s="89" t="s">
        <v>4295</v>
      </c>
      <c r="G783" s="89" t="s">
        <v>4296</v>
      </c>
      <c r="H783" s="89" t="s">
        <v>4297</v>
      </c>
      <c r="I783" s="89">
        <v>8</v>
      </c>
      <c r="J783" s="90" t="s">
        <v>4259</v>
      </c>
      <c r="K783" s="90" t="s">
        <v>5811</v>
      </c>
      <c r="L783" s="90" t="s">
        <v>5812</v>
      </c>
      <c r="M783" s="88">
        <v>45230</v>
      </c>
    </row>
    <row r="784" spans="1:13" ht="22.5" x14ac:dyDescent="0.25">
      <c r="A784" s="89">
        <v>752</v>
      </c>
      <c r="B784" s="88">
        <v>44896</v>
      </c>
      <c r="C784" s="89" t="s">
        <v>5819</v>
      </c>
      <c r="D784" s="89" t="s">
        <v>5501</v>
      </c>
      <c r="E784" s="89" t="s">
        <v>4204</v>
      </c>
      <c r="F784" s="89" t="s">
        <v>4295</v>
      </c>
      <c r="G784" s="89" t="s">
        <v>4296</v>
      </c>
      <c r="H784" s="89" t="s">
        <v>4297</v>
      </c>
      <c r="I784" s="89">
        <v>8</v>
      </c>
      <c r="J784" s="90" t="s">
        <v>4259</v>
      </c>
      <c r="K784" s="90" t="s">
        <v>5180</v>
      </c>
      <c r="L784" s="90" t="s">
        <v>5820</v>
      </c>
      <c r="M784" s="88">
        <v>45230</v>
      </c>
    </row>
    <row r="785" spans="1:13" ht="22.5" x14ac:dyDescent="0.25">
      <c r="A785" s="89">
        <v>1062</v>
      </c>
      <c r="B785" s="88">
        <v>44896</v>
      </c>
      <c r="C785" s="89" t="s">
        <v>5821</v>
      </c>
      <c r="D785" s="89" t="s">
        <v>5501</v>
      </c>
      <c r="E785" s="89" t="s">
        <v>4204</v>
      </c>
      <c r="F785" s="89" t="s">
        <v>4295</v>
      </c>
      <c r="G785" s="89" t="s">
        <v>4296</v>
      </c>
      <c r="H785" s="89" t="s">
        <v>4297</v>
      </c>
      <c r="I785" s="89">
        <v>9.9</v>
      </c>
      <c r="J785" s="90" t="s">
        <v>4224</v>
      </c>
      <c r="K785" s="90" t="s">
        <v>4600</v>
      </c>
      <c r="L785" s="90" t="s">
        <v>5806</v>
      </c>
      <c r="M785" s="88">
        <v>45260</v>
      </c>
    </row>
    <row r="786" spans="1:13" ht="22.5" x14ac:dyDescent="0.25">
      <c r="A786" s="89">
        <v>1129</v>
      </c>
      <c r="B786" s="88">
        <v>44896</v>
      </c>
      <c r="C786" s="89" t="s">
        <v>5822</v>
      </c>
      <c r="D786" s="89" t="s">
        <v>5501</v>
      </c>
      <c r="E786" s="89" t="s">
        <v>4204</v>
      </c>
      <c r="F786" s="89" t="s">
        <v>4295</v>
      </c>
      <c r="G786" s="89" t="s">
        <v>4296</v>
      </c>
      <c r="H786" s="89" t="s">
        <v>4297</v>
      </c>
      <c r="I786" s="89">
        <v>19.5</v>
      </c>
      <c r="J786" s="90" t="s">
        <v>4231</v>
      </c>
      <c r="K786" s="90" t="s">
        <v>4803</v>
      </c>
      <c r="L786" s="90" t="s">
        <v>5823</v>
      </c>
      <c r="M786" s="88">
        <v>45290</v>
      </c>
    </row>
    <row r="787" spans="1:13" ht="33.75" x14ac:dyDescent="0.25">
      <c r="A787" s="89">
        <v>3573</v>
      </c>
      <c r="B787" s="88">
        <v>44900</v>
      </c>
      <c r="C787" s="89" t="s">
        <v>5824</v>
      </c>
      <c r="D787" s="89" t="s">
        <v>5501</v>
      </c>
      <c r="E787" s="89" t="s">
        <v>4219</v>
      </c>
      <c r="F787" s="89" t="s">
        <v>4295</v>
      </c>
      <c r="G787" s="89" t="s">
        <v>4296</v>
      </c>
      <c r="H787" s="89" t="s">
        <v>4297</v>
      </c>
      <c r="I787" s="89">
        <v>9.9</v>
      </c>
      <c r="J787" s="90" t="s">
        <v>4208</v>
      </c>
      <c r="K787" s="90" t="s">
        <v>5603</v>
      </c>
      <c r="L787" s="90" t="s">
        <v>5825</v>
      </c>
      <c r="M787" s="88">
        <v>45275</v>
      </c>
    </row>
    <row r="788" spans="1:13" ht="22.5" x14ac:dyDescent="0.25">
      <c r="A788" s="89">
        <v>3575</v>
      </c>
      <c r="B788" s="88">
        <v>44908</v>
      </c>
      <c r="C788" s="89" t="s">
        <v>4255</v>
      </c>
      <c r="D788" s="89" t="s">
        <v>5501</v>
      </c>
      <c r="E788" s="89" t="s">
        <v>4219</v>
      </c>
      <c r="F788" s="89" t="s">
        <v>4295</v>
      </c>
      <c r="G788" s="89" t="s">
        <v>4296</v>
      </c>
      <c r="H788" s="89" t="s">
        <v>4297</v>
      </c>
      <c r="I788" s="89">
        <v>0.24</v>
      </c>
      <c r="J788" s="90" t="s">
        <v>17</v>
      </c>
      <c r="K788" s="90" t="s">
        <v>4245</v>
      </c>
      <c r="L788" s="90" t="s">
        <v>5719</v>
      </c>
      <c r="M788" s="88">
        <v>45000</v>
      </c>
    </row>
    <row r="789" spans="1:13" ht="22.5" x14ac:dyDescent="0.25">
      <c r="A789" s="89">
        <v>3576</v>
      </c>
      <c r="B789" s="88">
        <v>44908</v>
      </c>
      <c r="C789" s="89" t="s">
        <v>5832</v>
      </c>
      <c r="D789" s="89" t="s">
        <v>5501</v>
      </c>
      <c r="E789" s="89" t="s">
        <v>4204</v>
      </c>
      <c r="F789" s="89" t="s">
        <v>4295</v>
      </c>
      <c r="G789" s="89" t="s">
        <v>4296</v>
      </c>
      <c r="H789" s="89" t="s">
        <v>4297</v>
      </c>
      <c r="I789" s="89">
        <v>44.8</v>
      </c>
      <c r="J789" s="90" t="s">
        <v>24</v>
      </c>
      <c r="K789" s="90" t="s">
        <v>4213</v>
      </c>
      <c r="L789" s="90" t="s">
        <v>4237</v>
      </c>
      <c r="M789" s="88">
        <v>45250</v>
      </c>
    </row>
    <row r="790" spans="1:13" ht="33.75" x14ac:dyDescent="0.25">
      <c r="A790" s="89">
        <v>1752</v>
      </c>
      <c r="B790" s="88">
        <v>44914</v>
      </c>
      <c r="C790" s="89" t="s">
        <v>5833</v>
      </c>
      <c r="D790" s="89" t="s">
        <v>5501</v>
      </c>
      <c r="E790" s="89" t="s">
        <v>4204</v>
      </c>
      <c r="F790" s="89" t="s">
        <v>4295</v>
      </c>
      <c r="G790" s="89" t="s">
        <v>4296</v>
      </c>
      <c r="H790" s="89" t="s">
        <v>4297</v>
      </c>
      <c r="I790" s="89">
        <v>100</v>
      </c>
      <c r="J790" s="90" t="s">
        <v>4259</v>
      </c>
      <c r="K790" s="90" t="s">
        <v>5448</v>
      </c>
      <c r="L790" s="90" t="s">
        <v>5834</v>
      </c>
      <c r="M790" s="88">
        <v>45291</v>
      </c>
    </row>
    <row r="791" spans="1:13" ht="22.5" x14ac:dyDescent="0.25">
      <c r="A791" s="89">
        <v>3569</v>
      </c>
      <c r="B791" s="88">
        <v>44918</v>
      </c>
      <c r="C791" s="89" t="s">
        <v>5835</v>
      </c>
      <c r="D791" s="89" t="s">
        <v>5501</v>
      </c>
      <c r="E791" s="89" t="s">
        <v>4204</v>
      </c>
      <c r="F791" s="89" t="s">
        <v>4295</v>
      </c>
      <c r="G791" s="89" t="s">
        <v>4296</v>
      </c>
      <c r="H791" s="89" t="s">
        <v>4297</v>
      </c>
      <c r="I791" s="89">
        <v>9</v>
      </c>
      <c r="J791" s="90" t="s">
        <v>4236</v>
      </c>
      <c r="K791" s="90" t="s">
        <v>5723</v>
      </c>
      <c r="L791" s="90" t="s">
        <v>5836</v>
      </c>
      <c r="M791" s="88">
        <v>45283</v>
      </c>
    </row>
    <row r="792" spans="1:13" ht="22.5" x14ac:dyDescent="0.25">
      <c r="A792" s="89">
        <v>3587</v>
      </c>
      <c r="B792" s="88">
        <v>44936</v>
      </c>
      <c r="C792" s="89" t="s">
        <v>5842</v>
      </c>
      <c r="D792" s="89" t="s">
        <v>5501</v>
      </c>
      <c r="E792" s="89" t="s">
        <v>4204</v>
      </c>
      <c r="F792" s="89" t="s">
        <v>4295</v>
      </c>
      <c r="G792" s="89" t="s">
        <v>4296</v>
      </c>
      <c r="H792" s="89" t="s">
        <v>4297</v>
      </c>
      <c r="I792" s="89">
        <v>19.899999999999999</v>
      </c>
      <c r="J792" s="90" t="s">
        <v>4259</v>
      </c>
      <c r="K792" s="90" t="s">
        <v>5448</v>
      </c>
      <c r="L792" s="90" t="s">
        <v>5843</v>
      </c>
      <c r="M792" s="88">
        <v>45291</v>
      </c>
    </row>
    <row r="793" spans="1:13" ht="22.5" x14ac:dyDescent="0.25">
      <c r="A793" s="89">
        <v>1676</v>
      </c>
      <c r="B793" s="88">
        <v>44946</v>
      </c>
      <c r="C793" s="89" t="s">
        <v>5848</v>
      </c>
      <c r="D793" s="89" t="s">
        <v>5501</v>
      </c>
      <c r="E793" s="89" t="s">
        <v>4204</v>
      </c>
      <c r="F793" s="89" t="s">
        <v>4295</v>
      </c>
      <c r="G793" s="89" t="s">
        <v>4296</v>
      </c>
      <c r="H793" s="89" t="s">
        <v>4297</v>
      </c>
      <c r="I793" s="89">
        <v>9.9</v>
      </c>
      <c r="J793" s="90" t="s">
        <v>4214</v>
      </c>
      <c r="K793" s="90" t="s">
        <v>5325</v>
      </c>
      <c r="L793" s="90" t="s">
        <v>5361</v>
      </c>
      <c r="M793" s="88">
        <v>45290</v>
      </c>
    </row>
    <row r="794" spans="1:13" ht="22.5" x14ac:dyDescent="0.25">
      <c r="A794" s="89">
        <v>3498</v>
      </c>
      <c r="B794" s="88">
        <v>44946</v>
      </c>
      <c r="C794" s="89" t="s">
        <v>5407</v>
      </c>
      <c r="D794" s="89" t="s">
        <v>5501</v>
      </c>
      <c r="E794" s="89" t="s">
        <v>4204</v>
      </c>
      <c r="F794" s="89" t="s">
        <v>4295</v>
      </c>
      <c r="G794" s="89" t="s">
        <v>4296</v>
      </c>
      <c r="H794" s="89" t="s">
        <v>4297</v>
      </c>
      <c r="I794" s="89">
        <v>9.9</v>
      </c>
      <c r="J794" s="90" t="s">
        <v>4229</v>
      </c>
      <c r="K794" s="90" t="s">
        <v>5407</v>
      </c>
      <c r="L794" s="90" t="s">
        <v>4318</v>
      </c>
      <c r="M794" s="88">
        <v>45291</v>
      </c>
    </row>
    <row r="795" spans="1:13" ht="22.5" x14ac:dyDescent="0.25">
      <c r="A795" s="89">
        <v>3503</v>
      </c>
      <c r="B795" s="88">
        <v>44946</v>
      </c>
      <c r="C795" s="89" t="s">
        <v>5849</v>
      </c>
      <c r="D795" s="89" t="s">
        <v>5501</v>
      </c>
      <c r="E795" s="89" t="s">
        <v>4204</v>
      </c>
      <c r="F795" s="89" t="s">
        <v>4295</v>
      </c>
      <c r="G795" s="89" t="s">
        <v>4296</v>
      </c>
      <c r="H795" s="89" t="s">
        <v>4297</v>
      </c>
      <c r="I795" s="89">
        <v>9.9</v>
      </c>
      <c r="J795" s="90" t="s">
        <v>4214</v>
      </c>
      <c r="K795" s="90" t="s">
        <v>5409</v>
      </c>
      <c r="L795" s="90" t="s">
        <v>5361</v>
      </c>
      <c r="M795" s="88">
        <v>45291</v>
      </c>
    </row>
    <row r="796" spans="1:13" ht="22.5" x14ac:dyDescent="0.25">
      <c r="A796" s="89">
        <v>644</v>
      </c>
      <c r="B796" s="88">
        <v>44951</v>
      </c>
      <c r="C796" s="89" t="s">
        <v>5856</v>
      </c>
      <c r="D796" s="89" t="s">
        <v>5501</v>
      </c>
      <c r="E796" s="89" t="s">
        <v>4204</v>
      </c>
      <c r="F796" s="89" t="s">
        <v>4295</v>
      </c>
      <c r="G796" s="89" t="s">
        <v>4296</v>
      </c>
      <c r="H796" s="89" t="s">
        <v>4297</v>
      </c>
      <c r="I796" s="89">
        <v>72</v>
      </c>
      <c r="J796" s="90" t="s">
        <v>4229</v>
      </c>
      <c r="K796" s="90" t="s">
        <v>5857</v>
      </c>
      <c r="L796" s="90" t="s">
        <v>5858</v>
      </c>
      <c r="M796" s="88">
        <v>45261</v>
      </c>
    </row>
    <row r="797" spans="1:13" ht="22.5" x14ac:dyDescent="0.25">
      <c r="A797" s="89">
        <v>645</v>
      </c>
      <c r="B797" s="88">
        <v>44951</v>
      </c>
      <c r="C797" s="89" t="s">
        <v>5859</v>
      </c>
      <c r="D797" s="89" t="s">
        <v>5501</v>
      </c>
      <c r="E797" s="89" t="s">
        <v>4204</v>
      </c>
      <c r="F797" s="89" t="s">
        <v>4295</v>
      </c>
      <c r="G797" s="89" t="s">
        <v>4296</v>
      </c>
      <c r="H797" s="89" t="s">
        <v>4297</v>
      </c>
      <c r="I797" s="89">
        <v>88</v>
      </c>
      <c r="J797" s="90" t="s">
        <v>4229</v>
      </c>
      <c r="K797" s="90" t="s">
        <v>5857</v>
      </c>
      <c r="L797" s="90" t="s">
        <v>5860</v>
      </c>
      <c r="M797" s="88">
        <v>45261</v>
      </c>
    </row>
    <row r="798" spans="1:13" ht="22.5" x14ac:dyDescent="0.25">
      <c r="A798" s="89">
        <v>3597</v>
      </c>
      <c r="B798" s="88">
        <v>44957</v>
      </c>
      <c r="C798" s="89" t="s">
        <v>5865</v>
      </c>
      <c r="D798" s="89" t="s">
        <v>5501</v>
      </c>
      <c r="E798" s="89" t="s">
        <v>4204</v>
      </c>
      <c r="F798" s="89" t="s">
        <v>4295</v>
      </c>
      <c r="G798" s="89" t="s">
        <v>4296</v>
      </c>
      <c r="H798" s="89" t="s">
        <v>4297</v>
      </c>
      <c r="I798" s="89">
        <v>9.9</v>
      </c>
      <c r="J798" s="90" t="s">
        <v>4220</v>
      </c>
      <c r="K798" s="90" t="s">
        <v>5866</v>
      </c>
      <c r="L798" s="90" t="s">
        <v>5836</v>
      </c>
      <c r="M798" s="88">
        <v>45261</v>
      </c>
    </row>
    <row r="799" spans="1:13" ht="22.5" x14ac:dyDescent="0.25">
      <c r="A799" s="89">
        <v>1685</v>
      </c>
      <c r="B799" s="88">
        <v>44971</v>
      </c>
      <c r="C799" s="89" t="s">
        <v>5871</v>
      </c>
      <c r="D799" s="89" t="s">
        <v>5501</v>
      </c>
      <c r="E799" s="89" t="s">
        <v>4204</v>
      </c>
      <c r="F799" s="89" t="s">
        <v>4295</v>
      </c>
      <c r="G799" s="89" t="s">
        <v>4296</v>
      </c>
      <c r="H799" s="89" t="s">
        <v>4297</v>
      </c>
      <c r="I799" s="89">
        <v>19.899999999999999</v>
      </c>
      <c r="J799" s="90" t="s">
        <v>4205</v>
      </c>
      <c r="K799" s="90" t="s">
        <v>4206</v>
      </c>
      <c r="L799" s="90" t="s">
        <v>5872</v>
      </c>
      <c r="M799" s="88">
        <v>45199</v>
      </c>
    </row>
    <row r="800" spans="1:13" ht="56.25" x14ac:dyDescent="0.25">
      <c r="A800" s="89">
        <v>3600</v>
      </c>
      <c r="B800" s="88">
        <v>44971</v>
      </c>
      <c r="C800" s="89" t="s">
        <v>5874</v>
      </c>
      <c r="D800" s="89" t="s">
        <v>5501</v>
      </c>
      <c r="E800" s="89" t="s">
        <v>4219</v>
      </c>
      <c r="F800" s="89" t="s">
        <v>4295</v>
      </c>
      <c r="G800" s="89" t="s">
        <v>4296</v>
      </c>
      <c r="H800" s="89" t="s">
        <v>4297</v>
      </c>
      <c r="I800" s="89">
        <v>2.9</v>
      </c>
      <c r="J800" s="90" t="s">
        <v>4308</v>
      </c>
      <c r="K800" s="90" t="s">
        <v>4492</v>
      </c>
      <c r="L800" s="90" t="s">
        <v>4535</v>
      </c>
      <c r="M800" s="88">
        <v>45107</v>
      </c>
    </row>
    <row r="801" spans="1:13" ht="33.75" x14ac:dyDescent="0.25">
      <c r="A801" s="89">
        <v>165</v>
      </c>
      <c r="B801" s="88">
        <v>44978</v>
      </c>
      <c r="C801" s="89" t="s">
        <v>5875</v>
      </c>
      <c r="D801" s="89" t="s">
        <v>5501</v>
      </c>
      <c r="E801" s="89" t="s">
        <v>4203</v>
      </c>
      <c r="F801" s="89" t="s">
        <v>4295</v>
      </c>
      <c r="G801" s="89" t="s">
        <v>4296</v>
      </c>
      <c r="H801" s="89" t="s">
        <v>4297</v>
      </c>
      <c r="I801" s="89">
        <v>7.6</v>
      </c>
      <c r="J801" s="90" t="s">
        <v>4361</v>
      </c>
      <c r="K801" s="90" t="s">
        <v>4362</v>
      </c>
      <c r="L801" s="90" t="s">
        <v>5164</v>
      </c>
      <c r="M801" s="88">
        <v>45261</v>
      </c>
    </row>
    <row r="802" spans="1:13" ht="33.75" x14ac:dyDescent="0.25">
      <c r="A802" s="89">
        <v>1618</v>
      </c>
      <c r="B802" s="88">
        <v>44978</v>
      </c>
      <c r="C802" s="89" t="s">
        <v>5876</v>
      </c>
      <c r="D802" s="89" t="s">
        <v>5501</v>
      </c>
      <c r="E802" s="89" t="s">
        <v>4203</v>
      </c>
      <c r="F802" s="89" t="s">
        <v>4295</v>
      </c>
      <c r="G802" s="89" t="s">
        <v>4296</v>
      </c>
      <c r="H802" s="89" t="s">
        <v>4297</v>
      </c>
      <c r="I802" s="89">
        <v>9.9</v>
      </c>
      <c r="J802" s="90" t="s">
        <v>4229</v>
      </c>
      <c r="K802" s="90" t="s">
        <v>5212</v>
      </c>
      <c r="L802" s="90" t="s">
        <v>5877</v>
      </c>
      <c r="M802" s="88">
        <v>45291</v>
      </c>
    </row>
    <row r="803" spans="1:13" ht="22.5" x14ac:dyDescent="0.25">
      <c r="A803" s="89">
        <v>1646</v>
      </c>
      <c r="B803" s="88">
        <v>44993</v>
      </c>
      <c r="C803" s="89" t="s">
        <v>5879</v>
      </c>
      <c r="D803" s="89" t="s">
        <v>5501</v>
      </c>
      <c r="E803" s="89" t="s">
        <v>4204</v>
      </c>
      <c r="F803" s="89" t="s">
        <v>4295</v>
      </c>
      <c r="G803" s="89" t="s">
        <v>4296</v>
      </c>
      <c r="H803" s="89" t="s">
        <v>4297</v>
      </c>
      <c r="I803" s="89">
        <v>9.9</v>
      </c>
      <c r="J803" s="90" t="s">
        <v>4259</v>
      </c>
      <c r="K803" s="90" t="s">
        <v>5448</v>
      </c>
      <c r="L803" s="90" t="s">
        <v>5880</v>
      </c>
      <c r="M803" s="88">
        <v>45229</v>
      </c>
    </row>
    <row r="804" spans="1:13" ht="22.5" x14ac:dyDescent="0.25">
      <c r="A804" s="89">
        <v>1647</v>
      </c>
      <c r="B804" s="88">
        <v>45001</v>
      </c>
      <c r="C804" s="89" t="s">
        <v>5881</v>
      </c>
      <c r="D804" s="89" t="s">
        <v>5501</v>
      </c>
      <c r="E804" s="89" t="s">
        <v>4204</v>
      </c>
      <c r="F804" s="89" t="s">
        <v>4295</v>
      </c>
      <c r="G804" s="89" t="s">
        <v>4296</v>
      </c>
      <c r="H804" s="89" t="s">
        <v>4297</v>
      </c>
      <c r="I804" s="89">
        <v>9.9</v>
      </c>
      <c r="J804" s="90" t="s">
        <v>4205</v>
      </c>
      <c r="K804" s="90" t="s">
        <v>4687</v>
      </c>
      <c r="L804" s="90" t="s">
        <v>5882</v>
      </c>
      <c r="M804" s="88">
        <v>45229</v>
      </c>
    </row>
    <row r="805" spans="1:13" ht="22.5" x14ac:dyDescent="0.25">
      <c r="A805" s="89">
        <v>1648</v>
      </c>
      <c r="B805" s="88">
        <v>45001</v>
      </c>
      <c r="C805" s="89" t="s">
        <v>5883</v>
      </c>
      <c r="D805" s="89" t="s">
        <v>5501</v>
      </c>
      <c r="E805" s="89" t="s">
        <v>4204</v>
      </c>
      <c r="F805" s="89" t="s">
        <v>4295</v>
      </c>
      <c r="G805" s="89" t="s">
        <v>4296</v>
      </c>
      <c r="H805" s="89" t="s">
        <v>4297</v>
      </c>
      <c r="I805" s="89">
        <v>9.9</v>
      </c>
      <c r="J805" s="90" t="s">
        <v>4205</v>
      </c>
      <c r="K805" s="90" t="s">
        <v>4687</v>
      </c>
      <c r="L805" s="90" t="s">
        <v>5884</v>
      </c>
      <c r="M805" s="88">
        <v>45229</v>
      </c>
    </row>
    <row r="806" spans="1:13" ht="22.5" x14ac:dyDescent="0.25">
      <c r="A806" s="89">
        <v>1649</v>
      </c>
      <c r="B806" s="88">
        <v>45001</v>
      </c>
      <c r="C806" s="89" t="s">
        <v>5885</v>
      </c>
      <c r="D806" s="89" t="s">
        <v>5501</v>
      </c>
      <c r="E806" s="89" t="s">
        <v>4204</v>
      </c>
      <c r="F806" s="89" t="s">
        <v>4295</v>
      </c>
      <c r="G806" s="89" t="s">
        <v>4296</v>
      </c>
      <c r="H806" s="89" t="s">
        <v>4297</v>
      </c>
      <c r="I806" s="89">
        <v>9.9</v>
      </c>
      <c r="J806" s="90" t="s">
        <v>4224</v>
      </c>
      <c r="K806" s="90" t="s">
        <v>4683</v>
      </c>
      <c r="L806" s="90" t="s">
        <v>5886</v>
      </c>
      <c r="M806" s="88">
        <v>45229</v>
      </c>
    </row>
    <row r="807" spans="1:13" ht="22.5" x14ac:dyDescent="0.25">
      <c r="A807" s="89">
        <v>1645</v>
      </c>
      <c r="B807" s="88">
        <v>45014</v>
      </c>
      <c r="C807" s="89" t="s">
        <v>5890</v>
      </c>
      <c r="D807" s="89" t="s">
        <v>5501</v>
      </c>
      <c r="E807" s="89" t="s">
        <v>4204</v>
      </c>
      <c r="F807" s="89" t="s">
        <v>4295</v>
      </c>
      <c r="G807" s="89" t="s">
        <v>4296</v>
      </c>
      <c r="H807" s="89" t="s">
        <v>4297</v>
      </c>
      <c r="I807" s="89">
        <v>9.9</v>
      </c>
      <c r="J807" s="90" t="s">
        <v>4205</v>
      </c>
      <c r="K807" s="90" t="s">
        <v>4264</v>
      </c>
      <c r="L807" s="90" t="s">
        <v>5891</v>
      </c>
      <c r="M807" s="88">
        <v>45229</v>
      </c>
    </row>
    <row r="808" spans="1:13" ht="22.5" x14ac:dyDescent="0.25">
      <c r="A808" s="89">
        <v>1514</v>
      </c>
      <c r="B808" s="88">
        <v>45041</v>
      </c>
      <c r="C808" s="89" t="s">
        <v>5901</v>
      </c>
      <c r="D808" s="89" t="s">
        <v>5501</v>
      </c>
      <c r="E808" s="89" t="s">
        <v>4204</v>
      </c>
      <c r="F808" s="89" t="s">
        <v>4295</v>
      </c>
      <c r="G808" s="89" t="s">
        <v>4296</v>
      </c>
      <c r="H808" s="89" t="s">
        <v>4297</v>
      </c>
      <c r="I808" s="89">
        <v>40</v>
      </c>
      <c r="J808" s="90" t="s">
        <v>4222</v>
      </c>
      <c r="K808" s="90" t="s">
        <v>5570</v>
      </c>
      <c r="L808" s="90" t="s">
        <v>5902</v>
      </c>
      <c r="M808" s="88">
        <v>45290</v>
      </c>
    </row>
    <row r="809" spans="1:13" ht="33.75" x14ac:dyDescent="0.25">
      <c r="A809" s="89">
        <v>3594</v>
      </c>
      <c r="B809" s="88">
        <v>45050</v>
      </c>
      <c r="C809" s="89" t="s">
        <v>5903</v>
      </c>
      <c r="D809" s="89" t="s">
        <v>5501</v>
      </c>
      <c r="E809" s="89" t="s">
        <v>4203</v>
      </c>
      <c r="F809" s="89" t="s">
        <v>4295</v>
      </c>
      <c r="G809" s="89" t="s">
        <v>4296</v>
      </c>
      <c r="H809" s="89" t="s">
        <v>4297</v>
      </c>
      <c r="I809" s="89">
        <v>9.9</v>
      </c>
      <c r="J809" s="90" t="s">
        <v>4227</v>
      </c>
      <c r="K809" s="90" t="s">
        <v>5055</v>
      </c>
      <c r="L809" s="90" t="s">
        <v>5904</v>
      </c>
      <c r="M809" s="88">
        <v>45291</v>
      </c>
    </row>
    <row r="810" spans="1:13" ht="33.75" x14ac:dyDescent="0.25">
      <c r="A810" s="89">
        <v>3491</v>
      </c>
      <c r="B810" s="88">
        <v>45051</v>
      </c>
      <c r="C810" s="89" t="s">
        <v>5905</v>
      </c>
      <c r="D810" s="89" t="s">
        <v>5501</v>
      </c>
      <c r="E810" s="89" t="s">
        <v>4203</v>
      </c>
      <c r="F810" s="89" t="s">
        <v>4295</v>
      </c>
      <c r="G810" s="89" t="s">
        <v>4296</v>
      </c>
      <c r="H810" s="89" t="s">
        <v>4297</v>
      </c>
      <c r="I810" s="89">
        <v>9.9</v>
      </c>
      <c r="J810" s="90" t="s">
        <v>4227</v>
      </c>
      <c r="K810" s="90" t="s">
        <v>5906</v>
      </c>
      <c r="L810" s="90" t="s">
        <v>5907</v>
      </c>
      <c r="M810" s="88">
        <v>45290</v>
      </c>
    </row>
    <row r="811" spans="1:13" x14ac:dyDescent="0.25">
      <c r="I811" s="33">
        <f>SUM(I3:I810)</f>
        <v>16143.292714999947</v>
      </c>
      <c r="J811" s="33">
        <v>387.7</v>
      </c>
      <c r="K811" s="138">
        <f>J811/I811</f>
        <v>2.4016166146808376E-2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56250-8D73-4629-9F8E-FB4CA70ECF1D}">
  <dimension ref="A1:M25"/>
  <sheetViews>
    <sheetView showGridLines="0" workbookViewId="0">
      <selection activeCell="E16" sqref="E16"/>
    </sheetView>
  </sheetViews>
  <sheetFormatPr baseColWidth="10" defaultRowHeight="15" x14ac:dyDescent="0.25"/>
  <sheetData>
    <row r="1" spans="1:13" x14ac:dyDescent="0.25">
      <c r="A1" s="107" t="s">
        <v>2955</v>
      </c>
      <c r="B1" s="107" t="s">
        <v>2956</v>
      </c>
      <c r="C1" s="107" t="s">
        <v>2957</v>
      </c>
      <c r="D1" s="107" t="s">
        <v>2958</v>
      </c>
      <c r="E1" s="107" t="s">
        <v>2959</v>
      </c>
      <c r="F1" s="107" t="s">
        <v>2960</v>
      </c>
      <c r="G1" s="107" t="s">
        <v>2961</v>
      </c>
      <c r="H1" s="107" t="s">
        <v>2962</v>
      </c>
      <c r="I1" s="107" t="s">
        <v>2963</v>
      </c>
      <c r="J1" s="107" t="s">
        <v>2964</v>
      </c>
      <c r="K1" s="107" t="s">
        <v>2965</v>
      </c>
      <c r="L1" s="107" t="s">
        <v>2966</v>
      </c>
      <c r="M1" s="107" t="s">
        <v>2967</v>
      </c>
    </row>
    <row r="2" spans="1:13" x14ac:dyDescent="0.25">
      <c r="A2" s="108">
        <v>1</v>
      </c>
      <c r="B2" s="107" t="s">
        <v>2970</v>
      </c>
      <c r="C2" s="107" t="s">
        <v>2977</v>
      </c>
      <c r="D2" s="107" t="s">
        <v>2977</v>
      </c>
      <c r="E2" s="107" t="s">
        <v>2970</v>
      </c>
      <c r="F2" s="107" t="s">
        <v>2970</v>
      </c>
      <c r="G2" s="107" t="s">
        <v>2970</v>
      </c>
      <c r="H2" s="107" t="s">
        <v>2977</v>
      </c>
      <c r="I2" s="107" t="s">
        <v>2973</v>
      </c>
      <c r="J2" s="107" t="s">
        <v>3128</v>
      </c>
      <c r="K2" s="107" t="s">
        <v>2970</v>
      </c>
      <c r="L2" s="107" t="s">
        <v>2977</v>
      </c>
      <c r="M2" s="107" t="s">
        <v>2977</v>
      </c>
    </row>
    <row r="3" spans="1:13" x14ac:dyDescent="0.25">
      <c r="A3" s="108">
        <v>2</v>
      </c>
      <c r="B3" s="107" t="s">
        <v>2977</v>
      </c>
      <c r="C3" s="107" t="s">
        <v>2970</v>
      </c>
      <c r="D3" s="107" t="s">
        <v>2977</v>
      </c>
      <c r="E3" s="107" t="s">
        <v>2977</v>
      </c>
      <c r="F3" s="107" t="s">
        <v>2970</v>
      </c>
      <c r="G3" s="107" t="s">
        <v>2970</v>
      </c>
      <c r="H3" s="107" t="s">
        <v>2973</v>
      </c>
      <c r="I3" s="107" t="s">
        <v>3128</v>
      </c>
      <c r="J3" s="107" t="s">
        <v>2973</v>
      </c>
      <c r="K3" s="107" t="s">
        <v>2970</v>
      </c>
      <c r="L3" s="107" t="s">
        <v>2973</v>
      </c>
      <c r="M3" s="107" t="s">
        <v>2973</v>
      </c>
    </row>
    <row r="4" spans="1:13" x14ac:dyDescent="0.25">
      <c r="A4" s="108">
        <v>3</v>
      </c>
      <c r="B4" s="107" t="s">
        <v>2970</v>
      </c>
      <c r="C4" s="107" t="s">
        <v>2970</v>
      </c>
      <c r="D4" s="107" t="s">
        <v>2970</v>
      </c>
      <c r="E4" s="107" t="s">
        <v>2970</v>
      </c>
      <c r="F4" s="107" t="s">
        <v>2970</v>
      </c>
      <c r="G4" s="107" t="s">
        <v>2970</v>
      </c>
      <c r="H4" s="107" t="s">
        <v>3128</v>
      </c>
      <c r="I4" s="107" t="s">
        <v>3128</v>
      </c>
      <c r="J4" s="107" t="s">
        <v>2973</v>
      </c>
      <c r="K4" s="107" t="s">
        <v>2970</v>
      </c>
      <c r="L4" s="107" t="s">
        <v>2977</v>
      </c>
      <c r="M4" s="107" t="s">
        <v>2977</v>
      </c>
    </row>
    <row r="5" spans="1:13" x14ac:dyDescent="0.25">
      <c r="A5" s="108">
        <v>4</v>
      </c>
      <c r="B5" s="107" t="s">
        <v>2970</v>
      </c>
      <c r="C5" s="107" t="s">
        <v>2970</v>
      </c>
      <c r="D5" s="107" t="s">
        <v>2969</v>
      </c>
      <c r="E5" s="107" t="s">
        <v>2977</v>
      </c>
      <c r="F5" s="107" t="s">
        <v>2970</v>
      </c>
      <c r="G5" s="107" t="s">
        <v>2977</v>
      </c>
      <c r="H5" s="107" t="s">
        <v>2977</v>
      </c>
      <c r="I5" s="107" t="s">
        <v>2973</v>
      </c>
      <c r="J5" s="107" t="s">
        <v>3128</v>
      </c>
      <c r="K5" s="107" t="s">
        <v>2970</v>
      </c>
      <c r="L5" s="107" t="s">
        <v>2977</v>
      </c>
      <c r="M5" s="107" t="s">
        <v>2977</v>
      </c>
    </row>
    <row r="6" spans="1:13" x14ac:dyDescent="0.25">
      <c r="A6" s="108">
        <v>5</v>
      </c>
      <c r="B6" s="107" t="s">
        <v>2969</v>
      </c>
      <c r="C6" s="107" t="s">
        <v>2969</v>
      </c>
      <c r="D6" s="107" t="s">
        <v>2977</v>
      </c>
      <c r="E6" s="107" t="s">
        <v>2969</v>
      </c>
      <c r="F6" s="107" t="s">
        <v>2970</v>
      </c>
      <c r="G6" s="107" t="s">
        <v>2977</v>
      </c>
      <c r="H6" s="107" t="s">
        <v>2977</v>
      </c>
      <c r="I6" s="107" t="s">
        <v>2973</v>
      </c>
      <c r="J6" s="107" t="s">
        <v>3128</v>
      </c>
      <c r="K6" s="107" t="s">
        <v>2970</v>
      </c>
      <c r="L6" s="107" t="s">
        <v>2973</v>
      </c>
      <c r="M6" s="107" t="s">
        <v>2977</v>
      </c>
    </row>
    <row r="7" spans="1:13" x14ac:dyDescent="0.25">
      <c r="A7" s="108">
        <v>6</v>
      </c>
      <c r="B7" s="107" t="s">
        <v>2970</v>
      </c>
      <c r="C7" s="107" t="s">
        <v>2969</v>
      </c>
      <c r="D7" s="107" t="s">
        <v>2977</v>
      </c>
      <c r="E7" s="107" t="s">
        <v>3270</v>
      </c>
      <c r="F7" s="107" t="s">
        <v>3130</v>
      </c>
      <c r="G7" s="107" t="s">
        <v>3271</v>
      </c>
      <c r="H7" s="107" t="s">
        <v>2976</v>
      </c>
      <c r="I7" s="107" t="s">
        <v>2976</v>
      </c>
      <c r="J7" s="107" t="s">
        <v>3272</v>
      </c>
      <c r="K7" s="107" t="s">
        <v>3273</v>
      </c>
      <c r="L7" s="107" t="s">
        <v>3274</v>
      </c>
      <c r="M7" s="107" t="s">
        <v>2971</v>
      </c>
    </row>
    <row r="8" spans="1:13" x14ac:dyDescent="0.25">
      <c r="A8" s="108">
        <v>7</v>
      </c>
      <c r="B8" s="107" t="s">
        <v>3275</v>
      </c>
      <c r="C8" s="107" t="s">
        <v>3276</v>
      </c>
      <c r="D8" s="107" t="s">
        <v>3277</v>
      </c>
      <c r="E8" s="107" t="s">
        <v>3278</v>
      </c>
      <c r="F8" s="107" t="s">
        <v>3279</v>
      </c>
      <c r="G8" s="107" t="s">
        <v>3280</v>
      </c>
      <c r="H8" s="107" t="s">
        <v>3281</v>
      </c>
      <c r="I8" s="107" t="s">
        <v>3282</v>
      </c>
      <c r="J8" s="107" t="s">
        <v>3283</v>
      </c>
      <c r="K8" s="107" t="s">
        <v>3284</v>
      </c>
      <c r="L8" s="107" t="s">
        <v>3285</v>
      </c>
      <c r="M8" s="107" t="s">
        <v>3286</v>
      </c>
    </row>
    <row r="9" spans="1:13" x14ac:dyDescent="0.25">
      <c r="A9" s="108">
        <v>8</v>
      </c>
      <c r="B9" s="107" t="s">
        <v>3287</v>
      </c>
      <c r="C9" s="107" t="s">
        <v>3288</v>
      </c>
      <c r="D9" s="107" t="s">
        <v>3289</v>
      </c>
      <c r="E9" s="107" t="s">
        <v>3290</v>
      </c>
      <c r="F9" s="107" t="s">
        <v>3291</v>
      </c>
      <c r="G9" s="107" t="s">
        <v>3292</v>
      </c>
      <c r="H9" s="107" t="s">
        <v>3099</v>
      </c>
      <c r="I9" s="107" t="s">
        <v>3293</v>
      </c>
      <c r="J9" s="107" t="s">
        <v>3294</v>
      </c>
      <c r="K9" s="107" t="s">
        <v>3295</v>
      </c>
      <c r="L9" s="107" t="s">
        <v>3296</v>
      </c>
      <c r="M9" s="107" t="s">
        <v>3297</v>
      </c>
    </row>
    <row r="10" spans="1:13" x14ac:dyDescent="0.25">
      <c r="A10" s="108">
        <v>9</v>
      </c>
      <c r="B10" s="107" t="s">
        <v>3298</v>
      </c>
      <c r="C10" s="107" t="s">
        <v>3299</v>
      </c>
      <c r="D10" s="107" t="s">
        <v>3300</v>
      </c>
      <c r="E10" s="107" t="s">
        <v>3301</v>
      </c>
      <c r="F10" s="107" t="s">
        <v>3302</v>
      </c>
      <c r="G10" s="107" t="s">
        <v>3303</v>
      </c>
      <c r="H10" s="107" t="s">
        <v>3304</v>
      </c>
      <c r="I10" s="107" t="s">
        <v>3305</v>
      </c>
      <c r="J10" s="107" t="s">
        <v>3306</v>
      </c>
      <c r="K10" s="107" t="s">
        <v>3307</v>
      </c>
      <c r="L10" s="107" t="s">
        <v>3245</v>
      </c>
      <c r="M10" s="107" t="s">
        <v>3308</v>
      </c>
    </row>
    <row r="11" spans="1:13" x14ac:dyDescent="0.25">
      <c r="A11" s="108">
        <v>10</v>
      </c>
      <c r="B11" s="107" t="s">
        <v>3309</v>
      </c>
      <c r="C11" s="107" t="s">
        <v>3310</v>
      </c>
      <c r="D11" s="107" t="s">
        <v>3311</v>
      </c>
      <c r="E11" s="107" t="s">
        <v>3312</v>
      </c>
      <c r="F11" s="107" t="s">
        <v>3313</v>
      </c>
      <c r="G11" s="107" t="s">
        <v>3314</v>
      </c>
      <c r="H11" s="107" t="s">
        <v>3315</v>
      </c>
      <c r="I11" s="107" t="s">
        <v>3316</v>
      </c>
      <c r="J11" s="107" t="s">
        <v>3317</v>
      </c>
      <c r="K11" s="107" t="s">
        <v>3318</v>
      </c>
      <c r="L11" s="107" t="s">
        <v>3319</v>
      </c>
      <c r="M11" s="107" t="s">
        <v>3320</v>
      </c>
    </row>
    <row r="12" spans="1:13" x14ac:dyDescent="0.25">
      <c r="A12" s="108">
        <v>11</v>
      </c>
      <c r="B12" s="107" t="s">
        <v>3321</v>
      </c>
      <c r="C12" s="107" t="s">
        <v>3322</v>
      </c>
      <c r="D12" s="107" t="s">
        <v>3323</v>
      </c>
      <c r="E12" s="107" t="s">
        <v>3324</v>
      </c>
      <c r="F12" s="107" t="s">
        <v>3325</v>
      </c>
      <c r="G12" s="107" t="s">
        <v>3326</v>
      </c>
      <c r="H12" s="107" t="s">
        <v>3327</v>
      </c>
      <c r="I12" s="107" t="s">
        <v>3328</v>
      </c>
      <c r="J12" s="107" t="s">
        <v>3329</v>
      </c>
      <c r="K12" s="107" t="s">
        <v>3330</v>
      </c>
      <c r="L12" s="107" t="s">
        <v>3029</v>
      </c>
      <c r="M12" s="107" t="s">
        <v>3331</v>
      </c>
    </row>
    <row r="13" spans="1:13" x14ac:dyDescent="0.25">
      <c r="A13" s="108">
        <v>12</v>
      </c>
      <c r="B13" s="107" t="s">
        <v>3332</v>
      </c>
      <c r="C13" s="107" t="s">
        <v>3041</v>
      </c>
      <c r="D13" s="107" t="s">
        <v>3333</v>
      </c>
      <c r="E13" s="107" t="s">
        <v>3334</v>
      </c>
      <c r="F13" s="107" t="s">
        <v>3335</v>
      </c>
      <c r="G13" s="107" t="s">
        <v>3336</v>
      </c>
      <c r="H13" s="107" t="s">
        <v>3337</v>
      </c>
      <c r="I13" s="107" t="s">
        <v>3338</v>
      </c>
      <c r="J13" s="107" t="s">
        <v>3339</v>
      </c>
      <c r="K13" s="107" t="s">
        <v>3340</v>
      </c>
      <c r="L13" s="107" t="s">
        <v>3341</v>
      </c>
      <c r="M13" s="107" t="s">
        <v>3063</v>
      </c>
    </row>
    <row r="14" spans="1:13" x14ac:dyDescent="0.25">
      <c r="A14" s="108">
        <v>13</v>
      </c>
      <c r="B14" s="107" t="s">
        <v>3342</v>
      </c>
      <c r="C14" s="107" t="s">
        <v>3343</v>
      </c>
      <c r="D14" s="107" t="s">
        <v>3334</v>
      </c>
      <c r="E14" s="107" t="s">
        <v>3018</v>
      </c>
      <c r="F14" s="107" t="s">
        <v>3344</v>
      </c>
      <c r="G14" s="107" t="s">
        <v>3345</v>
      </c>
      <c r="H14" s="107" t="s">
        <v>3346</v>
      </c>
      <c r="I14" s="107" t="s">
        <v>3347</v>
      </c>
      <c r="J14" s="107" t="s">
        <v>3348</v>
      </c>
      <c r="K14" s="107" t="s">
        <v>3349</v>
      </c>
      <c r="L14" s="107" t="s">
        <v>3350</v>
      </c>
      <c r="M14" s="107" t="s">
        <v>3351</v>
      </c>
    </row>
    <row r="15" spans="1:13" x14ac:dyDescent="0.25">
      <c r="A15" s="108">
        <v>14</v>
      </c>
      <c r="B15" s="107" t="s">
        <v>3352</v>
      </c>
      <c r="C15" s="107" t="s">
        <v>3353</v>
      </c>
      <c r="D15" s="107" t="s">
        <v>3354</v>
      </c>
      <c r="E15" s="107" t="s">
        <v>3355</v>
      </c>
      <c r="F15" s="107" t="s">
        <v>3356</v>
      </c>
      <c r="G15" s="107" t="s">
        <v>3357</v>
      </c>
      <c r="H15" s="107" t="s">
        <v>3358</v>
      </c>
      <c r="I15" s="107" t="s">
        <v>3359</v>
      </c>
      <c r="J15" s="107" t="s">
        <v>3360</v>
      </c>
      <c r="K15" s="107" t="s">
        <v>3361</v>
      </c>
      <c r="L15" s="107" t="s">
        <v>3362</v>
      </c>
      <c r="M15" s="107" t="s">
        <v>3363</v>
      </c>
    </row>
    <row r="16" spans="1:13" x14ac:dyDescent="0.25">
      <c r="A16" s="108">
        <v>15</v>
      </c>
      <c r="B16" s="107" t="s">
        <v>3364</v>
      </c>
      <c r="C16" s="107" t="s">
        <v>3365</v>
      </c>
      <c r="D16" s="107" t="s">
        <v>3366</v>
      </c>
      <c r="E16" s="107" t="s">
        <v>3367</v>
      </c>
      <c r="F16" s="107" t="s">
        <v>3368</v>
      </c>
      <c r="G16" s="107" t="s">
        <v>3369</v>
      </c>
      <c r="H16" s="107" t="s">
        <v>3356</v>
      </c>
      <c r="I16" s="107" t="s">
        <v>3370</v>
      </c>
      <c r="J16" s="107" t="s">
        <v>3371</v>
      </c>
      <c r="K16" s="107" t="s">
        <v>3372</v>
      </c>
      <c r="L16" s="107" t="s">
        <v>3373</v>
      </c>
      <c r="M16" s="107" t="s">
        <v>3374</v>
      </c>
    </row>
    <row r="17" spans="1:13" x14ac:dyDescent="0.25">
      <c r="A17" s="108">
        <v>16</v>
      </c>
      <c r="B17" s="107" t="s">
        <v>3007</v>
      </c>
      <c r="C17" s="107" t="s">
        <v>3375</v>
      </c>
      <c r="D17" s="107" t="s">
        <v>3376</v>
      </c>
      <c r="E17" s="107" t="s">
        <v>3377</v>
      </c>
      <c r="F17" s="107" t="s">
        <v>3378</v>
      </c>
      <c r="G17" s="107" t="s">
        <v>3379</v>
      </c>
      <c r="H17" s="107" t="s">
        <v>3380</v>
      </c>
      <c r="I17" s="107" t="s">
        <v>3381</v>
      </c>
      <c r="J17" s="107" t="s">
        <v>3382</v>
      </c>
      <c r="K17" s="107" t="s">
        <v>3383</v>
      </c>
      <c r="L17" s="107" t="s">
        <v>3291</v>
      </c>
      <c r="M17" s="107" t="s">
        <v>3384</v>
      </c>
    </row>
    <row r="18" spans="1:13" x14ac:dyDescent="0.25">
      <c r="A18" s="108">
        <v>17</v>
      </c>
      <c r="B18" s="107" t="s">
        <v>3100</v>
      </c>
      <c r="C18" s="107" t="s">
        <v>3385</v>
      </c>
      <c r="D18" s="107" t="s">
        <v>3101</v>
      </c>
      <c r="E18" s="107" t="s">
        <v>3386</v>
      </c>
      <c r="F18" s="107" t="s">
        <v>3387</v>
      </c>
      <c r="G18" s="107" t="s">
        <v>3388</v>
      </c>
      <c r="H18" s="107" t="s">
        <v>3290</v>
      </c>
      <c r="I18" s="107" t="s">
        <v>3389</v>
      </c>
      <c r="J18" s="107" t="s">
        <v>3390</v>
      </c>
      <c r="K18" s="107" t="s">
        <v>3391</v>
      </c>
      <c r="L18" s="107" t="s">
        <v>3392</v>
      </c>
      <c r="M18" s="107" t="s">
        <v>3393</v>
      </c>
    </row>
    <row r="19" spans="1:13" x14ac:dyDescent="0.25">
      <c r="A19" s="108">
        <v>18</v>
      </c>
      <c r="B19" s="107" t="s">
        <v>3394</v>
      </c>
      <c r="C19" s="107" t="s">
        <v>3395</v>
      </c>
      <c r="D19" s="107" t="s">
        <v>3396</v>
      </c>
      <c r="E19" s="107" t="s">
        <v>3397</v>
      </c>
      <c r="F19" s="107" t="s">
        <v>3398</v>
      </c>
      <c r="G19" s="107" t="s">
        <v>3399</v>
      </c>
      <c r="H19" s="107" t="s">
        <v>3400</v>
      </c>
      <c r="I19" s="107" t="s">
        <v>3401</v>
      </c>
      <c r="J19" s="107" t="s">
        <v>3402</v>
      </c>
      <c r="K19" s="107" t="s">
        <v>3403</v>
      </c>
      <c r="L19" s="107" t="s">
        <v>3404</v>
      </c>
      <c r="M19" s="107" t="s">
        <v>3405</v>
      </c>
    </row>
    <row r="20" spans="1:13" x14ac:dyDescent="0.25">
      <c r="A20" s="108">
        <v>19</v>
      </c>
      <c r="B20" s="107" t="s">
        <v>3128</v>
      </c>
      <c r="C20" s="107" t="s">
        <v>2974</v>
      </c>
      <c r="D20" s="107" t="s">
        <v>2971</v>
      </c>
      <c r="E20" s="107" t="s">
        <v>2970</v>
      </c>
      <c r="F20" s="107" t="s">
        <v>2977</v>
      </c>
      <c r="G20" s="107" t="s">
        <v>3128</v>
      </c>
      <c r="H20" s="107" t="s">
        <v>3125</v>
      </c>
      <c r="I20" s="107" t="s">
        <v>2974</v>
      </c>
      <c r="J20" s="107" t="s">
        <v>2973</v>
      </c>
      <c r="K20" s="107" t="s">
        <v>2977</v>
      </c>
      <c r="L20" s="107" t="s">
        <v>2973</v>
      </c>
      <c r="M20" s="107" t="s">
        <v>2973</v>
      </c>
    </row>
    <row r="21" spans="1:13" x14ac:dyDescent="0.25">
      <c r="A21" s="108">
        <v>20</v>
      </c>
      <c r="B21" s="107" t="s">
        <v>2977</v>
      </c>
      <c r="C21" s="107" t="s">
        <v>2970</v>
      </c>
      <c r="D21" s="107" t="s">
        <v>2970</v>
      </c>
      <c r="E21" s="107" t="s">
        <v>2970</v>
      </c>
      <c r="F21" s="107" t="s">
        <v>2970</v>
      </c>
      <c r="G21" s="107" t="s">
        <v>2969</v>
      </c>
      <c r="H21" s="107" t="s">
        <v>2970</v>
      </c>
      <c r="I21" s="107" t="s">
        <v>2977</v>
      </c>
      <c r="J21" s="107" t="s">
        <v>2970</v>
      </c>
      <c r="K21" s="107" t="s">
        <v>2977</v>
      </c>
      <c r="L21" s="107" t="s">
        <v>2977</v>
      </c>
      <c r="M21" s="107" t="s">
        <v>2970</v>
      </c>
    </row>
    <row r="22" spans="1:13" x14ac:dyDescent="0.25">
      <c r="A22" s="108">
        <v>21</v>
      </c>
      <c r="B22" s="107" t="s">
        <v>2977</v>
      </c>
      <c r="C22" s="107" t="s">
        <v>2977</v>
      </c>
      <c r="D22" s="107" t="s">
        <v>2970</v>
      </c>
      <c r="E22" s="107" t="s">
        <v>2970</v>
      </c>
      <c r="F22" s="107" t="s">
        <v>2970</v>
      </c>
      <c r="G22" s="107" t="s">
        <v>2969</v>
      </c>
      <c r="H22" s="107" t="s">
        <v>2970</v>
      </c>
      <c r="I22" s="107" t="s">
        <v>2970</v>
      </c>
      <c r="J22" s="107" t="s">
        <v>2970</v>
      </c>
      <c r="K22" s="107" t="s">
        <v>2969</v>
      </c>
      <c r="L22" s="107" t="s">
        <v>2977</v>
      </c>
      <c r="M22" s="107" t="s">
        <v>2977</v>
      </c>
    </row>
    <row r="23" spans="1:13" x14ac:dyDescent="0.25">
      <c r="A23" s="108">
        <v>22</v>
      </c>
      <c r="B23" s="107" t="s">
        <v>2970</v>
      </c>
      <c r="C23" s="107" t="s">
        <v>2970</v>
      </c>
      <c r="D23" s="107" t="s">
        <v>2970</v>
      </c>
      <c r="E23" s="107" t="s">
        <v>2970</v>
      </c>
      <c r="F23" s="107" t="s">
        <v>2970</v>
      </c>
      <c r="G23" s="107" t="s">
        <v>2969</v>
      </c>
      <c r="H23" s="107" t="s">
        <v>2970</v>
      </c>
      <c r="I23" s="107" t="s">
        <v>2977</v>
      </c>
      <c r="J23" s="107" t="s">
        <v>2973</v>
      </c>
      <c r="K23" s="107" t="s">
        <v>2970</v>
      </c>
      <c r="L23" s="107" t="s">
        <v>2977</v>
      </c>
      <c r="M23" s="107" t="s">
        <v>2970</v>
      </c>
    </row>
    <row r="24" spans="1:13" x14ac:dyDescent="0.25">
      <c r="A24" s="108">
        <v>23</v>
      </c>
      <c r="B24" s="107" t="s">
        <v>2970</v>
      </c>
      <c r="C24" s="107" t="s">
        <v>2970</v>
      </c>
      <c r="D24" s="107" t="s">
        <v>2969</v>
      </c>
      <c r="E24" s="107" t="s">
        <v>2970</v>
      </c>
      <c r="F24" s="107" t="s">
        <v>2970</v>
      </c>
      <c r="G24" s="107" t="s">
        <v>2970</v>
      </c>
      <c r="H24" s="107" t="s">
        <v>2970</v>
      </c>
      <c r="I24" s="107" t="s">
        <v>2973</v>
      </c>
      <c r="J24" s="107" t="s">
        <v>2977</v>
      </c>
      <c r="K24" s="107" t="s">
        <v>2970</v>
      </c>
      <c r="L24" s="107" t="s">
        <v>2970</v>
      </c>
      <c r="M24" s="107" t="s">
        <v>2977</v>
      </c>
    </row>
    <row r="25" spans="1:13" x14ac:dyDescent="0.25">
      <c r="A25" s="108">
        <v>24</v>
      </c>
      <c r="B25" s="107" t="s">
        <v>2969</v>
      </c>
      <c r="C25" s="107" t="s">
        <v>2970</v>
      </c>
      <c r="D25" s="107" t="s">
        <v>2970</v>
      </c>
      <c r="E25" s="107" t="s">
        <v>2970</v>
      </c>
      <c r="F25" s="107" t="s">
        <v>2970</v>
      </c>
      <c r="G25" s="107" t="s">
        <v>2969</v>
      </c>
      <c r="H25" s="107" t="s">
        <v>2977</v>
      </c>
      <c r="I25" s="107" t="s">
        <v>2977</v>
      </c>
      <c r="J25" s="107" t="s">
        <v>3128</v>
      </c>
      <c r="K25" s="107" t="s">
        <v>2970</v>
      </c>
      <c r="L25" s="107" t="s">
        <v>2977</v>
      </c>
      <c r="M25" s="107" t="s">
        <v>2970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DFD23-5176-4CBA-B24C-430CEEEE4BBC}">
  <dimension ref="A1:M905"/>
  <sheetViews>
    <sheetView showGridLines="0" topLeftCell="A895" workbookViewId="0">
      <selection activeCell="I5" sqref="I5"/>
    </sheetView>
  </sheetViews>
  <sheetFormatPr baseColWidth="10" defaultRowHeight="15" x14ac:dyDescent="0.25"/>
  <cols>
    <col min="1" max="2" width="11.42578125" style="33"/>
    <col min="3" max="3" width="18.140625" style="33" customWidth="1"/>
    <col min="4" max="4" width="15" style="33" customWidth="1"/>
    <col min="5" max="16384" width="11.42578125" style="33"/>
  </cols>
  <sheetData>
    <row r="1" spans="1:13" ht="30" x14ac:dyDescent="0.25">
      <c r="A1" s="91" t="s">
        <v>4191</v>
      </c>
      <c r="B1" s="91" t="s">
        <v>4192</v>
      </c>
      <c r="C1" s="91" t="s">
        <v>4193</v>
      </c>
      <c r="D1" s="91" t="s">
        <v>4194</v>
      </c>
      <c r="E1" s="91" t="s">
        <v>4195</v>
      </c>
      <c r="F1" s="91" t="s">
        <v>5</v>
      </c>
      <c r="G1" s="91" t="s">
        <v>4196</v>
      </c>
      <c r="H1" s="91" t="s">
        <v>4197</v>
      </c>
      <c r="I1" s="91" t="s">
        <v>4198</v>
      </c>
      <c r="J1" s="91" t="s">
        <v>3717</v>
      </c>
      <c r="K1" s="91" t="s">
        <v>4199</v>
      </c>
      <c r="L1" s="91" t="s">
        <v>4200</v>
      </c>
      <c r="M1" s="91" t="s">
        <v>4201</v>
      </c>
    </row>
    <row r="2" spans="1:13" ht="22.5" x14ac:dyDescent="0.25">
      <c r="A2" s="89">
        <v>887</v>
      </c>
      <c r="B2" s="88">
        <v>42502</v>
      </c>
      <c r="C2" s="89" t="s">
        <v>4300</v>
      </c>
      <c r="D2" s="89" t="s">
        <v>4202</v>
      </c>
      <c r="E2" s="89" t="s">
        <v>4203</v>
      </c>
      <c r="F2" s="89" t="s">
        <v>4295</v>
      </c>
      <c r="G2" s="89" t="s">
        <v>4296</v>
      </c>
      <c r="H2" s="89" t="s">
        <v>4297</v>
      </c>
      <c r="I2" s="89">
        <v>2.7E-2</v>
      </c>
      <c r="J2" s="90" t="s">
        <v>4272</v>
      </c>
      <c r="K2" s="90" t="s">
        <v>4273</v>
      </c>
      <c r="L2" s="90" t="s">
        <v>4301</v>
      </c>
      <c r="M2" s="88">
        <v>42736</v>
      </c>
    </row>
    <row r="3" spans="1:13" ht="45" x14ac:dyDescent="0.25">
      <c r="A3" s="89">
        <v>499</v>
      </c>
      <c r="B3" s="88">
        <v>42503</v>
      </c>
      <c r="C3" s="89" t="s">
        <v>4302</v>
      </c>
      <c r="D3" s="89" t="s">
        <v>4202</v>
      </c>
      <c r="E3" s="89" t="s">
        <v>4203</v>
      </c>
      <c r="F3" s="89" t="s">
        <v>4295</v>
      </c>
      <c r="G3" s="89" t="s">
        <v>4296</v>
      </c>
      <c r="H3" s="89" t="s">
        <v>4297</v>
      </c>
      <c r="I3" s="89">
        <v>8.3199999999999993E-3</v>
      </c>
      <c r="J3" s="90" t="s">
        <v>4272</v>
      </c>
      <c r="K3" s="90" t="s">
        <v>4273</v>
      </c>
      <c r="L3" s="90" t="s">
        <v>4303</v>
      </c>
      <c r="M3" s="88">
        <v>42767</v>
      </c>
    </row>
    <row r="4" spans="1:13" ht="45" x14ac:dyDescent="0.25">
      <c r="A4" s="89">
        <v>906</v>
      </c>
      <c r="B4" s="88">
        <v>42507</v>
      </c>
      <c r="C4" s="89" t="s">
        <v>4307</v>
      </c>
      <c r="D4" s="89" t="s">
        <v>4202</v>
      </c>
      <c r="E4" s="89" t="s">
        <v>4219</v>
      </c>
      <c r="F4" s="89" t="s">
        <v>4295</v>
      </c>
      <c r="G4" s="89" t="s">
        <v>4296</v>
      </c>
      <c r="H4" s="89" t="s">
        <v>4297</v>
      </c>
      <c r="I4" s="89">
        <v>8.0000000000000002E-3</v>
      </c>
      <c r="J4" s="90" t="s">
        <v>4308</v>
      </c>
      <c r="K4" s="90" t="s">
        <v>4309</v>
      </c>
      <c r="L4" s="90" t="s">
        <v>4310</v>
      </c>
      <c r="M4" s="88">
        <v>42917</v>
      </c>
    </row>
    <row r="5" spans="1:13" ht="33.75" x14ac:dyDescent="0.25">
      <c r="A5" s="89">
        <v>794</v>
      </c>
      <c r="B5" s="88">
        <v>42548</v>
      </c>
      <c r="C5" s="89" t="s">
        <v>4316</v>
      </c>
      <c r="D5" s="89" t="s">
        <v>4202</v>
      </c>
      <c r="E5" s="89" t="s">
        <v>4204</v>
      </c>
      <c r="F5" s="89" t="s">
        <v>4295</v>
      </c>
      <c r="G5" s="89" t="s">
        <v>4296</v>
      </c>
      <c r="H5" s="89" t="s">
        <v>4297</v>
      </c>
      <c r="I5" s="89">
        <v>19.899999999999999</v>
      </c>
      <c r="J5" s="90" t="s">
        <v>4247</v>
      </c>
      <c r="K5" s="90" t="s">
        <v>4317</v>
      </c>
      <c r="L5" s="90" t="s">
        <v>4318</v>
      </c>
      <c r="M5" s="88">
        <v>42066</v>
      </c>
    </row>
    <row r="6" spans="1:13" ht="33.75" x14ac:dyDescent="0.25">
      <c r="A6" s="89">
        <v>923</v>
      </c>
      <c r="B6" s="88">
        <v>42565</v>
      </c>
      <c r="C6" s="89" t="s">
        <v>4319</v>
      </c>
      <c r="D6" s="89" t="s">
        <v>4202</v>
      </c>
      <c r="E6" s="89" t="s">
        <v>4219</v>
      </c>
      <c r="F6" s="89" t="s">
        <v>4295</v>
      </c>
      <c r="G6" s="89" t="s">
        <v>4296</v>
      </c>
      <c r="H6" s="89" t="s">
        <v>4297</v>
      </c>
      <c r="I6" s="89">
        <v>2E-3</v>
      </c>
      <c r="J6" s="90" t="s">
        <v>4227</v>
      </c>
      <c r="K6" s="90" t="s">
        <v>4320</v>
      </c>
      <c r="L6" s="90" t="s">
        <v>4321</v>
      </c>
      <c r="M6" s="88">
        <v>42856</v>
      </c>
    </row>
    <row r="7" spans="1:13" ht="33.75" x14ac:dyDescent="0.25">
      <c r="A7" s="89">
        <v>929</v>
      </c>
      <c r="B7" s="88">
        <v>42565</v>
      </c>
      <c r="C7" s="89" t="s">
        <v>4322</v>
      </c>
      <c r="D7" s="89" t="s">
        <v>4202</v>
      </c>
      <c r="E7" s="89" t="s">
        <v>4219</v>
      </c>
      <c r="F7" s="89" t="s">
        <v>4295</v>
      </c>
      <c r="G7" s="89" t="s">
        <v>4296</v>
      </c>
      <c r="H7" s="89" t="s">
        <v>4297</v>
      </c>
      <c r="I7" s="89">
        <v>0.06</v>
      </c>
      <c r="J7" s="90" t="s">
        <v>4217</v>
      </c>
      <c r="K7" s="90" t="s">
        <v>4323</v>
      </c>
      <c r="L7" s="90" t="s">
        <v>4321</v>
      </c>
      <c r="M7" s="88">
        <v>43009</v>
      </c>
    </row>
    <row r="8" spans="1:13" ht="33.75" x14ac:dyDescent="0.25">
      <c r="A8" s="89">
        <v>930</v>
      </c>
      <c r="B8" s="88">
        <v>42565</v>
      </c>
      <c r="C8" s="89" t="s">
        <v>4324</v>
      </c>
      <c r="D8" s="89" t="s">
        <v>4202</v>
      </c>
      <c r="E8" s="89" t="s">
        <v>4219</v>
      </c>
      <c r="F8" s="89" t="s">
        <v>4295</v>
      </c>
      <c r="G8" s="89" t="s">
        <v>4296</v>
      </c>
      <c r="H8" s="89" t="s">
        <v>4297</v>
      </c>
      <c r="I8" s="89">
        <v>0.06</v>
      </c>
      <c r="J8" s="90" t="s">
        <v>4272</v>
      </c>
      <c r="K8" s="90" t="s">
        <v>4273</v>
      </c>
      <c r="L8" s="90" t="s">
        <v>4321</v>
      </c>
      <c r="M8" s="88">
        <v>42887</v>
      </c>
    </row>
    <row r="9" spans="1:13" ht="33.75" x14ac:dyDescent="0.25">
      <c r="A9" s="89">
        <v>303</v>
      </c>
      <c r="B9" s="88">
        <v>42569</v>
      </c>
      <c r="C9" s="89" t="s">
        <v>4325</v>
      </c>
      <c r="D9" s="89" t="s">
        <v>4202</v>
      </c>
      <c r="E9" s="89" t="s">
        <v>4219</v>
      </c>
      <c r="F9" s="89" t="s">
        <v>4295</v>
      </c>
      <c r="G9" s="89" t="s">
        <v>4296</v>
      </c>
      <c r="H9" s="89" t="s">
        <v>4297</v>
      </c>
      <c r="I9" s="89">
        <v>7.0999999999999994E-2</v>
      </c>
      <c r="J9" s="90" t="s">
        <v>4224</v>
      </c>
      <c r="K9" s="90" t="s">
        <v>4225</v>
      </c>
      <c r="L9" s="90" t="s">
        <v>4326</v>
      </c>
      <c r="M9" s="88">
        <v>42736</v>
      </c>
    </row>
    <row r="10" spans="1:13" ht="45" x14ac:dyDescent="0.25">
      <c r="A10" s="89">
        <v>776</v>
      </c>
      <c r="B10" s="88">
        <v>42604</v>
      </c>
      <c r="C10" s="89" t="s">
        <v>4335</v>
      </c>
      <c r="D10" s="89" t="s">
        <v>4202</v>
      </c>
      <c r="E10" s="89" t="s">
        <v>4219</v>
      </c>
      <c r="F10" s="89" t="s">
        <v>4295</v>
      </c>
      <c r="G10" s="89" t="s">
        <v>4296</v>
      </c>
      <c r="H10" s="89" t="s">
        <v>4297</v>
      </c>
      <c r="I10" s="89">
        <v>9.9</v>
      </c>
      <c r="J10" s="90" t="s">
        <v>4224</v>
      </c>
      <c r="K10" s="90" t="s">
        <v>4265</v>
      </c>
      <c r="L10" s="90" t="s">
        <v>4210</v>
      </c>
      <c r="M10" s="88">
        <v>42948</v>
      </c>
    </row>
    <row r="11" spans="1:13" ht="45" x14ac:dyDescent="0.25">
      <c r="A11" s="89">
        <v>607</v>
      </c>
      <c r="B11" s="88">
        <v>42627</v>
      </c>
      <c r="C11" s="89" t="s">
        <v>4337</v>
      </c>
      <c r="D11" s="89" t="s">
        <v>4202</v>
      </c>
      <c r="E11" s="89" t="s">
        <v>4203</v>
      </c>
      <c r="F11" s="89" t="s">
        <v>4295</v>
      </c>
      <c r="G11" s="89" t="s">
        <v>4296</v>
      </c>
      <c r="H11" s="89" t="s">
        <v>4297</v>
      </c>
      <c r="I11" s="89">
        <v>0.81620000000000004</v>
      </c>
      <c r="J11" s="90" t="s">
        <v>17</v>
      </c>
      <c r="K11" s="90" t="s">
        <v>4333</v>
      </c>
      <c r="L11" s="90" t="s">
        <v>4210</v>
      </c>
      <c r="M11" s="88">
        <v>42767</v>
      </c>
    </row>
    <row r="12" spans="1:13" ht="22.5" x14ac:dyDescent="0.25">
      <c r="A12" s="89">
        <v>974</v>
      </c>
      <c r="B12" s="88">
        <v>42632</v>
      </c>
      <c r="C12" s="89" t="s">
        <v>4338</v>
      </c>
      <c r="D12" s="89" t="s">
        <v>4202</v>
      </c>
      <c r="E12" s="89" t="s">
        <v>4219</v>
      </c>
      <c r="F12" s="89" t="s">
        <v>4295</v>
      </c>
      <c r="G12" s="89" t="s">
        <v>4296</v>
      </c>
      <c r="H12" s="89" t="s">
        <v>4297</v>
      </c>
      <c r="I12" s="89">
        <v>6</v>
      </c>
      <c r="J12" s="90" t="s">
        <v>4222</v>
      </c>
      <c r="K12" s="90" t="s">
        <v>4339</v>
      </c>
      <c r="L12" s="90" t="s">
        <v>4340</v>
      </c>
      <c r="M12" s="88">
        <v>43101</v>
      </c>
    </row>
    <row r="13" spans="1:13" ht="22.5" x14ac:dyDescent="0.25">
      <c r="A13" s="89">
        <v>975</v>
      </c>
      <c r="B13" s="88">
        <v>42632</v>
      </c>
      <c r="C13" s="89" t="s">
        <v>4341</v>
      </c>
      <c r="D13" s="89" t="s">
        <v>4202</v>
      </c>
      <c r="E13" s="89" t="s">
        <v>4219</v>
      </c>
      <c r="F13" s="89" t="s">
        <v>4295</v>
      </c>
      <c r="G13" s="89" t="s">
        <v>4296</v>
      </c>
      <c r="H13" s="89" t="s">
        <v>4297</v>
      </c>
      <c r="I13" s="89">
        <v>8.9990000000000006</v>
      </c>
      <c r="J13" s="90" t="s">
        <v>4236</v>
      </c>
      <c r="K13" s="90" t="s">
        <v>4294</v>
      </c>
      <c r="L13" s="90" t="s">
        <v>4340</v>
      </c>
      <c r="M13" s="88">
        <v>43101</v>
      </c>
    </row>
    <row r="14" spans="1:13" ht="22.5" x14ac:dyDescent="0.25">
      <c r="A14" s="89">
        <v>853</v>
      </c>
      <c r="B14" s="88">
        <v>42640</v>
      </c>
      <c r="C14" s="89" t="s">
        <v>4344</v>
      </c>
      <c r="D14" s="89" t="s">
        <v>4202</v>
      </c>
      <c r="E14" s="89" t="s">
        <v>4219</v>
      </c>
      <c r="F14" s="89" t="s">
        <v>4295</v>
      </c>
      <c r="G14" s="89" t="s">
        <v>4296</v>
      </c>
      <c r="H14" s="89" t="s">
        <v>4297</v>
      </c>
      <c r="I14" s="89">
        <v>0.51</v>
      </c>
      <c r="J14" s="90" t="s">
        <v>4227</v>
      </c>
      <c r="K14" s="90" t="s">
        <v>4345</v>
      </c>
      <c r="L14" s="90" t="s">
        <v>4346</v>
      </c>
      <c r="M14" s="88">
        <v>42125</v>
      </c>
    </row>
    <row r="15" spans="1:13" ht="22.5" x14ac:dyDescent="0.25">
      <c r="A15" s="89">
        <v>693</v>
      </c>
      <c r="B15" s="88">
        <v>42641</v>
      </c>
      <c r="C15" s="89" t="s">
        <v>4347</v>
      </c>
      <c r="D15" s="89" t="s">
        <v>4202</v>
      </c>
      <c r="E15" s="89" t="s">
        <v>4219</v>
      </c>
      <c r="F15" s="89" t="s">
        <v>4295</v>
      </c>
      <c r="G15" s="89" t="s">
        <v>4296</v>
      </c>
      <c r="H15" s="89" t="s">
        <v>4297</v>
      </c>
      <c r="I15" s="89">
        <v>19.899999999999999</v>
      </c>
      <c r="J15" s="90" t="s">
        <v>4247</v>
      </c>
      <c r="K15" s="90" t="s">
        <v>4317</v>
      </c>
      <c r="L15" s="90" t="s">
        <v>4210</v>
      </c>
      <c r="M15" s="88">
        <v>43252</v>
      </c>
    </row>
    <row r="16" spans="1:13" ht="90" x14ac:dyDescent="0.25">
      <c r="A16" s="89">
        <v>988</v>
      </c>
      <c r="B16" s="88">
        <v>42643</v>
      </c>
      <c r="C16" s="89" t="s">
        <v>4348</v>
      </c>
      <c r="D16" s="89" t="s">
        <v>4202</v>
      </c>
      <c r="E16" s="89" t="s">
        <v>4204</v>
      </c>
      <c r="F16" s="89" t="s">
        <v>4295</v>
      </c>
      <c r="G16" s="89" t="s">
        <v>4296</v>
      </c>
      <c r="H16" s="89" t="s">
        <v>4297</v>
      </c>
      <c r="I16" s="89">
        <v>1.7399999999999999E-2</v>
      </c>
      <c r="J16" s="90" t="s">
        <v>24</v>
      </c>
      <c r="K16" s="90" t="s">
        <v>4349</v>
      </c>
      <c r="L16" s="90" t="s">
        <v>4350</v>
      </c>
      <c r="M16" s="88">
        <v>42736</v>
      </c>
    </row>
    <row r="17" spans="1:13" ht="22.5" x14ac:dyDescent="0.25">
      <c r="A17" s="89">
        <v>103</v>
      </c>
      <c r="B17" s="88">
        <v>42648</v>
      </c>
      <c r="C17" s="89" t="s">
        <v>4351</v>
      </c>
      <c r="D17" s="89" t="s">
        <v>4202</v>
      </c>
      <c r="E17" s="89" t="s">
        <v>4219</v>
      </c>
      <c r="F17" s="89" t="s">
        <v>4295</v>
      </c>
      <c r="G17" s="89" t="s">
        <v>4296</v>
      </c>
      <c r="H17" s="89" t="s">
        <v>4297</v>
      </c>
      <c r="I17" s="89">
        <v>0.315</v>
      </c>
      <c r="J17" s="90" t="s">
        <v>4233</v>
      </c>
      <c r="K17" s="90" t="s">
        <v>4234</v>
      </c>
      <c r="L17" s="90" t="s">
        <v>4328</v>
      </c>
      <c r="M17" s="88">
        <v>42826</v>
      </c>
    </row>
    <row r="18" spans="1:13" ht="33.75" x14ac:dyDescent="0.25">
      <c r="A18" s="89">
        <v>413</v>
      </c>
      <c r="B18" s="88">
        <v>42648</v>
      </c>
      <c r="C18" s="89" t="s">
        <v>4352</v>
      </c>
      <c r="D18" s="89" t="s">
        <v>4202</v>
      </c>
      <c r="E18" s="89" t="s">
        <v>4203</v>
      </c>
      <c r="F18" s="89" t="s">
        <v>4295</v>
      </c>
      <c r="G18" s="89" t="s">
        <v>4296</v>
      </c>
      <c r="H18" s="89" t="s">
        <v>4297</v>
      </c>
      <c r="I18" s="89">
        <v>4.0300000000000002E-2</v>
      </c>
      <c r="J18" s="90" t="s">
        <v>4208</v>
      </c>
      <c r="K18" s="90" t="s">
        <v>4209</v>
      </c>
      <c r="L18" s="90" t="s">
        <v>4210</v>
      </c>
      <c r="M18" s="88">
        <v>42767</v>
      </c>
    </row>
    <row r="19" spans="1:13" ht="22.5" x14ac:dyDescent="0.25">
      <c r="A19" s="89">
        <v>976</v>
      </c>
      <c r="B19" s="88">
        <v>42648</v>
      </c>
      <c r="C19" s="89" t="s">
        <v>4353</v>
      </c>
      <c r="D19" s="89" t="s">
        <v>4202</v>
      </c>
      <c r="E19" s="89" t="s">
        <v>4219</v>
      </c>
      <c r="F19" s="89" t="s">
        <v>4295</v>
      </c>
      <c r="G19" s="89" t="s">
        <v>4296</v>
      </c>
      <c r="H19" s="89" t="s">
        <v>4297</v>
      </c>
      <c r="I19" s="89">
        <v>1.5949999999999999E-2</v>
      </c>
      <c r="J19" s="90" t="s">
        <v>4236</v>
      </c>
      <c r="K19" s="90" t="s">
        <v>4242</v>
      </c>
      <c r="L19" s="90" t="s">
        <v>4328</v>
      </c>
      <c r="M19" s="88">
        <v>42826</v>
      </c>
    </row>
    <row r="20" spans="1:13" ht="22.5" x14ac:dyDescent="0.25">
      <c r="A20" s="89">
        <v>990</v>
      </c>
      <c r="B20" s="88">
        <v>42648</v>
      </c>
      <c r="C20" s="89" t="s">
        <v>4354</v>
      </c>
      <c r="D20" s="89" t="s">
        <v>4202</v>
      </c>
      <c r="E20" s="89" t="s">
        <v>4219</v>
      </c>
      <c r="F20" s="89" t="s">
        <v>4295</v>
      </c>
      <c r="G20" s="89" t="s">
        <v>4296</v>
      </c>
      <c r="H20" s="89" t="s">
        <v>4297</v>
      </c>
      <c r="I20" s="89">
        <v>3.1899999999999998E-2</v>
      </c>
      <c r="J20" s="90" t="s">
        <v>4236</v>
      </c>
      <c r="K20" s="90" t="s">
        <v>4242</v>
      </c>
      <c r="L20" s="90" t="s">
        <v>4328</v>
      </c>
      <c r="M20" s="88">
        <v>42795</v>
      </c>
    </row>
    <row r="21" spans="1:13" ht="22.5" x14ac:dyDescent="0.25">
      <c r="A21" s="89">
        <v>995</v>
      </c>
      <c r="B21" s="88">
        <v>42648</v>
      </c>
      <c r="C21" s="89" t="s">
        <v>4355</v>
      </c>
      <c r="D21" s="89" t="s">
        <v>4202</v>
      </c>
      <c r="E21" s="89" t="s">
        <v>4219</v>
      </c>
      <c r="F21" s="89" t="s">
        <v>4295</v>
      </c>
      <c r="G21" s="89" t="s">
        <v>4296</v>
      </c>
      <c r="H21" s="89" t="s">
        <v>4297</v>
      </c>
      <c r="I21" s="89">
        <v>2.9000000000000001E-2</v>
      </c>
      <c r="J21" s="90" t="s">
        <v>4236</v>
      </c>
      <c r="K21" s="90" t="s">
        <v>4242</v>
      </c>
      <c r="L21" s="90" t="s">
        <v>4328</v>
      </c>
      <c r="M21" s="88">
        <v>42795</v>
      </c>
    </row>
    <row r="22" spans="1:13" ht="45" x14ac:dyDescent="0.25">
      <c r="A22" s="89">
        <v>1009</v>
      </c>
      <c r="B22" s="88">
        <v>42671</v>
      </c>
      <c r="C22" s="89" t="s">
        <v>4363</v>
      </c>
      <c r="D22" s="89" t="s">
        <v>4202</v>
      </c>
      <c r="E22" s="89" t="s">
        <v>4204</v>
      </c>
      <c r="F22" s="89" t="s">
        <v>4295</v>
      </c>
      <c r="G22" s="89" t="s">
        <v>4296</v>
      </c>
      <c r="H22" s="89" t="s">
        <v>4297</v>
      </c>
      <c r="I22" s="89">
        <v>3.5999999999999997E-2</v>
      </c>
      <c r="J22" s="90" t="s">
        <v>4222</v>
      </c>
      <c r="K22" s="90" t="s">
        <v>4305</v>
      </c>
      <c r="L22" s="90" t="s">
        <v>4364</v>
      </c>
      <c r="M22" s="88">
        <v>42736</v>
      </c>
    </row>
    <row r="23" spans="1:13" ht="33.75" x14ac:dyDescent="0.25">
      <c r="A23" s="89">
        <v>621</v>
      </c>
      <c r="B23" s="88">
        <v>42676</v>
      </c>
      <c r="C23" s="89" t="s">
        <v>4365</v>
      </c>
      <c r="D23" s="89" t="s">
        <v>4202</v>
      </c>
      <c r="E23" s="89" t="s">
        <v>4219</v>
      </c>
      <c r="F23" s="89" t="s">
        <v>4295</v>
      </c>
      <c r="G23" s="89" t="s">
        <v>4296</v>
      </c>
      <c r="H23" s="89" t="s">
        <v>4297</v>
      </c>
      <c r="I23" s="89">
        <v>2.8299999999999999E-2</v>
      </c>
      <c r="J23" s="90" t="s">
        <v>24</v>
      </c>
      <c r="K23" s="90" t="s">
        <v>4349</v>
      </c>
      <c r="L23" s="90" t="s">
        <v>4366</v>
      </c>
      <c r="M23" s="88">
        <v>42767</v>
      </c>
    </row>
    <row r="24" spans="1:13" ht="33.75" x14ac:dyDescent="0.25">
      <c r="A24" s="89">
        <v>795</v>
      </c>
      <c r="B24" s="88">
        <v>42682</v>
      </c>
      <c r="C24" s="89" t="s">
        <v>4367</v>
      </c>
      <c r="D24" s="89" t="s">
        <v>4202</v>
      </c>
      <c r="E24" s="89" t="s">
        <v>4219</v>
      </c>
      <c r="F24" s="89" t="s">
        <v>4295</v>
      </c>
      <c r="G24" s="89" t="s">
        <v>4296</v>
      </c>
      <c r="H24" s="89" t="s">
        <v>4297</v>
      </c>
      <c r="I24" s="89">
        <v>19.899999999999999</v>
      </c>
      <c r="J24" s="90" t="s">
        <v>4247</v>
      </c>
      <c r="K24" s="90" t="s">
        <v>4317</v>
      </c>
      <c r="L24" s="90" t="s">
        <v>4318</v>
      </c>
      <c r="M24" s="88">
        <v>42979</v>
      </c>
    </row>
    <row r="25" spans="1:13" ht="33.75" x14ac:dyDescent="0.25">
      <c r="A25" s="89">
        <v>796</v>
      </c>
      <c r="B25" s="88">
        <v>42682</v>
      </c>
      <c r="C25" s="89" t="s">
        <v>4368</v>
      </c>
      <c r="D25" s="89" t="s">
        <v>4202</v>
      </c>
      <c r="E25" s="89" t="s">
        <v>4219</v>
      </c>
      <c r="F25" s="89" t="s">
        <v>4295</v>
      </c>
      <c r="G25" s="89" t="s">
        <v>4296</v>
      </c>
      <c r="H25" s="89" t="s">
        <v>4297</v>
      </c>
      <c r="I25" s="89">
        <v>19.899999999999999</v>
      </c>
      <c r="J25" s="90" t="s">
        <v>4247</v>
      </c>
      <c r="K25" s="90" t="s">
        <v>4317</v>
      </c>
      <c r="L25" s="90" t="s">
        <v>4318</v>
      </c>
      <c r="M25" s="88">
        <v>42979</v>
      </c>
    </row>
    <row r="26" spans="1:13" ht="22.5" x14ac:dyDescent="0.25">
      <c r="A26" s="89">
        <v>1002</v>
      </c>
      <c r="B26" s="88">
        <v>42690</v>
      </c>
      <c r="C26" s="89" t="s">
        <v>4369</v>
      </c>
      <c r="D26" s="89" t="s">
        <v>4202</v>
      </c>
      <c r="E26" s="89" t="s">
        <v>4219</v>
      </c>
      <c r="F26" s="89" t="s">
        <v>4295</v>
      </c>
      <c r="G26" s="89" t="s">
        <v>4296</v>
      </c>
      <c r="H26" s="89" t="s">
        <v>4297</v>
      </c>
      <c r="I26" s="89">
        <v>2.3E-2</v>
      </c>
      <c r="J26" s="90" t="s">
        <v>4205</v>
      </c>
      <c r="K26" s="90" t="s">
        <v>4206</v>
      </c>
      <c r="L26" s="90" t="s">
        <v>4370</v>
      </c>
      <c r="M26" s="88">
        <v>42767</v>
      </c>
    </row>
    <row r="27" spans="1:13" ht="45" x14ac:dyDescent="0.25">
      <c r="A27" s="89">
        <v>1013</v>
      </c>
      <c r="B27" s="88">
        <v>42698</v>
      </c>
      <c r="C27" s="89" t="s">
        <v>4371</v>
      </c>
      <c r="D27" s="89" t="s">
        <v>4202</v>
      </c>
      <c r="E27" s="89" t="s">
        <v>4219</v>
      </c>
      <c r="F27" s="89" t="s">
        <v>4295</v>
      </c>
      <c r="G27" s="89" t="s">
        <v>4296</v>
      </c>
      <c r="H27" s="89" t="s">
        <v>4297</v>
      </c>
      <c r="I27" s="89">
        <v>5.0000000000000001E-4</v>
      </c>
      <c r="J27" s="90" t="s">
        <v>4233</v>
      </c>
      <c r="K27" s="90" t="s">
        <v>4234</v>
      </c>
      <c r="L27" s="90" t="s">
        <v>4372</v>
      </c>
      <c r="M27" s="88">
        <v>42767</v>
      </c>
    </row>
    <row r="28" spans="1:13" ht="45" x14ac:dyDescent="0.25">
      <c r="A28" s="89">
        <v>872</v>
      </c>
      <c r="B28" s="88">
        <v>42702</v>
      </c>
      <c r="C28" s="89" t="s">
        <v>4373</v>
      </c>
      <c r="D28" s="89" t="s">
        <v>4202</v>
      </c>
      <c r="E28" s="89" t="s">
        <v>4219</v>
      </c>
      <c r="F28" s="89" t="s">
        <v>4295</v>
      </c>
      <c r="G28" s="89" t="s">
        <v>4296</v>
      </c>
      <c r="H28" s="89" t="s">
        <v>4297</v>
      </c>
      <c r="I28" s="89">
        <v>0.3</v>
      </c>
      <c r="J28" s="90" t="s">
        <v>4233</v>
      </c>
      <c r="K28" s="90" t="s">
        <v>4374</v>
      </c>
      <c r="L28" s="90" t="s">
        <v>4375</v>
      </c>
      <c r="M28" s="88">
        <v>42856</v>
      </c>
    </row>
    <row r="29" spans="1:13" ht="56.25" x14ac:dyDescent="0.25">
      <c r="A29" s="89">
        <v>925</v>
      </c>
      <c r="B29" s="88">
        <v>42702</v>
      </c>
      <c r="C29" s="89" t="s">
        <v>4376</v>
      </c>
      <c r="D29" s="89" t="s">
        <v>4202</v>
      </c>
      <c r="E29" s="89" t="s">
        <v>4219</v>
      </c>
      <c r="F29" s="89" t="s">
        <v>4295</v>
      </c>
      <c r="G29" s="89" t="s">
        <v>4296</v>
      </c>
      <c r="H29" s="89" t="s">
        <v>4297</v>
      </c>
      <c r="I29" s="89">
        <v>0.624</v>
      </c>
      <c r="J29" s="90" t="s">
        <v>4233</v>
      </c>
      <c r="K29" s="90" t="s">
        <v>4234</v>
      </c>
      <c r="L29" s="90" t="s">
        <v>4377</v>
      </c>
      <c r="M29" s="88">
        <v>42795</v>
      </c>
    </row>
    <row r="30" spans="1:13" ht="33.75" x14ac:dyDescent="0.25">
      <c r="A30" s="89">
        <v>911</v>
      </c>
      <c r="B30" s="88">
        <v>42710</v>
      </c>
      <c r="C30" s="89" t="s">
        <v>4378</v>
      </c>
      <c r="D30" s="89" t="s">
        <v>4202</v>
      </c>
      <c r="E30" s="89" t="s">
        <v>4219</v>
      </c>
      <c r="F30" s="89" t="s">
        <v>4295</v>
      </c>
      <c r="G30" s="89" t="s">
        <v>4296</v>
      </c>
      <c r="H30" s="89" t="s">
        <v>4297</v>
      </c>
      <c r="I30" s="89">
        <v>4.2119999999999998E-2</v>
      </c>
      <c r="J30" s="90" t="s">
        <v>24</v>
      </c>
      <c r="K30" s="90" t="s">
        <v>4349</v>
      </c>
      <c r="L30" s="90" t="s">
        <v>4379</v>
      </c>
      <c r="M30" s="88">
        <v>42826</v>
      </c>
    </row>
    <row r="31" spans="1:13" ht="33.75" x14ac:dyDescent="0.25">
      <c r="A31" s="89">
        <v>756</v>
      </c>
      <c r="B31" s="88">
        <v>42713</v>
      </c>
      <c r="C31" s="89" t="s">
        <v>4380</v>
      </c>
      <c r="D31" s="89" t="s">
        <v>4202</v>
      </c>
      <c r="E31" s="89" t="s">
        <v>4219</v>
      </c>
      <c r="F31" s="89" t="s">
        <v>4295</v>
      </c>
      <c r="G31" s="89" t="s">
        <v>4296</v>
      </c>
      <c r="H31" s="89" t="s">
        <v>4297</v>
      </c>
      <c r="I31" s="89">
        <v>0.02</v>
      </c>
      <c r="J31" s="90" t="s">
        <v>4224</v>
      </c>
      <c r="K31" s="90" t="s">
        <v>4225</v>
      </c>
      <c r="L31" s="90" t="s">
        <v>4331</v>
      </c>
      <c r="M31" s="88">
        <v>42767</v>
      </c>
    </row>
    <row r="32" spans="1:13" ht="45" x14ac:dyDescent="0.25">
      <c r="A32" s="89">
        <v>1016</v>
      </c>
      <c r="B32" s="88">
        <v>42723</v>
      </c>
      <c r="C32" s="89" t="s">
        <v>4381</v>
      </c>
      <c r="D32" s="89" t="s">
        <v>4202</v>
      </c>
      <c r="E32" s="89" t="s">
        <v>4219</v>
      </c>
      <c r="F32" s="89" t="s">
        <v>4295</v>
      </c>
      <c r="G32" s="89" t="s">
        <v>4296</v>
      </c>
      <c r="H32" s="89" t="s">
        <v>4297</v>
      </c>
      <c r="I32" s="89">
        <v>3.2129999999999999E-2</v>
      </c>
      <c r="J32" s="90" t="s">
        <v>24</v>
      </c>
      <c r="K32" s="90" t="s">
        <v>4349</v>
      </c>
      <c r="L32" s="90" t="s">
        <v>4382</v>
      </c>
      <c r="M32" s="88">
        <v>42767</v>
      </c>
    </row>
    <row r="33" spans="1:13" ht="22.5" x14ac:dyDescent="0.25">
      <c r="A33" s="89">
        <v>104</v>
      </c>
      <c r="B33" s="88">
        <v>42724</v>
      </c>
      <c r="C33" s="89" t="s">
        <v>4383</v>
      </c>
      <c r="D33" s="89" t="s">
        <v>4202</v>
      </c>
      <c r="E33" s="89" t="s">
        <v>4203</v>
      </c>
      <c r="F33" s="89" t="s">
        <v>4295</v>
      </c>
      <c r="G33" s="89" t="s">
        <v>4296</v>
      </c>
      <c r="H33" s="89" t="s">
        <v>4297</v>
      </c>
      <c r="I33" s="89">
        <v>0.1555</v>
      </c>
      <c r="J33" s="90" t="s">
        <v>4208</v>
      </c>
      <c r="K33" s="90" t="s">
        <v>4263</v>
      </c>
      <c r="L33" s="90" t="s">
        <v>4210</v>
      </c>
      <c r="M33" s="88">
        <v>42917</v>
      </c>
    </row>
    <row r="34" spans="1:13" ht="22.5" x14ac:dyDescent="0.25">
      <c r="A34" s="89">
        <v>105</v>
      </c>
      <c r="B34" s="88">
        <v>42724</v>
      </c>
      <c r="C34" s="89" t="s">
        <v>4384</v>
      </c>
      <c r="D34" s="89" t="s">
        <v>4202</v>
      </c>
      <c r="E34" s="89" t="s">
        <v>4203</v>
      </c>
      <c r="F34" s="89" t="s">
        <v>4295</v>
      </c>
      <c r="G34" s="89" t="s">
        <v>4296</v>
      </c>
      <c r="H34" s="89" t="s">
        <v>4297</v>
      </c>
      <c r="I34" s="89">
        <v>0.30528</v>
      </c>
      <c r="J34" s="90" t="s">
        <v>4208</v>
      </c>
      <c r="K34" s="90" t="s">
        <v>4263</v>
      </c>
      <c r="L34" s="90" t="s">
        <v>4210</v>
      </c>
      <c r="M34" s="88">
        <v>42917</v>
      </c>
    </row>
    <row r="35" spans="1:13" ht="33.75" x14ac:dyDescent="0.25">
      <c r="A35" s="89">
        <v>481</v>
      </c>
      <c r="B35" s="88">
        <v>42724</v>
      </c>
      <c r="C35" s="89" t="s">
        <v>4385</v>
      </c>
      <c r="D35" s="89" t="s">
        <v>4202</v>
      </c>
      <c r="E35" s="89" t="s">
        <v>4203</v>
      </c>
      <c r="F35" s="89" t="s">
        <v>4295</v>
      </c>
      <c r="G35" s="89" t="s">
        <v>4296</v>
      </c>
      <c r="H35" s="89" t="s">
        <v>4297</v>
      </c>
      <c r="I35" s="89">
        <v>0.35404000000000002</v>
      </c>
      <c r="J35" s="90" t="s">
        <v>4220</v>
      </c>
      <c r="K35" s="90" t="s">
        <v>4386</v>
      </c>
      <c r="L35" s="90" t="s">
        <v>4210</v>
      </c>
      <c r="M35" s="88">
        <v>42917</v>
      </c>
    </row>
    <row r="36" spans="1:13" ht="22.5" x14ac:dyDescent="0.25">
      <c r="A36" s="89">
        <v>484</v>
      </c>
      <c r="B36" s="88">
        <v>42724</v>
      </c>
      <c r="C36" s="89" t="s">
        <v>4387</v>
      </c>
      <c r="D36" s="89" t="s">
        <v>4202</v>
      </c>
      <c r="E36" s="89" t="s">
        <v>4203</v>
      </c>
      <c r="F36" s="89" t="s">
        <v>4295</v>
      </c>
      <c r="G36" s="89" t="s">
        <v>4296</v>
      </c>
      <c r="H36" s="89" t="s">
        <v>4297</v>
      </c>
      <c r="I36" s="89">
        <v>0.10176</v>
      </c>
      <c r="J36" s="90" t="s">
        <v>4208</v>
      </c>
      <c r="K36" s="90" t="s">
        <v>4298</v>
      </c>
      <c r="L36" s="90" t="s">
        <v>4210</v>
      </c>
      <c r="M36" s="88">
        <v>42979</v>
      </c>
    </row>
    <row r="37" spans="1:13" ht="22.5" x14ac:dyDescent="0.25">
      <c r="A37" s="89">
        <v>525</v>
      </c>
      <c r="B37" s="88">
        <v>42724</v>
      </c>
      <c r="C37" s="89" t="s">
        <v>4388</v>
      </c>
      <c r="D37" s="89" t="s">
        <v>4202</v>
      </c>
      <c r="E37" s="89" t="s">
        <v>4203</v>
      </c>
      <c r="F37" s="89" t="s">
        <v>4295</v>
      </c>
      <c r="G37" s="89" t="s">
        <v>4296</v>
      </c>
      <c r="H37" s="89" t="s">
        <v>4297</v>
      </c>
      <c r="I37" s="89">
        <v>3.1800000000000001E-3</v>
      </c>
      <c r="J37" s="90" t="s">
        <v>4208</v>
      </c>
      <c r="K37" s="90" t="s">
        <v>4211</v>
      </c>
      <c r="L37" s="90" t="s">
        <v>4210</v>
      </c>
      <c r="M37" s="88">
        <v>42979</v>
      </c>
    </row>
    <row r="38" spans="1:13" ht="33.75" x14ac:dyDescent="0.25">
      <c r="A38" s="89">
        <v>589</v>
      </c>
      <c r="B38" s="88">
        <v>42724</v>
      </c>
      <c r="C38" s="89" t="s">
        <v>4389</v>
      </c>
      <c r="D38" s="89" t="s">
        <v>4202</v>
      </c>
      <c r="E38" s="89" t="s">
        <v>4203</v>
      </c>
      <c r="F38" s="89" t="s">
        <v>4295</v>
      </c>
      <c r="G38" s="89" t="s">
        <v>4296</v>
      </c>
      <c r="H38" s="89" t="s">
        <v>4297</v>
      </c>
      <c r="I38" s="89">
        <v>3.1800000000000002E-2</v>
      </c>
      <c r="J38" s="90" t="s">
        <v>4208</v>
      </c>
      <c r="K38" s="90" t="s">
        <v>4263</v>
      </c>
      <c r="L38" s="90" t="s">
        <v>4210</v>
      </c>
      <c r="M38" s="88">
        <v>42979</v>
      </c>
    </row>
    <row r="39" spans="1:13" ht="22.5" x14ac:dyDescent="0.25">
      <c r="A39" s="89">
        <v>617</v>
      </c>
      <c r="B39" s="88">
        <v>42724</v>
      </c>
      <c r="C39" s="89" t="s">
        <v>4390</v>
      </c>
      <c r="D39" s="89" t="s">
        <v>4202</v>
      </c>
      <c r="E39" s="89" t="s">
        <v>4203</v>
      </c>
      <c r="F39" s="89" t="s">
        <v>4295</v>
      </c>
      <c r="G39" s="89" t="s">
        <v>4296</v>
      </c>
      <c r="H39" s="89" t="s">
        <v>4297</v>
      </c>
      <c r="I39" s="89">
        <v>0.12031</v>
      </c>
      <c r="J39" s="90" t="s">
        <v>4208</v>
      </c>
      <c r="K39" s="90" t="s">
        <v>4312</v>
      </c>
      <c r="L39" s="90" t="s">
        <v>4210</v>
      </c>
      <c r="M39" s="88">
        <v>42917</v>
      </c>
    </row>
    <row r="40" spans="1:13" ht="22.5" x14ac:dyDescent="0.25">
      <c r="A40" s="89">
        <v>1019</v>
      </c>
      <c r="B40" s="88">
        <v>42724</v>
      </c>
      <c r="C40" s="89" t="s">
        <v>4391</v>
      </c>
      <c r="D40" s="89" t="s">
        <v>4202</v>
      </c>
      <c r="E40" s="89" t="s">
        <v>4203</v>
      </c>
      <c r="F40" s="89" t="s">
        <v>4295</v>
      </c>
      <c r="G40" s="89" t="s">
        <v>4296</v>
      </c>
      <c r="H40" s="89" t="s">
        <v>4297</v>
      </c>
      <c r="I40" s="89">
        <v>2.9960000000000001E-2</v>
      </c>
      <c r="J40" s="90" t="s">
        <v>4208</v>
      </c>
      <c r="K40" s="90" t="s">
        <v>4263</v>
      </c>
      <c r="L40" s="90" t="s">
        <v>4210</v>
      </c>
      <c r="M40" s="88">
        <v>42887</v>
      </c>
    </row>
    <row r="41" spans="1:13" ht="22.5" x14ac:dyDescent="0.25">
      <c r="A41" s="89">
        <v>1020</v>
      </c>
      <c r="B41" s="88">
        <v>42724</v>
      </c>
      <c r="C41" s="89" t="s">
        <v>4392</v>
      </c>
      <c r="D41" s="89" t="s">
        <v>4202</v>
      </c>
      <c r="E41" s="89" t="s">
        <v>4203</v>
      </c>
      <c r="F41" s="89" t="s">
        <v>4295</v>
      </c>
      <c r="G41" s="89" t="s">
        <v>4296</v>
      </c>
      <c r="H41" s="89" t="s">
        <v>4297</v>
      </c>
      <c r="I41" s="89">
        <v>1.6959999999999999E-2</v>
      </c>
      <c r="J41" s="90" t="s">
        <v>4208</v>
      </c>
      <c r="K41" s="90" t="s">
        <v>4263</v>
      </c>
      <c r="L41" s="90" t="s">
        <v>4210</v>
      </c>
      <c r="M41" s="88">
        <v>42979</v>
      </c>
    </row>
    <row r="42" spans="1:13" ht="22.5" x14ac:dyDescent="0.25">
      <c r="A42" s="89">
        <v>1021</v>
      </c>
      <c r="B42" s="88">
        <v>42724</v>
      </c>
      <c r="C42" s="89" t="s">
        <v>4393</v>
      </c>
      <c r="D42" s="89" t="s">
        <v>4202</v>
      </c>
      <c r="E42" s="89" t="s">
        <v>4203</v>
      </c>
      <c r="F42" s="89" t="s">
        <v>4295</v>
      </c>
      <c r="G42" s="89" t="s">
        <v>4296</v>
      </c>
      <c r="H42" s="89" t="s">
        <v>4297</v>
      </c>
      <c r="I42" s="89">
        <v>5.9360000000000003E-2</v>
      </c>
      <c r="J42" s="90" t="s">
        <v>4233</v>
      </c>
      <c r="K42" s="90" t="s">
        <v>4234</v>
      </c>
      <c r="L42" s="90" t="s">
        <v>4210</v>
      </c>
      <c r="M42" s="88">
        <v>42917</v>
      </c>
    </row>
    <row r="43" spans="1:13" ht="22.5" x14ac:dyDescent="0.25">
      <c r="A43" s="89">
        <v>605</v>
      </c>
      <c r="B43" s="88">
        <v>42725</v>
      </c>
      <c r="C43" s="89" t="s">
        <v>4394</v>
      </c>
      <c r="D43" s="89" t="s">
        <v>4202</v>
      </c>
      <c r="E43" s="89" t="s">
        <v>4219</v>
      </c>
      <c r="F43" s="89" t="s">
        <v>4295</v>
      </c>
      <c r="G43" s="89" t="s">
        <v>4296</v>
      </c>
      <c r="H43" s="89" t="s">
        <v>4297</v>
      </c>
      <c r="I43" s="89">
        <v>0.05</v>
      </c>
      <c r="J43" s="90" t="s">
        <v>4205</v>
      </c>
      <c r="K43" s="90" t="s">
        <v>4206</v>
      </c>
      <c r="L43" s="90" t="s">
        <v>4395</v>
      </c>
      <c r="M43" s="88">
        <v>42795</v>
      </c>
    </row>
    <row r="44" spans="1:13" ht="45" x14ac:dyDescent="0.25">
      <c r="A44" s="89">
        <v>400</v>
      </c>
      <c r="B44" s="88">
        <v>42726</v>
      </c>
      <c r="C44" s="89" t="s">
        <v>4397</v>
      </c>
      <c r="D44" s="89" t="s">
        <v>4202</v>
      </c>
      <c r="E44" s="89" t="s">
        <v>4219</v>
      </c>
      <c r="F44" s="89" t="s">
        <v>4295</v>
      </c>
      <c r="G44" s="89" t="s">
        <v>4296</v>
      </c>
      <c r="H44" s="89" t="s">
        <v>4297</v>
      </c>
      <c r="I44" s="89">
        <v>1.4999999999999999E-2</v>
      </c>
      <c r="J44" s="90" t="s">
        <v>4227</v>
      </c>
      <c r="K44" s="90" t="s">
        <v>4398</v>
      </c>
      <c r="L44" s="90" t="s">
        <v>4399</v>
      </c>
      <c r="M44" s="88">
        <v>42736</v>
      </c>
    </row>
    <row r="45" spans="1:13" ht="22.5" x14ac:dyDescent="0.25">
      <c r="A45" s="89">
        <v>501</v>
      </c>
      <c r="B45" s="88">
        <v>42726</v>
      </c>
      <c r="C45" s="89" t="s">
        <v>4400</v>
      </c>
      <c r="D45" s="89" t="s">
        <v>4202</v>
      </c>
      <c r="E45" s="89" t="s">
        <v>4219</v>
      </c>
      <c r="F45" s="89" t="s">
        <v>4295</v>
      </c>
      <c r="G45" s="89" t="s">
        <v>4296</v>
      </c>
      <c r="H45" s="89" t="s">
        <v>4297</v>
      </c>
      <c r="I45" s="89">
        <v>7.1999999999999995E-2</v>
      </c>
      <c r="J45" s="90" t="s">
        <v>4227</v>
      </c>
      <c r="K45" s="90" t="s">
        <v>4401</v>
      </c>
      <c r="L45" s="90" t="s">
        <v>4402</v>
      </c>
      <c r="M45" s="88">
        <v>42736</v>
      </c>
    </row>
    <row r="46" spans="1:13" ht="45" x14ac:dyDescent="0.25">
      <c r="A46" s="89">
        <v>655</v>
      </c>
      <c r="B46" s="88">
        <v>42726</v>
      </c>
      <c r="C46" s="89" t="s">
        <v>4403</v>
      </c>
      <c r="D46" s="89" t="s">
        <v>4202</v>
      </c>
      <c r="E46" s="89" t="s">
        <v>4219</v>
      </c>
      <c r="F46" s="89" t="s">
        <v>4295</v>
      </c>
      <c r="G46" s="89" t="s">
        <v>4296</v>
      </c>
      <c r="H46" s="89" t="s">
        <v>4297</v>
      </c>
      <c r="I46" s="89">
        <v>3.0980000000000001E-2</v>
      </c>
      <c r="J46" s="90" t="s">
        <v>4217</v>
      </c>
      <c r="K46" s="90" t="s">
        <v>4404</v>
      </c>
      <c r="L46" s="90" t="s">
        <v>4405</v>
      </c>
      <c r="M46" s="88">
        <v>42917</v>
      </c>
    </row>
    <row r="47" spans="1:13" ht="22.5" x14ac:dyDescent="0.25">
      <c r="A47" s="89">
        <v>25</v>
      </c>
      <c r="B47" s="88">
        <v>42727</v>
      </c>
      <c r="C47" s="89" t="s">
        <v>4407</v>
      </c>
      <c r="D47" s="89" t="s">
        <v>4202</v>
      </c>
      <c r="E47" s="89" t="s">
        <v>4203</v>
      </c>
      <c r="F47" s="89" t="s">
        <v>4295</v>
      </c>
      <c r="G47" s="89" t="s">
        <v>4296</v>
      </c>
      <c r="H47" s="89" t="s">
        <v>4297</v>
      </c>
      <c r="I47" s="89">
        <v>6.8999999999999999E-3</v>
      </c>
      <c r="J47" s="90" t="s">
        <v>4208</v>
      </c>
      <c r="K47" s="90" t="s">
        <v>4342</v>
      </c>
      <c r="L47" s="90" t="s">
        <v>4210</v>
      </c>
      <c r="M47" s="88">
        <v>42887</v>
      </c>
    </row>
    <row r="48" spans="1:13" ht="33.75" x14ac:dyDescent="0.25">
      <c r="A48" s="89">
        <v>132</v>
      </c>
      <c r="B48" s="88">
        <v>42727</v>
      </c>
      <c r="C48" s="89" t="s">
        <v>4408</v>
      </c>
      <c r="D48" s="89" t="s">
        <v>4202</v>
      </c>
      <c r="E48" s="89" t="s">
        <v>4203</v>
      </c>
      <c r="F48" s="89" t="s">
        <v>4295</v>
      </c>
      <c r="G48" s="89" t="s">
        <v>4296</v>
      </c>
      <c r="H48" s="89" t="s">
        <v>4297</v>
      </c>
      <c r="I48" s="89">
        <v>5.0400000000000002E-3</v>
      </c>
      <c r="J48" s="90" t="s">
        <v>4208</v>
      </c>
      <c r="K48" s="90" t="s">
        <v>4409</v>
      </c>
      <c r="L48" s="90" t="s">
        <v>4210</v>
      </c>
      <c r="M48" s="88">
        <v>42887</v>
      </c>
    </row>
    <row r="49" spans="1:13" ht="22.5" x14ac:dyDescent="0.25">
      <c r="A49" s="89">
        <v>490</v>
      </c>
      <c r="B49" s="88">
        <v>42727</v>
      </c>
      <c r="C49" s="89" t="s">
        <v>4410</v>
      </c>
      <c r="D49" s="89" t="s">
        <v>4202</v>
      </c>
      <c r="E49" s="89" t="s">
        <v>4203</v>
      </c>
      <c r="F49" s="89" t="s">
        <v>4295</v>
      </c>
      <c r="G49" s="89" t="s">
        <v>4296</v>
      </c>
      <c r="H49" s="89" t="s">
        <v>4297</v>
      </c>
      <c r="I49" s="89">
        <v>5.0400000000000002E-3</v>
      </c>
      <c r="J49" s="90" t="s">
        <v>4208</v>
      </c>
      <c r="K49" s="90" t="s">
        <v>4409</v>
      </c>
      <c r="L49" s="90" t="s">
        <v>4210</v>
      </c>
      <c r="M49" s="88">
        <v>42887</v>
      </c>
    </row>
    <row r="50" spans="1:13" ht="22.5" x14ac:dyDescent="0.25">
      <c r="A50" s="89">
        <v>502</v>
      </c>
      <c r="B50" s="88">
        <v>42727</v>
      </c>
      <c r="C50" s="89" t="s">
        <v>4411</v>
      </c>
      <c r="D50" s="89" t="s">
        <v>4202</v>
      </c>
      <c r="E50" s="89" t="s">
        <v>4203</v>
      </c>
      <c r="F50" s="89" t="s">
        <v>4295</v>
      </c>
      <c r="G50" s="89" t="s">
        <v>4296</v>
      </c>
      <c r="H50" s="89" t="s">
        <v>4297</v>
      </c>
      <c r="I50" s="89">
        <v>3.1800000000000001E-3</v>
      </c>
      <c r="J50" s="90" t="s">
        <v>4208</v>
      </c>
      <c r="K50" s="90" t="s">
        <v>4342</v>
      </c>
      <c r="L50" s="90" t="s">
        <v>4210</v>
      </c>
      <c r="M50" s="88">
        <v>42887</v>
      </c>
    </row>
    <row r="51" spans="1:13" ht="22.5" x14ac:dyDescent="0.25">
      <c r="A51" s="89">
        <v>724</v>
      </c>
      <c r="B51" s="88">
        <v>42727</v>
      </c>
      <c r="C51" s="89" t="s">
        <v>4412</v>
      </c>
      <c r="D51" s="89" t="s">
        <v>4202</v>
      </c>
      <c r="E51" s="89" t="s">
        <v>4203</v>
      </c>
      <c r="F51" s="89" t="s">
        <v>4295</v>
      </c>
      <c r="G51" s="89" t="s">
        <v>4296</v>
      </c>
      <c r="H51" s="89" t="s">
        <v>4297</v>
      </c>
      <c r="I51" s="89">
        <v>4.6640000000000001E-2</v>
      </c>
      <c r="J51" s="90" t="s">
        <v>4208</v>
      </c>
      <c r="K51" s="90" t="s">
        <v>4342</v>
      </c>
      <c r="L51" s="90" t="s">
        <v>4210</v>
      </c>
      <c r="M51" s="88">
        <v>42887</v>
      </c>
    </row>
    <row r="52" spans="1:13" ht="22.5" x14ac:dyDescent="0.25">
      <c r="A52" s="89">
        <v>806</v>
      </c>
      <c r="B52" s="88">
        <v>42727</v>
      </c>
      <c r="C52" s="89" t="s">
        <v>4413</v>
      </c>
      <c r="D52" s="89" t="s">
        <v>4202</v>
      </c>
      <c r="E52" s="89" t="s">
        <v>4203</v>
      </c>
      <c r="F52" s="89" t="s">
        <v>4295</v>
      </c>
      <c r="G52" s="89" t="s">
        <v>4296</v>
      </c>
      <c r="H52" s="89" t="s">
        <v>4297</v>
      </c>
      <c r="I52" s="89">
        <v>6.8999999999999999E-3</v>
      </c>
      <c r="J52" s="90" t="s">
        <v>4208</v>
      </c>
      <c r="K52" s="90" t="s">
        <v>4342</v>
      </c>
      <c r="L52" s="90" t="s">
        <v>4210</v>
      </c>
      <c r="M52" s="88">
        <v>42887</v>
      </c>
    </row>
    <row r="53" spans="1:13" ht="22.5" x14ac:dyDescent="0.25">
      <c r="A53" s="89">
        <v>1026</v>
      </c>
      <c r="B53" s="88">
        <v>42727</v>
      </c>
      <c r="C53" s="89" t="s">
        <v>4414</v>
      </c>
      <c r="D53" s="89" t="s">
        <v>4202</v>
      </c>
      <c r="E53" s="89" t="s">
        <v>4203</v>
      </c>
      <c r="F53" s="89" t="s">
        <v>4295</v>
      </c>
      <c r="G53" s="89" t="s">
        <v>4296</v>
      </c>
      <c r="H53" s="89" t="s">
        <v>4297</v>
      </c>
      <c r="I53" s="89">
        <v>1.6969999999999999E-2</v>
      </c>
      <c r="J53" s="90" t="s">
        <v>4208</v>
      </c>
      <c r="K53" s="90" t="s">
        <v>4342</v>
      </c>
      <c r="L53" s="90" t="s">
        <v>4210</v>
      </c>
      <c r="M53" s="88">
        <v>42917</v>
      </c>
    </row>
    <row r="54" spans="1:13" ht="22.5" x14ac:dyDescent="0.25">
      <c r="A54" s="89">
        <v>1027</v>
      </c>
      <c r="B54" s="88">
        <v>42727</v>
      </c>
      <c r="C54" s="89" t="s">
        <v>4415</v>
      </c>
      <c r="D54" s="89" t="s">
        <v>4202</v>
      </c>
      <c r="E54" s="89" t="s">
        <v>4203</v>
      </c>
      <c r="F54" s="89" t="s">
        <v>4295</v>
      </c>
      <c r="G54" s="89" t="s">
        <v>4296</v>
      </c>
      <c r="H54" s="89" t="s">
        <v>4297</v>
      </c>
      <c r="I54" s="89">
        <v>6.8900000000000003E-3</v>
      </c>
      <c r="J54" s="90" t="s">
        <v>4208</v>
      </c>
      <c r="K54" s="90" t="s">
        <v>4342</v>
      </c>
      <c r="L54" s="90" t="s">
        <v>4210</v>
      </c>
      <c r="M54" s="88">
        <v>42887</v>
      </c>
    </row>
    <row r="55" spans="1:13" ht="22.5" x14ac:dyDescent="0.25">
      <c r="A55" s="89">
        <v>1028</v>
      </c>
      <c r="B55" s="88">
        <v>42727</v>
      </c>
      <c r="C55" s="89" t="s">
        <v>4416</v>
      </c>
      <c r="D55" s="89" t="s">
        <v>4202</v>
      </c>
      <c r="E55" s="89" t="s">
        <v>4203</v>
      </c>
      <c r="F55" s="89" t="s">
        <v>4295</v>
      </c>
      <c r="G55" s="89" t="s">
        <v>4296</v>
      </c>
      <c r="H55" s="89" t="s">
        <v>4297</v>
      </c>
      <c r="I55" s="89">
        <v>6.8999999999999999E-3</v>
      </c>
      <c r="J55" s="90" t="s">
        <v>4208</v>
      </c>
      <c r="K55" s="90" t="s">
        <v>4342</v>
      </c>
      <c r="L55" s="90" t="s">
        <v>4210</v>
      </c>
      <c r="M55" s="88">
        <v>42887</v>
      </c>
    </row>
    <row r="56" spans="1:13" ht="22.5" x14ac:dyDescent="0.25">
      <c r="A56" s="89">
        <v>1029</v>
      </c>
      <c r="B56" s="88">
        <v>42727</v>
      </c>
      <c r="C56" s="89" t="s">
        <v>4417</v>
      </c>
      <c r="D56" s="89" t="s">
        <v>4202</v>
      </c>
      <c r="E56" s="89" t="s">
        <v>4203</v>
      </c>
      <c r="F56" s="89" t="s">
        <v>4295</v>
      </c>
      <c r="G56" s="89" t="s">
        <v>4296</v>
      </c>
      <c r="H56" s="89" t="s">
        <v>4297</v>
      </c>
      <c r="I56" s="89">
        <v>6.8900000000000003E-3</v>
      </c>
      <c r="J56" s="90" t="s">
        <v>4208</v>
      </c>
      <c r="K56" s="90" t="s">
        <v>4342</v>
      </c>
      <c r="L56" s="90" t="s">
        <v>4210</v>
      </c>
      <c r="M56" s="88">
        <v>42887</v>
      </c>
    </row>
    <row r="57" spans="1:13" ht="22.5" x14ac:dyDescent="0.25">
      <c r="A57" s="89">
        <v>1031</v>
      </c>
      <c r="B57" s="88">
        <v>42727</v>
      </c>
      <c r="C57" s="89" t="s">
        <v>4418</v>
      </c>
      <c r="D57" s="89" t="s">
        <v>4202</v>
      </c>
      <c r="E57" s="89" t="s">
        <v>4203</v>
      </c>
      <c r="F57" s="89" t="s">
        <v>4295</v>
      </c>
      <c r="G57" s="89" t="s">
        <v>4296</v>
      </c>
      <c r="H57" s="89" t="s">
        <v>4297</v>
      </c>
      <c r="I57" s="89">
        <v>5.0400000000000002E-3</v>
      </c>
      <c r="J57" s="90" t="s">
        <v>4208</v>
      </c>
      <c r="K57" s="90" t="s">
        <v>4409</v>
      </c>
      <c r="L57" s="90" t="s">
        <v>4210</v>
      </c>
      <c r="M57" s="88">
        <v>42887</v>
      </c>
    </row>
    <row r="58" spans="1:13" ht="33.75" x14ac:dyDescent="0.25">
      <c r="A58" s="89">
        <v>491</v>
      </c>
      <c r="B58" s="88">
        <v>42753</v>
      </c>
      <c r="C58" s="89" t="s">
        <v>4419</v>
      </c>
      <c r="D58" s="89" t="s">
        <v>4202</v>
      </c>
      <c r="E58" s="89" t="s">
        <v>4219</v>
      </c>
      <c r="F58" s="89" t="s">
        <v>4295</v>
      </c>
      <c r="G58" s="89" t="s">
        <v>4296</v>
      </c>
      <c r="H58" s="89" t="s">
        <v>4297</v>
      </c>
      <c r="I58" s="89">
        <v>6.4999999999999997E-3</v>
      </c>
      <c r="J58" s="90" t="s">
        <v>24</v>
      </c>
      <c r="K58" s="90" t="s">
        <v>4349</v>
      </c>
      <c r="L58" s="90" t="s">
        <v>4420</v>
      </c>
      <c r="M58" s="88">
        <v>42795</v>
      </c>
    </row>
    <row r="59" spans="1:13" ht="45" x14ac:dyDescent="0.25">
      <c r="A59" s="89">
        <v>1038</v>
      </c>
      <c r="B59" s="88">
        <v>42755</v>
      </c>
      <c r="C59" s="89" t="s">
        <v>4423</v>
      </c>
      <c r="D59" s="89" t="s">
        <v>4202</v>
      </c>
      <c r="E59" s="89" t="s">
        <v>4219</v>
      </c>
      <c r="F59" s="89" t="s">
        <v>4295</v>
      </c>
      <c r="G59" s="89" t="s">
        <v>4296</v>
      </c>
      <c r="H59" s="89" t="s">
        <v>4297</v>
      </c>
      <c r="I59" s="89">
        <v>3.5999999999999997E-2</v>
      </c>
      <c r="J59" s="90" t="s">
        <v>4254</v>
      </c>
      <c r="K59" s="90" t="s">
        <v>4424</v>
      </c>
      <c r="L59" s="90" t="s">
        <v>4364</v>
      </c>
      <c r="M59" s="88">
        <v>42948</v>
      </c>
    </row>
    <row r="60" spans="1:13" ht="45" x14ac:dyDescent="0.25">
      <c r="A60" s="89">
        <v>1039</v>
      </c>
      <c r="B60" s="88">
        <v>42755</v>
      </c>
      <c r="C60" s="89" t="s">
        <v>4425</v>
      </c>
      <c r="D60" s="89" t="s">
        <v>4202</v>
      </c>
      <c r="E60" s="89" t="s">
        <v>4219</v>
      </c>
      <c r="F60" s="89" t="s">
        <v>4295</v>
      </c>
      <c r="G60" s="89" t="s">
        <v>4296</v>
      </c>
      <c r="H60" s="89" t="s">
        <v>4297</v>
      </c>
      <c r="I60" s="89">
        <v>0.03</v>
      </c>
      <c r="J60" s="90" t="s">
        <v>4249</v>
      </c>
      <c r="K60" s="90" t="s">
        <v>4289</v>
      </c>
      <c r="L60" s="90" t="s">
        <v>4364</v>
      </c>
      <c r="M60" s="88">
        <v>42948</v>
      </c>
    </row>
    <row r="61" spans="1:13" ht="22.5" x14ac:dyDescent="0.25">
      <c r="A61" s="89">
        <v>575</v>
      </c>
      <c r="B61" s="88">
        <v>42760</v>
      </c>
      <c r="C61" s="89" t="s">
        <v>4426</v>
      </c>
      <c r="D61" s="89" t="s">
        <v>4202</v>
      </c>
      <c r="E61" s="89" t="s">
        <v>4219</v>
      </c>
      <c r="F61" s="89" t="s">
        <v>4295</v>
      </c>
      <c r="G61" s="89" t="s">
        <v>4296</v>
      </c>
      <c r="H61" s="89" t="s">
        <v>4297</v>
      </c>
      <c r="I61" s="89">
        <v>3.7000000000000002E-3</v>
      </c>
      <c r="J61" s="90" t="s">
        <v>4227</v>
      </c>
      <c r="K61" s="90" t="s">
        <v>4427</v>
      </c>
      <c r="L61" s="90" t="s">
        <v>4428</v>
      </c>
      <c r="M61" s="88">
        <v>43070</v>
      </c>
    </row>
    <row r="62" spans="1:13" ht="45" x14ac:dyDescent="0.25">
      <c r="A62" s="89">
        <v>1000</v>
      </c>
      <c r="B62" s="88">
        <v>42760</v>
      </c>
      <c r="C62" s="89" t="s">
        <v>4429</v>
      </c>
      <c r="D62" s="89" t="s">
        <v>4202</v>
      </c>
      <c r="E62" s="89" t="s">
        <v>4204</v>
      </c>
      <c r="F62" s="89" t="s">
        <v>4295</v>
      </c>
      <c r="G62" s="89" t="s">
        <v>4296</v>
      </c>
      <c r="H62" s="89" t="s">
        <v>4297</v>
      </c>
      <c r="I62" s="89">
        <v>0.8</v>
      </c>
      <c r="J62" s="90" t="s">
        <v>17</v>
      </c>
      <c r="K62" s="90" t="s">
        <v>4430</v>
      </c>
      <c r="L62" s="90" t="s">
        <v>4431</v>
      </c>
      <c r="M62" s="88">
        <v>42795</v>
      </c>
    </row>
    <row r="63" spans="1:13" ht="45" x14ac:dyDescent="0.25">
      <c r="A63" s="89">
        <v>536</v>
      </c>
      <c r="B63" s="88">
        <v>42761</v>
      </c>
      <c r="C63" s="89" t="s">
        <v>4433</v>
      </c>
      <c r="D63" s="89" t="s">
        <v>4202</v>
      </c>
      <c r="E63" s="89" t="s">
        <v>4219</v>
      </c>
      <c r="F63" s="89" t="s">
        <v>4295</v>
      </c>
      <c r="G63" s="89" t="s">
        <v>4296</v>
      </c>
      <c r="H63" s="89" t="s">
        <v>4297</v>
      </c>
      <c r="I63" s="89">
        <v>21</v>
      </c>
      <c r="J63" s="90" t="s">
        <v>24</v>
      </c>
      <c r="K63" s="90" t="s">
        <v>4434</v>
      </c>
      <c r="L63" s="90" t="s">
        <v>4210</v>
      </c>
      <c r="M63" s="88">
        <v>43282</v>
      </c>
    </row>
    <row r="64" spans="1:13" ht="33.75" x14ac:dyDescent="0.25">
      <c r="A64" s="89">
        <v>1046</v>
      </c>
      <c r="B64" s="88">
        <v>42761</v>
      </c>
      <c r="C64" s="89" t="s">
        <v>4436</v>
      </c>
      <c r="D64" s="89" t="s">
        <v>4202</v>
      </c>
      <c r="E64" s="89" t="s">
        <v>4219</v>
      </c>
      <c r="F64" s="89" t="s">
        <v>4295</v>
      </c>
      <c r="G64" s="89" t="s">
        <v>4296</v>
      </c>
      <c r="H64" s="89" t="s">
        <v>4297</v>
      </c>
      <c r="I64" s="89">
        <v>4.4000000000000003E-3</v>
      </c>
      <c r="J64" s="90" t="s">
        <v>4205</v>
      </c>
      <c r="K64" s="90" t="s">
        <v>4437</v>
      </c>
      <c r="L64" s="90" t="s">
        <v>4438</v>
      </c>
      <c r="M64" s="88">
        <v>42887</v>
      </c>
    </row>
    <row r="65" spans="1:13" ht="33.75" x14ac:dyDescent="0.25">
      <c r="A65" s="89">
        <v>774</v>
      </c>
      <c r="B65" s="88">
        <v>42762</v>
      </c>
      <c r="C65" s="89" t="s">
        <v>4439</v>
      </c>
      <c r="D65" s="89" t="s">
        <v>4202</v>
      </c>
      <c r="E65" s="89" t="s">
        <v>4203</v>
      </c>
      <c r="F65" s="89" t="s">
        <v>4295</v>
      </c>
      <c r="G65" s="89" t="s">
        <v>4296</v>
      </c>
      <c r="H65" s="89" t="s">
        <v>4297</v>
      </c>
      <c r="I65" s="89">
        <v>9.9</v>
      </c>
      <c r="J65" s="90" t="s">
        <v>4208</v>
      </c>
      <c r="K65" s="90" t="s">
        <v>4312</v>
      </c>
      <c r="L65" s="90" t="s">
        <v>4210</v>
      </c>
      <c r="M65" s="88">
        <v>42917</v>
      </c>
    </row>
    <row r="66" spans="1:13" ht="33.75" x14ac:dyDescent="0.25">
      <c r="A66" s="89">
        <v>963</v>
      </c>
      <c r="B66" s="88">
        <v>42762</v>
      </c>
      <c r="C66" s="89" t="s">
        <v>4440</v>
      </c>
      <c r="D66" s="89" t="s">
        <v>4202</v>
      </c>
      <c r="E66" s="89" t="s">
        <v>4203</v>
      </c>
      <c r="F66" s="89" t="s">
        <v>4295</v>
      </c>
      <c r="G66" s="89" t="s">
        <v>4296</v>
      </c>
      <c r="H66" s="89" t="s">
        <v>4297</v>
      </c>
      <c r="I66" s="89">
        <v>2.9</v>
      </c>
      <c r="J66" s="90" t="s">
        <v>4205</v>
      </c>
      <c r="K66" s="90" t="s">
        <v>4206</v>
      </c>
      <c r="L66" s="90" t="s">
        <v>4343</v>
      </c>
      <c r="M66" s="88">
        <v>43009</v>
      </c>
    </row>
    <row r="67" spans="1:13" ht="33.75" x14ac:dyDescent="0.25">
      <c r="A67" s="89">
        <v>258</v>
      </c>
      <c r="B67" s="88">
        <v>42765</v>
      </c>
      <c r="C67" s="89" t="s">
        <v>4441</v>
      </c>
      <c r="D67" s="89" t="s">
        <v>4202</v>
      </c>
      <c r="E67" s="89" t="s">
        <v>4219</v>
      </c>
      <c r="F67" s="89" t="s">
        <v>4295</v>
      </c>
      <c r="G67" s="89" t="s">
        <v>4296</v>
      </c>
      <c r="H67" s="89" t="s">
        <v>4297</v>
      </c>
      <c r="I67" s="89">
        <v>0.127</v>
      </c>
      <c r="J67" s="90" t="s">
        <v>4231</v>
      </c>
      <c r="K67" s="90" t="s">
        <v>4357</v>
      </c>
      <c r="L67" s="90" t="s">
        <v>4358</v>
      </c>
      <c r="M67" s="88">
        <v>43009</v>
      </c>
    </row>
    <row r="68" spans="1:13" ht="22.5" x14ac:dyDescent="0.25">
      <c r="A68" s="89">
        <v>1044</v>
      </c>
      <c r="B68" s="88">
        <v>42765</v>
      </c>
      <c r="C68" s="89" t="s">
        <v>4442</v>
      </c>
      <c r="D68" s="89" t="s">
        <v>4202</v>
      </c>
      <c r="E68" s="89" t="s">
        <v>4219</v>
      </c>
      <c r="F68" s="89" t="s">
        <v>4295</v>
      </c>
      <c r="G68" s="89" t="s">
        <v>4296</v>
      </c>
      <c r="H68" s="89" t="s">
        <v>4297</v>
      </c>
      <c r="I68" s="89">
        <v>0.14899999999999999</v>
      </c>
      <c r="J68" s="90" t="s">
        <v>4231</v>
      </c>
      <c r="K68" s="90" t="s">
        <v>4357</v>
      </c>
      <c r="L68" s="90" t="s">
        <v>4443</v>
      </c>
      <c r="M68" s="88">
        <v>42979</v>
      </c>
    </row>
    <row r="69" spans="1:13" ht="22.5" x14ac:dyDescent="0.25">
      <c r="A69" s="89">
        <v>206</v>
      </c>
      <c r="B69" s="88">
        <v>42766</v>
      </c>
      <c r="C69" s="89" t="s">
        <v>4444</v>
      </c>
      <c r="D69" s="89" t="s">
        <v>4202</v>
      </c>
      <c r="E69" s="89" t="s">
        <v>4219</v>
      </c>
      <c r="F69" s="89" t="s">
        <v>4295</v>
      </c>
      <c r="G69" s="89" t="s">
        <v>4296</v>
      </c>
      <c r="H69" s="89" t="s">
        <v>4297</v>
      </c>
      <c r="I69" s="89">
        <v>7.1500000000000001E-3</v>
      </c>
      <c r="J69" s="90" t="s">
        <v>4272</v>
      </c>
      <c r="K69" s="90" t="s">
        <v>4273</v>
      </c>
      <c r="L69" s="90" t="s">
        <v>4445</v>
      </c>
      <c r="M69" s="88">
        <v>42767</v>
      </c>
    </row>
    <row r="70" spans="1:13" ht="33.75" x14ac:dyDescent="0.25">
      <c r="A70" s="89">
        <v>124</v>
      </c>
      <c r="B70" s="88">
        <v>42767</v>
      </c>
      <c r="C70" s="89" t="s">
        <v>4446</v>
      </c>
      <c r="D70" s="89" t="s">
        <v>4202</v>
      </c>
      <c r="E70" s="89" t="s">
        <v>4204</v>
      </c>
      <c r="F70" s="89" t="s">
        <v>4295</v>
      </c>
      <c r="G70" s="89" t="s">
        <v>4296</v>
      </c>
      <c r="H70" s="89" t="s">
        <v>4297</v>
      </c>
      <c r="I70" s="89">
        <v>9.6000000000000002E-2</v>
      </c>
      <c r="J70" s="90" t="s">
        <v>4236</v>
      </c>
      <c r="K70" s="90" t="s">
        <v>4447</v>
      </c>
      <c r="L70" s="90" t="s">
        <v>4448</v>
      </c>
      <c r="M70" s="88">
        <v>43070</v>
      </c>
    </row>
    <row r="71" spans="1:13" ht="22.5" x14ac:dyDescent="0.25">
      <c r="A71" s="89">
        <v>260</v>
      </c>
      <c r="B71" s="88">
        <v>42769</v>
      </c>
      <c r="C71" s="89" t="s">
        <v>4449</v>
      </c>
      <c r="D71" s="89" t="s">
        <v>4202</v>
      </c>
      <c r="E71" s="89" t="s">
        <v>4204</v>
      </c>
      <c r="F71" s="89" t="s">
        <v>4295</v>
      </c>
      <c r="G71" s="89" t="s">
        <v>4296</v>
      </c>
      <c r="H71" s="89" t="s">
        <v>4297</v>
      </c>
      <c r="I71" s="89">
        <v>0.03</v>
      </c>
      <c r="J71" s="90" t="s">
        <v>4208</v>
      </c>
      <c r="K71" s="90" t="s">
        <v>4209</v>
      </c>
      <c r="L71" s="90" t="s">
        <v>4253</v>
      </c>
      <c r="M71" s="88">
        <v>42795</v>
      </c>
    </row>
    <row r="72" spans="1:13" ht="22.5" x14ac:dyDescent="0.25">
      <c r="A72" s="89">
        <v>703</v>
      </c>
      <c r="B72" s="88">
        <v>42769</v>
      </c>
      <c r="C72" s="89" t="s">
        <v>4450</v>
      </c>
      <c r="D72" s="89" t="s">
        <v>4202</v>
      </c>
      <c r="E72" s="89" t="s">
        <v>4204</v>
      </c>
      <c r="F72" s="89" t="s">
        <v>4295</v>
      </c>
      <c r="G72" s="89" t="s">
        <v>4296</v>
      </c>
      <c r="H72" s="89" t="s">
        <v>4297</v>
      </c>
      <c r="I72" s="89">
        <v>6.4000000000000001E-2</v>
      </c>
      <c r="J72" s="90" t="s">
        <v>4267</v>
      </c>
      <c r="K72" s="90" t="s">
        <v>4268</v>
      </c>
      <c r="L72" s="90" t="s">
        <v>4253</v>
      </c>
      <c r="M72" s="88">
        <v>42917</v>
      </c>
    </row>
    <row r="73" spans="1:13" ht="33.75" x14ac:dyDescent="0.25">
      <c r="A73" s="89">
        <v>820</v>
      </c>
      <c r="B73" s="88">
        <v>42769</v>
      </c>
      <c r="C73" s="89" t="s">
        <v>4451</v>
      </c>
      <c r="D73" s="89" t="s">
        <v>4202</v>
      </c>
      <c r="E73" s="89" t="s">
        <v>4219</v>
      </c>
      <c r="F73" s="89" t="s">
        <v>4295</v>
      </c>
      <c r="G73" s="89" t="s">
        <v>4296</v>
      </c>
      <c r="H73" s="89" t="s">
        <v>4297</v>
      </c>
      <c r="I73" s="89">
        <v>1E-3</v>
      </c>
      <c r="J73" s="90" t="s">
        <v>24</v>
      </c>
      <c r="K73" s="90" t="s">
        <v>4452</v>
      </c>
      <c r="L73" s="90" t="s">
        <v>4453</v>
      </c>
      <c r="M73" s="88">
        <v>42795</v>
      </c>
    </row>
    <row r="74" spans="1:13" ht="33.75" x14ac:dyDescent="0.25">
      <c r="A74" s="89">
        <v>79</v>
      </c>
      <c r="B74" s="88">
        <v>42781</v>
      </c>
      <c r="C74" s="89" t="s">
        <v>4454</v>
      </c>
      <c r="D74" s="89" t="s">
        <v>4202</v>
      </c>
      <c r="E74" s="89" t="s">
        <v>4203</v>
      </c>
      <c r="F74" s="89" t="s">
        <v>4295</v>
      </c>
      <c r="G74" s="89" t="s">
        <v>4296</v>
      </c>
      <c r="H74" s="89" t="s">
        <v>4297</v>
      </c>
      <c r="I74" s="89">
        <v>1.38E-2</v>
      </c>
      <c r="J74" s="90" t="s">
        <v>4208</v>
      </c>
      <c r="K74" s="90" t="s">
        <v>4263</v>
      </c>
      <c r="L74" s="90" t="s">
        <v>4210</v>
      </c>
      <c r="M74" s="88">
        <v>42917</v>
      </c>
    </row>
    <row r="75" spans="1:13" ht="22.5" x14ac:dyDescent="0.25">
      <c r="A75" s="89">
        <v>401</v>
      </c>
      <c r="B75" s="88">
        <v>42781</v>
      </c>
      <c r="C75" s="89" t="s">
        <v>4455</v>
      </c>
      <c r="D75" s="89" t="s">
        <v>4202</v>
      </c>
      <c r="E75" s="89" t="s">
        <v>4203</v>
      </c>
      <c r="F75" s="89" t="s">
        <v>4295</v>
      </c>
      <c r="G75" s="89" t="s">
        <v>4296</v>
      </c>
      <c r="H75" s="89" t="s">
        <v>4297</v>
      </c>
      <c r="I75" s="89">
        <v>4.6640000000000001E-2</v>
      </c>
      <c r="J75" s="90" t="s">
        <v>4208</v>
      </c>
      <c r="K75" s="90" t="s">
        <v>4263</v>
      </c>
      <c r="L75" s="90" t="s">
        <v>4210</v>
      </c>
      <c r="M75" s="88">
        <v>42917</v>
      </c>
    </row>
    <row r="76" spans="1:13" ht="33.75" x14ac:dyDescent="0.25">
      <c r="A76" s="89">
        <v>527</v>
      </c>
      <c r="B76" s="88">
        <v>42781</v>
      </c>
      <c r="C76" s="89" t="s">
        <v>4456</v>
      </c>
      <c r="D76" s="89" t="s">
        <v>4202</v>
      </c>
      <c r="E76" s="89" t="s">
        <v>4203</v>
      </c>
      <c r="F76" s="89" t="s">
        <v>4295</v>
      </c>
      <c r="G76" s="89" t="s">
        <v>4296</v>
      </c>
      <c r="H76" s="89" t="s">
        <v>4297</v>
      </c>
      <c r="I76" s="89">
        <v>3.0300000000000001E-2</v>
      </c>
      <c r="J76" s="90" t="s">
        <v>4220</v>
      </c>
      <c r="K76" s="90" t="s">
        <v>4246</v>
      </c>
      <c r="L76" s="90" t="s">
        <v>4210</v>
      </c>
      <c r="M76" s="88">
        <v>42917</v>
      </c>
    </row>
    <row r="77" spans="1:13" ht="22.5" x14ac:dyDescent="0.25">
      <c r="A77" s="89">
        <v>1050</v>
      </c>
      <c r="B77" s="88">
        <v>42781</v>
      </c>
      <c r="C77" s="89" t="s">
        <v>4457</v>
      </c>
      <c r="D77" s="89" t="s">
        <v>4202</v>
      </c>
      <c r="E77" s="89" t="s">
        <v>4219</v>
      </c>
      <c r="F77" s="89" t="s">
        <v>4295</v>
      </c>
      <c r="G77" s="89" t="s">
        <v>4296</v>
      </c>
      <c r="H77" s="89" t="s">
        <v>4297</v>
      </c>
      <c r="I77" s="89">
        <v>1.9199999999999998E-2</v>
      </c>
      <c r="J77" s="90" t="s">
        <v>4205</v>
      </c>
      <c r="K77" s="90" t="s">
        <v>4206</v>
      </c>
      <c r="L77" s="90" t="s">
        <v>4458</v>
      </c>
      <c r="M77" s="88">
        <v>42887</v>
      </c>
    </row>
    <row r="78" spans="1:13" ht="33.75" x14ac:dyDescent="0.25">
      <c r="A78" s="89">
        <v>1042</v>
      </c>
      <c r="B78" s="88">
        <v>42783</v>
      </c>
      <c r="C78" s="89" t="s">
        <v>4459</v>
      </c>
      <c r="D78" s="89" t="s">
        <v>4202</v>
      </c>
      <c r="E78" s="89" t="s">
        <v>4219</v>
      </c>
      <c r="F78" s="89" t="s">
        <v>4295</v>
      </c>
      <c r="G78" s="89" t="s">
        <v>4296</v>
      </c>
      <c r="H78" s="89" t="s">
        <v>4297</v>
      </c>
      <c r="I78" s="89">
        <v>0.01</v>
      </c>
      <c r="J78" s="90" t="s">
        <v>4233</v>
      </c>
      <c r="K78" s="90" t="s">
        <v>4460</v>
      </c>
      <c r="L78" s="90" t="s">
        <v>4461</v>
      </c>
      <c r="M78" s="88">
        <v>42826</v>
      </c>
    </row>
    <row r="79" spans="1:13" ht="56.25" x14ac:dyDescent="0.25">
      <c r="A79" s="89">
        <v>33</v>
      </c>
      <c r="B79" s="88">
        <v>42786</v>
      </c>
      <c r="C79" s="89" t="s">
        <v>4462</v>
      </c>
      <c r="D79" s="89" t="s">
        <v>4202</v>
      </c>
      <c r="E79" s="89" t="s">
        <v>4219</v>
      </c>
      <c r="F79" s="89" t="s">
        <v>4295</v>
      </c>
      <c r="G79" s="89" t="s">
        <v>4296</v>
      </c>
      <c r="H79" s="89" t="s">
        <v>4297</v>
      </c>
      <c r="I79" s="89">
        <v>0.02</v>
      </c>
      <c r="J79" s="90" t="s">
        <v>4254</v>
      </c>
      <c r="K79" s="90" t="s">
        <v>4424</v>
      </c>
      <c r="L79" s="90" t="s">
        <v>4463</v>
      </c>
      <c r="M79" s="88">
        <v>42887</v>
      </c>
    </row>
    <row r="80" spans="1:13" ht="67.5" x14ac:dyDescent="0.25">
      <c r="A80" s="89">
        <v>40</v>
      </c>
      <c r="B80" s="88">
        <v>42786</v>
      </c>
      <c r="C80" s="89" t="s">
        <v>4464</v>
      </c>
      <c r="D80" s="89" t="s">
        <v>4202</v>
      </c>
      <c r="E80" s="89" t="s">
        <v>4203</v>
      </c>
      <c r="F80" s="89" t="s">
        <v>4295</v>
      </c>
      <c r="G80" s="89" t="s">
        <v>4296</v>
      </c>
      <c r="H80" s="89" t="s">
        <v>4297</v>
      </c>
      <c r="I80" s="89">
        <v>1E-3</v>
      </c>
      <c r="J80" s="90" t="s">
        <v>4229</v>
      </c>
      <c r="K80" s="90" t="s">
        <v>4261</v>
      </c>
      <c r="L80" s="90" t="s">
        <v>4465</v>
      </c>
      <c r="M80" s="88">
        <v>42826</v>
      </c>
    </row>
    <row r="81" spans="1:13" ht="33.75" x14ac:dyDescent="0.25">
      <c r="A81" s="89">
        <v>500</v>
      </c>
      <c r="B81" s="88">
        <v>42786</v>
      </c>
      <c r="C81" s="89" t="s">
        <v>4466</v>
      </c>
      <c r="D81" s="89" t="s">
        <v>4202</v>
      </c>
      <c r="E81" s="89" t="s">
        <v>4219</v>
      </c>
      <c r="F81" s="89" t="s">
        <v>4295</v>
      </c>
      <c r="G81" s="89" t="s">
        <v>4296</v>
      </c>
      <c r="H81" s="89" t="s">
        <v>4297</v>
      </c>
      <c r="I81" s="89">
        <v>1.2999999999999999E-2</v>
      </c>
      <c r="J81" s="90" t="s">
        <v>4231</v>
      </c>
      <c r="K81" s="90" t="s">
        <v>4232</v>
      </c>
      <c r="L81" s="90" t="s">
        <v>4467</v>
      </c>
      <c r="M81" s="88">
        <v>42736</v>
      </c>
    </row>
    <row r="82" spans="1:13" ht="33.75" x14ac:dyDescent="0.25">
      <c r="A82" s="89">
        <v>926</v>
      </c>
      <c r="B82" s="88">
        <v>42786</v>
      </c>
      <c r="C82" s="89" t="s">
        <v>4468</v>
      </c>
      <c r="D82" s="89" t="s">
        <v>4202</v>
      </c>
      <c r="E82" s="89" t="s">
        <v>4219</v>
      </c>
      <c r="F82" s="89" t="s">
        <v>4295</v>
      </c>
      <c r="G82" s="89" t="s">
        <v>4296</v>
      </c>
      <c r="H82" s="89" t="s">
        <v>4297</v>
      </c>
      <c r="I82" s="89">
        <v>3.2000000000000001E-2</v>
      </c>
      <c r="J82" s="90" t="s">
        <v>4227</v>
      </c>
      <c r="K82" s="90" t="s">
        <v>4469</v>
      </c>
      <c r="L82" s="90" t="s">
        <v>4470</v>
      </c>
      <c r="M82" s="88">
        <v>42856</v>
      </c>
    </row>
    <row r="83" spans="1:13" ht="33.75" x14ac:dyDescent="0.25">
      <c r="A83" s="89">
        <v>1018</v>
      </c>
      <c r="B83" s="88">
        <v>42786</v>
      </c>
      <c r="C83" s="89" t="s">
        <v>4471</v>
      </c>
      <c r="D83" s="89" t="s">
        <v>4202</v>
      </c>
      <c r="E83" s="89" t="s">
        <v>4219</v>
      </c>
      <c r="F83" s="89" t="s">
        <v>4295</v>
      </c>
      <c r="G83" s="89" t="s">
        <v>4296</v>
      </c>
      <c r="H83" s="89" t="s">
        <v>4297</v>
      </c>
      <c r="I83" s="89">
        <v>1E-3</v>
      </c>
      <c r="J83" s="90" t="s">
        <v>4231</v>
      </c>
      <c r="K83" s="90" t="s">
        <v>4232</v>
      </c>
      <c r="L83" s="90" t="s">
        <v>4467</v>
      </c>
      <c r="M83" s="88">
        <v>42736</v>
      </c>
    </row>
    <row r="84" spans="1:13" ht="45" x14ac:dyDescent="0.25">
      <c r="A84" s="89">
        <v>1051</v>
      </c>
      <c r="B84" s="88">
        <v>42786</v>
      </c>
      <c r="C84" s="89" t="s">
        <v>4472</v>
      </c>
      <c r="D84" s="89" t="s">
        <v>4202</v>
      </c>
      <c r="E84" s="89" t="s">
        <v>4219</v>
      </c>
      <c r="F84" s="89" t="s">
        <v>4295</v>
      </c>
      <c r="G84" s="89" t="s">
        <v>4296</v>
      </c>
      <c r="H84" s="89" t="s">
        <v>4297</v>
      </c>
      <c r="I84" s="89">
        <v>0.44</v>
      </c>
      <c r="J84" s="90" t="s">
        <v>17</v>
      </c>
      <c r="K84" s="90" t="s">
        <v>4473</v>
      </c>
      <c r="L84" s="90" t="s">
        <v>4304</v>
      </c>
      <c r="M84" s="88">
        <v>42917</v>
      </c>
    </row>
    <row r="85" spans="1:13" ht="33.75" x14ac:dyDescent="0.25">
      <c r="A85" s="89">
        <v>628</v>
      </c>
      <c r="B85" s="88">
        <v>42787</v>
      </c>
      <c r="C85" s="89" t="s">
        <v>4474</v>
      </c>
      <c r="D85" s="89" t="s">
        <v>4202</v>
      </c>
      <c r="E85" s="89" t="s">
        <v>4219</v>
      </c>
      <c r="F85" s="89" t="s">
        <v>4295</v>
      </c>
      <c r="G85" s="89" t="s">
        <v>4296</v>
      </c>
      <c r="H85" s="89" t="s">
        <v>4297</v>
      </c>
      <c r="I85" s="89">
        <v>6.4999999999999997E-3</v>
      </c>
      <c r="J85" s="90" t="s">
        <v>4227</v>
      </c>
      <c r="K85" s="90" t="s">
        <v>4475</v>
      </c>
      <c r="L85" s="90" t="s">
        <v>4476</v>
      </c>
      <c r="M85" s="88">
        <v>43101</v>
      </c>
    </row>
    <row r="86" spans="1:13" ht="22.5" x14ac:dyDescent="0.25">
      <c r="A86" s="89">
        <v>1037</v>
      </c>
      <c r="B86" s="88">
        <v>42787</v>
      </c>
      <c r="C86" s="89" t="s">
        <v>4477</v>
      </c>
      <c r="D86" s="89" t="s">
        <v>4202</v>
      </c>
      <c r="E86" s="89" t="s">
        <v>4219</v>
      </c>
      <c r="F86" s="89" t="s">
        <v>4295</v>
      </c>
      <c r="G86" s="89" t="s">
        <v>4296</v>
      </c>
      <c r="H86" s="89" t="s">
        <v>4297</v>
      </c>
      <c r="I86" s="89">
        <v>0.03</v>
      </c>
      <c r="J86" s="90" t="s">
        <v>4308</v>
      </c>
      <c r="K86" s="90" t="s">
        <v>4478</v>
      </c>
      <c r="L86" s="90" t="s">
        <v>4479</v>
      </c>
      <c r="M86" s="88">
        <v>42887</v>
      </c>
    </row>
    <row r="87" spans="1:13" ht="67.5" x14ac:dyDescent="0.25">
      <c r="A87" s="89">
        <v>113</v>
      </c>
      <c r="B87" s="88">
        <v>42790</v>
      </c>
      <c r="C87" s="89" t="s">
        <v>4480</v>
      </c>
      <c r="D87" s="89" t="s">
        <v>4202</v>
      </c>
      <c r="E87" s="89" t="s">
        <v>4219</v>
      </c>
      <c r="F87" s="89" t="s">
        <v>4295</v>
      </c>
      <c r="G87" s="89" t="s">
        <v>4296</v>
      </c>
      <c r="H87" s="89" t="s">
        <v>4297</v>
      </c>
      <c r="I87" s="89">
        <v>1.7000000000000001E-2</v>
      </c>
      <c r="J87" s="90" t="s">
        <v>4481</v>
      </c>
      <c r="K87" s="90" t="s">
        <v>4274</v>
      </c>
      <c r="L87" s="90" t="s">
        <v>4356</v>
      </c>
      <c r="M87" s="88">
        <v>42917</v>
      </c>
    </row>
    <row r="88" spans="1:13" ht="33.75" x14ac:dyDescent="0.25">
      <c r="A88" s="89">
        <v>431</v>
      </c>
      <c r="B88" s="88">
        <v>42790</v>
      </c>
      <c r="C88" s="89" t="s">
        <v>4482</v>
      </c>
      <c r="D88" s="89" t="s">
        <v>4202</v>
      </c>
      <c r="E88" s="89" t="s">
        <v>4219</v>
      </c>
      <c r="F88" s="89" t="s">
        <v>4295</v>
      </c>
      <c r="G88" s="89" t="s">
        <v>4296</v>
      </c>
      <c r="H88" s="89" t="s">
        <v>4297</v>
      </c>
      <c r="I88" s="89">
        <v>1.7000000000000001E-2</v>
      </c>
      <c r="J88" s="90" t="s">
        <v>4272</v>
      </c>
      <c r="K88" s="90" t="s">
        <v>4273</v>
      </c>
      <c r="L88" s="90" t="s">
        <v>4356</v>
      </c>
      <c r="M88" s="88">
        <v>42917</v>
      </c>
    </row>
    <row r="89" spans="1:13" ht="45" x14ac:dyDescent="0.25">
      <c r="A89" s="89">
        <v>1060</v>
      </c>
      <c r="B89" s="88">
        <v>42790</v>
      </c>
      <c r="C89" s="89" t="s">
        <v>4483</v>
      </c>
      <c r="D89" s="89" t="s">
        <v>4202</v>
      </c>
      <c r="E89" s="89" t="s">
        <v>4203</v>
      </c>
      <c r="F89" s="89" t="s">
        <v>4295</v>
      </c>
      <c r="G89" s="89" t="s">
        <v>4296</v>
      </c>
      <c r="H89" s="89" t="s">
        <v>4297</v>
      </c>
      <c r="I89" s="89">
        <v>0.4128</v>
      </c>
      <c r="J89" s="90" t="s">
        <v>4205</v>
      </c>
      <c r="K89" s="90" t="s">
        <v>4206</v>
      </c>
      <c r="L89" s="90" t="s">
        <v>4484</v>
      </c>
      <c r="M89" s="88">
        <v>42856</v>
      </c>
    </row>
    <row r="90" spans="1:13" ht="22.5" x14ac:dyDescent="0.25">
      <c r="A90" s="89">
        <v>39</v>
      </c>
      <c r="B90" s="88">
        <v>42793</v>
      </c>
      <c r="C90" s="89" t="s">
        <v>4485</v>
      </c>
      <c r="D90" s="89" t="s">
        <v>4202</v>
      </c>
      <c r="E90" s="89" t="s">
        <v>4204</v>
      </c>
      <c r="F90" s="89" t="s">
        <v>4295</v>
      </c>
      <c r="G90" s="89" t="s">
        <v>4296</v>
      </c>
      <c r="H90" s="89" t="s">
        <v>4297</v>
      </c>
      <c r="I90" s="89">
        <v>4.1000000000000002E-2</v>
      </c>
      <c r="J90" s="90" t="s">
        <v>4205</v>
      </c>
      <c r="K90" s="90" t="s">
        <v>4206</v>
      </c>
      <c r="L90" s="90" t="s">
        <v>4253</v>
      </c>
      <c r="M90" s="88">
        <v>42795</v>
      </c>
    </row>
    <row r="91" spans="1:13" ht="22.5" x14ac:dyDescent="0.25">
      <c r="A91" s="89">
        <v>86</v>
      </c>
      <c r="B91" s="88">
        <v>42793</v>
      </c>
      <c r="C91" s="89" t="s">
        <v>4486</v>
      </c>
      <c r="D91" s="89" t="s">
        <v>4202</v>
      </c>
      <c r="E91" s="89" t="s">
        <v>4219</v>
      </c>
      <c r="F91" s="89" t="s">
        <v>4295</v>
      </c>
      <c r="G91" s="89" t="s">
        <v>4296</v>
      </c>
      <c r="H91" s="89" t="s">
        <v>4297</v>
      </c>
      <c r="I91" s="89">
        <v>0.10199999999999999</v>
      </c>
      <c r="J91" s="90" t="s">
        <v>4205</v>
      </c>
      <c r="K91" s="90" t="s">
        <v>4206</v>
      </c>
      <c r="L91" s="90" t="s">
        <v>4395</v>
      </c>
      <c r="M91" s="88">
        <v>42887</v>
      </c>
    </row>
    <row r="92" spans="1:13" ht="22.5" x14ac:dyDescent="0.25">
      <c r="A92" s="89">
        <v>186</v>
      </c>
      <c r="B92" s="88">
        <v>42793</v>
      </c>
      <c r="C92" s="89" t="s">
        <v>4487</v>
      </c>
      <c r="D92" s="89" t="s">
        <v>4202</v>
      </c>
      <c r="E92" s="89" t="s">
        <v>4219</v>
      </c>
      <c r="F92" s="89" t="s">
        <v>4295</v>
      </c>
      <c r="G92" s="89" t="s">
        <v>4296</v>
      </c>
      <c r="H92" s="89" t="s">
        <v>4297</v>
      </c>
      <c r="I92" s="89">
        <v>0.06</v>
      </c>
      <c r="J92" s="90" t="s">
        <v>4205</v>
      </c>
      <c r="K92" s="90" t="s">
        <v>4206</v>
      </c>
      <c r="L92" s="90" t="s">
        <v>4395</v>
      </c>
      <c r="M92" s="88">
        <v>42826</v>
      </c>
    </row>
    <row r="93" spans="1:13" ht="45" x14ac:dyDescent="0.25">
      <c r="A93" s="89">
        <v>1064</v>
      </c>
      <c r="B93" s="88">
        <v>42793</v>
      </c>
      <c r="C93" s="89" t="s">
        <v>4488</v>
      </c>
      <c r="D93" s="89" t="s">
        <v>4202</v>
      </c>
      <c r="E93" s="89" t="s">
        <v>4219</v>
      </c>
      <c r="F93" s="89" t="s">
        <v>4295</v>
      </c>
      <c r="G93" s="89" t="s">
        <v>4296</v>
      </c>
      <c r="H93" s="89" t="s">
        <v>4297</v>
      </c>
      <c r="I93" s="89">
        <v>7.0000000000000001E-3</v>
      </c>
      <c r="J93" s="90" t="s">
        <v>4249</v>
      </c>
      <c r="K93" s="90" t="s">
        <v>4489</v>
      </c>
      <c r="L93" s="90" t="s">
        <v>4490</v>
      </c>
      <c r="M93" s="88">
        <v>42856</v>
      </c>
    </row>
    <row r="94" spans="1:13" ht="22.5" x14ac:dyDescent="0.25">
      <c r="A94" s="89">
        <v>1068</v>
      </c>
      <c r="B94" s="88">
        <v>42793</v>
      </c>
      <c r="C94" s="89" t="s">
        <v>4491</v>
      </c>
      <c r="D94" s="89" t="s">
        <v>4202</v>
      </c>
      <c r="E94" s="89" t="s">
        <v>4219</v>
      </c>
      <c r="F94" s="89" t="s">
        <v>4295</v>
      </c>
      <c r="G94" s="89" t="s">
        <v>4296</v>
      </c>
      <c r="H94" s="89" t="s">
        <v>4297</v>
      </c>
      <c r="I94" s="89">
        <v>3.5400000000000002E-3</v>
      </c>
      <c r="J94" s="90" t="s">
        <v>4308</v>
      </c>
      <c r="K94" s="90" t="s">
        <v>4492</v>
      </c>
      <c r="L94" s="90" t="s">
        <v>4493</v>
      </c>
      <c r="M94" s="88">
        <v>42826</v>
      </c>
    </row>
    <row r="95" spans="1:13" ht="33.75" x14ac:dyDescent="0.25">
      <c r="A95" s="89">
        <v>1077</v>
      </c>
      <c r="B95" s="88">
        <v>42800</v>
      </c>
      <c r="C95" s="89" t="s">
        <v>4494</v>
      </c>
      <c r="D95" s="89" t="s">
        <v>4202</v>
      </c>
      <c r="E95" s="89" t="s">
        <v>4219</v>
      </c>
      <c r="F95" s="89" t="s">
        <v>4295</v>
      </c>
      <c r="G95" s="89" t="s">
        <v>4296</v>
      </c>
      <c r="H95" s="89" t="s">
        <v>4297</v>
      </c>
      <c r="I95" s="89">
        <v>8.0000000000000002E-3</v>
      </c>
      <c r="J95" s="90" t="s">
        <v>4224</v>
      </c>
      <c r="K95" s="90" t="s">
        <v>4225</v>
      </c>
      <c r="L95" s="90" t="s">
        <v>4331</v>
      </c>
      <c r="M95" s="88">
        <v>42856</v>
      </c>
    </row>
    <row r="96" spans="1:13" ht="45" x14ac:dyDescent="0.25">
      <c r="A96" s="89">
        <v>1079</v>
      </c>
      <c r="B96" s="88">
        <v>42800</v>
      </c>
      <c r="C96" s="89" t="s">
        <v>4495</v>
      </c>
      <c r="D96" s="89" t="s">
        <v>4202</v>
      </c>
      <c r="E96" s="89" t="s">
        <v>4219</v>
      </c>
      <c r="F96" s="89" t="s">
        <v>4295</v>
      </c>
      <c r="G96" s="89" t="s">
        <v>4296</v>
      </c>
      <c r="H96" s="89" t="s">
        <v>4297</v>
      </c>
      <c r="I96" s="89">
        <v>0.39800000000000002</v>
      </c>
      <c r="J96" s="90" t="s">
        <v>4224</v>
      </c>
      <c r="K96" s="90" t="s">
        <v>4225</v>
      </c>
      <c r="L96" s="90" t="s">
        <v>4496</v>
      </c>
      <c r="M96" s="88">
        <v>43466</v>
      </c>
    </row>
    <row r="97" spans="1:13" ht="33.75" x14ac:dyDescent="0.25">
      <c r="A97" s="89">
        <v>672</v>
      </c>
      <c r="B97" s="88">
        <v>42802</v>
      </c>
      <c r="C97" s="89" t="s">
        <v>4497</v>
      </c>
      <c r="D97" s="89" t="s">
        <v>4202</v>
      </c>
      <c r="E97" s="89" t="s">
        <v>4219</v>
      </c>
      <c r="F97" s="89" t="s">
        <v>4295</v>
      </c>
      <c r="G97" s="89" t="s">
        <v>4296</v>
      </c>
      <c r="H97" s="89" t="s">
        <v>4297</v>
      </c>
      <c r="I97" s="89">
        <v>1E-3</v>
      </c>
      <c r="J97" s="90" t="s">
        <v>4227</v>
      </c>
      <c r="K97" s="90" t="s">
        <v>4258</v>
      </c>
      <c r="L97" s="90" t="s">
        <v>4498</v>
      </c>
      <c r="M97" s="88">
        <v>42767</v>
      </c>
    </row>
    <row r="98" spans="1:13" ht="45" x14ac:dyDescent="0.25">
      <c r="A98" s="89">
        <v>679</v>
      </c>
      <c r="B98" s="88">
        <v>42802</v>
      </c>
      <c r="C98" s="89" t="s">
        <v>4499</v>
      </c>
      <c r="D98" s="89" t="s">
        <v>4202</v>
      </c>
      <c r="E98" s="89" t="s">
        <v>4219</v>
      </c>
      <c r="F98" s="89" t="s">
        <v>4295</v>
      </c>
      <c r="G98" s="89" t="s">
        <v>4296</v>
      </c>
      <c r="H98" s="89" t="s">
        <v>4297</v>
      </c>
      <c r="I98" s="89">
        <v>6.6000000000000003E-2</v>
      </c>
      <c r="J98" s="90" t="s">
        <v>4332</v>
      </c>
      <c r="K98" s="90" t="s">
        <v>4500</v>
      </c>
      <c r="L98" s="90" t="s">
        <v>4501</v>
      </c>
      <c r="M98" s="88">
        <v>42917</v>
      </c>
    </row>
    <row r="99" spans="1:13" ht="33.75" x14ac:dyDescent="0.25">
      <c r="A99" s="89">
        <v>803</v>
      </c>
      <c r="B99" s="88">
        <v>42802</v>
      </c>
      <c r="C99" s="89" t="s">
        <v>4502</v>
      </c>
      <c r="D99" s="89" t="s">
        <v>4202</v>
      </c>
      <c r="E99" s="89" t="s">
        <v>4204</v>
      </c>
      <c r="F99" s="89" t="s">
        <v>4295</v>
      </c>
      <c r="G99" s="89" t="s">
        <v>4296</v>
      </c>
      <c r="H99" s="89" t="s">
        <v>4297</v>
      </c>
      <c r="I99" s="89">
        <v>0.10299999999999999</v>
      </c>
      <c r="J99" s="90" t="s">
        <v>4205</v>
      </c>
      <c r="K99" s="90" t="s">
        <v>4212</v>
      </c>
      <c r="L99" s="90" t="s">
        <v>4253</v>
      </c>
      <c r="M99" s="88">
        <v>42948</v>
      </c>
    </row>
    <row r="100" spans="1:13" ht="45" x14ac:dyDescent="0.25">
      <c r="A100" s="89">
        <v>1080</v>
      </c>
      <c r="B100" s="88">
        <v>42802</v>
      </c>
      <c r="C100" s="89" t="s">
        <v>4503</v>
      </c>
      <c r="D100" s="89" t="s">
        <v>4202</v>
      </c>
      <c r="E100" s="89" t="s">
        <v>4219</v>
      </c>
      <c r="F100" s="89" t="s">
        <v>4295</v>
      </c>
      <c r="G100" s="89" t="s">
        <v>4296</v>
      </c>
      <c r="H100" s="89" t="s">
        <v>4297</v>
      </c>
      <c r="I100" s="89">
        <v>0.34799999999999998</v>
      </c>
      <c r="J100" s="90" t="s">
        <v>4504</v>
      </c>
      <c r="K100" s="90" t="s">
        <v>4241</v>
      </c>
      <c r="L100" s="90" t="s">
        <v>4505</v>
      </c>
      <c r="M100" s="88">
        <v>42917</v>
      </c>
    </row>
    <row r="101" spans="1:13" ht="56.25" x14ac:dyDescent="0.25">
      <c r="A101" s="89">
        <v>698</v>
      </c>
      <c r="B101" s="88">
        <v>42804</v>
      </c>
      <c r="C101" s="89" t="s">
        <v>4506</v>
      </c>
      <c r="D101" s="89" t="s">
        <v>4202</v>
      </c>
      <c r="E101" s="89" t="s">
        <v>4219</v>
      </c>
      <c r="F101" s="89" t="s">
        <v>4295</v>
      </c>
      <c r="G101" s="89" t="s">
        <v>4296</v>
      </c>
      <c r="H101" s="89" t="s">
        <v>4297</v>
      </c>
      <c r="I101" s="89">
        <v>7.3499999999999996E-2</v>
      </c>
      <c r="J101" s="90" t="s">
        <v>4332</v>
      </c>
      <c r="K101" s="90" t="s">
        <v>4500</v>
      </c>
      <c r="L101" s="90" t="s">
        <v>4501</v>
      </c>
      <c r="M101" s="88">
        <v>42917</v>
      </c>
    </row>
    <row r="102" spans="1:13" ht="33.75" x14ac:dyDescent="0.25">
      <c r="A102" s="89">
        <v>1081</v>
      </c>
      <c r="B102" s="88">
        <v>42804</v>
      </c>
      <c r="C102" s="89" t="s">
        <v>4507</v>
      </c>
      <c r="D102" s="89" t="s">
        <v>4202</v>
      </c>
      <c r="E102" s="89" t="s">
        <v>4219</v>
      </c>
      <c r="F102" s="89" t="s">
        <v>4295</v>
      </c>
      <c r="G102" s="89" t="s">
        <v>4296</v>
      </c>
      <c r="H102" s="89" t="s">
        <v>4297</v>
      </c>
      <c r="I102" s="89">
        <v>0.06</v>
      </c>
      <c r="J102" s="90" t="s">
        <v>17</v>
      </c>
      <c r="K102" s="90" t="s">
        <v>4333</v>
      </c>
      <c r="L102" s="90" t="s">
        <v>4508</v>
      </c>
      <c r="M102" s="88">
        <v>42948</v>
      </c>
    </row>
    <row r="103" spans="1:13" ht="22.5" x14ac:dyDescent="0.25">
      <c r="A103" s="89">
        <v>1082</v>
      </c>
      <c r="B103" s="88">
        <v>42804</v>
      </c>
      <c r="C103" s="89" t="s">
        <v>4509</v>
      </c>
      <c r="D103" s="89" t="s">
        <v>4202</v>
      </c>
      <c r="E103" s="89" t="s">
        <v>4204</v>
      </c>
      <c r="F103" s="89" t="s">
        <v>4295</v>
      </c>
      <c r="G103" s="89" t="s">
        <v>4296</v>
      </c>
      <c r="H103" s="89" t="s">
        <v>4297</v>
      </c>
      <c r="I103" s="89">
        <v>0.27</v>
      </c>
      <c r="J103" s="90" t="s">
        <v>4208</v>
      </c>
      <c r="K103" s="90" t="s">
        <v>4263</v>
      </c>
      <c r="L103" s="90" t="s">
        <v>4253</v>
      </c>
      <c r="M103" s="88">
        <v>42979</v>
      </c>
    </row>
    <row r="104" spans="1:13" ht="45" x14ac:dyDescent="0.25">
      <c r="A104" s="89">
        <v>1084</v>
      </c>
      <c r="B104" s="88">
        <v>42808</v>
      </c>
      <c r="C104" s="89" t="s">
        <v>4510</v>
      </c>
      <c r="D104" s="89" t="s">
        <v>4202</v>
      </c>
      <c r="E104" s="89" t="s">
        <v>4219</v>
      </c>
      <c r="F104" s="89" t="s">
        <v>4295</v>
      </c>
      <c r="G104" s="89" t="s">
        <v>4296</v>
      </c>
      <c r="H104" s="89" t="s">
        <v>4297</v>
      </c>
      <c r="I104" s="89">
        <v>2.16E-3</v>
      </c>
      <c r="J104" s="90" t="s">
        <v>4208</v>
      </c>
      <c r="K104" s="90" t="s">
        <v>4511</v>
      </c>
      <c r="L104" s="90" t="s">
        <v>4512</v>
      </c>
      <c r="M104" s="88">
        <v>42826</v>
      </c>
    </row>
    <row r="105" spans="1:13" ht="45" x14ac:dyDescent="0.25">
      <c r="A105" s="89">
        <v>710</v>
      </c>
      <c r="B105" s="88">
        <v>42809</v>
      </c>
      <c r="C105" s="89" t="s">
        <v>4515</v>
      </c>
      <c r="D105" s="89" t="s">
        <v>4202</v>
      </c>
      <c r="E105" s="89" t="s">
        <v>4219</v>
      </c>
      <c r="F105" s="89" t="s">
        <v>4295</v>
      </c>
      <c r="G105" s="89" t="s">
        <v>4296</v>
      </c>
      <c r="H105" s="89" t="s">
        <v>4297</v>
      </c>
      <c r="I105" s="89">
        <v>135.35</v>
      </c>
      <c r="J105" s="90" t="s">
        <v>4216</v>
      </c>
      <c r="K105" s="90" t="s">
        <v>4516</v>
      </c>
      <c r="L105" s="90" t="s">
        <v>4517</v>
      </c>
      <c r="M105" s="88">
        <v>43617</v>
      </c>
    </row>
    <row r="106" spans="1:13" ht="45" x14ac:dyDescent="0.25">
      <c r="A106" s="89">
        <v>922</v>
      </c>
      <c r="B106" s="88">
        <v>42809</v>
      </c>
      <c r="C106" s="89" t="s">
        <v>4518</v>
      </c>
      <c r="D106" s="89" t="s">
        <v>4202</v>
      </c>
      <c r="E106" s="89" t="s">
        <v>4219</v>
      </c>
      <c r="F106" s="89" t="s">
        <v>4295</v>
      </c>
      <c r="G106" s="89" t="s">
        <v>4296</v>
      </c>
      <c r="H106" s="89" t="s">
        <v>4297</v>
      </c>
      <c r="I106" s="89">
        <v>2.8E-3</v>
      </c>
      <c r="J106" s="90" t="s">
        <v>17</v>
      </c>
      <c r="K106" s="90" t="s">
        <v>4519</v>
      </c>
      <c r="L106" s="90" t="s">
        <v>4520</v>
      </c>
      <c r="M106" s="88">
        <v>42856</v>
      </c>
    </row>
    <row r="107" spans="1:13" ht="56.25" x14ac:dyDescent="0.25">
      <c r="A107" s="89">
        <v>1085</v>
      </c>
      <c r="B107" s="88">
        <v>42810</v>
      </c>
      <c r="C107" s="89" t="s">
        <v>4521</v>
      </c>
      <c r="D107" s="89" t="s">
        <v>4202</v>
      </c>
      <c r="E107" s="89" t="s">
        <v>4219</v>
      </c>
      <c r="F107" s="89" t="s">
        <v>4295</v>
      </c>
      <c r="G107" s="89" t="s">
        <v>4296</v>
      </c>
      <c r="H107" s="89" t="s">
        <v>4297</v>
      </c>
      <c r="I107" s="89">
        <v>1.6959999999999999E-2</v>
      </c>
      <c r="J107" s="90" t="s">
        <v>4233</v>
      </c>
      <c r="K107" s="90" t="s">
        <v>4234</v>
      </c>
      <c r="L107" s="90" t="s">
        <v>4522</v>
      </c>
      <c r="M107" s="88">
        <v>42917</v>
      </c>
    </row>
    <row r="108" spans="1:13" ht="22.5" x14ac:dyDescent="0.25">
      <c r="A108" s="89">
        <v>69</v>
      </c>
      <c r="B108" s="88">
        <v>42811</v>
      </c>
      <c r="C108" s="89" t="s">
        <v>4523</v>
      </c>
      <c r="D108" s="89" t="s">
        <v>4202</v>
      </c>
      <c r="E108" s="89" t="s">
        <v>4219</v>
      </c>
      <c r="F108" s="89" t="s">
        <v>4295</v>
      </c>
      <c r="G108" s="89" t="s">
        <v>4296</v>
      </c>
      <c r="H108" s="89" t="s">
        <v>4297</v>
      </c>
      <c r="I108" s="89">
        <v>0.19600000000000001</v>
      </c>
      <c r="J108" s="90" t="s">
        <v>17</v>
      </c>
      <c r="K108" s="90" t="s">
        <v>4430</v>
      </c>
      <c r="L108" s="90" t="s">
        <v>4524</v>
      </c>
      <c r="M108" s="88">
        <v>43040</v>
      </c>
    </row>
    <row r="109" spans="1:13" ht="33.75" x14ac:dyDescent="0.25">
      <c r="A109" s="89">
        <v>90</v>
      </c>
      <c r="B109" s="88">
        <v>42811</v>
      </c>
      <c r="C109" s="89" t="s">
        <v>4525</v>
      </c>
      <c r="D109" s="89" t="s">
        <v>4202</v>
      </c>
      <c r="E109" s="89" t="s">
        <v>4219</v>
      </c>
      <c r="F109" s="89" t="s">
        <v>4295</v>
      </c>
      <c r="G109" s="89" t="s">
        <v>4296</v>
      </c>
      <c r="H109" s="89" t="s">
        <v>4297</v>
      </c>
      <c r="I109" s="89">
        <v>0.34560000000000002</v>
      </c>
      <c r="J109" s="90" t="s">
        <v>4205</v>
      </c>
      <c r="K109" s="90" t="s">
        <v>4206</v>
      </c>
      <c r="L109" s="90" t="s">
        <v>4526</v>
      </c>
      <c r="M109" s="88">
        <v>42887</v>
      </c>
    </row>
    <row r="110" spans="1:13" ht="33.75" x14ac:dyDescent="0.25">
      <c r="A110" s="89">
        <v>261</v>
      </c>
      <c r="B110" s="88">
        <v>42816</v>
      </c>
      <c r="C110" s="89" t="s">
        <v>4527</v>
      </c>
      <c r="D110" s="89" t="s">
        <v>4202</v>
      </c>
      <c r="E110" s="89" t="s">
        <v>4204</v>
      </c>
      <c r="F110" s="89" t="s">
        <v>4295</v>
      </c>
      <c r="G110" s="89" t="s">
        <v>4296</v>
      </c>
      <c r="H110" s="89" t="s">
        <v>4297</v>
      </c>
      <c r="I110" s="89">
        <v>0.36</v>
      </c>
      <c r="J110" s="90" t="s">
        <v>4236</v>
      </c>
      <c r="K110" s="90" t="s">
        <v>4528</v>
      </c>
      <c r="L110" s="90" t="s">
        <v>4529</v>
      </c>
      <c r="M110" s="88">
        <v>43070</v>
      </c>
    </row>
    <row r="111" spans="1:13" ht="33.75" x14ac:dyDescent="0.25">
      <c r="A111" s="89">
        <v>656</v>
      </c>
      <c r="B111" s="88">
        <v>42816</v>
      </c>
      <c r="C111" s="89" t="s">
        <v>4530</v>
      </c>
      <c r="D111" s="89" t="s">
        <v>4202</v>
      </c>
      <c r="E111" s="89" t="s">
        <v>4204</v>
      </c>
      <c r="F111" s="89" t="s">
        <v>4295</v>
      </c>
      <c r="G111" s="89" t="s">
        <v>4296</v>
      </c>
      <c r="H111" s="89" t="s">
        <v>4297</v>
      </c>
      <c r="I111" s="89">
        <v>0.12</v>
      </c>
      <c r="J111" s="90" t="s">
        <v>4236</v>
      </c>
      <c r="K111" s="90" t="s">
        <v>4447</v>
      </c>
      <c r="L111" s="90" t="s">
        <v>4529</v>
      </c>
      <c r="M111" s="88">
        <v>43070</v>
      </c>
    </row>
    <row r="112" spans="1:13" ht="33.75" x14ac:dyDescent="0.25">
      <c r="A112" s="89">
        <v>666</v>
      </c>
      <c r="B112" s="88">
        <v>42816</v>
      </c>
      <c r="C112" s="89" t="s">
        <v>4531</v>
      </c>
      <c r="D112" s="89" t="s">
        <v>4202</v>
      </c>
      <c r="E112" s="89" t="s">
        <v>4204</v>
      </c>
      <c r="F112" s="89" t="s">
        <v>4295</v>
      </c>
      <c r="G112" s="89" t="s">
        <v>4296</v>
      </c>
      <c r="H112" s="89" t="s">
        <v>4297</v>
      </c>
      <c r="I112" s="89">
        <v>0.2</v>
      </c>
      <c r="J112" s="90" t="s">
        <v>4236</v>
      </c>
      <c r="K112" s="90" t="s">
        <v>4528</v>
      </c>
      <c r="L112" s="90" t="s">
        <v>4529</v>
      </c>
      <c r="M112" s="88">
        <v>43070</v>
      </c>
    </row>
    <row r="113" spans="1:13" ht="45" x14ac:dyDescent="0.25">
      <c r="A113" s="89">
        <v>1089</v>
      </c>
      <c r="B113" s="88">
        <v>42818</v>
      </c>
      <c r="C113" s="89" t="s">
        <v>4532</v>
      </c>
      <c r="D113" s="89" t="s">
        <v>4202</v>
      </c>
      <c r="E113" s="89" t="s">
        <v>4219</v>
      </c>
      <c r="F113" s="89" t="s">
        <v>4295</v>
      </c>
      <c r="G113" s="89" t="s">
        <v>4296</v>
      </c>
      <c r="H113" s="89" t="s">
        <v>4297</v>
      </c>
      <c r="I113" s="89">
        <v>0.18</v>
      </c>
      <c r="J113" s="90" t="s">
        <v>4227</v>
      </c>
      <c r="K113" s="90" t="s">
        <v>4533</v>
      </c>
      <c r="L113" s="90" t="s">
        <v>4534</v>
      </c>
      <c r="M113" s="88">
        <v>42948</v>
      </c>
    </row>
    <row r="114" spans="1:13" ht="45" x14ac:dyDescent="0.25">
      <c r="A114" s="89">
        <v>889</v>
      </c>
      <c r="B114" s="88">
        <v>42829</v>
      </c>
      <c r="C114" s="89" t="s">
        <v>4536</v>
      </c>
      <c r="D114" s="89" t="s">
        <v>4202</v>
      </c>
      <c r="E114" s="89" t="s">
        <v>4219</v>
      </c>
      <c r="F114" s="89" t="s">
        <v>4295</v>
      </c>
      <c r="G114" s="89" t="s">
        <v>4296</v>
      </c>
      <c r="H114" s="89" t="s">
        <v>4297</v>
      </c>
      <c r="I114" s="89">
        <v>0.8</v>
      </c>
      <c r="J114" s="90" t="s">
        <v>4224</v>
      </c>
      <c r="K114" s="90" t="s">
        <v>4225</v>
      </c>
      <c r="L114" s="90" t="s">
        <v>4537</v>
      </c>
      <c r="M114" s="88">
        <v>42979</v>
      </c>
    </row>
    <row r="115" spans="1:13" ht="33.75" x14ac:dyDescent="0.25">
      <c r="A115" s="89">
        <v>913</v>
      </c>
      <c r="B115" s="88">
        <v>42832</v>
      </c>
      <c r="C115" s="89" t="s">
        <v>4539</v>
      </c>
      <c r="D115" s="89" t="s">
        <v>4202</v>
      </c>
      <c r="E115" s="89" t="s">
        <v>4219</v>
      </c>
      <c r="F115" s="89" t="s">
        <v>4295</v>
      </c>
      <c r="G115" s="89" t="s">
        <v>4296</v>
      </c>
      <c r="H115" s="89" t="s">
        <v>4297</v>
      </c>
      <c r="I115" s="89">
        <v>1.2E-2</v>
      </c>
      <c r="J115" s="90" t="s">
        <v>4227</v>
      </c>
      <c r="K115" s="90" t="s">
        <v>4540</v>
      </c>
      <c r="L115" s="90" t="s">
        <v>4541</v>
      </c>
      <c r="M115" s="88">
        <v>42856</v>
      </c>
    </row>
    <row r="116" spans="1:13" ht="33.75" x14ac:dyDescent="0.25">
      <c r="A116" s="89">
        <v>859</v>
      </c>
      <c r="B116" s="88">
        <v>42843</v>
      </c>
      <c r="C116" s="89" t="s">
        <v>4542</v>
      </c>
      <c r="D116" s="89" t="s">
        <v>4202</v>
      </c>
      <c r="E116" s="89" t="s">
        <v>4204</v>
      </c>
      <c r="F116" s="89" t="s">
        <v>4295</v>
      </c>
      <c r="G116" s="89" t="s">
        <v>4296</v>
      </c>
      <c r="H116" s="89" t="s">
        <v>4297</v>
      </c>
      <c r="I116" s="89">
        <v>0.24</v>
      </c>
      <c r="J116" s="90" t="s">
        <v>4205</v>
      </c>
      <c r="K116" s="90" t="s">
        <v>4543</v>
      </c>
      <c r="L116" s="90" t="s">
        <v>4544</v>
      </c>
      <c r="M116" s="88">
        <v>43070</v>
      </c>
    </row>
    <row r="117" spans="1:13" ht="22.5" x14ac:dyDescent="0.25">
      <c r="A117" s="89">
        <v>514</v>
      </c>
      <c r="B117" s="88">
        <v>42846</v>
      </c>
      <c r="C117" s="89" t="s">
        <v>4545</v>
      </c>
      <c r="D117" s="89" t="s">
        <v>4202</v>
      </c>
      <c r="E117" s="89" t="s">
        <v>4219</v>
      </c>
      <c r="F117" s="89" t="s">
        <v>4295</v>
      </c>
      <c r="G117" s="89" t="s">
        <v>4296</v>
      </c>
      <c r="H117" s="89" t="s">
        <v>4297</v>
      </c>
      <c r="I117" s="89">
        <v>7.6100000000000001E-2</v>
      </c>
      <c r="J117" s="90" t="s">
        <v>4227</v>
      </c>
      <c r="K117" s="90" t="s">
        <v>4228</v>
      </c>
      <c r="L117" s="90" t="s">
        <v>4546</v>
      </c>
      <c r="M117" s="88">
        <v>42856</v>
      </c>
    </row>
    <row r="118" spans="1:13" ht="33.75" x14ac:dyDescent="0.25">
      <c r="A118" s="89">
        <v>854</v>
      </c>
      <c r="B118" s="88">
        <v>42846</v>
      </c>
      <c r="C118" s="89" t="s">
        <v>4547</v>
      </c>
      <c r="D118" s="89" t="s">
        <v>4202</v>
      </c>
      <c r="E118" s="89" t="s">
        <v>4219</v>
      </c>
      <c r="F118" s="89" t="s">
        <v>4295</v>
      </c>
      <c r="G118" s="89" t="s">
        <v>4296</v>
      </c>
      <c r="H118" s="89" t="s">
        <v>4297</v>
      </c>
      <c r="I118" s="89">
        <v>2.5000000000000001E-3</v>
      </c>
      <c r="J118" s="90" t="s">
        <v>4235</v>
      </c>
      <c r="K118" s="90" t="s">
        <v>4548</v>
      </c>
      <c r="L118" s="90" t="s">
        <v>4549</v>
      </c>
      <c r="M118" s="88">
        <v>42856</v>
      </c>
    </row>
    <row r="119" spans="1:13" ht="45" x14ac:dyDescent="0.25">
      <c r="A119" s="89">
        <v>608</v>
      </c>
      <c r="B119" s="88">
        <v>42852</v>
      </c>
      <c r="C119" s="89" t="s">
        <v>4550</v>
      </c>
      <c r="D119" s="89" t="s">
        <v>4202</v>
      </c>
      <c r="E119" s="89" t="s">
        <v>4219</v>
      </c>
      <c r="F119" s="89" t="s">
        <v>4295</v>
      </c>
      <c r="G119" s="89" t="s">
        <v>4296</v>
      </c>
      <c r="H119" s="89" t="s">
        <v>4297</v>
      </c>
      <c r="I119" s="89">
        <v>0.15</v>
      </c>
      <c r="J119" s="90" t="s">
        <v>4224</v>
      </c>
      <c r="K119" s="90" t="s">
        <v>4225</v>
      </c>
      <c r="L119" s="90" t="s">
        <v>4551</v>
      </c>
      <c r="M119" s="88">
        <v>42856</v>
      </c>
    </row>
    <row r="120" spans="1:13" ht="22.5" x14ac:dyDescent="0.25">
      <c r="A120" s="89">
        <v>970</v>
      </c>
      <c r="B120" s="88">
        <v>42858</v>
      </c>
      <c r="C120" s="89" t="s">
        <v>4552</v>
      </c>
      <c r="D120" s="89" t="s">
        <v>4202</v>
      </c>
      <c r="E120" s="89" t="s">
        <v>4219</v>
      </c>
      <c r="F120" s="89" t="s">
        <v>4295</v>
      </c>
      <c r="G120" s="89" t="s">
        <v>4296</v>
      </c>
      <c r="H120" s="89" t="s">
        <v>4297</v>
      </c>
      <c r="I120" s="89">
        <v>2.5000000000000001E-2</v>
      </c>
      <c r="J120" s="90" t="s">
        <v>4231</v>
      </c>
      <c r="K120" s="90" t="s">
        <v>4232</v>
      </c>
      <c r="L120" s="90" t="s">
        <v>4395</v>
      </c>
      <c r="M120" s="88">
        <v>42887</v>
      </c>
    </row>
    <row r="121" spans="1:13" ht="22.5" x14ac:dyDescent="0.25">
      <c r="A121" s="89">
        <v>1110</v>
      </c>
      <c r="B121" s="88">
        <v>42858</v>
      </c>
      <c r="C121" s="89" t="s">
        <v>4553</v>
      </c>
      <c r="D121" s="89" t="s">
        <v>4202</v>
      </c>
      <c r="E121" s="89" t="s">
        <v>4219</v>
      </c>
      <c r="F121" s="89" t="s">
        <v>4295</v>
      </c>
      <c r="G121" s="89" t="s">
        <v>4296</v>
      </c>
      <c r="H121" s="89" t="s">
        <v>4297</v>
      </c>
      <c r="I121" s="89">
        <v>1.2E-2</v>
      </c>
      <c r="J121" s="90" t="s">
        <v>4205</v>
      </c>
      <c r="K121" s="90" t="s">
        <v>4206</v>
      </c>
      <c r="L121" s="90" t="s">
        <v>4554</v>
      </c>
      <c r="M121" s="88">
        <v>42887</v>
      </c>
    </row>
    <row r="122" spans="1:13" ht="22.5" x14ac:dyDescent="0.25">
      <c r="A122" s="89">
        <v>890</v>
      </c>
      <c r="B122" s="88">
        <v>42865</v>
      </c>
      <c r="C122" s="89" t="s">
        <v>4555</v>
      </c>
      <c r="D122" s="89" t="s">
        <v>4202</v>
      </c>
      <c r="E122" s="89" t="s">
        <v>4204</v>
      </c>
      <c r="F122" s="89" t="s">
        <v>4295</v>
      </c>
      <c r="G122" s="89" t="s">
        <v>4296</v>
      </c>
      <c r="H122" s="89" t="s">
        <v>4297</v>
      </c>
      <c r="I122" s="89">
        <v>7.0000000000000007E-2</v>
      </c>
      <c r="J122" s="90" t="s">
        <v>4205</v>
      </c>
      <c r="K122" s="90" t="s">
        <v>4206</v>
      </c>
      <c r="L122" s="90" t="s">
        <v>4253</v>
      </c>
      <c r="M122" s="88">
        <v>43040</v>
      </c>
    </row>
    <row r="123" spans="1:13" ht="22.5" x14ac:dyDescent="0.25">
      <c r="A123" s="89">
        <v>891</v>
      </c>
      <c r="B123" s="88">
        <v>42865</v>
      </c>
      <c r="C123" s="89" t="s">
        <v>4556</v>
      </c>
      <c r="D123" s="89" t="s">
        <v>4202</v>
      </c>
      <c r="E123" s="89" t="s">
        <v>4204</v>
      </c>
      <c r="F123" s="89" t="s">
        <v>4295</v>
      </c>
      <c r="G123" s="89" t="s">
        <v>4296</v>
      </c>
      <c r="H123" s="89" t="s">
        <v>4297</v>
      </c>
      <c r="I123" s="89">
        <v>0.05</v>
      </c>
      <c r="J123" s="90" t="s">
        <v>4205</v>
      </c>
      <c r="K123" s="90" t="s">
        <v>4206</v>
      </c>
      <c r="L123" s="90" t="s">
        <v>4253</v>
      </c>
      <c r="M123" s="88">
        <v>43040</v>
      </c>
    </row>
    <row r="124" spans="1:13" ht="22.5" x14ac:dyDescent="0.25">
      <c r="A124" s="89">
        <v>1097</v>
      </c>
      <c r="B124" s="88">
        <v>42865</v>
      </c>
      <c r="C124" s="89" t="s">
        <v>4557</v>
      </c>
      <c r="D124" s="89" t="s">
        <v>4202</v>
      </c>
      <c r="E124" s="89" t="s">
        <v>4219</v>
      </c>
      <c r="F124" s="89" t="s">
        <v>4295</v>
      </c>
      <c r="G124" s="89" t="s">
        <v>4296</v>
      </c>
      <c r="H124" s="89" t="s">
        <v>4297</v>
      </c>
      <c r="I124" s="89">
        <v>8.3000000000000004E-2</v>
      </c>
      <c r="J124" s="90" t="s">
        <v>4205</v>
      </c>
      <c r="K124" s="90" t="s">
        <v>4558</v>
      </c>
      <c r="L124" s="90" t="s">
        <v>4315</v>
      </c>
      <c r="M124" s="88">
        <v>42917</v>
      </c>
    </row>
    <row r="125" spans="1:13" ht="22.5" x14ac:dyDescent="0.25">
      <c r="A125" s="89">
        <v>1113</v>
      </c>
      <c r="B125" s="88">
        <v>42865</v>
      </c>
      <c r="C125" s="89" t="s">
        <v>4559</v>
      </c>
      <c r="D125" s="89" t="s">
        <v>4202</v>
      </c>
      <c r="E125" s="89" t="s">
        <v>4204</v>
      </c>
      <c r="F125" s="89" t="s">
        <v>4295</v>
      </c>
      <c r="G125" s="89" t="s">
        <v>4296</v>
      </c>
      <c r="H125" s="89" t="s">
        <v>4297</v>
      </c>
      <c r="I125" s="89">
        <v>5.5E-2</v>
      </c>
      <c r="J125" s="90" t="s">
        <v>4208</v>
      </c>
      <c r="K125" s="90" t="s">
        <v>4312</v>
      </c>
      <c r="L125" s="90" t="s">
        <v>4253</v>
      </c>
      <c r="M125" s="88">
        <v>43040</v>
      </c>
    </row>
    <row r="126" spans="1:13" ht="33.75" x14ac:dyDescent="0.25">
      <c r="A126" s="89">
        <v>1115</v>
      </c>
      <c r="B126" s="88">
        <v>42865</v>
      </c>
      <c r="C126" s="89" t="s">
        <v>4560</v>
      </c>
      <c r="D126" s="89" t="s">
        <v>4202</v>
      </c>
      <c r="E126" s="89" t="s">
        <v>4219</v>
      </c>
      <c r="F126" s="89" t="s">
        <v>4295</v>
      </c>
      <c r="G126" s="89" t="s">
        <v>4296</v>
      </c>
      <c r="H126" s="89" t="s">
        <v>4297</v>
      </c>
      <c r="I126" s="89">
        <v>3.0000000000000001E-3</v>
      </c>
      <c r="J126" s="90" t="s">
        <v>4272</v>
      </c>
      <c r="K126" s="90" t="s">
        <v>4273</v>
      </c>
      <c r="L126" s="90" t="s">
        <v>4561</v>
      </c>
      <c r="M126" s="88">
        <v>42979</v>
      </c>
    </row>
    <row r="127" spans="1:13" ht="33.75" x14ac:dyDescent="0.25">
      <c r="A127" s="89">
        <v>1116</v>
      </c>
      <c r="B127" s="88">
        <v>42865</v>
      </c>
      <c r="C127" s="89" t="s">
        <v>4562</v>
      </c>
      <c r="D127" s="89" t="s">
        <v>4202</v>
      </c>
      <c r="E127" s="89" t="s">
        <v>4219</v>
      </c>
      <c r="F127" s="89" t="s">
        <v>4295</v>
      </c>
      <c r="G127" s="89" t="s">
        <v>4296</v>
      </c>
      <c r="H127" s="89" t="s">
        <v>4297</v>
      </c>
      <c r="I127" s="89">
        <v>7.4999999999999997E-2</v>
      </c>
      <c r="J127" s="90" t="s">
        <v>4254</v>
      </c>
      <c r="K127" s="90" t="s">
        <v>4424</v>
      </c>
      <c r="L127" s="90" t="s">
        <v>4563</v>
      </c>
      <c r="M127" s="88">
        <v>42948</v>
      </c>
    </row>
    <row r="128" spans="1:13" ht="22.5" x14ac:dyDescent="0.25">
      <c r="A128" s="89">
        <v>505</v>
      </c>
      <c r="B128" s="88">
        <v>42866</v>
      </c>
      <c r="C128" s="89" t="s">
        <v>4564</v>
      </c>
      <c r="D128" s="89" t="s">
        <v>4202</v>
      </c>
      <c r="E128" s="89" t="s">
        <v>4219</v>
      </c>
      <c r="F128" s="89" t="s">
        <v>4295</v>
      </c>
      <c r="G128" s="89" t="s">
        <v>4296</v>
      </c>
      <c r="H128" s="89" t="s">
        <v>4297</v>
      </c>
      <c r="I128" s="89">
        <v>0.318</v>
      </c>
      <c r="J128" s="90" t="s">
        <v>4208</v>
      </c>
      <c r="K128" s="90" t="s">
        <v>4211</v>
      </c>
      <c r="L128" s="90" t="s">
        <v>4565</v>
      </c>
      <c r="M128" s="88">
        <v>42826</v>
      </c>
    </row>
    <row r="129" spans="1:13" ht="33.75" x14ac:dyDescent="0.25">
      <c r="A129" s="89">
        <v>1117</v>
      </c>
      <c r="B129" s="88">
        <v>42866</v>
      </c>
      <c r="C129" s="89" t="s">
        <v>4566</v>
      </c>
      <c r="D129" s="89" t="s">
        <v>4202</v>
      </c>
      <c r="E129" s="89" t="s">
        <v>4219</v>
      </c>
      <c r="F129" s="89" t="s">
        <v>4295</v>
      </c>
      <c r="G129" s="89" t="s">
        <v>4296</v>
      </c>
      <c r="H129" s="89" t="s">
        <v>4297</v>
      </c>
      <c r="I129" s="89">
        <v>3.0599999999999998E-3</v>
      </c>
      <c r="J129" s="90" t="s">
        <v>4214</v>
      </c>
      <c r="K129" s="90" t="s">
        <v>4567</v>
      </c>
      <c r="L129" s="90" t="s">
        <v>4568</v>
      </c>
      <c r="M129" s="88">
        <v>42887</v>
      </c>
    </row>
    <row r="130" spans="1:13" ht="22.5" x14ac:dyDescent="0.25">
      <c r="A130" s="89">
        <v>106</v>
      </c>
      <c r="B130" s="88">
        <v>42867</v>
      </c>
      <c r="C130" s="89" t="s">
        <v>4569</v>
      </c>
      <c r="D130" s="89" t="s">
        <v>4202</v>
      </c>
      <c r="E130" s="89" t="s">
        <v>4219</v>
      </c>
      <c r="F130" s="89" t="s">
        <v>4295</v>
      </c>
      <c r="G130" s="89" t="s">
        <v>4296</v>
      </c>
      <c r="H130" s="89" t="s">
        <v>4297</v>
      </c>
      <c r="I130" s="89">
        <v>0.10580000000000001</v>
      </c>
      <c r="J130" s="90" t="s">
        <v>4272</v>
      </c>
      <c r="K130" s="90" t="s">
        <v>4273</v>
      </c>
      <c r="L130" s="90" t="s">
        <v>4570</v>
      </c>
      <c r="M130" s="88">
        <v>42948</v>
      </c>
    </row>
    <row r="131" spans="1:13" ht="45" x14ac:dyDescent="0.25">
      <c r="A131" s="89">
        <v>1098</v>
      </c>
      <c r="B131" s="88">
        <v>42867</v>
      </c>
      <c r="C131" s="89" t="s">
        <v>4571</v>
      </c>
      <c r="D131" s="89" t="s">
        <v>4202</v>
      </c>
      <c r="E131" s="89" t="s">
        <v>4219</v>
      </c>
      <c r="F131" s="89" t="s">
        <v>4295</v>
      </c>
      <c r="G131" s="89" t="s">
        <v>4296</v>
      </c>
      <c r="H131" s="89" t="s">
        <v>4297</v>
      </c>
      <c r="I131" s="89">
        <v>4.0000000000000001E-3</v>
      </c>
      <c r="J131" s="90" t="s">
        <v>4272</v>
      </c>
      <c r="K131" s="90" t="s">
        <v>4273</v>
      </c>
      <c r="L131" s="90" t="s">
        <v>4572</v>
      </c>
      <c r="M131" s="88">
        <v>42095</v>
      </c>
    </row>
    <row r="132" spans="1:13" ht="22.5" x14ac:dyDescent="0.25">
      <c r="A132" s="89">
        <v>1120</v>
      </c>
      <c r="B132" s="88">
        <v>42867</v>
      </c>
      <c r="C132" s="89" t="s">
        <v>4573</v>
      </c>
      <c r="D132" s="89" t="s">
        <v>4202</v>
      </c>
      <c r="E132" s="89" t="s">
        <v>4219</v>
      </c>
      <c r="F132" s="89" t="s">
        <v>4295</v>
      </c>
      <c r="G132" s="89" t="s">
        <v>4296</v>
      </c>
      <c r="H132" s="89" t="s">
        <v>4297</v>
      </c>
      <c r="I132" s="89">
        <v>1.7999999999999999E-2</v>
      </c>
      <c r="J132" s="90" t="s">
        <v>4227</v>
      </c>
      <c r="K132" s="90" t="s">
        <v>4574</v>
      </c>
      <c r="L132" s="90" t="s">
        <v>4575</v>
      </c>
      <c r="M132" s="88">
        <v>42887</v>
      </c>
    </row>
    <row r="133" spans="1:13" ht="22.5" x14ac:dyDescent="0.25">
      <c r="A133" s="89">
        <v>466</v>
      </c>
      <c r="B133" s="88">
        <v>42870</v>
      </c>
      <c r="C133" s="89" t="s">
        <v>4576</v>
      </c>
      <c r="D133" s="89" t="s">
        <v>4202</v>
      </c>
      <c r="E133" s="89" t="s">
        <v>4219</v>
      </c>
      <c r="F133" s="89" t="s">
        <v>4295</v>
      </c>
      <c r="G133" s="89" t="s">
        <v>4296</v>
      </c>
      <c r="H133" s="89" t="s">
        <v>4297</v>
      </c>
      <c r="I133" s="89">
        <v>1.92E-3</v>
      </c>
      <c r="J133" s="90" t="s">
        <v>24</v>
      </c>
      <c r="K133" s="90" t="s">
        <v>4250</v>
      </c>
      <c r="L133" s="90" t="s">
        <v>4577</v>
      </c>
      <c r="M133" s="88">
        <v>43252</v>
      </c>
    </row>
    <row r="134" spans="1:13" ht="45" x14ac:dyDescent="0.25">
      <c r="A134" s="89">
        <v>482</v>
      </c>
      <c r="B134" s="88">
        <v>42870</v>
      </c>
      <c r="C134" s="89" t="s">
        <v>4578</v>
      </c>
      <c r="D134" s="89" t="s">
        <v>4202</v>
      </c>
      <c r="E134" s="89" t="s">
        <v>4219</v>
      </c>
      <c r="F134" s="89" t="s">
        <v>4295</v>
      </c>
      <c r="G134" s="89" t="s">
        <v>4296</v>
      </c>
      <c r="H134" s="89" t="s">
        <v>4297</v>
      </c>
      <c r="I134" s="89">
        <v>2.5000000000000001E-2</v>
      </c>
      <c r="J134" s="90" t="s">
        <v>4227</v>
      </c>
      <c r="K134" s="90" t="s">
        <v>4427</v>
      </c>
      <c r="L134" s="90" t="s">
        <v>4579</v>
      </c>
      <c r="M134" s="88">
        <v>42948</v>
      </c>
    </row>
    <row r="135" spans="1:13" ht="22.5" x14ac:dyDescent="0.25">
      <c r="A135" s="89">
        <v>1122</v>
      </c>
      <c r="B135" s="88">
        <v>42870</v>
      </c>
      <c r="C135" s="89" t="s">
        <v>4580</v>
      </c>
      <c r="D135" s="89" t="s">
        <v>4202</v>
      </c>
      <c r="E135" s="89" t="s">
        <v>4203</v>
      </c>
      <c r="F135" s="89" t="s">
        <v>4295</v>
      </c>
      <c r="G135" s="89" t="s">
        <v>4296</v>
      </c>
      <c r="H135" s="89" t="s">
        <v>4297</v>
      </c>
      <c r="I135" s="89">
        <v>6.9699999999999998E-2</v>
      </c>
      <c r="J135" s="90" t="s">
        <v>4205</v>
      </c>
      <c r="K135" s="90" t="s">
        <v>4206</v>
      </c>
      <c r="L135" s="90" t="s">
        <v>4210</v>
      </c>
      <c r="M135" s="88">
        <v>42948</v>
      </c>
    </row>
    <row r="136" spans="1:13" ht="22.5" x14ac:dyDescent="0.25">
      <c r="A136" s="89">
        <v>1126</v>
      </c>
      <c r="B136" s="88">
        <v>42873</v>
      </c>
      <c r="C136" s="89" t="s">
        <v>4581</v>
      </c>
      <c r="D136" s="89" t="s">
        <v>4202</v>
      </c>
      <c r="E136" s="89" t="s">
        <v>4219</v>
      </c>
      <c r="F136" s="89" t="s">
        <v>4295</v>
      </c>
      <c r="G136" s="89" t="s">
        <v>4296</v>
      </c>
      <c r="H136" s="89" t="s">
        <v>4297</v>
      </c>
      <c r="I136" s="89">
        <v>2.7E-4</v>
      </c>
      <c r="J136" s="90" t="s">
        <v>4272</v>
      </c>
      <c r="K136" s="90" t="s">
        <v>4273</v>
      </c>
      <c r="L136" s="90" t="s">
        <v>4582</v>
      </c>
      <c r="M136" s="88">
        <v>42856</v>
      </c>
    </row>
    <row r="137" spans="1:13" ht="45" x14ac:dyDescent="0.25">
      <c r="A137" s="89">
        <v>12</v>
      </c>
      <c r="B137" s="88">
        <v>42874</v>
      </c>
      <c r="C137" s="89" t="s">
        <v>4583</v>
      </c>
      <c r="D137" s="89" t="s">
        <v>4202</v>
      </c>
      <c r="E137" s="89" t="s">
        <v>4219</v>
      </c>
      <c r="F137" s="89" t="s">
        <v>4295</v>
      </c>
      <c r="G137" s="89" t="s">
        <v>4296</v>
      </c>
      <c r="H137" s="89" t="s">
        <v>4297</v>
      </c>
      <c r="I137" s="89">
        <v>0.14000000000000001</v>
      </c>
      <c r="J137" s="90" t="s">
        <v>4208</v>
      </c>
      <c r="K137" s="90" t="s">
        <v>4263</v>
      </c>
      <c r="L137" s="90" t="s">
        <v>4584</v>
      </c>
      <c r="M137" s="88">
        <v>42979</v>
      </c>
    </row>
    <row r="138" spans="1:13" ht="45" x14ac:dyDescent="0.25">
      <c r="A138" s="89">
        <v>13</v>
      </c>
      <c r="B138" s="88">
        <v>42874</v>
      </c>
      <c r="C138" s="89" t="s">
        <v>4585</v>
      </c>
      <c r="D138" s="89" t="s">
        <v>4202</v>
      </c>
      <c r="E138" s="89" t="s">
        <v>4219</v>
      </c>
      <c r="F138" s="89" t="s">
        <v>4295</v>
      </c>
      <c r="G138" s="89" t="s">
        <v>4296</v>
      </c>
      <c r="H138" s="89" t="s">
        <v>4297</v>
      </c>
      <c r="I138" s="89">
        <v>0.14000000000000001</v>
      </c>
      <c r="J138" s="90" t="s">
        <v>4208</v>
      </c>
      <c r="K138" s="90" t="s">
        <v>4263</v>
      </c>
      <c r="L138" s="90" t="s">
        <v>4584</v>
      </c>
      <c r="M138" s="88">
        <v>42979</v>
      </c>
    </row>
    <row r="139" spans="1:13" ht="22.5" x14ac:dyDescent="0.25">
      <c r="A139" s="89">
        <v>1055</v>
      </c>
      <c r="B139" s="88">
        <v>42879</v>
      </c>
      <c r="C139" s="89" t="s">
        <v>4586</v>
      </c>
      <c r="D139" s="89" t="s">
        <v>4202</v>
      </c>
      <c r="E139" s="89" t="s">
        <v>4203</v>
      </c>
      <c r="F139" s="89" t="s">
        <v>4295</v>
      </c>
      <c r="G139" s="89" t="s">
        <v>4296</v>
      </c>
      <c r="H139" s="89" t="s">
        <v>4297</v>
      </c>
      <c r="I139" s="89">
        <v>0.28408</v>
      </c>
      <c r="J139" s="90" t="s">
        <v>4214</v>
      </c>
      <c r="K139" s="90" t="s">
        <v>4567</v>
      </c>
      <c r="L139" s="90" t="s">
        <v>4210</v>
      </c>
      <c r="M139" s="88">
        <v>42917</v>
      </c>
    </row>
    <row r="140" spans="1:13" ht="22.5" x14ac:dyDescent="0.25">
      <c r="A140" s="89">
        <v>34</v>
      </c>
      <c r="B140" s="88">
        <v>42881</v>
      </c>
      <c r="C140" s="89" t="s">
        <v>4587</v>
      </c>
      <c r="D140" s="89" t="s">
        <v>4202</v>
      </c>
      <c r="E140" s="89" t="s">
        <v>4203</v>
      </c>
      <c r="F140" s="89" t="s">
        <v>4295</v>
      </c>
      <c r="G140" s="89" t="s">
        <v>4296</v>
      </c>
      <c r="H140" s="89" t="s">
        <v>4297</v>
      </c>
      <c r="I140" s="89">
        <v>0.17383999999999999</v>
      </c>
      <c r="J140" s="90" t="s">
        <v>4272</v>
      </c>
      <c r="K140" s="90" t="s">
        <v>4273</v>
      </c>
      <c r="L140" s="90" t="s">
        <v>4210</v>
      </c>
      <c r="M140" s="88">
        <v>42917</v>
      </c>
    </row>
    <row r="141" spans="1:13" ht="33.75" x14ac:dyDescent="0.25">
      <c r="A141" s="89">
        <v>1032</v>
      </c>
      <c r="B141" s="88">
        <v>42881</v>
      </c>
      <c r="C141" s="89" t="s">
        <v>4588</v>
      </c>
      <c r="D141" s="89" t="s">
        <v>4202</v>
      </c>
      <c r="E141" s="89" t="s">
        <v>4219</v>
      </c>
      <c r="F141" s="89" t="s">
        <v>4295</v>
      </c>
      <c r="G141" s="89" t="s">
        <v>4296</v>
      </c>
      <c r="H141" s="89" t="s">
        <v>4297</v>
      </c>
      <c r="I141" s="89">
        <v>0.97499999999999998</v>
      </c>
      <c r="J141" s="90" t="s">
        <v>4208</v>
      </c>
      <c r="K141" s="90" t="s">
        <v>4312</v>
      </c>
      <c r="L141" s="90" t="s">
        <v>4589</v>
      </c>
      <c r="M141" s="88">
        <v>43525</v>
      </c>
    </row>
    <row r="142" spans="1:13" ht="33.75" x14ac:dyDescent="0.25">
      <c r="A142" s="89">
        <v>1033</v>
      </c>
      <c r="B142" s="88">
        <v>42881</v>
      </c>
      <c r="C142" s="89" t="s">
        <v>4590</v>
      </c>
      <c r="D142" s="89" t="s">
        <v>4202</v>
      </c>
      <c r="E142" s="89" t="s">
        <v>4219</v>
      </c>
      <c r="F142" s="89" t="s">
        <v>4295</v>
      </c>
      <c r="G142" s="89" t="s">
        <v>4296</v>
      </c>
      <c r="H142" s="89" t="s">
        <v>4297</v>
      </c>
      <c r="I142" s="89">
        <v>0.65</v>
      </c>
      <c r="J142" s="90" t="s">
        <v>4208</v>
      </c>
      <c r="K142" s="90" t="s">
        <v>4312</v>
      </c>
      <c r="L142" s="90" t="s">
        <v>4589</v>
      </c>
      <c r="M142" s="88">
        <v>43525</v>
      </c>
    </row>
    <row r="143" spans="1:13" ht="22.5" x14ac:dyDescent="0.25">
      <c r="A143" s="89">
        <v>1112</v>
      </c>
      <c r="B143" s="88">
        <v>42881</v>
      </c>
      <c r="C143" s="89" t="s">
        <v>4591</v>
      </c>
      <c r="D143" s="89" t="s">
        <v>4202</v>
      </c>
      <c r="E143" s="89" t="s">
        <v>4219</v>
      </c>
      <c r="F143" s="89" t="s">
        <v>4295</v>
      </c>
      <c r="G143" s="89" t="s">
        <v>4296</v>
      </c>
      <c r="H143" s="89" t="s">
        <v>4297</v>
      </c>
      <c r="I143" s="89">
        <v>0.97499999999999998</v>
      </c>
      <c r="J143" s="90" t="s">
        <v>4208</v>
      </c>
      <c r="K143" s="90" t="s">
        <v>4312</v>
      </c>
      <c r="L143" s="90" t="s">
        <v>4592</v>
      </c>
      <c r="M143" s="88">
        <v>43611</v>
      </c>
    </row>
    <row r="144" spans="1:13" ht="22.5" x14ac:dyDescent="0.25">
      <c r="A144" s="89">
        <v>556</v>
      </c>
      <c r="B144" s="88">
        <v>42885</v>
      </c>
      <c r="C144" s="89" t="s">
        <v>4593</v>
      </c>
      <c r="D144" s="89" t="s">
        <v>4202</v>
      </c>
      <c r="E144" s="89" t="s">
        <v>4204</v>
      </c>
      <c r="F144" s="89" t="s">
        <v>4295</v>
      </c>
      <c r="G144" s="89" t="s">
        <v>4296</v>
      </c>
      <c r="H144" s="89" t="s">
        <v>4297</v>
      </c>
      <c r="I144" s="89">
        <v>8.5999999999999993E-2</v>
      </c>
      <c r="J144" s="90" t="s">
        <v>4208</v>
      </c>
      <c r="K144" s="90" t="s">
        <v>4263</v>
      </c>
      <c r="L144" s="90" t="s">
        <v>4253</v>
      </c>
      <c r="M144" s="88">
        <v>43070</v>
      </c>
    </row>
    <row r="145" spans="1:13" ht="56.25" x14ac:dyDescent="0.25">
      <c r="A145" s="89">
        <v>1111</v>
      </c>
      <c r="B145" s="88">
        <v>42886</v>
      </c>
      <c r="C145" s="89" t="s">
        <v>4594</v>
      </c>
      <c r="D145" s="89" t="s">
        <v>4202</v>
      </c>
      <c r="E145" s="89" t="s">
        <v>4219</v>
      </c>
      <c r="F145" s="89" t="s">
        <v>4295</v>
      </c>
      <c r="G145" s="89" t="s">
        <v>4296</v>
      </c>
      <c r="H145" s="89" t="s">
        <v>4297</v>
      </c>
      <c r="I145" s="89">
        <v>1.7999999999999999E-2</v>
      </c>
      <c r="J145" s="90" t="s">
        <v>4217</v>
      </c>
      <c r="K145" s="90" t="s">
        <v>4218</v>
      </c>
      <c r="L145" s="90" t="s">
        <v>4595</v>
      </c>
      <c r="M145" s="88">
        <v>43221</v>
      </c>
    </row>
    <row r="146" spans="1:13" ht="22.5" x14ac:dyDescent="0.25">
      <c r="A146" s="89">
        <v>1136</v>
      </c>
      <c r="B146" s="88">
        <v>42886</v>
      </c>
      <c r="C146" s="89" t="s">
        <v>4596</v>
      </c>
      <c r="D146" s="89" t="s">
        <v>4202</v>
      </c>
      <c r="E146" s="89" t="s">
        <v>4219</v>
      </c>
      <c r="F146" s="89" t="s">
        <v>4295</v>
      </c>
      <c r="G146" s="89" t="s">
        <v>4296</v>
      </c>
      <c r="H146" s="89" t="s">
        <v>4297</v>
      </c>
      <c r="I146" s="89">
        <v>8.5000000000000006E-2</v>
      </c>
      <c r="J146" s="90" t="s">
        <v>4205</v>
      </c>
      <c r="K146" s="90" t="s">
        <v>4212</v>
      </c>
      <c r="L146" s="90" t="s">
        <v>4597</v>
      </c>
      <c r="M146" s="88">
        <v>43009</v>
      </c>
    </row>
    <row r="147" spans="1:13" ht="33.75" x14ac:dyDescent="0.25">
      <c r="A147" s="89">
        <v>1137</v>
      </c>
      <c r="B147" s="88">
        <v>42886</v>
      </c>
      <c r="C147" s="89" t="s">
        <v>4598</v>
      </c>
      <c r="D147" s="89" t="s">
        <v>4202</v>
      </c>
      <c r="E147" s="89" t="s">
        <v>4219</v>
      </c>
      <c r="F147" s="89" t="s">
        <v>4295</v>
      </c>
      <c r="G147" s="89" t="s">
        <v>4296</v>
      </c>
      <c r="H147" s="89" t="s">
        <v>4297</v>
      </c>
      <c r="I147" s="89">
        <v>0.05</v>
      </c>
      <c r="J147" s="90" t="s">
        <v>4272</v>
      </c>
      <c r="K147" s="90" t="s">
        <v>4273</v>
      </c>
      <c r="L147" s="90" t="s">
        <v>4570</v>
      </c>
      <c r="M147" s="88">
        <v>42948</v>
      </c>
    </row>
    <row r="148" spans="1:13" ht="67.5" x14ac:dyDescent="0.25">
      <c r="A148" s="89">
        <v>1061</v>
      </c>
      <c r="B148" s="88">
        <v>42887</v>
      </c>
      <c r="C148" s="89" t="s">
        <v>4599</v>
      </c>
      <c r="D148" s="89" t="s">
        <v>4202</v>
      </c>
      <c r="E148" s="89" t="s">
        <v>4204</v>
      </c>
      <c r="F148" s="89" t="s">
        <v>4295</v>
      </c>
      <c r="G148" s="89" t="s">
        <v>4296</v>
      </c>
      <c r="H148" s="89" t="s">
        <v>4297</v>
      </c>
      <c r="I148" s="89">
        <v>19.5</v>
      </c>
      <c r="J148" s="90" t="s">
        <v>4224</v>
      </c>
      <c r="K148" s="90" t="s">
        <v>4600</v>
      </c>
      <c r="L148" s="90" t="s">
        <v>4601</v>
      </c>
      <c r="M148" s="88">
        <v>43252</v>
      </c>
    </row>
    <row r="149" spans="1:13" ht="33.75" x14ac:dyDescent="0.25">
      <c r="A149" s="89">
        <v>704</v>
      </c>
      <c r="B149" s="88">
        <v>42898</v>
      </c>
      <c r="C149" s="89" t="s">
        <v>4602</v>
      </c>
      <c r="D149" s="89" t="s">
        <v>4202</v>
      </c>
      <c r="E149" s="89" t="s">
        <v>4203</v>
      </c>
      <c r="F149" s="89" t="s">
        <v>4295</v>
      </c>
      <c r="G149" s="89" t="s">
        <v>4296</v>
      </c>
      <c r="H149" s="89" t="s">
        <v>4297</v>
      </c>
      <c r="I149" s="89">
        <v>2.8800000000000002E-3</v>
      </c>
      <c r="J149" s="90" t="s">
        <v>4208</v>
      </c>
      <c r="K149" s="90" t="s">
        <v>4263</v>
      </c>
      <c r="L149" s="90" t="s">
        <v>4603</v>
      </c>
      <c r="M149" s="88">
        <v>42948</v>
      </c>
    </row>
    <row r="150" spans="1:13" ht="33.75" x14ac:dyDescent="0.25">
      <c r="A150" s="89">
        <v>362</v>
      </c>
      <c r="B150" s="88">
        <v>42899</v>
      </c>
      <c r="C150" s="89" t="s">
        <v>4604</v>
      </c>
      <c r="D150" s="89" t="s">
        <v>4202</v>
      </c>
      <c r="E150" s="89" t="s">
        <v>4219</v>
      </c>
      <c r="F150" s="89" t="s">
        <v>4295</v>
      </c>
      <c r="G150" s="89" t="s">
        <v>4296</v>
      </c>
      <c r="H150" s="89" t="s">
        <v>4297</v>
      </c>
      <c r="I150" s="89">
        <v>1.77E-2</v>
      </c>
      <c r="J150" s="90" t="s">
        <v>4205</v>
      </c>
      <c r="K150" s="90" t="s">
        <v>4206</v>
      </c>
      <c r="L150" s="90" t="s">
        <v>4605</v>
      </c>
      <c r="M150" s="88">
        <v>43040</v>
      </c>
    </row>
    <row r="151" spans="1:13" ht="33.75" x14ac:dyDescent="0.25">
      <c r="A151" s="89">
        <v>595</v>
      </c>
      <c r="B151" s="88">
        <v>42899</v>
      </c>
      <c r="C151" s="89" t="s">
        <v>4606</v>
      </c>
      <c r="D151" s="89" t="s">
        <v>4202</v>
      </c>
      <c r="E151" s="89" t="s">
        <v>4219</v>
      </c>
      <c r="F151" s="89" t="s">
        <v>4295</v>
      </c>
      <c r="G151" s="89" t="s">
        <v>4296</v>
      </c>
      <c r="H151" s="89" t="s">
        <v>4297</v>
      </c>
      <c r="I151" s="89">
        <v>2.3999999999999998E-3</v>
      </c>
      <c r="J151" s="90" t="s">
        <v>4227</v>
      </c>
      <c r="K151" s="90" t="s">
        <v>4607</v>
      </c>
      <c r="L151" s="90" t="s">
        <v>4605</v>
      </c>
      <c r="M151" s="88">
        <v>42979</v>
      </c>
    </row>
    <row r="152" spans="1:13" ht="33.75" x14ac:dyDescent="0.25">
      <c r="A152" s="89">
        <v>1146</v>
      </c>
      <c r="B152" s="88">
        <v>42899</v>
      </c>
      <c r="C152" s="89" t="s">
        <v>4608</v>
      </c>
      <c r="D152" s="89" t="s">
        <v>4202</v>
      </c>
      <c r="E152" s="89" t="s">
        <v>4219</v>
      </c>
      <c r="F152" s="89" t="s">
        <v>4295</v>
      </c>
      <c r="G152" s="89" t="s">
        <v>4296</v>
      </c>
      <c r="H152" s="89" t="s">
        <v>4297</v>
      </c>
      <c r="I152" s="89">
        <v>1.4160000000000001E-2</v>
      </c>
      <c r="J152" s="90" t="s">
        <v>4205</v>
      </c>
      <c r="K152" s="90" t="s">
        <v>4609</v>
      </c>
      <c r="L152" s="90" t="s">
        <v>4605</v>
      </c>
      <c r="M152" s="88">
        <v>43040</v>
      </c>
    </row>
    <row r="153" spans="1:13" ht="22.5" x14ac:dyDescent="0.25">
      <c r="A153" s="89">
        <v>1148</v>
      </c>
      <c r="B153" s="88">
        <v>42901</v>
      </c>
      <c r="C153" s="89" t="s">
        <v>4610</v>
      </c>
      <c r="D153" s="89" t="s">
        <v>4202</v>
      </c>
      <c r="E153" s="89" t="s">
        <v>4219</v>
      </c>
      <c r="F153" s="89" t="s">
        <v>4295</v>
      </c>
      <c r="G153" s="89" t="s">
        <v>4296</v>
      </c>
      <c r="H153" s="89" t="s">
        <v>4297</v>
      </c>
      <c r="I153" s="89">
        <v>1.1000000000000001E-3</v>
      </c>
      <c r="J153" s="90" t="s">
        <v>17</v>
      </c>
      <c r="K153" s="90" t="s">
        <v>4611</v>
      </c>
      <c r="L153" s="90" t="s">
        <v>4612</v>
      </c>
      <c r="M153" s="88">
        <v>42948</v>
      </c>
    </row>
    <row r="154" spans="1:13" ht="78.75" x14ac:dyDescent="0.25">
      <c r="A154" s="89">
        <v>1149</v>
      </c>
      <c r="B154" s="88">
        <v>42907</v>
      </c>
      <c r="C154" s="89" t="s">
        <v>4613</v>
      </c>
      <c r="D154" s="89" t="s">
        <v>4202</v>
      </c>
      <c r="E154" s="89" t="s">
        <v>4219</v>
      </c>
      <c r="F154" s="89" t="s">
        <v>4295</v>
      </c>
      <c r="G154" s="89" t="s">
        <v>4296</v>
      </c>
      <c r="H154" s="89" t="s">
        <v>4297</v>
      </c>
      <c r="I154" s="89">
        <v>2.376E-2</v>
      </c>
      <c r="J154" s="90" t="s">
        <v>4233</v>
      </c>
      <c r="K154" s="90" t="s">
        <v>4234</v>
      </c>
      <c r="L154" s="90" t="s">
        <v>4285</v>
      </c>
      <c r="M154" s="88">
        <v>43070</v>
      </c>
    </row>
    <row r="155" spans="1:13" ht="22.5" x14ac:dyDescent="0.25">
      <c r="A155" s="89">
        <v>506</v>
      </c>
      <c r="B155" s="88">
        <v>42909</v>
      </c>
      <c r="C155" s="89" t="s">
        <v>4614</v>
      </c>
      <c r="D155" s="89" t="s">
        <v>4202</v>
      </c>
      <c r="E155" s="89" t="s">
        <v>4203</v>
      </c>
      <c r="F155" s="89" t="s">
        <v>4295</v>
      </c>
      <c r="G155" s="89" t="s">
        <v>4296</v>
      </c>
      <c r="H155" s="89" t="s">
        <v>4297</v>
      </c>
      <c r="I155" s="89">
        <v>3.2000000000000002E-3</v>
      </c>
      <c r="J155" s="90" t="s">
        <v>4227</v>
      </c>
      <c r="K155" s="90" t="s">
        <v>4615</v>
      </c>
      <c r="L155" s="90" t="s">
        <v>4616</v>
      </c>
      <c r="M155" s="88">
        <v>42979</v>
      </c>
    </row>
    <row r="156" spans="1:13" ht="22.5" x14ac:dyDescent="0.25">
      <c r="A156" s="89">
        <v>1092</v>
      </c>
      <c r="B156" s="88">
        <v>42913</v>
      </c>
      <c r="C156" s="89" t="s">
        <v>4617</v>
      </c>
      <c r="D156" s="89" t="s">
        <v>4202</v>
      </c>
      <c r="E156" s="89" t="s">
        <v>4219</v>
      </c>
      <c r="F156" s="89" t="s">
        <v>4295</v>
      </c>
      <c r="G156" s="89" t="s">
        <v>4296</v>
      </c>
      <c r="H156" s="89" t="s">
        <v>4297</v>
      </c>
      <c r="I156" s="89">
        <v>0.505</v>
      </c>
      <c r="J156" s="90" t="s">
        <v>17</v>
      </c>
      <c r="K156" s="90" t="s">
        <v>4333</v>
      </c>
      <c r="L156" s="90" t="s">
        <v>4618</v>
      </c>
      <c r="M156" s="88">
        <v>43040</v>
      </c>
    </row>
    <row r="157" spans="1:13" ht="45" x14ac:dyDescent="0.25">
      <c r="A157" s="89">
        <v>936</v>
      </c>
      <c r="B157" s="88">
        <v>42921</v>
      </c>
      <c r="C157" s="89" t="s">
        <v>4619</v>
      </c>
      <c r="D157" s="89" t="s">
        <v>4202</v>
      </c>
      <c r="E157" s="89" t="s">
        <v>4219</v>
      </c>
      <c r="F157" s="89" t="s">
        <v>4295</v>
      </c>
      <c r="G157" s="89" t="s">
        <v>4296</v>
      </c>
      <c r="H157" s="89" t="s">
        <v>4297</v>
      </c>
      <c r="I157" s="89">
        <v>0.29599999999999999</v>
      </c>
      <c r="J157" s="90" t="s">
        <v>4272</v>
      </c>
      <c r="K157" s="90" t="s">
        <v>4273</v>
      </c>
      <c r="L157" s="90" t="s">
        <v>4620</v>
      </c>
      <c r="M157" s="88">
        <v>43070</v>
      </c>
    </row>
    <row r="158" spans="1:13" ht="22.5" x14ac:dyDescent="0.25">
      <c r="A158" s="89">
        <v>1070</v>
      </c>
      <c r="B158" s="88">
        <v>42922</v>
      </c>
      <c r="C158" s="89" t="s">
        <v>4621</v>
      </c>
      <c r="D158" s="89" t="s">
        <v>4202</v>
      </c>
      <c r="E158" s="89" t="s">
        <v>4203</v>
      </c>
      <c r="F158" s="89" t="s">
        <v>4295</v>
      </c>
      <c r="G158" s="89" t="s">
        <v>4296</v>
      </c>
      <c r="H158" s="89" t="s">
        <v>4297</v>
      </c>
      <c r="I158" s="89">
        <v>0.35099999999999998</v>
      </c>
      <c r="J158" s="90" t="s">
        <v>4272</v>
      </c>
      <c r="K158" s="90" t="s">
        <v>4273</v>
      </c>
      <c r="L158" s="90" t="s">
        <v>4334</v>
      </c>
      <c r="M158" s="88">
        <v>43070</v>
      </c>
    </row>
    <row r="159" spans="1:13" ht="22.5" x14ac:dyDescent="0.25">
      <c r="A159" s="89">
        <v>1123</v>
      </c>
      <c r="B159" s="88">
        <v>42930</v>
      </c>
      <c r="C159" s="89" t="s">
        <v>4622</v>
      </c>
      <c r="D159" s="89" t="s">
        <v>4202</v>
      </c>
      <c r="E159" s="89" t="s">
        <v>4203</v>
      </c>
      <c r="F159" s="89" t="s">
        <v>4295</v>
      </c>
      <c r="G159" s="89" t="s">
        <v>4296</v>
      </c>
      <c r="H159" s="89" t="s">
        <v>4297</v>
      </c>
      <c r="I159" s="89">
        <v>5.0349999999999999E-2</v>
      </c>
      <c r="J159" s="90" t="s">
        <v>4224</v>
      </c>
      <c r="K159" s="90" t="s">
        <v>4225</v>
      </c>
      <c r="L159" s="90" t="s">
        <v>4210</v>
      </c>
      <c r="M159" s="88">
        <v>42948</v>
      </c>
    </row>
    <row r="160" spans="1:13" ht="45" x14ac:dyDescent="0.25">
      <c r="A160" s="89">
        <v>1040</v>
      </c>
      <c r="B160" s="88">
        <v>42937</v>
      </c>
      <c r="C160" s="89" t="s">
        <v>4623</v>
      </c>
      <c r="D160" s="89" t="s">
        <v>4202</v>
      </c>
      <c r="E160" s="89" t="s">
        <v>4204</v>
      </c>
      <c r="F160" s="89" t="s">
        <v>4295</v>
      </c>
      <c r="G160" s="89" t="s">
        <v>4296</v>
      </c>
      <c r="H160" s="89" t="s">
        <v>4297</v>
      </c>
      <c r="I160" s="89">
        <v>0.03</v>
      </c>
      <c r="J160" s="90" t="s">
        <v>4208</v>
      </c>
      <c r="K160" s="90" t="s">
        <v>4511</v>
      </c>
      <c r="L160" s="90" t="s">
        <v>4364</v>
      </c>
      <c r="M160" s="88">
        <v>43101</v>
      </c>
    </row>
    <row r="161" spans="1:13" ht="67.5" x14ac:dyDescent="0.25">
      <c r="A161" s="89">
        <v>1065</v>
      </c>
      <c r="B161" s="88">
        <v>42941</v>
      </c>
      <c r="C161" s="89" t="s">
        <v>4624</v>
      </c>
      <c r="D161" s="89" t="s">
        <v>4202</v>
      </c>
      <c r="E161" s="89" t="s">
        <v>4219</v>
      </c>
      <c r="F161" s="89" t="s">
        <v>4295</v>
      </c>
      <c r="G161" s="89" t="s">
        <v>4296</v>
      </c>
      <c r="H161" s="89" t="s">
        <v>4297</v>
      </c>
      <c r="I161" s="89">
        <v>0.33263999999999999</v>
      </c>
      <c r="J161" s="90" t="s">
        <v>4217</v>
      </c>
      <c r="K161" s="90" t="s">
        <v>4404</v>
      </c>
      <c r="L161" s="90" t="s">
        <v>4508</v>
      </c>
      <c r="M161" s="88">
        <v>43070</v>
      </c>
    </row>
    <row r="162" spans="1:13" ht="67.5" x14ac:dyDescent="0.25">
      <c r="A162" s="89">
        <v>1128</v>
      </c>
      <c r="B162" s="88">
        <v>42944</v>
      </c>
      <c r="C162" s="89" t="s">
        <v>4625</v>
      </c>
      <c r="D162" s="89" t="s">
        <v>4202</v>
      </c>
      <c r="E162" s="89" t="s">
        <v>4219</v>
      </c>
      <c r="F162" s="89" t="s">
        <v>4295</v>
      </c>
      <c r="G162" s="89" t="s">
        <v>4296</v>
      </c>
      <c r="H162" s="89" t="s">
        <v>4297</v>
      </c>
      <c r="I162" s="89">
        <v>2.145E-2</v>
      </c>
      <c r="J162" s="90" t="s">
        <v>4272</v>
      </c>
      <c r="K162" s="90" t="s">
        <v>4273</v>
      </c>
      <c r="L162" s="90" t="s">
        <v>4626</v>
      </c>
      <c r="M162" s="88">
        <v>43101</v>
      </c>
    </row>
    <row r="163" spans="1:13" ht="56.25" x14ac:dyDescent="0.25">
      <c r="A163" s="89">
        <v>622</v>
      </c>
      <c r="B163" s="88">
        <v>42947</v>
      </c>
      <c r="C163" s="89" t="s">
        <v>4627</v>
      </c>
      <c r="D163" s="89" t="s">
        <v>4202</v>
      </c>
      <c r="E163" s="89" t="s">
        <v>4219</v>
      </c>
      <c r="F163" s="89" t="s">
        <v>4295</v>
      </c>
      <c r="G163" s="89" t="s">
        <v>4296</v>
      </c>
      <c r="H163" s="89" t="s">
        <v>4297</v>
      </c>
      <c r="I163" s="89">
        <v>1.4999999999999999E-2</v>
      </c>
      <c r="J163" s="90" t="s">
        <v>4267</v>
      </c>
      <c r="K163" s="90" t="s">
        <v>4268</v>
      </c>
      <c r="L163" s="90" t="s">
        <v>4628</v>
      </c>
      <c r="M163" s="88">
        <v>42979</v>
      </c>
    </row>
    <row r="164" spans="1:13" ht="45" x14ac:dyDescent="0.25">
      <c r="A164" s="89">
        <v>725</v>
      </c>
      <c r="B164" s="88">
        <v>42948</v>
      </c>
      <c r="C164" s="89" t="s">
        <v>4629</v>
      </c>
      <c r="D164" s="89" t="s">
        <v>4202</v>
      </c>
      <c r="E164" s="89" t="s">
        <v>4203</v>
      </c>
      <c r="F164" s="89" t="s">
        <v>4295</v>
      </c>
      <c r="G164" s="89" t="s">
        <v>4296</v>
      </c>
      <c r="H164" s="89" t="s">
        <v>4297</v>
      </c>
      <c r="I164" s="89">
        <v>2.5000000000000001E-2</v>
      </c>
      <c r="J164" s="90" t="s">
        <v>4254</v>
      </c>
      <c r="K164" s="90" t="s">
        <v>4424</v>
      </c>
      <c r="L164" s="90" t="s">
        <v>4630</v>
      </c>
      <c r="M164" s="88">
        <v>43040</v>
      </c>
    </row>
    <row r="165" spans="1:13" ht="45" x14ac:dyDescent="0.25">
      <c r="A165" s="89">
        <v>1164</v>
      </c>
      <c r="B165" s="88">
        <v>42948</v>
      </c>
      <c r="C165" s="89" t="s">
        <v>4631</v>
      </c>
      <c r="D165" s="89" t="s">
        <v>4202</v>
      </c>
      <c r="E165" s="89" t="s">
        <v>4219</v>
      </c>
      <c r="F165" s="89" t="s">
        <v>4295</v>
      </c>
      <c r="G165" s="89" t="s">
        <v>4296</v>
      </c>
      <c r="H165" s="89" t="s">
        <v>4297</v>
      </c>
      <c r="I165" s="89">
        <v>8.0999999999999996E-3</v>
      </c>
      <c r="J165" s="90" t="s">
        <v>17</v>
      </c>
      <c r="K165" s="90" t="s">
        <v>4632</v>
      </c>
      <c r="L165" s="90" t="s">
        <v>4633</v>
      </c>
      <c r="M165" s="88">
        <v>43070</v>
      </c>
    </row>
    <row r="166" spans="1:13" ht="22.5" x14ac:dyDescent="0.25">
      <c r="A166" s="89">
        <v>225</v>
      </c>
      <c r="B166" s="88">
        <v>42951</v>
      </c>
      <c r="C166" s="89" t="s">
        <v>4634</v>
      </c>
      <c r="D166" s="89" t="s">
        <v>4202</v>
      </c>
      <c r="E166" s="89" t="s">
        <v>4203</v>
      </c>
      <c r="F166" s="89" t="s">
        <v>4295</v>
      </c>
      <c r="G166" s="89" t="s">
        <v>4296</v>
      </c>
      <c r="H166" s="89" t="s">
        <v>4297</v>
      </c>
      <c r="I166" s="89">
        <v>0.10494000000000001</v>
      </c>
      <c r="J166" s="90" t="s">
        <v>4205</v>
      </c>
      <c r="K166" s="90" t="s">
        <v>4635</v>
      </c>
      <c r="L166" s="90" t="s">
        <v>4210</v>
      </c>
      <c r="M166" s="88">
        <v>43132</v>
      </c>
    </row>
    <row r="167" spans="1:13" ht="45" x14ac:dyDescent="0.25">
      <c r="A167" s="89">
        <v>807</v>
      </c>
      <c r="B167" s="88">
        <v>42951</v>
      </c>
      <c r="C167" s="89" t="s">
        <v>4636</v>
      </c>
      <c r="D167" s="89" t="s">
        <v>4202</v>
      </c>
      <c r="E167" s="89" t="s">
        <v>4219</v>
      </c>
      <c r="F167" s="89" t="s">
        <v>4295</v>
      </c>
      <c r="G167" s="89" t="s">
        <v>4296</v>
      </c>
      <c r="H167" s="89" t="s">
        <v>4297</v>
      </c>
      <c r="I167" s="89">
        <v>0.34510000000000002</v>
      </c>
      <c r="J167" s="90" t="s">
        <v>4236</v>
      </c>
      <c r="K167" s="90" t="s">
        <v>4637</v>
      </c>
      <c r="L167" s="90" t="s">
        <v>4638</v>
      </c>
      <c r="M167" s="88">
        <v>43313</v>
      </c>
    </row>
    <row r="168" spans="1:13" ht="22.5" x14ac:dyDescent="0.25">
      <c r="A168" s="89">
        <v>640</v>
      </c>
      <c r="B168" s="88">
        <v>42962</v>
      </c>
      <c r="C168" s="89" t="s">
        <v>4639</v>
      </c>
      <c r="D168" s="89" t="s">
        <v>4202</v>
      </c>
      <c r="E168" s="89" t="s">
        <v>4204</v>
      </c>
      <c r="F168" s="89" t="s">
        <v>4295</v>
      </c>
      <c r="G168" s="89" t="s">
        <v>4296</v>
      </c>
      <c r="H168" s="89" t="s">
        <v>4297</v>
      </c>
      <c r="I168" s="89">
        <v>0.55000000000000004</v>
      </c>
      <c r="J168" s="90" t="s">
        <v>4205</v>
      </c>
      <c r="K168" s="90" t="s">
        <v>4206</v>
      </c>
      <c r="L168" s="90" t="s">
        <v>4640</v>
      </c>
      <c r="M168" s="88">
        <v>43191</v>
      </c>
    </row>
    <row r="169" spans="1:13" ht="56.25" x14ac:dyDescent="0.25">
      <c r="A169" s="89">
        <v>912</v>
      </c>
      <c r="B169" s="88">
        <v>42962</v>
      </c>
      <c r="C169" s="89" t="s">
        <v>4641</v>
      </c>
      <c r="D169" s="89" t="s">
        <v>4202</v>
      </c>
      <c r="E169" s="89" t="s">
        <v>4219</v>
      </c>
      <c r="F169" s="89" t="s">
        <v>4295</v>
      </c>
      <c r="G169" s="89" t="s">
        <v>4296</v>
      </c>
      <c r="H169" s="89" t="s">
        <v>4297</v>
      </c>
      <c r="I169" s="89">
        <v>1.4500000000000001E-2</v>
      </c>
      <c r="J169" s="90" t="s">
        <v>24</v>
      </c>
      <c r="K169" s="90" t="s">
        <v>4349</v>
      </c>
      <c r="L169" s="90" t="s">
        <v>4642</v>
      </c>
      <c r="M169" s="88">
        <v>42979</v>
      </c>
    </row>
    <row r="170" spans="1:13" ht="56.25" x14ac:dyDescent="0.25">
      <c r="A170" s="89">
        <v>63</v>
      </c>
      <c r="B170" s="88">
        <v>42964</v>
      </c>
      <c r="C170" s="89" t="s">
        <v>4643</v>
      </c>
      <c r="D170" s="89" t="s">
        <v>4202</v>
      </c>
      <c r="E170" s="89" t="s">
        <v>4203</v>
      </c>
      <c r="F170" s="89" t="s">
        <v>4295</v>
      </c>
      <c r="G170" s="89" t="s">
        <v>4296</v>
      </c>
      <c r="H170" s="89" t="s">
        <v>4297</v>
      </c>
      <c r="I170" s="89">
        <v>0.90239999999999998</v>
      </c>
      <c r="J170" s="90" t="s">
        <v>4208</v>
      </c>
      <c r="K170" s="90" t="s">
        <v>4209</v>
      </c>
      <c r="L170" s="90" t="s">
        <v>4210</v>
      </c>
      <c r="M170" s="88">
        <v>43040</v>
      </c>
    </row>
    <row r="171" spans="1:13" ht="22.5" x14ac:dyDescent="0.25">
      <c r="A171" s="89">
        <v>224</v>
      </c>
      <c r="B171" s="88">
        <v>42964</v>
      </c>
      <c r="C171" s="89" t="s">
        <v>4644</v>
      </c>
      <c r="D171" s="89" t="s">
        <v>4202</v>
      </c>
      <c r="E171" s="89" t="s">
        <v>4203</v>
      </c>
      <c r="F171" s="89" t="s">
        <v>4295</v>
      </c>
      <c r="G171" s="89" t="s">
        <v>4296</v>
      </c>
      <c r="H171" s="89" t="s">
        <v>4297</v>
      </c>
      <c r="I171" s="89">
        <v>5.0880000000000002E-2</v>
      </c>
      <c r="J171" s="90" t="s">
        <v>4208</v>
      </c>
      <c r="K171" s="90" t="s">
        <v>4263</v>
      </c>
      <c r="L171" s="90" t="s">
        <v>4210</v>
      </c>
      <c r="M171" s="88">
        <v>42979</v>
      </c>
    </row>
    <row r="172" spans="1:13" ht="22.5" x14ac:dyDescent="0.25">
      <c r="A172" s="89">
        <v>855</v>
      </c>
      <c r="B172" s="88">
        <v>42964</v>
      </c>
      <c r="C172" s="89" t="s">
        <v>4645</v>
      </c>
      <c r="D172" s="89" t="s">
        <v>4202</v>
      </c>
      <c r="E172" s="89" t="s">
        <v>4219</v>
      </c>
      <c r="F172" s="89" t="s">
        <v>4295</v>
      </c>
      <c r="G172" s="89" t="s">
        <v>4296</v>
      </c>
      <c r="H172" s="89" t="s">
        <v>4297</v>
      </c>
      <c r="I172" s="89">
        <v>0.218</v>
      </c>
      <c r="J172" s="90" t="s">
        <v>4208</v>
      </c>
      <c r="K172" s="90" t="s">
        <v>4263</v>
      </c>
      <c r="L172" s="90" t="s">
        <v>4646</v>
      </c>
      <c r="M172" s="88">
        <v>43009</v>
      </c>
    </row>
    <row r="173" spans="1:13" ht="56.25" x14ac:dyDescent="0.25">
      <c r="A173" s="89">
        <v>1150</v>
      </c>
      <c r="B173" s="88">
        <v>42964</v>
      </c>
      <c r="C173" s="89" t="s">
        <v>4647</v>
      </c>
      <c r="D173" s="89" t="s">
        <v>4202</v>
      </c>
      <c r="E173" s="89" t="s">
        <v>4219</v>
      </c>
      <c r="F173" s="89" t="s">
        <v>4295</v>
      </c>
      <c r="G173" s="89" t="s">
        <v>4296</v>
      </c>
      <c r="H173" s="89" t="s">
        <v>4297</v>
      </c>
      <c r="I173" s="89">
        <v>6.7320000000000005E-2</v>
      </c>
      <c r="J173" s="90" t="s">
        <v>4233</v>
      </c>
      <c r="K173" s="90" t="s">
        <v>4234</v>
      </c>
      <c r="L173" s="90" t="s">
        <v>4285</v>
      </c>
      <c r="M173" s="88">
        <v>43040</v>
      </c>
    </row>
    <row r="174" spans="1:13" ht="33.75" x14ac:dyDescent="0.25">
      <c r="A174" s="89">
        <v>641</v>
      </c>
      <c r="B174" s="88">
        <v>42969</v>
      </c>
      <c r="C174" s="89" t="s">
        <v>4648</v>
      </c>
      <c r="D174" s="89" t="s">
        <v>4202</v>
      </c>
      <c r="E174" s="89" t="s">
        <v>4203</v>
      </c>
      <c r="F174" s="89" t="s">
        <v>4295</v>
      </c>
      <c r="G174" s="89" t="s">
        <v>4296</v>
      </c>
      <c r="H174" s="89" t="s">
        <v>4297</v>
      </c>
      <c r="I174" s="89">
        <v>0.1125</v>
      </c>
      <c r="J174" s="90" t="s">
        <v>4224</v>
      </c>
      <c r="K174" s="90" t="s">
        <v>4225</v>
      </c>
      <c r="L174" s="90" t="s">
        <v>4649</v>
      </c>
      <c r="M174" s="88">
        <v>43009</v>
      </c>
    </row>
    <row r="175" spans="1:13" ht="33.75" x14ac:dyDescent="0.25">
      <c r="A175" s="89">
        <v>684</v>
      </c>
      <c r="B175" s="88">
        <v>42969</v>
      </c>
      <c r="C175" s="89" t="s">
        <v>4650</v>
      </c>
      <c r="D175" s="89" t="s">
        <v>4202</v>
      </c>
      <c r="E175" s="89" t="s">
        <v>4219</v>
      </c>
      <c r="F175" s="89" t="s">
        <v>4295</v>
      </c>
      <c r="G175" s="89" t="s">
        <v>4296</v>
      </c>
      <c r="H175" s="89" t="s">
        <v>4297</v>
      </c>
      <c r="I175" s="89">
        <v>2.16E-3</v>
      </c>
      <c r="J175" s="90" t="s">
        <v>4513</v>
      </c>
      <c r="K175" s="90" t="s">
        <v>4514</v>
      </c>
      <c r="L175" s="90" t="s">
        <v>4651</v>
      </c>
      <c r="M175" s="88">
        <v>42917</v>
      </c>
    </row>
    <row r="176" spans="1:13" ht="45" x14ac:dyDescent="0.25">
      <c r="A176" s="89">
        <v>307</v>
      </c>
      <c r="B176" s="88">
        <v>42978</v>
      </c>
      <c r="C176" s="89" t="s">
        <v>4652</v>
      </c>
      <c r="D176" s="89" t="s">
        <v>4202</v>
      </c>
      <c r="E176" s="89" t="s">
        <v>4219</v>
      </c>
      <c r="F176" s="89" t="s">
        <v>4295</v>
      </c>
      <c r="G176" s="89" t="s">
        <v>4296</v>
      </c>
      <c r="H176" s="89" t="s">
        <v>4297</v>
      </c>
      <c r="I176" s="89">
        <v>2.7E-2</v>
      </c>
      <c r="J176" s="90" t="s">
        <v>4236</v>
      </c>
      <c r="K176" s="90" t="s">
        <v>4242</v>
      </c>
      <c r="L176" s="90" t="s">
        <v>4653</v>
      </c>
      <c r="M176" s="88">
        <v>43132</v>
      </c>
    </row>
    <row r="177" spans="1:13" ht="33.75" x14ac:dyDescent="0.25">
      <c r="A177" s="89">
        <v>352</v>
      </c>
      <c r="B177" s="88">
        <v>42978</v>
      </c>
      <c r="C177" s="89" t="s">
        <v>4654</v>
      </c>
      <c r="D177" s="89" t="s">
        <v>4202</v>
      </c>
      <c r="E177" s="89" t="s">
        <v>4219</v>
      </c>
      <c r="F177" s="89" t="s">
        <v>4295</v>
      </c>
      <c r="G177" s="89" t="s">
        <v>4296</v>
      </c>
      <c r="H177" s="89" t="s">
        <v>4297</v>
      </c>
      <c r="I177" s="89">
        <v>1.2E-2</v>
      </c>
      <c r="J177" s="90" t="s">
        <v>4236</v>
      </c>
      <c r="K177" s="90" t="s">
        <v>4242</v>
      </c>
      <c r="L177" s="90" t="s">
        <v>4655</v>
      </c>
      <c r="M177" s="88">
        <v>43101</v>
      </c>
    </row>
    <row r="178" spans="1:13" ht="22.5" x14ac:dyDescent="0.25">
      <c r="A178" s="89">
        <v>317</v>
      </c>
      <c r="B178" s="88">
        <v>42979</v>
      </c>
      <c r="C178" s="89" t="s">
        <v>4656</v>
      </c>
      <c r="D178" s="89" t="s">
        <v>4202</v>
      </c>
      <c r="E178" s="89" t="s">
        <v>4219</v>
      </c>
      <c r="F178" s="89" t="s">
        <v>4295</v>
      </c>
      <c r="G178" s="89" t="s">
        <v>4296</v>
      </c>
      <c r="H178" s="89" t="s">
        <v>4297</v>
      </c>
      <c r="I178" s="89">
        <v>0.08</v>
      </c>
      <c r="J178" s="90" t="s">
        <v>4208</v>
      </c>
      <c r="K178" s="90" t="s">
        <v>4312</v>
      </c>
      <c r="L178" s="90" t="s">
        <v>4313</v>
      </c>
      <c r="M178" s="88">
        <v>43070</v>
      </c>
    </row>
    <row r="179" spans="1:13" ht="33.75" x14ac:dyDescent="0.25">
      <c r="A179" s="89">
        <v>1170</v>
      </c>
      <c r="B179" s="88">
        <v>42986</v>
      </c>
      <c r="C179" s="89" t="s">
        <v>4657</v>
      </c>
      <c r="D179" s="89" t="s">
        <v>4202</v>
      </c>
      <c r="E179" s="89" t="s">
        <v>4219</v>
      </c>
      <c r="F179" s="89" t="s">
        <v>4295</v>
      </c>
      <c r="G179" s="89" t="s">
        <v>4296</v>
      </c>
      <c r="H179" s="89" t="s">
        <v>4297</v>
      </c>
      <c r="I179" s="89">
        <v>1.7999999999999999E-2</v>
      </c>
      <c r="J179" s="90" t="s">
        <v>4227</v>
      </c>
      <c r="K179" s="90" t="s">
        <v>4658</v>
      </c>
      <c r="L179" s="90" t="s">
        <v>4659</v>
      </c>
      <c r="M179" s="88">
        <v>43716</v>
      </c>
    </row>
    <row r="180" spans="1:13" ht="45" x14ac:dyDescent="0.25">
      <c r="A180" s="89">
        <v>902</v>
      </c>
      <c r="B180" s="88">
        <v>42990</v>
      </c>
      <c r="C180" s="89" t="s">
        <v>4660</v>
      </c>
      <c r="D180" s="89" t="s">
        <v>4202</v>
      </c>
      <c r="E180" s="89" t="s">
        <v>4204</v>
      </c>
      <c r="F180" s="89" t="s">
        <v>4295</v>
      </c>
      <c r="G180" s="89" t="s">
        <v>4296</v>
      </c>
      <c r="H180" s="89" t="s">
        <v>4297</v>
      </c>
      <c r="I180" s="89">
        <v>0.44</v>
      </c>
      <c r="J180" s="90" t="s">
        <v>4227</v>
      </c>
      <c r="K180" s="90" t="s">
        <v>4345</v>
      </c>
      <c r="L180" s="90" t="s">
        <v>4661</v>
      </c>
      <c r="M180" s="88">
        <v>43313</v>
      </c>
    </row>
    <row r="181" spans="1:13" ht="45" x14ac:dyDescent="0.25">
      <c r="A181" s="89">
        <v>181</v>
      </c>
      <c r="B181" s="88">
        <v>42991</v>
      </c>
      <c r="C181" s="89" t="s">
        <v>4662</v>
      </c>
      <c r="D181" s="89" t="s">
        <v>4202</v>
      </c>
      <c r="E181" s="89" t="s">
        <v>4219</v>
      </c>
      <c r="F181" s="89" t="s">
        <v>4295</v>
      </c>
      <c r="G181" s="89" t="s">
        <v>4296</v>
      </c>
      <c r="H181" s="89" t="s">
        <v>4297</v>
      </c>
      <c r="I181" s="89">
        <v>5.4000000000000003E-3</v>
      </c>
      <c r="J181" s="90" t="s">
        <v>4205</v>
      </c>
      <c r="K181" s="90" t="s">
        <v>4206</v>
      </c>
      <c r="L181" s="90" t="s">
        <v>4663</v>
      </c>
      <c r="M181" s="88">
        <v>43070</v>
      </c>
    </row>
    <row r="182" spans="1:13" ht="33.75" x14ac:dyDescent="0.25">
      <c r="A182" s="89">
        <v>289</v>
      </c>
      <c r="B182" s="88">
        <v>42991</v>
      </c>
      <c r="C182" s="89" t="s">
        <v>4664</v>
      </c>
      <c r="D182" s="89" t="s">
        <v>4202</v>
      </c>
      <c r="E182" s="89" t="s">
        <v>4219</v>
      </c>
      <c r="F182" s="89" t="s">
        <v>4295</v>
      </c>
      <c r="G182" s="89" t="s">
        <v>4296</v>
      </c>
      <c r="H182" s="89" t="s">
        <v>4297</v>
      </c>
      <c r="I182" s="89">
        <v>1.8E-3</v>
      </c>
      <c r="J182" s="90" t="s">
        <v>4236</v>
      </c>
      <c r="K182" s="90" t="s">
        <v>4242</v>
      </c>
      <c r="L182" s="90" t="s">
        <v>4665</v>
      </c>
      <c r="M182" s="88">
        <v>43070</v>
      </c>
    </row>
    <row r="183" spans="1:13" ht="33.75" x14ac:dyDescent="0.25">
      <c r="A183" s="89">
        <v>685</v>
      </c>
      <c r="B183" s="88">
        <v>42991</v>
      </c>
      <c r="C183" s="89" t="s">
        <v>4666</v>
      </c>
      <c r="D183" s="89" t="s">
        <v>4202</v>
      </c>
      <c r="E183" s="89" t="s">
        <v>4219</v>
      </c>
      <c r="F183" s="89" t="s">
        <v>4295</v>
      </c>
      <c r="G183" s="89" t="s">
        <v>4296</v>
      </c>
      <c r="H183" s="89" t="s">
        <v>4297</v>
      </c>
      <c r="I183" s="89">
        <v>3.7199999999999997E-2</v>
      </c>
      <c r="J183" s="90" t="s">
        <v>4272</v>
      </c>
      <c r="K183" s="90" t="s">
        <v>4273</v>
      </c>
      <c r="L183" s="90" t="s">
        <v>4667</v>
      </c>
      <c r="M183" s="88">
        <v>43101</v>
      </c>
    </row>
    <row r="184" spans="1:13" ht="45" x14ac:dyDescent="0.25">
      <c r="A184" s="89">
        <v>1166</v>
      </c>
      <c r="B184" s="88">
        <v>42991</v>
      </c>
      <c r="C184" s="89" t="s">
        <v>4668</v>
      </c>
      <c r="D184" s="89" t="s">
        <v>4202</v>
      </c>
      <c r="E184" s="89" t="s">
        <v>4219</v>
      </c>
      <c r="F184" s="89" t="s">
        <v>4295</v>
      </c>
      <c r="G184" s="89" t="s">
        <v>4296</v>
      </c>
      <c r="H184" s="89" t="s">
        <v>4297</v>
      </c>
      <c r="I184" s="89">
        <v>3.5999999999999999E-3</v>
      </c>
      <c r="J184" s="90" t="s">
        <v>4236</v>
      </c>
      <c r="K184" s="90" t="s">
        <v>4242</v>
      </c>
      <c r="L184" s="90" t="s">
        <v>4669</v>
      </c>
      <c r="M184" s="88">
        <v>43070</v>
      </c>
    </row>
    <row r="185" spans="1:13" ht="45" x14ac:dyDescent="0.25">
      <c r="A185" s="89">
        <v>1167</v>
      </c>
      <c r="B185" s="88">
        <v>42991</v>
      </c>
      <c r="C185" s="89" t="s">
        <v>4670</v>
      </c>
      <c r="D185" s="89" t="s">
        <v>4202</v>
      </c>
      <c r="E185" s="89" t="s">
        <v>4219</v>
      </c>
      <c r="F185" s="89" t="s">
        <v>4295</v>
      </c>
      <c r="G185" s="89" t="s">
        <v>4296</v>
      </c>
      <c r="H185" s="89" t="s">
        <v>4297</v>
      </c>
      <c r="I185" s="89">
        <v>9.7799999999999998E-2</v>
      </c>
      <c r="J185" s="90" t="s">
        <v>4236</v>
      </c>
      <c r="K185" s="90" t="s">
        <v>4671</v>
      </c>
      <c r="L185" s="90" t="s">
        <v>4672</v>
      </c>
      <c r="M185" s="88">
        <v>43101</v>
      </c>
    </row>
    <row r="186" spans="1:13" ht="45" x14ac:dyDescent="0.25">
      <c r="A186" s="89">
        <v>1175</v>
      </c>
      <c r="B186" s="88">
        <v>43003</v>
      </c>
      <c r="C186" s="89" t="s">
        <v>4673</v>
      </c>
      <c r="D186" s="89" t="s">
        <v>4202</v>
      </c>
      <c r="E186" s="89" t="s">
        <v>4219</v>
      </c>
      <c r="F186" s="89" t="s">
        <v>4295</v>
      </c>
      <c r="G186" s="89" t="s">
        <v>4296</v>
      </c>
      <c r="H186" s="89" t="s">
        <v>4297</v>
      </c>
      <c r="I186" s="89">
        <v>4.4799999999999996E-3</v>
      </c>
      <c r="J186" s="90" t="s">
        <v>4674</v>
      </c>
      <c r="K186" s="90" t="s">
        <v>4675</v>
      </c>
      <c r="L186" s="90" t="s">
        <v>4676</v>
      </c>
      <c r="M186" s="88">
        <v>43070</v>
      </c>
    </row>
    <row r="187" spans="1:13" ht="45" x14ac:dyDescent="0.25">
      <c r="A187" s="89">
        <v>1127</v>
      </c>
      <c r="B187" s="88">
        <v>43011</v>
      </c>
      <c r="C187" s="89" t="s">
        <v>4677</v>
      </c>
      <c r="D187" s="89" t="s">
        <v>4202</v>
      </c>
      <c r="E187" s="89" t="s">
        <v>4219</v>
      </c>
      <c r="F187" s="89" t="s">
        <v>4295</v>
      </c>
      <c r="G187" s="89" t="s">
        <v>4296</v>
      </c>
      <c r="H187" s="89" t="s">
        <v>4297</v>
      </c>
      <c r="I187" s="89">
        <v>2.8000000000000001E-2</v>
      </c>
      <c r="J187" s="90" t="s">
        <v>4208</v>
      </c>
      <c r="K187" s="90" t="s">
        <v>4263</v>
      </c>
      <c r="L187" s="90" t="s">
        <v>4678</v>
      </c>
      <c r="M187" s="88">
        <v>42917</v>
      </c>
    </row>
    <row r="188" spans="1:13" ht="45" x14ac:dyDescent="0.25">
      <c r="A188" s="89">
        <v>1069</v>
      </c>
      <c r="B188" s="88">
        <v>43017</v>
      </c>
      <c r="C188" s="89" t="s">
        <v>4679</v>
      </c>
      <c r="D188" s="89" t="s">
        <v>4202</v>
      </c>
      <c r="E188" s="89" t="s">
        <v>4203</v>
      </c>
      <c r="F188" s="89" t="s">
        <v>4295</v>
      </c>
      <c r="G188" s="89" t="s">
        <v>4296</v>
      </c>
      <c r="H188" s="89" t="s">
        <v>4297</v>
      </c>
      <c r="I188" s="89">
        <v>2.1999999999999999E-2</v>
      </c>
      <c r="J188" s="90" t="s">
        <v>4247</v>
      </c>
      <c r="K188" s="90" t="s">
        <v>4317</v>
      </c>
      <c r="L188" s="90" t="s">
        <v>4680</v>
      </c>
      <c r="M188" s="88">
        <v>43040</v>
      </c>
    </row>
    <row r="189" spans="1:13" ht="33.75" x14ac:dyDescent="0.25">
      <c r="A189" s="89">
        <v>20</v>
      </c>
      <c r="B189" s="88">
        <v>43018</v>
      </c>
      <c r="C189" s="89" t="s">
        <v>4681</v>
      </c>
      <c r="D189" s="89" t="s">
        <v>4202</v>
      </c>
      <c r="E189" s="89" t="s">
        <v>4204</v>
      </c>
      <c r="F189" s="89" t="s">
        <v>4295</v>
      </c>
      <c r="G189" s="89" t="s">
        <v>4296</v>
      </c>
      <c r="H189" s="89" t="s">
        <v>4297</v>
      </c>
      <c r="I189" s="89">
        <v>0.18</v>
      </c>
      <c r="J189" s="90" t="s">
        <v>4205</v>
      </c>
      <c r="K189" s="90" t="s">
        <v>4543</v>
      </c>
      <c r="L189" s="90" t="s">
        <v>4544</v>
      </c>
      <c r="M189" s="88">
        <v>43221</v>
      </c>
    </row>
    <row r="190" spans="1:13" ht="45" x14ac:dyDescent="0.25">
      <c r="A190" s="89">
        <v>125</v>
      </c>
      <c r="B190" s="88">
        <v>43018</v>
      </c>
      <c r="C190" s="89" t="s">
        <v>4682</v>
      </c>
      <c r="D190" s="89" t="s">
        <v>4202</v>
      </c>
      <c r="E190" s="89" t="s">
        <v>4204</v>
      </c>
      <c r="F190" s="89" t="s">
        <v>4295</v>
      </c>
      <c r="G190" s="89" t="s">
        <v>4296</v>
      </c>
      <c r="H190" s="89" t="s">
        <v>4297</v>
      </c>
      <c r="I190" s="89">
        <v>0.09</v>
      </c>
      <c r="J190" s="90" t="s">
        <v>4224</v>
      </c>
      <c r="K190" s="90" t="s">
        <v>4683</v>
      </c>
      <c r="L190" s="90" t="s">
        <v>4544</v>
      </c>
      <c r="M190" s="88">
        <v>43221</v>
      </c>
    </row>
    <row r="191" spans="1:13" ht="33.75" x14ac:dyDescent="0.25">
      <c r="A191" s="89">
        <v>107</v>
      </c>
      <c r="B191" s="88">
        <v>43019</v>
      </c>
      <c r="C191" s="89" t="s">
        <v>4684</v>
      </c>
      <c r="D191" s="89" t="s">
        <v>4202</v>
      </c>
      <c r="E191" s="89" t="s">
        <v>4204</v>
      </c>
      <c r="F191" s="89" t="s">
        <v>4295</v>
      </c>
      <c r="G191" s="89" t="s">
        <v>4296</v>
      </c>
      <c r="H191" s="89" t="s">
        <v>4297</v>
      </c>
      <c r="I191" s="89">
        <v>0.15</v>
      </c>
      <c r="J191" s="90" t="s">
        <v>4205</v>
      </c>
      <c r="K191" s="90" t="s">
        <v>4685</v>
      </c>
      <c r="L191" s="90" t="s">
        <v>4544</v>
      </c>
      <c r="M191" s="88">
        <v>43221</v>
      </c>
    </row>
    <row r="192" spans="1:13" ht="33.75" x14ac:dyDescent="0.25">
      <c r="A192" s="89">
        <v>347</v>
      </c>
      <c r="B192" s="88">
        <v>43019</v>
      </c>
      <c r="C192" s="89" t="s">
        <v>4686</v>
      </c>
      <c r="D192" s="89" t="s">
        <v>4202</v>
      </c>
      <c r="E192" s="89" t="s">
        <v>4204</v>
      </c>
      <c r="F192" s="89" t="s">
        <v>4295</v>
      </c>
      <c r="G192" s="89" t="s">
        <v>4296</v>
      </c>
      <c r="H192" s="89" t="s">
        <v>4297</v>
      </c>
      <c r="I192" s="89">
        <v>0.12</v>
      </c>
      <c r="J192" s="90" t="s">
        <v>4205</v>
      </c>
      <c r="K192" s="90" t="s">
        <v>4687</v>
      </c>
      <c r="L192" s="90" t="s">
        <v>4448</v>
      </c>
      <c r="M192" s="88">
        <v>43191</v>
      </c>
    </row>
    <row r="193" spans="1:13" ht="33.75" x14ac:dyDescent="0.25">
      <c r="A193" s="89">
        <v>1173</v>
      </c>
      <c r="B193" s="88">
        <v>43020</v>
      </c>
      <c r="C193" s="89" t="s">
        <v>4688</v>
      </c>
      <c r="D193" s="89" t="s">
        <v>4202</v>
      </c>
      <c r="E193" s="89" t="s">
        <v>4219</v>
      </c>
      <c r="F193" s="89" t="s">
        <v>4295</v>
      </c>
      <c r="G193" s="89" t="s">
        <v>4296</v>
      </c>
      <c r="H193" s="89" t="s">
        <v>4297</v>
      </c>
      <c r="I193" s="89">
        <v>55</v>
      </c>
      <c r="J193" s="90" t="s">
        <v>4208</v>
      </c>
      <c r="K193" s="90" t="s">
        <v>4409</v>
      </c>
      <c r="L193" s="90" t="s">
        <v>4689</v>
      </c>
      <c r="M193" s="88">
        <v>43586</v>
      </c>
    </row>
    <row r="194" spans="1:13" ht="45" x14ac:dyDescent="0.25">
      <c r="A194" s="89">
        <v>507</v>
      </c>
      <c r="B194" s="88">
        <v>43027</v>
      </c>
      <c r="C194" s="89" t="s">
        <v>4690</v>
      </c>
      <c r="D194" s="89" t="s">
        <v>4202</v>
      </c>
      <c r="E194" s="89" t="s">
        <v>4219</v>
      </c>
      <c r="F194" s="89" t="s">
        <v>4295</v>
      </c>
      <c r="G194" s="89" t="s">
        <v>4296</v>
      </c>
      <c r="H194" s="89" t="s">
        <v>4297</v>
      </c>
      <c r="I194" s="89">
        <v>2E-3</v>
      </c>
      <c r="J194" s="90" t="s">
        <v>4227</v>
      </c>
      <c r="K194" s="90" t="s">
        <v>4607</v>
      </c>
      <c r="L194" s="90" t="s">
        <v>4691</v>
      </c>
      <c r="M194" s="88">
        <v>43009</v>
      </c>
    </row>
    <row r="195" spans="1:13" ht="135" x14ac:dyDescent="0.25">
      <c r="A195" s="89">
        <v>492</v>
      </c>
      <c r="B195" s="88">
        <v>43031</v>
      </c>
      <c r="C195" s="89" t="s">
        <v>4692</v>
      </c>
      <c r="D195" s="89" t="s">
        <v>4202</v>
      </c>
      <c r="E195" s="89" t="s">
        <v>4203</v>
      </c>
      <c r="F195" s="89" t="s">
        <v>4295</v>
      </c>
      <c r="G195" s="89" t="s">
        <v>4296</v>
      </c>
      <c r="H195" s="89" t="s">
        <v>4297</v>
      </c>
      <c r="I195" s="89">
        <v>0.34499999999999997</v>
      </c>
      <c r="J195" s="90" t="s">
        <v>4272</v>
      </c>
      <c r="K195" s="90" t="s">
        <v>4273</v>
      </c>
      <c r="L195" s="90" t="s">
        <v>4693</v>
      </c>
      <c r="M195" s="88">
        <v>43160</v>
      </c>
    </row>
    <row r="196" spans="1:13" ht="56.25" x14ac:dyDescent="0.25">
      <c r="A196" s="89">
        <v>688</v>
      </c>
      <c r="B196" s="88">
        <v>43031</v>
      </c>
      <c r="C196" s="89" t="s">
        <v>4694</v>
      </c>
      <c r="D196" s="89" t="s">
        <v>4202</v>
      </c>
      <c r="E196" s="89" t="s">
        <v>4219</v>
      </c>
      <c r="F196" s="89" t="s">
        <v>4295</v>
      </c>
      <c r="G196" s="89" t="s">
        <v>4296</v>
      </c>
      <c r="H196" s="89" t="s">
        <v>4297</v>
      </c>
      <c r="I196" s="89">
        <v>3.8400000000000001E-3</v>
      </c>
      <c r="J196" s="90" t="s">
        <v>4222</v>
      </c>
      <c r="K196" s="90" t="s">
        <v>4305</v>
      </c>
      <c r="L196" s="90" t="s">
        <v>4695</v>
      </c>
      <c r="M196" s="88">
        <v>43040</v>
      </c>
    </row>
    <row r="197" spans="1:13" ht="33.75" x14ac:dyDescent="0.25">
      <c r="A197" s="89">
        <v>721</v>
      </c>
      <c r="B197" s="88">
        <v>43031</v>
      </c>
      <c r="C197" s="89" t="s">
        <v>4696</v>
      </c>
      <c r="D197" s="89" t="s">
        <v>4202</v>
      </c>
      <c r="E197" s="89" t="s">
        <v>4219</v>
      </c>
      <c r="F197" s="89" t="s">
        <v>4295</v>
      </c>
      <c r="G197" s="89" t="s">
        <v>4296</v>
      </c>
      <c r="H197" s="89" t="s">
        <v>4297</v>
      </c>
      <c r="I197" s="89">
        <v>4.4999999999999997E-3</v>
      </c>
      <c r="J197" s="90" t="s">
        <v>4236</v>
      </c>
      <c r="K197" s="90" t="s">
        <v>4242</v>
      </c>
      <c r="L197" s="90" t="s">
        <v>4697</v>
      </c>
      <c r="M197" s="88">
        <v>43101</v>
      </c>
    </row>
    <row r="198" spans="1:13" ht="67.5" x14ac:dyDescent="0.25">
      <c r="A198" s="89">
        <v>633</v>
      </c>
      <c r="B198" s="88">
        <v>43033</v>
      </c>
      <c r="C198" s="89" t="s">
        <v>4698</v>
      </c>
      <c r="D198" s="89" t="s">
        <v>4202</v>
      </c>
      <c r="E198" s="89" t="s">
        <v>4219</v>
      </c>
      <c r="F198" s="89" t="s">
        <v>4295</v>
      </c>
      <c r="G198" s="89" t="s">
        <v>4296</v>
      </c>
      <c r="H198" s="89" t="s">
        <v>4297</v>
      </c>
      <c r="I198" s="89">
        <v>1.8599999999999998E-2</v>
      </c>
      <c r="J198" s="90" t="s">
        <v>4205</v>
      </c>
      <c r="K198" s="90" t="s">
        <v>4699</v>
      </c>
      <c r="L198" s="90" t="s">
        <v>4700</v>
      </c>
      <c r="M198" s="88">
        <v>43146</v>
      </c>
    </row>
    <row r="199" spans="1:13" ht="56.25" x14ac:dyDescent="0.25">
      <c r="A199" s="89">
        <v>118</v>
      </c>
      <c r="B199" s="88">
        <v>43034</v>
      </c>
      <c r="C199" s="89" t="s">
        <v>4701</v>
      </c>
      <c r="D199" s="89" t="s">
        <v>4202</v>
      </c>
      <c r="E199" s="89" t="s">
        <v>4219</v>
      </c>
      <c r="F199" s="89" t="s">
        <v>4295</v>
      </c>
      <c r="G199" s="89" t="s">
        <v>4296</v>
      </c>
      <c r="H199" s="89" t="s">
        <v>4297</v>
      </c>
      <c r="I199" s="89">
        <v>4.2630000000000001E-2</v>
      </c>
      <c r="J199" s="90" t="s">
        <v>4254</v>
      </c>
      <c r="K199" s="90" t="s">
        <v>4424</v>
      </c>
      <c r="L199" s="90" t="s">
        <v>4702</v>
      </c>
      <c r="M199" s="88">
        <v>43101</v>
      </c>
    </row>
    <row r="200" spans="1:13" ht="56.25" x14ac:dyDescent="0.25">
      <c r="A200" s="89">
        <v>157</v>
      </c>
      <c r="B200" s="88">
        <v>43034</v>
      </c>
      <c r="C200" s="89" t="s">
        <v>4703</v>
      </c>
      <c r="D200" s="89" t="s">
        <v>4202</v>
      </c>
      <c r="E200" s="89" t="s">
        <v>4219</v>
      </c>
      <c r="F200" s="89" t="s">
        <v>4295</v>
      </c>
      <c r="G200" s="89" t="s">
        <v>4296</v>
      </c>
      <c r="H200" s="89" t="s">
        <v>4297</v>
      </c>
      <c r="I200" s="89">
        <v>1.044E-2</v>
      </c>
      <c r="J200" s="90" t="s">
        <v>4254</v>
      </c>
      <c r="K200" s="90" t="s">
        <v>4424</v>
      </c>
      <c r="L200" s="90" t="s">
        <v>4704</v>
      </c>
      <c r="M200" s="88">
        <v>43101</v>
      </c>
    </row>
    <row r="201" spans="1:13" ht="56.25" x14ac:dyDescent="0.25">
      <c r="A201" s="89">
        <v>158</v>
      </c>
      <c r="B201" s="88">
        <v>43034</v>
      </c>
      <c r="C201" s="89" t="s">
        <v>4705</v>
      </c>
      <c r="D201" s="89" t="s">
        <v>4202</v>
      </c>
      <c r="E201" s="89" t="s">
        <v>4219</v>
      </c>
      <c r="F201" s="89" t="s">
        <v>4295</v>
      </c>
      <c r="G201" s="89" t="s">
        <v>4296</v>
      </c>
      <c r="H201" s="89" t="s">
        <v>4297</v>
      </c>
      <c r="I201" s="89">
        <v>6.3800000000000003E-3</v>
      </c>
      <c r="J201" s="90" t="s">
        <v>4254</v>
      </c>
      <c r="K201" s="90" t="s">
        <v>4424</v>
      </c>
      <c r="L201" s="90" t="s">
        <v>4706</v>
      </c>
      <c r="M201" s="88">
        <v>43101</v>
      </c>
    </row>
    <row r="202" spans="1:13" ht="56.25" x14ac:dyDescent="0.25">
      <c r="A202" s="89">
        <v>159</v>
      </c>
      <c r="B202" s="88">
        <v>43034</v>
      </c>
      <c r="C202" s="89" t="s">
        <v>4707</v>
      </c>
      <c r="D202" s="89" t="s">
        <v>4202</v>
      </c>
      <c r="E202" s="89" t="s">
        <v>4219</v>
      </c>
      <c r="F202" s="89" t="s">
        <v>4295</v>
      </c>
      <c r="G202" s="89" t="s">
        <v>4296</v>
      </c>
      <c r="H202" s="89" t="s">
        <v>4297</v>
      </c>
      <c r="I202" s="89">
        <v>4.64E-3</v>
      </c>
      <c r="J202" s="90" t="s">
        <v>4254</v>
      </c>
      <c r="K202" s="90" t="s">
        <v>4424</v>
      </c>
      <c r="L202" s="90" t="s">
        <v>4708</v>
      </c>
      <c r="M202" s="88">
        <v>43101</v>
      </c>
    </row>
    <row r="203" spans="1:13" ht="45" x14ac:dyDescent="0.25">
      <c r="A203" s="89">
        <v>908</v>
      </c>
      <c r="B203" s="88">
        <v>43034</v>
      </c>
      <c r="C203" s="89" t="s">
        <v>4709</v>
      </c>
      <c r="D203" s="89" t="s">
        <v>4202</v>
      </c>
      <c r="E203" s="89" t="s">
        <v>4219</v>
      </c>
      <c r="F203" s="89" t="s">
        <v>4295</v>
      </c>
      <c r="G203" s="89" t="s">
        <v>4296</v>
      </c>
      <c r="H203" s="89" t="s">
        <v>4297</v>
      </c>
      <c r="I203" s="89">
        <v>1.044E-2</v>
      </c>
      <c r="J203" s="90" t="s">
        <v>4227</v>
      </c>
      <c r="K203" s="90" t="s">
        <v>4345</v>
      </c>
      <c r="L203" s="90" t="s">
        <v>4710</v>
      </c>
      <c r="M203" s="88">
        <v>43313</v>
      </c>
    </row>
    <row r="204" spans="1:13" ht="56.25" x14ac:dyDescent="0.25">
      <c r="A204" s="89">
        <v>1066</v>
      </c>
      <c r="B204" s="88">
        <v>43034</v>
      </c>
      <c r="C204" s="89" t="s">
        <v>4711</v>
      </c>
      <c r="D204" s="89" t="s">
        <v>4202</v>
      </c>
      <c r="E204" s="89" t="s">
        <v>4219</v>
      </c>
      <c r="F204" s="89" t="s">
        <v>4295</v>
      </c>
      <c r="G204" s="89" t="s">
        <v>4296</v>
      </c>
      <c r="H204" s="89" t="s">
        <v>4297</v>
      </c>
      <c r="I204" s="89">
        <v>4.6399999999999997E-2</v>
      </c>
      <c r="J204" s="90" t="s">
        <v>4254</v>
      </c>
      <c r="K204" s="90" t="s">
        <v>4424</v>
      </c>
      <c r="L204" s="90" t="s">
        <v>4712</v>
      </c>
      <c r="M204" s="88">
        <v>43101</v>
      </c>
    </row>
    <row r="205" spans="1:13" ht="33.75" x14ac:dyDescent="0.25">
      <c r="A205" s="89">
        <v>126</v>
      </c>
      <c r="B205" s="88">
        <v>43040</v>
      </c>
      <c r="C205" s="89" t="s">
        <v>4713</v>
      </c>
      <c r="D205" s="89" t="s">
        <v>4202</v>
      </c>
      <c r="E205" s="89" t="s">
        <v>4219</v>
      </c>
      <c r="F205" s="89" t="s">
        <v>4295</v>
      </c>
      <c r="G205" s="89" t="s">
        <v>4296</v>
      </c>
      <c r="H205" s="89" t="s">
        <v>4297</v>
      </c>
      <c r="I205" s="89">
        <v>37</v>
      </c>
      <c r="J205" s="90" t="s">
        <v>4208</v>
      </c>
      <c r="K205" s="90" t="s">
        <v>4312</v>
      </c>
      <c r="L205" s="90" t="s">
        <v>4689</v>
      </c>
      <c r="M205" s="88">
        <v>43678</v>
      </c>
    </row>
    <row r="206" spans="1:13" ht="33.75" x14ac:dyDescent="0.25">
      <c r="A206" s="89">
        <v>797</v>
      </c>
      <c r="B206" s="88">
        <v>43040</v>
      </c>
      <c r="C206" s="89" t="s">
        <v>4714</v>
      </c>
      <c r="D206" s="89" t="s">
        <v>4202</v>
      </c>
      <c r="E206" s="89" t="s">
        <v>4204</v>
      </c>
      <c r="F206" s="89" t="s">
        <v>4295</v>
      </c>
      <c r="G206" s="89" t="s">
        <v>4296</v>
      </c>
      <c r="H206" s="89" t="s">
        <v>4297</v>
      </c>
      <c r="I206" s="89">
        <v>19.899999999999999</v>
      </c>
      <c r="J206" s="90" t="s">
        <v>4247</v>
      </c>
      <c r="K206" s="90" t="s">
        <v>4317</v>
      </c>
      <c r="L206" s="90" t="s">
        <v>4318</v>
      </c>
      <c r="M206" s="88">
        <v>42979</v>
      </c>
    </row>
    <row r="207" spans="1:13" ht="33.75" x14ac:dyDescent="0.25">
      <c r="A207" s="89">
        <v>1142</v>
      </c>
      <c r="B207" s="88">
        <v>43042</v>
      </c>
      <c r="C207" s="89" t="s">
        <v>4715</v>
      </c>
      <c r="D207" s="89" t="s">
        <v>4202</v>
      </c>
      <c r="E207" s="89" t="s">
        <v>4219</v>
      </c>
      <c r="F207" s="89" t="s">
        <v>4295</v>
      </c>
      <c r="G207" s="89" t="s">
        <v>4296</v>
      </c>
      <c r="H207" s="89" t="s">
        <v>4297</v>
      </c>
      <c r="I207" s="89">
        <v>4.8599999999999997E-3</v>
      </c>
      <c r="J207" s="90" t="s">
        <v>4272</v>
      </c>
      <c r="K207" s="90" t="s">
        <v>4273</v>
      </c>
      <c r="L207" s="90" t="s">
        <v>4716</v>
      </c>
      <c r="M207" s="88">
        <v>42979</v>
      </c>
    </row>
    <row r="208" spans="1:13" ht="33.75" x14ac:dyDescent="0.25">
      <c r="A208" s="89">
        <v>828</v>
      </c>
      <c r="B208" s="88">
        <v>43047</v>
      </c>
      <c r="C208" s="89" t="s">
        <v>4717</v>
      </c>
      <c r="D208" s="89" t="s">
        <v>4202</v>
      </c>
      <c r="E208" s="89" t="s">
        <v>4219</v>
      </c>
      <c r="F208" s="89" t="s">
        <v>4295</v>
      </c>
      <c r="G208" s="89" t="s">
        <v>4296</v>
      </c>
      <c r="H208" s="89" t="s">
        <v>4297</v>
      </c>
      <c r="I208" s="89">
        <v>4.3880000000000002E-2</v>
      </c>
      <c r="J208" s="90" t="s">
        <v>17</v>
      </c>
      <c r="K208" s="90" t="s">
        <v>4327</v>
      </c>
      <c r="L208" s="90" t="s">
        <v>4718</v>
      </c>
      <c r="M208" s="88">
        <v>43160</v>
      </c>
    </row>
    <row r="209" spans="1:13" ht="67.5" x14ac:dyDescent="0.25">
      <c r="A209" s="89">
        <v>824</v>
      </c>
      <c r="B209" s="88">
        <v>43049</v>
      </c>
      <c r="C209" s="89" t="s">
        <v>4719</v>
      </c>
      <c r="D209" s="89" t="s">
        <v>4202</v>
      </c>
      <c r="E209" s="89" t="s">
        <v>4204</v>
      </c>
      <c r="F209" s="89" t="s">
        <v>4295</v>
      </c>
      <c r="G209" s="89" t="s">
        <v>4296</v>
      </c>
      <c r="H209" s="89" t="s">
        <v>4297</v>
      </c>
      <c r="I209" s="89">
        <v>135.35</v>
      </c>
      <c r="J209" s="90" t="s">
        <v>4247</v>
      </c>
      <c r="K209" s="90" t="s">
        <v>4317</v>
      </c>
      <c r="L209" s="90" t="s">
        <v>4720</v>
      </c>
      <c r="M209" s="88">
        <v>43435</v>
      </c>
    </row>
    <row r="210" spans="1:13" ht="45" x14ac:dyDescent="0.25">
      <c r="A210" s="89">
        <v>264</v>
      </c>
      <c r="B210" s="88">
        <v>43056</v>
      </c>
      <c r="C210" s="89" t="s">
        <v>4721</v>
      </c>
      <c r="D210" s="89" t="s">
        <v>4202</v>
      </c>
      <c r="E210" s="89" t="s">
        <v>4219</v>
      </c>
      <c r="F210" s="89" t="s">
        <v>4295</v>
      </c>
      <c r="G210" s="89" t="s">
        <v>4296</v>
      </c>
      <c r="H210" s="89" t="s">
        <v>4297</v>
      </c>
      <c r="I210" s="89">
        <v>0.01</v>
      </c>
      <c r="J210" s="90" t="s">
        <v>4236</v>
      </c>
      <c r="K210" s="90" t="s">
        <v>4671</v>
      </c>
      <c r="L210" s="90" t="s">
        <v>4722</v>
      </c>
      <c r="M210" s="88">
        <v>43070</v>
      </c>
    </row>
    <row r="211" spans="1:13" ht="45" x14ac:dyDescent="0.25">
      <c r="A211" s="89">
        <v>156</v>
      </c>
      <c r="B211" s="88">
        <v>43060</v>
      </c>
      <c r="C211" s="89" t="s">
        <v>4723</v>
      </c>
      <c r="D211" s="89" t="s">
        <v>4202</v>
      </c>
      <c r="E211" s="89" t="s">
        <v>4219</v>
      </c>
      <c r="F211" s="89" t="s">
        <v>4295</v>
      </c>
      <c r="G211" s="89" t="s">
        <v>4296</v>
      </c>
      <c r="H211" s="89" t="s">
        <v>4297</v>
      </c>
      <c r="I211" s="89">
        <v>1.83E-2</v>
      </c>
      <c r="J211" s="90" t="s">
        <v>17</v>
      </c>
      <c r="K211" s="90" t="s">
        <v>4724</v>
      </c>
      <c r="L211" s="90" t="s">
        <v>4725</v>
      </c>
      <c r="M211" s="88">
        <v>43132</v>
      </c>
    </row>
    <row r="212" spans="1:13" ht="67.5" x14ac:dyDescent="0.25">
      <c r="A212" s="89">
        <v>860</v>
      </c>
      <c r="B212" s="88">
        <v>43060</v>
      </c>
      <c r="C212" s="89" t="s">
        <v>4726</v>
      </c>
      <c r="D212" s="89" t="s">
        <v>4202</v>
      </c>
      <c r="E212" s="89" t="s">
        <v>4204</v>
      </c>
      <c r="F212" s="89" t="s">
        <v>4295</v>
      </c>
      <c r="G212" s="89" t="s">
        <v>4296</v>
      </c>
      <c r="H212" s="89" t="s">
        <v>4297</v>
      </c>
      <c r="I212" s="89">
        <v>260.83</v>
      </c>
      <c r="J212" s="90" t="s">
        <v>4205</v>
      </c>
      <c r="K212" s="90" t="s">
        <v>4543</v>
      </c>
      <c r="L212" s="90" t="s">
        <v>4727</v>
      </c>
      <c r="M212" s="88">
        <v>43876</v>
      </c>
    </row>
    <row r="213" spans="1:13" ht="33.75" x14ac:dyDescent="0.25">
      <c r="A213" s="89">
        <v>948</v>
      </c>
      <c r="B213" s="88">
        <v>43061</v>
      </c>
      <c r="C213" s="89" t="s">
        <v>4728</v>
      </c>
      <c r="D213" s="89" t="s">
        <v>4202</v>
      </c>
      <c r="E213" s="89" t="s">
        <v>4219</v>
      </c>
      <c r="F213" s="89" t="s">
        <v>4295</v>
      </c>
      <c r="G213" s="89" t="s">
        <v>4296</v>
      </c>
      <c r="H213" s="89" t="s">
        <v>4297</v>
      </c>
      <c r="I213" s="89">
        <v>120</v>
      </c>
      <c r="J213" s="90" t="s">
        <v>4216</v>
      </c>
      <c r="K213" s="90" t="s">
        <v>4516</v>
      </c>
      <c r="L213" s="90" t="s">
        <v>4729</v>
      </c>
      <c r="M213" s="88">
        <v>43252</v>
      </c>
    </row>
    <row r="214" spans="1:13" ht="67.5" x14ac:dyDescent="0.25">
      <c r="A214" s="89">
        <v>80</v>
      </c>
      <c r="B214" s="88">
        <v>43066</v>
      </c>
      <c r="C214" s="89" t="s">
        <v>4730</v>
      </c>
      <c r="D214" s="89" t="s">
        <v>4202</v>
      </c>
      <c r="E214" s="89" t="s">
        <v>4219</v>
      </c>
      <c r="F214" s="89" t="s">
        <v>4295</v>
      </c>
      <c r="G214" s="89" t="s">
        <v>4296</v>
      </c>
      <c r="H214" s="89" t="s">
        <v>4297</v>
      </c>
      <c r="I214" s="89">
        <v>7.9200000000000007E-2</v>
      </c>
      <c r="J214" s="90" t="s">
        <v>4272</v>
      </c>
      <c r="K214" s="90" t="s">
        <v>4273</v>
      </c>
      <c r="L214" s="90" t="s">
        <v>4570</v>
      </c>
      <c r="M214" s="88">
        <v>43101</v>
      </c>
    </row>
    <row r="215" spans="1:13" ht="56.25" x14ac:dyDescent="0.25">
      <c r="A215" s="89">
        <v>659</v>
      </c>
      <c r="B215" s="88">
        <v>43066</v>
      </c>
      <c r="C215" s="89" t="s">
        <v>4731</v>
      </c>
      <c r="D215" s="89" t="s">
        <v>4202</v>
      </c>
      <c r="E215" s="89" t="s">
        <v>4219</v>
      </c>
      <c r="F215" s="89" t="s">
        <v>4295</v>
      </c>
      <c r="G215" s="89" t="s">
        <v>4296</v>
      </c>
      <c r="H215" s="89" t="s">
        <v>4297</v>
      </c>
      <c r="I215" s="89">
        <v>5.3999999999999999E-2</v>
      </c>
      <c r="J215" s="90" t="s">
        <v>4233</v>
      </c>
      <c r="K215" s="90" t="s">
        <v>4234</v>
      </c>
      <c r="L215" s="90" t="s">
        <v>4732</v>
      </c>
      <c r="M215" s="88">
        <v>43205</v>
      </c>
    </row>
    <row r="216" spans="1:13" ht="67.5" x14ac:dyDescent="0.25">
      <c r="A216" s="89">
        <v>1141</v>
      </c>
      <c r="B216" s="88">
        <v>43066</v>
      </c>
      <c r="C216" s="89" t="s">
        <v>4733</v>
      </c>
      <c r="D216" s="89" t="s">
        <v>4202</v>
      </c>
      <c r="E216" s="89" t="s">
        <v>4219</v>
      </c>
      <c r="F216" s="89" t="s">
        <v>4295</v>
      </c>
      <c r="G216" s="89" t="s">
        <v>4296</v>
      </c>
      <c r="H216" s="89" t="s">
        <v>4297</v>
      </c>
      <c r="I216" s="89">
        <v>1.0880000000000001E-2</v>
      </c>
      <c r="J216" s="90" t="s">
        <v>4233</v>
      </c>
      <c r="K216" s="90" t="s">
        <v>4234</v>
      </c>
      <c r="L216" s="90" t="s">
        <v>4734</v>
      </c>
      <c r="M216" s="88">
        <v>43174</v>
      </c>
    </row>
    <row r="217" spans="1:13" ht="33.75" x14ac:dyDescent="0.25">
      <c r="A217" s="89">
        <v>1180</v>
      </c>
      <c r="B217" s="88">
        <v>43069</v>
      </c>
      <c r="C217" s="89" t="s">
        <v>4735</v>
      </c>
      <c r="D217" s="89" t="s">
        <v>4202</v>
      </c>
      <c r="E217" s="89" t="s">
        <v>4219</v>
      </c>
      <c r="F217" s="89" t="s">
        <v>4295</v>
      </c>
      <c r="G217" s="89" t="s">
        <v>4296</v>
      </c>
      <c r="H217" s="89" t="s">
        <v>4297</v>
      </c>
      <c r="I217" s="89">
        <v>1.6999999999999999E-3</v>
      </c>
      <c r="J217" s="90" t="s">
        <v>17</v>
      </c>
      <c r="K217" s="90" t="s">
        <v>4736</v>
      </c>
      <c r="L217" s="90" t="s">
        <v>4330</v>
      </c>
      <c r="M217" s="88">
        <v>43070</v>
      </c>
    </row>
    <row r="218" spans="1:13" ht="33.75" x14ac:dyDescent="0.25">
      <c r="A218" s="89">
        <v>1093</v>
      </c>
      <c r="B218" s="88">
        <v>43074</v>
      </c>
      <c r="C218" s="89" t="s">
        <v>4737</v>
      </c>
      <c r="D218" s="89" t="s">
        <v>4202</v>
      </c>
      <c r="E218" s="89" t="s">
        <v>4203</v>
      </c>
      <c r="F218" s="89" t="s">
        <v>4295</v>
      </c>
      <c r="G218" s="89" t="s">
        <v>4296</v>
      </c>
      <c r="H218" s="89" t="s">
        <v>4297</v>
      </c>
      <c r="I218" s="89">
        <v>9.7000000000000003E-2</v>
      </c>
      <c r="J218" s="90" t="s">
        <v>4227</v>
      </c>
      <c r="K218" s="90" t="s">
        <v>4738</v>
      </c>
      <c r="L218" s="90" t="s">
        <v>4739</v>
      </c>
      <c r="M218" s="88">
        <v>43225</v>
      </c>
    </row>
    <row r="219" spans="1:13" ht="22.5" x14ac:dyDescent="0.25">
      <c r="A219" s="89">
        <v>845</v>
      </c>
      <c r="B219" s="88">
        <v>43080</v>
      </c>
      <c r="C219" s="89" t="s">
        <v>4740</v>
      </c>
      <c r="D219" s="89" t="s">
        <v>4202</v>
      </c>
      <c r="E219" s="89" t="s">
        <v>4219</v>
      </c>
      <c r="F219" s="89" t="s">
        <v>4295</v>
      </c>
      <c r="G219" s="89" t="s">
        <v>4296</v>
      </c>
      <c r="H219" s="89" t="s">
        <v>4297</v>
      </c>
      <c r="I219" s="89">
        <v>5.7000000000000002E-3</v>
      </c>
      <c r="J219" s="90" t="s">
        <v>4205</v>
      </c>
      <c r="K219" s="90" t="s">
        <v>4206</v>
      </c>
      <c r="L219" s="90" t="s">
        <v>4741</v>
      </c>
      <c r="M219" s="88">
        <v>42979</v>
      </c>
    </row>
    <row r="220" spans="1:13" ht="22.5" x14ac:dyDescent="0.25">
      <c r="A220" s="89">
        <v>1196</v>
      </c>
      <c r="B220" s="88">
        <v>43080</v>
      </c>
      <c r="C220" s="89" t="s">
        <v>4742</v>
      </c>
      <c r="D220" s="89" t="s">
        <v>4202</v>
      </c>
      <c r="E220" s="89" t="s">
        <v>4219</v>
      </c>
      <c r="F220" s="89" t="s">
        <v>4295</v>
      </c>
      <c r="G220" s="89" t="s">
        <v>4296</v>
      </c>
      <c r="H220" s="89" t="s">
        <v>4297</v>
      </c>
      <c r="I220" s="89">
        <v>1.2800000000000001E-3</v>
      </c>
      <c r="J220" s="90" t="s">
        <v>4229</v>
      </c>
      <c r="K220" s="90" t="s">
        <v>4743</v>
      </c>
      <c r="L220" s="90" t="s">
        <v>4582</v>
      </c>
      <c r="M220" s="88">
        <v>43136</v>
      </c>
    </row>
    <row r="221" spans="1:13" ht="56.25" x14ac:dyDescent="0.25">
      <c r="A221" s="89">
        <v>226</v>
      </c>
      <c r="B221" s="88">
        <v>43082</v>
      </c>
      <c r="C221" s="89" t="s">
        <v>4744</v>
      </c>
      <c r="D221" s="89" t="s">
        <v>4202</v>
      </c>
      <c r="E221" s="89" t="s">
        <v>4219</v>
      </c>
      <c r="F221" s="89" t="s">
        <v>4295</v>
      </c>
      <c r="G221" s="89" t="s">
        <v>4296</v>
      </c>
      <c r="H221" s="89" t="s">
        <v>4297</v>
      </c>
      <c r="I221" s="89">
        <v>1.0999999999999999E-2</v>
      </c>
      <c r="J221" s="90" t="s">
        <v>4224</v>
      </c>
      <c r="K221" s="90" t="s">
        <v>4745</v>
      </c>
      <c r="L221" s="90" t="s">
        <v>4746</v>
      </c>
      <c r="M221" s="88">
        <v>43160</v>
      </c>
    </row>
    <row r="222" spans="1:13" ht="22.5" x14ac:dyDescent="0.25">
      <c r="A222" s="89">
        <v>554</v>
      </c>
      <c r="B222" s="88">
        <v>43084</v>
      </c>
      <c r="C222" s="89" t="s">
        <v>4747</v>
      </c>
      <c r="D222" s="89" t="s">
        <v>4202</v>
      </c>
      <c r="E222" s="89" t="s">
        <v>4203</v>
      </c>
      <c r="F222" s="89" t="s">
        <v>4295</v>
      </c>
      <c r="G222" s="89" t="s">
        <v>4296</v>
      </c>
      <c r="H222" s="89" t="s">
        <v>4297</v>
      </c>
      <c r="I222" s="89">
        <v>0.100435</v>
      </c>
      <c r="J222" s="90" t="s">
        <v>4208</v>
      </c>
      <c r="K222" s="90" t="s">
        <v>4263</v>
      </c>
      <c r="L222" s="90" t="s">
        <v>4210</v>
      </c>
      <c r="M222" s="88">
        <v>42948</v>
      </c>
    </row>
    <row r="223" spans="1:13" ht="22.5" x14ac:dyDescent="0.25">
      <c r="A223" s="89">
        <v>903</v>
      </c>
      <c r="B223" s="88">
        <v>43084</v>
      </c>
      <c r="C223" s="89" t="s">
        <v>4748</v>
      </c>
      <c r="D223" s="89" t="s">
        <v>4202</v>
      </c>
      <c r="E223" s="89" t="s">
        <v>4219</v>
      </c>
      <c r="F223" s="89" t="s">
        <v>4295</v>
      </c>
      <c r="G223" s="89" t="s">
        <v>4296</v>
      </c>
      <c r="H223" s="89" t="s">
        <v>4297</v>
      </c>
      <c r="I223" s="89">
        <v>2.24E-2</v>
      </c>
      <c r="J223" s="90" t="s">
        <v>24</v>
      </c>
      <c r="K223" s="90" t="s">
        <v>4244</v>
      </c>
      <c r="L223" s="90" t="s">
        <v>4749</v>
      </c>
      <c r="M223" s="88">
        <v>43102</v>
      </c>
    </row>
    <row r="224" spans="1:13" ht="33.75" x14ac:dyDescent="0.25">
      <c r="A224" s="89">
        <v>1041</v>
      </c>
      <c r="B224" s="88">
        <v>43087</v>
      </c>
      <c r="C224" s="89" t="s">
        <v>4750</v>
      </c>
      <c r="D224" s="89" t="s">
        <v>4202</v>
      </c>
      <c r="E224" s="89" t="s">
        <v>4219</v>
      </c>
      <c r="F224" s="89" t="s">
        <v>4295</v>
      </c>
      <c r="G224" s="89" t="s">
        <v>4296</v>
      </c>
      <c r="H224" s="89" t="s">
        <v>4297</v>
      </c>
      <c r="I224" s="89">
        <v>5.7000000000000002E-3</v>
      </c>
      <c r="J224" s="90" t="s">
        <v>4205</v>
      </c>
      <c r="K224" s="90" t="s">
        <v>4206</v>
      </c>
      <c r="L224" s="90" t="s">
        <v>4331</v>
      </c>
      <c r="M224" s="88">
        <v>43070</v>
      </c>
    </row>
    <row r="225" spans="1:13" ht="67.5" x14ac:dyDescent="0.25">
      <c r="A225" s="89">
        <v>1192</v>
      </c>
      <c r="B225" s="88">
        <v>43087</v>
      </c>
      <c r="C225" s="89" t="s">
        <v>4751</v>
      </c>
      <c r="D225" s="89" t="s">
        <v>4202</v>
      </c>
      <c r="E225" s="89" t="s">
        <v>4203</v>
      </c>
      <c r="F225" s="89" t="s">
        <v>4295</v>
      </c>
      <c r="G225" s="89" t="s">
        <v>4296</v>
      </c>
      <c r="H225" s="89" t="s">
        <v>4297</v>
      </c>
      <c r="I225" s="89">
        <v>4.5999999999999999E-2</v>
      </c>
      <c r="J225" s="90" t="s">
        <v>4272</v>
      </c>
      <c r="K225" s="90" t="s">
        <v>4273</v>
      </c>
      <c r="L225" s="90" t="s">
        <v>4752</v>
      </c>
      <c r="M225" s="88">
        <v>43191</v>
      </c>
    </row>
    <row r="226" spans="1:13" ht="123.75" x14ac:dyDescent="0.25">
      <c r="A226" s="89">
        <v>980</v>
      </c>
      <c r="B226" s="88">
        <v>43088</v>
      </c>
      <c r="C226" s="89" t="s">
        <v>4753</v>
      </c>
      <c r="D226" s="89" t="s">
        <v>4202</v>
      </c>
      <c r="E226" s="89" t="s">
        <v>4203</v>
      </c>
      <c r="F226" s="89" t="s">
        <v>4295</v>
      </c>
      <c r="G226" s="89" t="s">
        <v>4296</v>
      </c>
      <c r="H226" s="89" t="s">
        <v>4297</v>
      </c>
      <c r="I226" s="89">
        <v>0.36899999999999999</v>
      </c>
      <c r="J226" s="90" t="s">
        <v>4205</v>
      </c>
      <c r="K226" s="90" t="s">
        <v>4206</v>
      </c>
      <c r="L226" s="90" t="s">
        <v>4537</v>
      </c>
      <c r="M226" s="88">
        <v>43184</v>
      </c>
    </row>
    <row r="227" spans="1:13" ht="123.75" x14ac:dyDescent="0.25">
      <c r="A227" s="89">
        <v>997</v>
      </c>
      <c r="B227" s="88">
        <v>43088</v>
      </c>
      <c r="C227" s="89" t="s">
        <v>4754</v>
      </c>
      <c r="D227" s="89" t="s">
        <v>4202</v>
      </c>
      <c r="E227" s="89" t="s">
        <v>4203</v>
      </c>
      <c r="F227" s="89" t="s">
        <v>4295</v>
      </c>
      <c r="G227" s="89" t="s">
        <v>4296</v>
      </c>
      <c r="H227" s="89" t="s">
        <v>4297</v>
      </c>
      <c r="I227" s="89">
        <v>0.32200000000000001</v>
      </c>
      <c r="J227" s="90" t="s">
        <v>4214</v>
      </c>
      <c r="K227" s="90" t="s">
        <v>4567</v>
      </c>
      <c r="L227" s="90" t="s">
        <v>4537</v>
      </c>
      <c r="M227" s="88">
        <v>43179</v>
      </c>
    </row>
    <row r="228" spans="1:13" ht="112.5" x14ac:dyDescent="0.25">
      <c r="A228" s="89">
        <v>998</v>
      </c>
      <c r="B228" s="88">
        <v>43088</v>
      </c>
      <c r="C228" s="89" t="s">
        <v>4755</v>
      </c>
      <c r="D228" s="89" t="s">
        <v>4202</v>
      </c>
      <c r="E228" s="89" t="s">
        <v>4203</v>
      </c>
      <c r="F228" s="89" t="s">
        <v>4295</v>
      </c>
      <c r="G228" s="89" t="s">
        <v>4296</v>
      </c>
      <c r="H228" s="89" t="s">
        <v>4297</v>
      </c>
      <c r="I228" s="89">
        <v>0.46700000000000003</v>
      </c>
      <c r="J228" s="90" t="s">
        <v>4216</v>
      </c>
      <c r="K228" s="90" t="s">
        <v>4516</v>
      </c>
      <c r="L228" s="90" t="s">
        <v>4537</v>
      </c>
      <c r="M228" s="88">
        <v>43185</v>
      </c>
    </row>
    <row r="229" spans="1:13" ht="22.5" x14ac:dyDescent="0.25">
      <c r="A229" s="89">
        <v>2</v>
      </c>
      <c r="B229" s="88">
        <v>43089</v>
      </c>
      <c r="C229" s="89" t="s">
        <v>4756</v>
      </c>
      <c r="D229" s="89" t="s">
        <v>4202</v>
      </c>
      <c r="E229" s="89" t="s">
        <v>4219</v>
      </c>
      <c r="F229" s="89" t="s">
        <v>4295</v>
      </c>
      <c r="G229" s="89" t="s">
        <v>4296</v>
      </c>
      <c r="H229" s="89" t="s">
        <v>4297</v>
      </c>
      <c r="I229" s="89">
        <v>19.399999999999999</v>
      </c>
      <c r="J229" s="90" t="s">
        <v>4247</v>
      </c>
      <c r="K229" s="90" t="s">
        <v>4317</v>
      </c>
      <c r="L229" s="90" t="s">
        <v>4757</v>
      </c>
      <c r="M229" s="88">
        <v>42979</v>
      </c>
    </row>
    <row r="230" spans="1:13" ht="33.75" x14ac:dyDescent="0.25">
      <c r="A230" s="89">
        <v>378</v>
      </c>
      <c r="B230" s="88">
        <v>43089</v>
      </c>
      <c r="C230" s="89" t="s">
        <v>4758</v>
      </c>
      <c r="D230" s="89" t="s">
        <v>4202</v>
      </c>
      <c r="E230" s="89" t="s">
        <v>4219</v>
      </c>
      <c r="F230" s="89" t="s">
        <v>4295</v>
      </c>
      <c r="G230" s="89" t="s">
        <v>4296</v>
      </c>
      <c r="H230" s="89" t="s">
        <v>4297</v>
      </c>
      <c r="I230" s="89">
        <v>16</v>
      </c>
      <c r="J230" s="90" t="s">
        <v>4247</v>
      </c>
      <c r="K230" s="90" t="s">
        <v>4759</v>
      </c>
      <c r="L230" s="90" t="s">
        <v>4760</v>
      </c>
      <c r="M230" s="88">
        <v>42979</v>
      </c>
    </row>
    <row r="231" spans="1:13" ht="33.75" x14ac:dyDescent="0.25">
      <c r="A231" s="89">
        <v>823</v>
      </c>
      <c r="B231" s="88">
        <v>43089</v>
      </c>
      <c r="C231" s="89" t="s">
        <v>4761</v>
      </c>
      <c r="D231" s="89" t="s">
        <v>4202</v>
      </c>
      <c r="E231" s="89" t="s">
        <v>4219</v>
      </c>
      <c r="F231" s="89" t="s">
        <v>4295</v>
      </c>
      <c r="G231" s="89" t="s">
        <v>4296</v>
      </c>
      <c r="H231" s="89" t="s">
        <v>4297</v>
      </c>
      <c r="I231" s="89">
        <v>19.899999999999999</v>
      </c>
      <c r="J231" s="90" t="s">
        <v>4247</v>
      </c>
      <c r="K231" s="90" t="s">
        <v>4317</v>
      </c>
      <c r="L231" s="90" t="s">
        <v>4762</v>
      </c>
      <c r="M231" s="88">
        <v>42979</v>
      </c>
    </row>
    <row r="232" spans="1:13" ht="45" x14ac:dyDescent="0.25">
      <c r="A232" s="89">
        <v>420</v>
      </c>
      <c r="B232" s="88">
        <v>43090</v>
      </c>
      <c r="C232" s="89" t="s">
        <v>4763</v>
      </c>
      <c r="D232" s="89" t="s">
        <v>4202</v>
      </c>
      <c r="E232" s="89" t="s">
        <v>4219</v>
      </c>
      <c r="F232" s="89" t="s">
        <v>4295</v>
      </c>
      <c r="G232" s="89" t="s">
        <v>4296</v>
      </c>
      <c r="H232" s="89" t="s">
        <v>4297</v>
      </c>
      <c r="I232" s="89">
        <v>0.13500000000000001</v>
      </c>
      <c r="J232" s="90" t="s">
        <v>4220</v>
      </c>
      <c r="K232" s="90" t="s">
        <v>4764</v>
      </c>
      <c r="L232" s="90" t="s">
        <v>4765</v>
      </c>
      <c r="M232" s="88">
        <v>42979</v>
      </c>
    </row>
    <row r="233" spans="1:13" ht="45" x14ac:dyDescent="0.25">
      <c r="A233" s="89">
        <v>592</v>
      </c>
      <c r="B233" s="88">
        <v>43090</v>
      </c>
      <c r="C233" s="89" t="s">
        <v>4766</v>
      </c>
      <c r="D233" s="89" t="s">
        <v>4202</v>
      </c>
      <c r="E233" s="89" t="s">
        <v>4219</v>
      </c>
      <c r="F233" s="89" t="s">
        <v>4295</v>
      </c>
      <c r="G233" s="89" t="s">
        <v>4296</v>
      </c>
      <c r="H233" s="89" t="s">
        <v>4297</v>
      </c>
      <c r="I233" s="89">
        <v>5.7600000000000004E-3</v>
      </c>
      <c r="J233" s="90" t="s">
        <v>4220</v>
      </c>
      <c r="K233" s="90" t="s">
        <v>4221</v>
      </c>
      <c r="L233" s="90" t="s">
        <v>4765</v>
      </c>
      <c r="M233" s="88">
        <v>42917</v>
      </c>
    </row>
    <row r="234" spans="1:13" ht="56.25" x14ac:dyDescent="0.25">
      <c r="A234" s="89">
        <v>762</v>
      </c>
      <c r="B234" s="88">
        <v>43090</v>
      </c>
      <c r="C234" s="89" t="s">
        <v>4767</v>
      </c>
      <c r="D234" s="89" t="s">
        <v>4202</v>
      </c>
      <c r="E234" s="89" t="s">
        <v>4204</v>
      </c>
      <c r="F234" s="89" t="s">
        <v>4295</v>
      </c>
      <c r="G234" s="89" t="s">
        <v>4296</v>
      </c>
      <c r="H234" s="89" t="s">
        <v>4297</v>
      </c>
      <c r="I234" s="89">
        <v>0.155</v>
      </c>
      <c r="J234" s="90" t="s">
        <v>4227</v>
      </c>
      <c r="K234" s="90" t="s">
        <v>4658</v>
      </c>
      <c r="L234" s="90" t="s">
        <v>4768</v>
      </c>
      <c r="M234" s="88">
        <v>43281</v>
      </c>
    </row>
    <row r="235" spans="1:13" ht="45" x14ac:dyDescent="0.25">
      <c r="A235" s="89">
        <v>474</v>
      </c>
      <c r="B235" s="88">
        <v>43109</v>
      </c>
      <c r="C235" s="89" t="s">
        <v>4769</v>
      </c>
      <c r="D235" s="89" t="s">
        <v>4202</v>
      </c>
      <c r="E235" s="89" t="s">
        <v>4219</v>
      </c>
      <c r="F235" s="89" t="s">
        <v>4295</v>
      </c>
      <c r="G235" s="89" t="s">
        <v>4296</v>
      </c>
      <c r="H235" s="89" t="s">
        <v>4297</v>
      </c>
      <c r="I235" s="89">
        <v>0.108</v>
      </c>
      <c r="J235" s="90" t="s">
        <v>4233</v>
      </c>
      <c r="K235" s="90" t="s">
        <v>4234</v>
      </c>
      <c r="L235" s="90" t="s">
        <v>4770</v>
      </c>
      <c r="M235" s="88">
        <v>43070</v>
      </c>
    </row>
    <row r="236" spans="1:13" ht="78.75" x14ac:dyDescent="0.25">
      <c r="A236" s="89">
        <v>348</v>
      </c>
      <c r="B236" s="88">
        <v>43111</v>
      </c>
      <c r="C236" s="89" t="s">
        <v>4771</v>
      </c>
      <c r="D236" s="89" t="s">
        <v>4202</v>
      </c>
      <c r="E236" s="89" t="s">
        <v>4219</v>
      </c>
      <c r="F236" s="89" t="s">
        <v>4295</v>
      </c>
      <c r="G236" s="89" t="s">
        <v>4296</v>
      </c>
      <c r="H236" s="89" t="s">
        <v>4297</v>
      </c>
      <c r="I236" s="89">
        <v>250</v>
      </c>
      <c r="J236" s="90" t="s">
        <v>4227</v>
      </c>
      <c r="K236" s="90" t="s">
        <v>4772</v>
      </c>
      <c r="L236" s="90" t="s">
        <v>4773</v>
      </c>
      <c r="M236" s="88">
        <v>43814</v>
      </c>
    </row>
    <row r="237" spans="1:13" ht="22.5" x14ac:dyDescent="0.25">
      <c r="A237" s="89">
        <v>770</v>
      </c>
      <c r="B237" s="88">
        <v>43111</v>
      </c>
      <c r="C237" s="89" t="s">
        <v>4248</v>
      </c>
      <c r="D237" s="89" t="s">
        <v>4202</v>
      </c>
      <c r="E237" s="89" t="s">
        <v>4204</v>
      </c>
      <c r="F237" s="89" t="s">
        <v>4295</v>
      </c>
      <c r="G237" s="89" t="s">
        <v>4296</v>
      </c>
      <c r="H237" s="89" t="s">
        <v>4297</v>
      </c>
      <c r="I237" s="89">
        <v>70</v>
      </c>
      <c r="J237" s="90" t="s">
        <v>4247</v>
      </c>
      <c r="K237" s="90" t="s">
        <v>4248</v>
      </c>
      <c r="L237" s="90" t="s">
        <v>4774</v>
      </c>
      <c r="M237" s="88">
        <v>43252</v>
      </c>
    </row>
    <row r="238" spans="1:13" ht="45" x14ac:dyDescent="0.25">
      <c r="A238" s="89">
        <v>1197</v>
      </c>
      <c r="B238" s="88">
        <v>43112</v>
      </c>
      <c r="C238" s="89" t="s">
        <v>4775</v>
      </c>
      <c r="D238" s="89" t="s">
        <v>4202</v>
      </c>
      <c r="E238" s="89" t="s">
        <v>4219</v>
      </c>
      <c r="F238" s="89" t="s">
        <v>4295</v>
      </c>
      <c r="G238" s="89" t="s">
        <v>4296</v>
      </c>
      <c r="H238" s="89" t="s">
        <v>4297</v>
      </c>
      <c r="I238" s="89">
        <v>0.312</v>
      </c>
      <c r="J238" s="90" t="s">
        <v>17</v>
      </c>
      <c r="K238" s="90" t="s">
        <v>4333</v>
      </c>
      <c r="L238" s="90" t="s">
        <v>4207</v>
      </c>
      <c r="M238" s="88">
        <v>43312</v>
      </c>
    </row>
    <row r="239" spans="1:13" ht="45" x14ac:dyDescent="0.25">
      <c r="A239" s="89">
        <v>1198</v>
      </c>
      <c r="B239" s="88">
        <v>43112</v>
      </c>
      <c r="C239" s="89" t="s">
        <v>4776</v>
      </c>
      <c r="D239" s="89" t="s">
        <v>4202</v>
      </c>
      <c r="E239" s="89" t="s">
        <v>4219</v>
      </c>
      <c r="F239" s="89" t="s">
        <v>4295</v>
      </c>
      <c r="G239" s="89" t="s">
        <v>4296</v>
      </c>
      <c r="H239" s="89" t="s">
        <v>4297</v>
      </c>
      <c r="I239" s="89">
        <v>0.999</v>
      </c>
      <c r="J239" s="90" t="s">
        <v>4259</v>
      </c>
      <c r="K239" s="90" t="s">
        <v>4777</v>
      </c>
      <c r="L239" s="90" t="s">
        <v>4778</v>
      </c>
      <c r="M239" s="88">
        <v>43344</v>
      </c>
    </row>
    <row r="240" spans="1:13" ht="45" x14ac:dyDescent="0.25">
      <c r="A240" s="89">
        <v>1017</v>
      </c>
      <c r="B240" s="88">
        <v>43115</v>
      </c>
      <c r="C240" s="89" t="s">
        <v>4779</v>
      </c>
      <c r="D240" s="89" t="s">
        <v>4202</v>
      </c>
      <c r="E240" s="89" t="s">
        <v>4219</v>
      </c>
      <c r="F240" s="89" t="s">
        <v>4295</v>
      </c>
      <c r="G240" s="89" t="s">
        <v>4296</v>
      </c>
      <c r="H240" s="89" t="s">
        <v>4297</v>
      </c>
      <c r="I240" s="89">
        <v>0.21</v>
      </c>
      <c r="J240" s="90" t="s">
        <v>24</v>
      </c>
      <c r="K240" s="90" t="s">
        <v>4349</v>
      </c>
      <c r="L240" s="90" t="s">
        <v>4448</v>
      </c>
      <c r="M240" s="88">
        <v>43497</v>
      </c>
    </row>
    <row r="241" spans="1:13" ht="56.25" x14ac:dyDescent="0.25">
      <c r="A241" s="89">
        <v>1011</v>
      </c>
      <c r="B241" s="88">
        <v>43116</v>
      </c>
      <c r="C241" s="89" t="s">
        <v>4780</v>
      </c>
      <c r="D241" s="89" t="s">
        <v>4202</v>
      </c>
      <c r="E241" s="89" t="s">
        <v>4219</v>
      </c>
      <c r="F241" s="89" t="s">
        <v>4295</v>
      </c>
      <c r="G241" s="89" t="s">
        <v>4296</v>
      </c>
      <c r="H241" s="89" t="s">
        <v>4297</v>
      </c>
      <c r="I241" s="89">
        <v>0.05</v>
      </c>
      <c r="J241" s="90" t="s">
        <v>4222</v>
      </c>
      <c r="K241" s="90" t="s">
        <v>4305</v>
      </c>
      <c r="L241" s="90" t="s">
        <v>4781</v>
      </c>
      <c r="M241" s="88">
        <v>42795</v>
      </c>
    </row>
    <row r="242" spans="1:13" ht="33.75" x14ac:dyDescent="0.25">
      <c r="A242" s="89">
        <v>909</v>
      </c>
      <c r="B242" s="88">
        <v>43117</v>
      </c>
      <c r="C242" s="89" t="s">
        <v>4782</v>
      </c>
      <c r="D242" s="89" t="s">
        <v>4202</v>
      </c>
      <c r="E242" s="89" t="s">
        <v>4219</v>
      </c>
      <c r="F242" s="89" t="s">
        <v>4295</v>
      </c>
      <c r="G242" s="89" t="s">
        <v>4296</v>
      </c>
      <c r="H242" s="89" t="s">
        <v>4297</v>
      </c>
      <c r="I242" s="89">
        <v>1.4999999999999999E-2</v>
      </c>
      <c r="J242" s="90" t="s">
        <v>4308</v>
      </c>
      <c r="K242" s="90" t="s">
        <v>4783</v>
      </c>
      <c r="L242" s="90" t="s">
        <v>4784</v>
      </c>
      <c r="M242" s="88">
        <v>43191</v>
      </c>
    </row>
    <row r="243" spans="1:13" ht="45" x14ac:dyDescent="0.25">
      <c r="A243" s="89">
        <v>1191</v>
      </c>
      <c r="B243" s="88">
        <v>43118</v>
      </c>
      <c r="C243" s="89" t="s">
        <v>4785</v>
      </c>
      <c r="D243" s="89" t="s">
        <v>4202</v>
      </c>
      <c r="E243" s="89" t="s">
        <v>4203</v>
      </c>
      <c r="F243" s="89" t="s">
        <v>4295</v>
      </c>
      <c r="G243" s="89" t="s">
        <v>4296</v>
      </c>
      <c r="H243" s="89" t="s">
        <v>4297</v>
      </c>
      <c r="I243" s="89">
        <v>0.21759999999999999</v>
      </c>
      <c r="J243" s="90" t="s">
        <v>17</v>
      </c>
      <c r="K243" s="90" t="s">
        <v>4333</v>
      </c>
      <c r="L243" s="90" t="s">
        <v>4786</v>
      </c>
      <c r="M243" s="88">
        <v>43191</v>
      </c>
    </row>
    <row r="244" spans="1:13" ht="78.75" x14ac:dyDescent="0.25">
      <c r="A244" s="89">
        <v>1072</v>
      </c>
      <c r="B244" s="88">
        <v>43119</v>
      </c>
      <c r="C244" s="89" t="s">
        <v>4787</v>
      </c>
      <c r="D244" s="89" t="s">
        <v>4202</v>
      </c>
      <c r="E244" s="89" t="s">
        <v>4219</v>
      </c>
      <c r="F244" s="89" t="s">
        <v>4295</v>
      </c>
      <c r="G244" s="89" t="s">
        <v>4296</v>
      </c>
      <c r="H244" s="89" t="s">
        <v>4297</v>
      </c>
      <c r="I244" s="89">
        <v>0.71</v>
      </c>
      <c r="J244" s="90" t="s">
        <v>4277</v>
      </c>
      <c r="K244" s="90" t="s">
        <v>4788</v>
      </c>
      <c r="L244" s="90" t="s">
        <v>4789</v>
      </c>
      <c r="M244" s="88">
        <v>43358</v>
      </c>
    </row>
    <row r="245" spans="1:13" ht="45" x14ac:dyDescent="0.25">
      <c r="A245" s="89">
        <v>266</v>
      </c>
      <c r="B245" s="88">
        <v>43129</v>
      </c>
      <c r="C245" s="89" t="s">
        <v>4790</v>
      </c>
      <c r="D245" s="89" t="s">
        <v>4202</v>
      </c>
      <c r="E245" s="89" t="s">
        <v>4204</v>
      </c>
      <c r="F245" s="89" t="s">
        <v>4295</v>
      </c>
      <c r="G245" s="89" t="s">
        <v>4296</v>
      </c>
      <c r="H245" s="89" t="s">
        <v>4297</v>
      </c>
      <c r="I245" s="89">
        <v>0.24</v>
      </c>
      <c r="J245" s="90" t="s">
        <v>4208</v>
      </c>
      <c r="K245" s="90" t="s">
        <v>4209</v>
      </c>
      <c r="L245" s="90" t="s">
        <v>4448</v>
      </c>
      <c r="M245" s="88">
        <v>43480</v>
      </c>
    </row>
    <row r="246" spans="1:13" ht="45" x14ac:dyDescent="0.25">
      <c r="A246" s="89">
        <v>603</v>
      </c>
      <c r="B246" s="88">
        <v>43129</v>
      </c>
      <c r="C246" s="89" t="s">
        <v>4791</v>
      </c>
      <c r="D246" s="89" t="s">
        <v>4202</v>
      </c>
      <c r="E246" s="89" t="s">
        <v>4204</v>
      </c>
      <c r="F246" s="89" t="s">
        <v>4295</v>
      </c>
      <c r="G246" s="89" t="s">
        <v>4296</v>
      </c>
      <c r="H246" s="89" t="s">
        <v>4297</v>
      </c>
      <c r="I246" s="89">
        <v>0.27</v>
      </c>
      <c r="J246" s="90" t="s">
        <v>4227</v>
      </c>
      <c r="K246" s="90" t="s">
        <v>4792</v>
      </c>
      <c r="L246" s="90" t="s">
        <v>4448</v>
      </c>
      <c r="M246" s="88">
        <v>43480</v>
      </c>
    </row>
    <row r="247" spans="1:13" ht="45" x14ac:dyDescent="0.25">
      <c r="A247" s="89">
        <v>829</v>
      </c>
      <c r="B247" s="88">
        <v>43138</v>
      </c>
      <c r="C247" s="89" t="s">
        <v>4793</v>
      </c>
      <c r="D247" s="89" t="s">
        <v>4202</v>
      </c>
      <c r="E247" s="89" t="s">
        <v>4219</v>
      </c>
      <c r="F247" s="89" t="s">
        <v>4295</v>
      </c>
      <c r="G247" s="89" t="s">
        <v>4296</v>
      </c>
      <c r="H247" s="89" t="s">
        <v>4297</v>
      </c>
      <c r="I247" s="89">
        <v>0.06</v>
      </c>
      <c r="J247" s="90" t="s">
        <v>4208</v>
      </c>
      <c r="K247" s="90" t="s">
        <v>4312</v>
      </c>
      <c r="L247" s="90" t="s">
        <v>4765</v>
      </c>
      <c r="M247" s="88">
        <v>43332</v>
      </c>
    </row>
    <row r="248" spans="1:13" ht="45" x14ac:dyDescent="0.25">
      <c r="A248" s="89">
        <v>956</v>
      </c>
      <c r="B248" s="88">
        <v>43138</v>
      </c>
      <c r="C248" s="89" t="s">
        <v>4794</v>
      </c>
      <c r="D248" s="89" t="s">
        <v>4202</v>
      </c>
      <c r="E248" s="89" t="s">
        <v>4204</v>
      </c>
      <c r="F248" s="89" t="s">
        <v>4295</v>
      </c>
      <c r="G248" s="89" t="s">
        <v>4296</v>
      </c>
      <c r="H248" s="89" t="s">
        <v>4297</v>
      </c>
      <c r="I248" s="89">
        <v>0.33</v>
      </c>
      <c r="J248" s="90" t="s">
        <v>24</v>
      </c>
      <c r="K248" s="90" t="s">
        <v>4795</v>
      </c>
      <c r="L248" s="90" t="s">
        <v>4448</v>
      </c>
      <c r="M248" s="88">
        <v>43480</v>
      </c>
    </row>
    <row r="249" spans="1:13" ht="45" x14ac:dyDescent="0.25">
      <c r="A249" s="89">
        <v>989</v>
      </c>
      <c r="B249" s="88">
        <v>43138</v>
      </c>
      <c r="C249" s="89" t="s">
        <v>4796</v>
      </c>
      <c r="D249" s="89" t="s">
        <v>4202</v>
      </c>
      <c r="E249" s="89" t="s">
        <v>4219</v>
      </c>
      <c r="F249" s="89" t="s">
        <v>4295</v>
      </c>
      <c r="G249" s="89" t="s">
        <v>4296</v>
      </c>
      <c r="H249" s="89" t="s">
        <v>4297</v>
      </c>
      <c r="I249" s="89">
        <v>0.05</v>
      </c>
      <c r="J249" s="90" t="s">
        <v>4222</v>
      </c>
      <c r="K249" s="90" t="s">
        <v>4305</v>
      </c>
      <c r="L249" s="90" t="s">
        <v>4765</v>
      </c>
      <c r="M249" s="88">
        <v>43327</v>
      </c>
    </row>
    <row r="250" spans="1:13" ht="45" x14ac:dyDescent="0.25">
      <c r="A250" s="89">
        <v>1052</v>
      </c>
      <c r="B250" s="88">
        <v>43138</v>
      </c>
      <c r="C250" s="89" t="s">
        <v>4797</v>
      </c>
      <c r="D250" s="89" t="s">
        <v>4202</v>
      </c>
      <c r="E250" s="89" t="s">
        <v>4204</v>
      </c>
      <c r="F250" s="89" t="s">
        <v>4295</v>
      </c>
      <c r="G250" s="89" t="s">
        <v>4296</v>
      </c>
      <c r="H250" s="89" t="s">
        <v>4297</v>
      </c>
      <c r="I250" s="89">
        <v>0.15</v>
      </c>
      <c r="J250" s="90" t="s">
        <v>4254</v>
      </c>
      <c r="K250" s="90" t="s">
        <v>4424</v>
      </c>
      <c r="L250" s="90" t="s">
        <v>4448</v>
      </c>
      <c r="M250" s="88">
        <v>43480</v>
      </c>
    </row>
    <row r="251" spans="1:13" ht="45" x14ac:dyDescent="0.25">
      <c r="A251" s="89">
        <v>1131</v>
      </c>
      <c r="B251" s="88">
        <v>43138</v>
      </c>
      <c r="C251" s="89" t="s">
        <v>4798</v>
      </c>
      <c r="D251" s="89" t="s">
        <v>4202</v>
      </c>
      <c r="E251" s="89" t="s">
        <v>4219</v>
      </c>
      <c r="F251" s="89" t="s">
        <v>4295</v>
      </c>
      <c r="G251" s="89" t="s">
        <v>4296</v>
      </c>
      <c r="H251" s="89" t="s">
        <v>4297</v>
      </c>
      <c r="I251" s="89">
        <v>0.1</v>
      </c>
      <c r="J251" s="90" t="s">
        <v>4220</v>
      </c>
      <c r="K251" s="90" t="s">
        <v>4246</v>
      </c>
      <c r="L251" s="90" t="s">
        <v>4765</v>
      </c>
      <c r="M251" s="88">
        <v>43337</v>
      </c>
    </row>
    <row r="252" spans="1:13" ht="33.75" x14ac:dyDescent="0.25">
      <c r="A252" s="89">
        <v>652</v>
      </c>
      <c r="B252" s="88">
        <v>43139</v>
      </c>
      <c r="C252" s="89" t="s">
        <v>4799</v>
      </c>
      <c r="D252" s="89" t="s">
        <v>4202</v>
      </c>
      <c r="E252" s="89" t="s">
        <v>4219</v>
      </c>
      <c r="F252" s="89" t="s">
        <v>4295</v>
      </c>
      <c r="G252" s="89" t="s">
        <v>4296</v>
      </c>
      <c r="H252" s="89" t="s">
        <v>4297</v>
      </c>
      <c r="I252" s="89">
        <v>2.47E-2</v>
      </c>
      <c r="J252" s="90" t="s">
        <v>4205</v>
      </c>
      <c r="K252" s="90" t="s">
        <v>4206</v>
      </c>
      <c r="L252" s="90" t="s">
        <v>4800</v>
      </c>
      <c r="M252" s="88">
        <v>43177</v>
      </c>
    </row>
    <row r="253" spans="1:13" ht="56.25" x14ac:dyDescent="0.25">
      <c r="A253" s="89">
        <v>81</v>
      </c>
      <c r="B253" s="88">
        <v>43146</v>
      </c>
      <c r="C253" s="89" t="s">
        <v>4802</v>
      </c>
      <c r="D253" s="89" t="s">
        <v>4202</v>
      </c>
      <c r="E253" s="89" t="s">
        <v>4219</v>
      </c>
      <c r="F253" s="89" t="s">
        <v>4295</v>
      </c>
      <c r="G253" s="89" t="s">
        <v>4296</v>
      </c>
      <c r="H253" s="89" t="s">
        <v>4297</v>
      </c>
      <c r="I253" s="89">
        <v>0.03</v>
      </c>
      <c r="J253" s="90" t="s">
        <v>4272</v>
      </c>
      <c r="K253" s="90" t="s">
        <v>4273</v>
      </c>
      <c r="L253" s="90" t="s">
        <v>4330</v>
      </c>
      <c r="M253" s="88">
        <v>43293</v>
      </c>
    </row>
    <row r="254" spans="1:13" ht="22.5" x14ac:dyDescent="0.25">
      <c r="A254" s="89">
        <v>917</v>
      </c>
      <c r="B254" s="88">
        <v>43150</v>
      </c>
      <c r="C254" s="89" t="s">
        <v>4805</v>
      </c>
      <c r="D254" s="89" t="s">
        <v>4202</v>
      </c>
      <c r="E254" s="89" t="s">
        <v>4219</v>
      </c>
      <c r="F254" s="89" t="s">
        <v>4295</v>
      </c>
      <c r="G254" s="89" t="s">
        <v>4296</v>
      </c>
      <c r="H254" s="89" t="s">
        <v>4297</v>
      </c>
      <c r="I254" s="89">
        <v>70</v>
      </c>
      <c r="J254" s="90" t="s">
        <v>4224</v>
      </c>
      <c r="K254" s="90" t="s">
        <v>4225</v>
      </c>
      <c r="L254" s="90" t="s">
        <v>4806</v>
      </c>
      <c r="M254" s="88">
        <v>43009</v>
      </c>
    </row>
    <row r="255" spans="1:13" ht="45" x14ac:dyDescent="0.25">
      <c r="A255" s="89">
        <v>1045</v>
      </c>
      <c r="B255" s="88">
        <v>43153</v>
      </c>
      <c r="C255" s="89" t="s">
        <v>4807</v>
      </c>
      <c r="D255" s="89" t="s">
        <v>4202</v>
      </c>
      <c r="E255" s="89" t="s">
        <v>4219</v>
      </c>
      <c r="F255" s="89" t="s">
        <v>4295</v>
      </c>
      <c r="G255" s="89" t="s">
        <v>4296</v>
      </c>
      <c r="H255" s="89" t="s">
        <v>4297</v>
      </c>
      <c r="I255" s="89">
        <v>0.24</v>
      </c>
      <c r="J255" s="90" t="s">
        <v>4236</v>
      </c>
      <c r="K255" s="90" t="s">
        <v>4242</v>
      </c>
      <c r="L255" s="90" t="s">
        <v>4448</v>
      </c>
      <c r="M255" s="88">
        <v>43525</v>
      </c>
    </row>
    <row r="256" spans="1:13" ht="45" x14ac:dyDescent="0.25">
      <c r="A256" s="89">
        <v>1053</v>
      </c>
      <c r="B256" s="88">
        <v>43153</v>
      </c>
      <c r="C256" s="89" t="s">
        <v>4808</v>
      </c>
      <c r="D256" s="89" t="s">
        <v>4202</v>
      </c>
      <c r="E256" s="89" t="s">
        <v>4219</v>
      </c>
      <c r="F256" s="89" t="s">
        <v>4295</v>
      </c>
      <c r="G256" s="89" t="s">
        <v>4296</v>
      </c>
      <c r="H256" s="89" t="s">
        <v>4297</v>
      </c>
      <c r="I256" s="89">
        <v>0.85499999999999998</v>
      </c>
      <c r="J256" s="90" t="s">
        <v>4227</v>
      </c>
      <c r="K256" s="90" t="s">
        <v>4469</v>
      </c>
      <c r="L256" s="90" t="s">
        <v>4448</v>
      </c>
      <c r="M256" s="88">
        <v>43526</v>
      </c>
    </row>
    <row r="257" spans="1:13" ht="45" x14ac:dyDescent="0.25">
      <c r="A257" s="89">
        <v>1054</v>
      </c>
      <c r="B257" s="88">
        <v>43153</v>
      </c>
      <c r="C257" s="89" t="s">
        <v>4809</v>
      </c>
      <c r="D257" s="89" t="s">
        <v>4202</v>
      </c>
      <c r="E257" s="89" t="s">
        <v>4219</v>
      </c>
      <c r="F257" s="89" t="s">
        <v>4295</v>
      </c>
      <c r="G257" s="89" t="s">
        <v>4296</v>
      </c>
      <c r="H257" s="89" t="s">
        <v>4297</v>
      </c>
      <c r="I257" s="89">
        <v>0.21</v>
      </c>
      <c r="J257" s="90" t="s">
        <v>24</v>
      </c>
      <c r="K257" s="90" t="s">
        <v>4244</v>
      </c>
      <c r="L257" s="90" t="s">
        <v>4448</v>
      </c>
      <c r="M257" s="88">
        <v>43525</v>
      </c>
    </row>
    <row r="258" spans="1:13" ht="33.75" x14ac:dyDescent="0.25">
      <c r="A258" s="89">
        <v>1057</v>
      </c>
      <c r="B258" s="88">
        <v>43157</v>
      </c>
      <c r="C258" s="89" t="s">
        <v>4810</v>
      </c>
      <c r="D258" s="89" t="s">
        <v>4202</v>
      </c>
      <c r="E258" s="89" t="s">
        <v>4219</v>
      </c>
      <c r="F258" s="89" t="s">
        <v>4295</v>
      </c>
      <c r="G258" s="89" t="s">
        <v>4296</v>
      </c>
      <c r="H258" s="89" t="s">
        <v>4297</v>
      </c>
      <c r="I258" s="89">
        <v>0.03</v>
      </c>
      <c r="J258" s="90" t="s">
        <v>4227</v>
      </c>
      <c r="K258" s="90" t="s">
        <v>4658</v>
      </c>
      <c r="L258" s="90" t="s">
        <v>4811</v>
      </c>
      <c r="M258" s="88">
        <v>43284</v>
      </c>
    </row>
    <row r="259" spans="1:13" ht="33.75" x14ac:dyDescent="0.25">
      <c r="A259" s="89">
        <v>1058</v>
      </c>
      <c r="B259" s="88">
        <v>43157</v>
      </c>
      <c r="C259" s="89" t="s">
        <v>4812</v>
      </c>
      <c r="D259" s="89" t="s">
        <v>4202</v>
      </c>
      <c r="E259" s="89" t="s">
        <v>4219</v>
      </c>
      <c r="F259" s="89" t="s">
        <v>4295</v>
      </c>
      <c r="G259" s="89" t="s">
        <v>4296</v>
      </c>
      <c r="H259" s="89" t="s">
        <v>4297</v>
      </c>
      <c r="I259" s="89">
        <v>0.03</v>
      </c>
      <c r="J259" s="90" t="s">
        <v>4227</v>
      </c>
      <c r="K259" s="90" t="s">
        <v>4658</v>
      </c>
      <c r="L259" s="90" t="s">
        <v>4811</v>
      </c>
      <c r="M259" s="88">
        <v>43284</v>
      </c>
    </row>
    <row r="260" spans="1:13" ht="67.5" x14ac:dyDescent="0.25">
      <c r="A260" s="89">
        <v>818</v>
      </c>
      <c r="B260" s="88">
        <v>43158</v>
      </c>
      <c r="C260" s="89" t="s">
        <v>4813</v>
      </c>
      <c r="D260" s="89" t="s">
        <v>4202</v>
      </c>
      <c r="E260" s="89" t="s">
        <v>4219</v>
      </c>
      <c r="F260" s="89" t="s">
        <v>4295</v>
      </c>
      <c r="G260" s="89" t="s">
        <v>4296</v>
      </c>
      <c r="H260" s="89" t="s">
        <v>4297</v>
      </c>
      <c r="I260" s="89">
        <v>2</v>
      </c>
      <c r="J260" s="90" t="s">
        <v>4224</v>
      </c>
      <c r="K260" s="90" t="s">
        <v>4225</v>
      </c>
      <c r="L260" s="90" t="s">
        <v>4814</v>
      </c>
      <c r="M260" s="88">
        <v>43403</v>
      </c>
    </row>
    <row r="261" spans="1:13" ht="56.25" x14ac:dyDescent="0.25">
      <c r="A261" s="89">
        <v>1218</v>
      </c>
      <c r="B261" s="88">
        <v>43165</v>
      </c>
      <c r="C261" s="89" t="s">
        <v>4815</v>
      </c>
      <c r="D261" s="89" t="s">
        <v>4202</v>
      </c>
      <c r="E261" s="89" t="s">
        <v>4219</v>
      </c>
      <c r="F261" s="89" t="s">
        <v>4295</v>
      </c>
      <c r="G261" s="89" t="s">
        <v>4296</v>
      </c>
      <c r="H261" s="89" t="s">
        <v>4297</v>
      </c>
      <c r="I261" s="89">
        <v>0.01</v>
      </c>
      <c r="J261" s="90" t="s">
        <v>4272</v>
      </c>
      <c r="K261" s="90" t="s">
        <v>4273</v>
      </c>
      <c r="L261" s="90" t="s">
        <v>4816</v>
      </c>
      <c r="M261" s="88">
        <v>43313</v>
      </c>
    </row>
    <row r="262" spans="1:13" ht="56.25" x14ac:dyDescent="0.25">
      <c r="A262" s="89">
        <v>1100</v>
      </c>
      <c r="B262" s="88">
        <v>43168</v>
      </c>
      <c r="C262" s="89" t="s">
        <v>4817</v>
      </c>
      <c r="D262" s="89" t="s">
        <v>4202</v>
      </c>
      <c r="E262" s="89" t="s">
        <v>4204</v>
      </c>
      <c r="F262" s="89" t="s">
        <v>4295</v>
      </c>
      <c r="G262" s="89" t="s">
        <v>4296</v>
      </c>
      <c r="H262" s="89" t="s">
        <v>4297</v>
      </c>
      <c r="I262" s="89">
        <v>0.06</v>
      </c>
      <c r="J262" s="90" t="s">
        <v>24</v>
      </c>
      <c r="K262" s="90" t="s">
        <v>4349</v>
      </c>
      <c r="L262" s="90" t="s">
        <v>4818</v>
      </c>
      <c r="M262" s="88">
        <v>43132</v>
      </c>
    </row>
    <row r="263" spans="1:13" ht="33.75" x14ac:dyDescent="0.25">
      <c r="A263" s="89">
        <v>1010</v>
      </c>
      <c r="B263" s="88">
        <v>43171</v>
      </c>
      <c r="C263" s="89" t="s">
        <v>4820</v>
      </c>
      <c r="D263" s="89" t="s">
        <v>4202</v>
      </c>
      <c r="E263" s="89" t="s">
        <v>4219</v>
      </c>
      <c r="F263" s="89" t="s">
        <v>4295</v>
      </c>
      <c r="G263" s="89" t="s">
        <v>4296</v>
      </c>
      <c r="H263" s="89" t="s">
        <v>4297</v>
      </c>
      <c r="I263" s="89">
        <v>2.7E-2</v>
      </c>
      <c r="J263" s="90" t="s">
        <v>4233</v>
      </c>
      <c r="K263" s="90" t="s">
        <v>4234</v>
      </c>
      <c r="L263" s="90" t="s">
        <v>4821</v>
      </c>
      <c r="M263" s="88">
        <v>43252</v>
      </c>
    </row>
    <row r="264" spans="1:13" ht="22.5" x14ac:dyDescent="0.25">
      <c r="A264" s="89">
        <v>129</v>
      </c>
      <c r="B264" s="88">
        <v>43172</v>
      </c>
      <c r="C264" s="89" t="s">
        <v>4822</v>
      </c>
      <c r="D264" s="89" t="s">
        <v>4202</v>
      </c>
      <c r="E264" s="89" t="s">
        <v>4219</v>
      </c>
      <c r="F264" s="89" t="s">
        <v>4295</v>
      </c>
      <c r="G264" s="89" t="s">
        <v>4296</v>
      </c>
      <c r="H264" s="89" t="s">
        <v>4297</v>
      </c>
      <c r="I264" s="89">
        <v>20.04</v>
      </c>
      <c r="J264" s="90" t="s">
        <v>4227</v>
      </c>
      <c r="K264" s="90" t="s">
        <v>4658</v>
      </c>
      <c r="L264" s="90" t="s">
        <v>4823</v>
      </c>
      <c r="M264" s="88">
        <v>43815</v>
      </c>
    </row>
    <row r="265" spans="1:13" ht="78.75" x14ac:dyDescent="0.25">
      <c r="A265" s="89">
        <v>127</v>
      </c>
      <c r="B265" s="88">
        <v>43173</v>
      </c>
      <c r="C265" s="89" t="s">
        <v>4824</v>
      </c>
      <c r="D265" s="89" t="s">
        <v>4202</v>
      </c>
      <c r="E265" s="89" t="s">
        <v>4219</v>
      </c>
      <c r="F265" s="89" t="s">
        <v>4295</v>
      </c>
      <c r="G265" s="89" t="s">
        <v>4296</v>
      </c>
      <c r="H265" s="89" t="s">
        <v>4297</v>
      </c>
      <c r="I265" s="89">
        <v>6.7649999999999997</v>
      </c>
      <c r="J265" s="90" t="s">
        <v>4236</v>
      </c>
      <c r="K265" s="90" t="s">
        <v>4637</v>
      </c>
      <c r="L265" s="90" t="s">
        <v>4825</v>
      </c>
      <c r="M265" s="88">
        <v>44013</v>
      </c>
    </row>
    <row r="266" spans="1:13" ht="33.75" x14ac:dyDescent="0.25">
      <c r="A266" s="89">
        <v>330</v>
      </c>
      <c r="B266" s="88">
        <v>43173</v>
      </c>
      <c r="C266" s="89" t="s">
        <v>4826</v>
      </c>
      <c r="D266" s="89" t="s">
        <v>4202</v>
      </c>
      <c r="E266" s="89" t="s">
        <v>4204</v>
      </c>
      <c r="F266" s="89" t="s">
        <v>4295</v>
      </c>
      <c r="G266" s="89" t="s">
        <v>4296</v>
      </c>
      <c r="H266" s="89" t="s">
        <v>4297</v>
      </c>
      <c r="I266" s="89">
        <v>6.2399999999999997E-2</v>
      </c>
      <c r="J266" s="90" t="s">
        <v>4233</v>
      </c>
      <c r="K266" s="90" t="s">
        <v>4234</v>
      </c>
      <c r="L266" s="90" t="s">
        <v>4827</v>
      </c>
      <c r="M266" s="88">
        <v>43115</v>
      </c>
    </row>
    <row r="267" spans="1:13" ht="45" x14ac:dyDescent="0.25">
      <c r="A267" s="89">
        <v>1199</v>
      </c>
      <c r="B267" s="88">
        <v>43173</v>
      </c>
      <c r="C267" s="89" t="s">
        <v>4828</v>
      </c>
      <c r="D267" s="89" t="s">
        <v>4202</v>
      </c>
      <c r="E267" s="89" t="s">
        <v>4204</v>
      </c>
      <c r="F267" s="89" t="s">
        <v>4295</v>
      </c>
      <c r="G267" s="89" t="s">
        <v>4296</v>
      </c>
      <c r="H267" s="89" t="s">
        <v>4297</v>
      </c>
      <c r="I267" s="89">
        <v>1.3068</v>
      </c>
      <c r="J267" s="90" t="s">
        <v>4227</v>
      </c>
      <c r="K267" s="90" t="s">
        <v>4829</v>
      </c>
      <c r="L267" s="90" t="s">
        <v>4207</v>
      </c>
      <c r="M267" s="88">
        <v>43435</v>
      </c>
    </row>
    <row r="268" spans="1:13" ht="45" x14ac:dyDescent="0.25">
      <c r="A268" s="89">
        <v>1219</v>
      </c>
      <c r="B268" s="88">
        <v>43173</v>
      </c>
      <c r="C268" s="89" t="s">
        <v>4830</v>
      </c>
      <c r="D268" s="89" t="s">
        <v>4202</v>
      </c>
      <c r="E268" s="89" t="s">
        <v>4219</v>
      </c>
      <c r="F268" s="89" t="s">
        <v>4295</v>
      </c>
      <c r="G268" s="89" t="s">
        <v>4296</v>
      </c>
      <c r="H268" s="89" t="s">
        <v>4297</v>
      </c>
      <c r="I268" s="89">
        <v>0.11700000000000001</v>
      </c>
      <c r="J268" s="90" t="s">
        <v>4227</v>
      </c>
      <c r="K268" s="90" t="s">
        <v>4658</v>
      </c>
      <c r="L268" s="90" t="s">
        <v>4831</v>
      </c>
      <c r="M268" s="88">
        <v>43374</v>
      </c>
    </row>
    <row r="269" spans="1:13" ht="78.75" x14ac:dyDescent="0.25">
      <c r="A269" s="89">
        <v>130</v>
      </c>
      <c r="B269" s="88">
        <v>43174</v>
      </c>
      <c r="C269" s="89" t="s">
        <v>4832</v>
      </c>
      <c r="D269" s="89" t="s">
        <v>4202</v>
      </c>
      <c r="E269" s="89" t="s">
        <v>4219</v>
      </c>
      <c r="F269" s="89" t="s">
        <v>4295</v>
      </c>
      <c r="G269" s="89" t="s">
        <v>4296</v>
      </c>
      <c r="H269" s="89" t="s">
        <v>4297</v>
      </c>
      <c r="I269" s="89">
        <v>9.9</v>
      </c>
      <c r="J269" s="90" t="s">
        <v>4236</v>
      </c>
      <c r="K269" s="90" t="s">
        <v>4528</v>
      </c>
      <c r="L269" s="90" t="s">
        <v>4825</v>
      </c>
      <c r="M269" s="88">
        <v>44044</v>
      </c>
    </row>
    <row r="270" spans="1:13" ht="191.25" x14ac:dyDescent="0.25">
      <c r="A270" s="89">
        <v>120</v>
      </c>
      <c r="B270" s="88">
        <v>43175</v>
      </c>
      <c r="C270" s="89" t="s">
        <v>4833</v>
      </c>
      <c r="D270" s="89" t="s">
        <v>4202</v>
      </c>
      <c r="E270" s="89" t="s">
        <v>4219</v>
      </c>
      <c r="F270" s="89" t="s">
        <v>4295</v>
      </c>
      <c r="G270" s="89" t="s">
        <v>4296</v>
      </c>
      <c r="H270" s="89" t="s">
        <v>4297</v>
      </c>
      <c r="I270" s="89">
        <v>0.375</v>
      </c>
      <c r="J270" s="90" t="s">
        <v>4674</v>
      </c>
      <c r="K270" s="90" t="s">
        <v>4834</v>
      </c>
      <c r="L270" s="90" t="s">
        <v>4835</v>
      </c>
      <c r="M270" s="88">
        <v>43320</v>
      </c>
    </row>
    <row r="271" spans="1:13" ht="56.25" x14ac:dyDescent="0.25">
      <c r="A271" s="89">
        <v>1220</v>
      </c>
      <c r="B271" s="88">
        <v>43175</v>
      </c>
      <c r="C271" s="89" t="s">
        <v>4836</v>
      </c>
      <c r="D271" s="89" t="s">
        <v>4202</v>
      </c>
      <c r="E271" s="89" t="s">
        <v>4219</v>
      </c>
      <c r="F271" s="89" t="s">
        <v>4295</v>
      </c>
      <c r="G271" s="89" t="s">
        <v>4296</v>
      </c>
      <c r="H271" s="89" t="s">
        <v>4297</v>
      </c>
      <c r="I271" s="89">
        <v>0.09</v>
      </c>
      <c r="J271" s="90" t="s">
        <v>24</v>
      </c>
      <c r="K271" s="90" t="s">
        <v>4837</v>
      </c>
      <c r="L271" s="90" t="s">
        <v>4448</v>
      </c>
      <c r="M271" s="88">
        <v>43556</v>
      </c>
    </row>
    <row r="272" spans="1:13" ht="78.75" x14ac:dyDescent="0.25">
      <c r="A272" s="89">
        <v>450</v>
      </c>
      <c r="B272" s="88">
        <v>43181</v>
      </c>
      <c r="C272" s="89" t="s">
        <v>4838</v>
      </c>
      <c r="D272" s="89" t="s">
        <v>4202</v>
      </c>
      <c r="E272" s="89" t="s">
        <v>4219</v>
      </c>
      <c r="F272" s="89" t="s">
        <v>4295</v>
      </c>
      <c r="G272" s="89" t="s">
        <v>4296</v>
      </c>
      <c r="H272" s="89" t="s">
        <v>4297</v>
      </c>
      <c r="I272" s="89">
        <v>0.41599999999999998</v>
      </c>
      <c r="J272" s="90" t="s">
        <v>4227</v>
      </c>
      <c r="K272" s="90" t="s">
        <v>4658</v>
      </c>
      <c r="L272" s="90" t="s">
        <v>4825</v>
      </c>
      <c r="M272" s="88">
        <v>43310</v>
      </c>
    </row>
    <row r="273" spans="1:13" ht="78.75" x14ac:dyDescent="0.25">
      <c r="A273" s="89">
        <v>1210</v>
      </c>
      <c r="B273" s="88">
        <v>43181</v>
      </c>
      <c r="C273" s="89" t="s">
        <v>4839</v>
      </c>
      <c r="D273" s="89" t="s">
        <v>4202</v>
      </c>
      <c r="E273" s="89" t="s">
        <v>4219</v>
      </c>
      <c r="F273" s="89" t="s">
        <v>4295</v>
      </c>
      <c r="G273" s="89" t="s">
        <v>4296</v>
      </c>
      <c r="H273" s="89" t="s">
        <v>4297</v>
      </c>
      <c r="I273" s="89">
        <v>0.45100000000000001</v>
      </c>
      <c r="J273" s="90" t="s">
        <v>4227</v>
      </c>
      <c r="K273" s="90" t="s">
        <v>4658</v>
      </c>
      <c r="L273" s="90" t="s">
        <v>4825</v>
      </c>
      <c r="M273" s="88">
        <v>43274</v>
      </c>
    </row>
    <row r="274" spans="1:13" ht="78.75" x14ac:dyDescent="0.25">
      <c r="A274" s="89">
        <v>1211</v>
      </c>
      <c r="B274" s="88">
        <v>43181</v>
      </c>
      <c r="C274" s="89" t="s">
        <v>4840</v>
      </c>
      <c r="D274" s="89" t="s">
        <v>4202</v>
      </c>
      <c r="E274" s="89" t="s">
        <v>4219</v>
      </c>
      <c r="F274" s="89" t="s">
        <v>4295</v>
      </c>
      <c r="G274" s="89" t="s">
        <v>4296</v>
      </c>
      <c r="H274" s="89" t="s">
        <v>4297</v>
      </c>
      <c r="I274" s="89">
        <v>7.0400000000000004E-2</v>
      </c>
      <c r="J274" s="90" t="s">
        <v>4227</v>
      </c>
      <c r="K274" s="90" t="s">
        <v>4658</v>
      </c>
      <c r="L274" s="90" t="s">
        <v>4825</v>
      </c>
      <c r="M274" s="88">
        <v>43229</v>
      </c>
    </row>
    <row r="275" spans="1:13" ht="45" x14ac:dyDescent="0.25">
      <c r="A275" s="89">
        <v>509</v>
      </c>
      <c r="B275" s="88">
        <v>43182</v>
      </c>
      <c r="C275" s="89" t="s">
        <v>4841</v>
      </c>
      <c r="D275" s="89" t="s">
        <v>4202</v>
      </c>
      <c r="E275" s="89" t="s">
        <v>4219</v>
      </c>
      <c r="F275" s="89" t="s">
        <v>4295</v>
      </c>
      <c r="G275" s="89" t="s">
        <v>4296</v>
      </c>
      <c r="H275" s="89" t="s">
        <v>4297</v>
      </c>
      <c r="I275" s="89">
        <v>4.0000000000000001E-3</v>
      </c>
      <c r="J275" s="90" t="s">
        <v>4254</v>
      </c>
      <c r="K275" s="90" t="s">
        <v>4424</v>
      </c>
      <c r="L275" s="90" t="s">
        <v>4330</v>
      </c>
      <c r="M275" s="88">
        <v>43221</v>
      </c>
    </row>
    <row r="276" spans="1:13" ht="22.5" x14ac:dyDescent="0.25">
      <c r="A276" s="89">
        <v>470</v>
      </c>
      <c r="B276" s="88">
        <v>43196</v>
      </c>
      <c r="C276" s="89" t="s">
        <v>4842</v>
      </c>
      <c r="D276" s="89" t="s">
        <v>4202</v>
      </c>
      <c r="E276" s="89" t="s">
        <v>4219</v>
      </c>
      <c r="F276" s="89" t="s">
        <v>4295</v>
      </c>
      <c r="G276" s="89" t="s">
        <v>4296</v>
      </c>
      <c r="H276" s="89" t="s">
        <v>4297</v>
      </c>
      <c r="I276" s="89">
        <v>0.04</v>
      </c>
      <c r="J276" s="90" t="s">
        <v>4272</v>
      </c>
      <c r="K276" s="90" t="s">
        <v>4273</v>
      </c>
      <c r="L276" s="90" t="s">
        <v>4843</v>
      </c>
      <c r="M276" s="88">
        <v>43191</v>
      </c>
    </row>
    <row r="277" spans="1:13" ht="135" x14ac:dyDescent="0.25">
      <c r="A277" s="89">
        <v>274</v>
      </c>
      <c r="B277" s="88">
        <v>43200</v>
      </c>
      <c r="C277" s="89" t="s">
        <v>4844</v>
      </c>
      <c r="D277" s="89" t="s">
        <v>4202</v>
      </c>
      <c r="E277" s="89" t="s">
        <v>4219</v>
      </c>
      <c r="F277" s="89" t="s">
        <v>4295</v>
      </c>
      <c r="G277" s="89" t="s">
        <v>4296</v>
      </c>
      <c r="H277" s="89" t="s">
        <v>4297</v>
      </c>
      <c r="I277" s="89">
        <v>2.8000000000000001E-2</v>
      </c>
      <c r="J277" s="90" t="s">
        <v>4208</v>
      </c>
      <c r="K277" s="90" t="s">
        <v>4845</v>
      </c>
      <c r="L277" s="90" t="s">
        <v>4846</v>
      </c>
      <c r="M277" s="88">
        <v>43213</v>
      </c>
    </row>
    <row r="278" spans="1:13" ht="45" x14ac:dyDescent="0.25">
      <c r="A278" s="89">
        <v>660</v>
      </c>
      <c r="B278" s="88">
        <v>43200</v>
      </c>
      <c r="C278" s="89" t="s">
        <v>4847</v>
      </c>
      <c r="D278" s="89" t="s">
        <v>4202</v>
      </c>
      <c r="E278" s="89" t="s">
        <v>4219</v>
      </c>
      <c r="F278" s="89" t="s">
        <v>4295</v>
      </c>
      <c r="G278" s="89" t="s">
        <v>4296</v>
      </c>
      <c r="H278" s="89" t="s">
        <v>4297</v>
      </c>
      <c r="I278" s="89">
        <v>2.112E-2</v>
      </c>
      <c r="J278" s="90" t="s">
        <v>4249</v>
      </c>
      <c r="K278" s="90" t="s">
        <v>4289</v>
      </c>
      <c r="L278" s="90" t="s">
        <v>4330</v>
      </c>
      <c r="M278" s="88">
        <v>43267</v>
      </c>
    </row>
    <row r="279" spans="1:13" ht="33.75" x14ac:dyDescent="0.25">
      <c r="A279" s="89">
        <v>1206</v>
      </c>
      <c r="B279" s="88">
        <v>43200</v>
      </c>
      <c r="C279" s="89" t="s">
        <v>4848</v>
      </c>
      <c r="D279" s="89" t="s">
        <v>4202</v>
      </c>
      <c r="E279" s="89" t="s">
        <v>4219</v>
      </c>
      <c r="F279" s="89" t="s">
        <v>4295</v>
      </c>
      <c r="G279" s="89" t="s">
        <v>4296</v>
      </c>
      <c r="H279" s="89" t="s">
        <v>4297</v>
      </c>
      <c r="I279" s="89">
        <v>7.1999999999999995E-2</v>
      </c>
      <c r="J279" s="90" t="s">
        <v>17</v>
      </c>
      <c r="K279" s="90" t="s">
        <v>4611</v>
      </c>
      <c r="L279" s="90" t="s">
        <v>4849</v>
      </c>
      <c r="M279" s="88">
        <v>43266</v>
      </c>
    </row>
    <row r="280" spans="1:13" ht="33.75" x14ac:dyDescent="0.25">
      <c r="A280" s="89">
        <v>1207</v>
      </c>
      <c r="B280" s="88">
        <v>43200</v>
      </c>
      <c r="C280" s="89" t="s">
        <v>4850</v>
      </c>
      <c r="D280" s="89" t="s">
        <v>4202</v>
      </c>
      <c r="E280" s="89" t="s">
        <v>4219</v>
      </c>
      <c r="F280" s="89" t="s">
        <v>4295</v>
      </c>
      <c r="G280" s="89" t="s">
        <v>4296</v>
      </c>
      <c r="H280" s="89" t="s">
        <v>4297</v>
      </c>
      <c r="I280" s="89">
        <v>7.1999999999999995E-2</v>
      </c>
      <c r="J280" s="90" t="s">
        <v>17</v>
      </c>
      <c r="K280" s="90" t="s">
        <v>4611</v>
      </c>
      <c r="L280" s="90" t="s">
        <v>4849</v>
      </c>
      <c r="M280" s="88">
        <v>43296</v>
      </c>
    </row>
    <row r="281" spans="1:13" ht="33.75" x14ac:dyDescent="0.25">
      <c r="A281" s="89">
        <v>1208</v>
      </c>
      <c r="B281" s="88">
        <v>43200</v>
      </c>
      <c r="C281" s="89" t="s">
        <v>4851</v>
      </c>
      <c r="D281" s="89" t="s">
        <v>4202</v>
      </c>
      <c r="E281" s="89" t="s">
        <v>4219</v>
      </c>
      <c r="F281" s="89" t="s">
        <v>4295</v>
      </c>
      <c r="G281" s="89" t="s">
        <v>4296</v>
      </c>
      <c r="H281" s="89" t="s">
        <v>4297</v>
      </c>
      <c r="I281" s="89">
        <v>7.1999999999999995E-2</v>
      </c>
      <c r="J281" s="90" t="s">
        <v>17</v>
      </c>
      <c r="K281" s="90" t="s">
        <v>4293</v>
      </c>
      <c r="L281" s="90" t="s">
        <v>4849</v>
      </c>
      <c r="M281" s="88">
        <v>43327</v>
      </c>
    </row>
    <row r="282" spans="1:13" ht="33.75" x14ac:dyDescent="0.25">
      <c r="A282" s="89">
        <v>1209</v>
      </c>
      <c r="B282" s="88">
        <v>43200</v>
      </c>
      <c r="C282" s="89" t="s">
        <v>4852</v>
      </c>
      <c r="D282" s="89" t="s">
        <v>4202</v>
      </c>
      <c r="E282" s="89" t="s">
        <v>4219</v>
      </c>
      <c r="F282" s="89" t="s">
        <v>4295</v>
      </c>
      <c r="G282" s="89" t="s">
        <v>4296</v>
      </c>
      <c r="H282" s="89" t="s">
        <v>4297</v>
      </c>
      <c r="I282" s="89">
        <v>7.1999999999999995E-2</v>
      </c>
      <c r="J282" s="90" t="s">
        <v>17</v>
      </c>
      <c r="K282" s="90" t="s">
        <v>4611</v>
      </c>
      <c r="L282" s="90" t="s">
        <v>4849</v>
      </c>
      <c r="M282" s="88">
        <v>43358</v>
      </c>
    </row>
    <row r="283" spans="1:13" ht="33.75" x14ac:dyDescent="0.25">
      <c r="A283" s="89">
        <v>748</v>
      </c>
      <c r="B283" s="88">
        <v>43203</v>
      </c>
      <c r="C283" s="89" t="s">
        <v>4853</v>
      </c>
      <c r="D283" s="89" t="s">
        <v>4202</v>
      </c>
      <c r="E283" s="89" t="s">
        <v>4219</v>
      </c>
      <c r="F283" s="89" t="s">
        <v>4295</v>
      </c>
      <c r="G283" s="89" t="s">
        <v>4296</v>
      </c>
      <c r="H283" s="89" t="s">
        <v>4297</v>
      </c>
      <c r="I283" s="89">
        <v>0.12</v>
      </c>
      <c r="J283" s="90" t="s">
        <v>17</v>
      </c>
      <c r="K283" s="90" t="s">
        <v>4724</v>
      </c>
      <c r="L283" s="90" t="s">
        <v>4854</v>
      </c>
      <c r="M283" s="88">
        <v>43315</v>
      </c>
    </row>
    <row r="284" spans="1:13" ht="33.75" x14ac:dyDescent="0.25">
      <c r="A284" s="89">
        <v>928</v>
      </c>
      <c r="B284" s="88">
        <v>43206</v>
      </c>
      <c r="C284" s="89" t="s">
        <v>4855</v>
      </c>
      <c r="D284" s="89" t="s">
        <v>4202</v>
      </c>
      <c r="E284" s="89" t="s">
        <v>4219</v>
      </c>
      <c r="F284" s="89" t="s">
        <v>4295</v>
      </c>
      <c r="G284" s="89" t="s">
        <v>4296</v>
      </c>
      <c r="H284" s="89" t="s">
        <v>4297</v>
      </c>
      <c r="I284" s="89">
        <v>0.03</v>
      </c>
      <c r="J284" s="90" t="s">
        <v>17</v>
      </c>
      <c r="K284" s="90" t="s">
        <v>4333</v>
      </c>
      <c r="L284" s="90" t="s">
        <v>4856</v>
      </c>
      <c r="M284" s="88">
        <v>43343</v>
      </c>
    </row>
    <row r="285" spans="1:13" ht="67.5" x14ac:dyDescent="0.25">
      <c r="A285" s="89">
        <v>931</v>
      </c>
      <c r="B285" s="88">
        <v>43206</v>
      </c>
      <c r="C285" s="89" t="s">
        <v>4857</v>
      </c>
      <c r="D285" s="89" t="s">
        <v>4202</v>
      </c>
      <c r="E285" s="89" t="s">
        <v>4219</v>
      </c>
      <c r="F285" s="89" t="s">
        <v>4295</v>
      </c>
      <c r="G285" s="89" t="s">
        <v>4296</v>
      </c>
      <c r="H285" s="89" t="s">
        <v>4297</v>
      </c>
      <c r="I285" s="89">
        <v>0.16109999999999999</v>
      </c>
      <c r="J285" s="90" t="s">
        <v>4208</v>
      </c>
      <c r="K285" s="90" t="s">
        <v>4263</v>
      </c>
      <c r="L285" s="90" t="s">
        <v>4858</v>
      </c>
      <c r="M285" s="88">
        <v>43313</v>
      </c>
    </row>
    <row r="286" spans="1:13" ht="22.5" x14ac:dyDescent="0.25">
      <c r="A286" s="89">
        <v>1215</v>
      </c>
      <c r="B286" s="88">
        <v>43216</v>
      </c>
      <c r="C286" s="89" t="s">
        <v>4859</v>
      </c>
      <c r="D286" s="89" t="s">
        <v>4202</v>
      </c>
      <c r="E286" s="89" t="s">
        <v>4219</v>
      </c>
      <c r="F286" s="89" t="s">
        <v>4295</v>
      </c>
      <c r="G286" s="89" t="s">
        <v>4296</v>
      </c>
      <c r="H286" s="89" t="s">
        <v>4297</v>
      </c>
      <c r="I286" s="89">
        <v>3.1600000000000003E-2</v>
      </c>
      <c r="J286" s="90" t="s">
        <v>4272</v>
      </c>
      <c r="K286" s="90" t="s">
        <v>4273</v>
      </c>
      <c r="L286" s="90" t="s">
        <v>4843</v>
      </c>
      <c r="M286" s="88">
        <v>43236</v>
      </c>
    </row>
    <row r="287" spans="1:13" ht="180" x14ac:dyDescent="0.25">
      <c r="A287" s="89">
        <v>406</v>
      </c>
      <c r="B287" s="88">
        <v>43217</v>
      </c>
      <c r="C287" s="89" t="s">
        <v>4860</v>
      </c>
      <c r="D287" s="89" t="s">
        <v>4202</v>
      </c>
      <c r="E287" s="89" t="s">
        <v>4219</v>
      </c>
      <c r="F287" s="89" t="s">
        <v>4295</v>
      </c>
      <c r="G287" s="89" t="s">
        <v>4296</v>
      </c>
      <c r="H287" s="89" t="s">
        <v>4297</v>
      </c>
      <c r="I287" s="89">
        <v>0.13569999999999999</v>
      </c>
      <c r="J287" s="90" t="s">
        <v>4308</v>
      </c>
      <c r="K287" s="90" t="s">
        <v>4861</v>
      </c>
      <c r="L287" s="90" t="s">
        <v>4862</v>
      </c>
      <c r="M287" s="88">
        <v>43351</v>
      </c>
    </row>
    <row r="288" spans="1:13" ht="33.75" x14ac:dyDescent="0.25">
      <c r="A288" s="89">
        <v>1224</v>
      </c>
      <c r="B288" s="88">
        <v>43220</v>
      </c>
      <c r="C288" s="89" t="s">
        <v>4863</v>
      </c>
      <c r="D288" s="89" t="s">
        <v>4202</v>
      </c>
      <c r="E288" s="89" t="s">
        <v>4219</v>
      </c>
      <c r="F288" s="89" t="s">
        <v>4295</v>
      </c>
      <c r="G288" s="89" t="s">
        <v>4296</v>
      </c>
      <c r="H288" s="89" t="s">
        <v>4297</v>
      </c>
      <c r="I288" s="89">
        <v>0.02</v>
      </c>
      <c r="J288" s="90" t="s">
        <v>4272</v>
      </c>
      <c r="K288" s="90" t="s">
        <v>4273</v>
      </c>
      <c r="L288" s="90" t="s">
        <v>4448</v>
      </c>
      <c r="M288" s="88">
        <v>43465</v>
      </c>
    </row>
    <row r="289" spans="1:13" ht="56.25" x14ac:dyDescent="0.25">
      <c r="A289" s="89">
        <v>868</v>
      </c>
      <c r="B289" s="88">
        <v>43222</v>
      </c>
      <c r="C289" s="89" t="s">
        <v>4864</v>
      </c>
      <c r="D289" s="89" t="s">
        <v>4202</v>
      </c>
      <c r="E289" s="89" t="s">
        <v>4219</v>
      </c>
      <c r="F289" s="89" t="s">
        <v>4295</v>
      </c>
      <c r="G289" s="89" t="s">
        <v>4296</v>
      </c>
      <c r="H289" s="89" t="s">
        <v>4297</v>
      </c>
      <c r="I289" s="89">
        <v>0.30690000000000001</v>
      </c>
      <c r="J289" s="90" t="s">
        <v>24</v>
      </c>
      <c r="K289" s="90" t="s">
        <v>4349</v>
      </c>
      <c r="L289" s="90" t="s">
        <v>4865</v>
      </c>
      <c r="M289" s="88">
        <v>43449</v>
      </c>
    </row>
    <row r="290" spans="1:13" ht="33.75" x14ac:dyDescent="0.25">
      <c r="A290" s="89">
        <v>733</v>
      </c>
      <c r="B290" s="88">
        <v>43223</v>
      </c>
      <c r="C290" s="89" t="s">
        <v>4866</v>
      </c>
      <c r="D290" s="89" t="s">
        <v>4202</v>
      </c>
      <c r="E290" s="89" t="s">
        <v>4203</v>
      </c>
      <c r="F290" s="89" t="s">
        <v>4295</v>
      </c>
      <c r="G290" s="89" t="s">
        <v>4296</v>
      </c>
      <c r="H290" s="89" t="s">
        <v>4297</v>
      </c>
      <c r="I290" s="89">
        <v>0.17408000000000001</v>
      </c>
      <c r="J290" s="90" t="s">
        <v>4227</v>
      </c>
      <c r="K290" s="90" t="s">
        <v>4320</v>
      </c>
      <c r="L290" s="90" t="s">
        <v>4867</v>
      </c>
      <c r="M290" s="88">
        <v>43496</v>
      </c>
    </row>
    <row r="291" spans="1:13" ht="33.75" x14ac:dyDescent="0.25">
      <c r="A291" s="89">
        <v>957</v>
      </c>
      <c r="B291" s="88">
        <v>43223</v>
      </c>
      <c r="C291" s="89" t="s">
        <v>4868</v>
      </c>
      <c r="D291" s="89" t="s">
        <v>4202</v>
      </c>
      <c r="E291" s="89" t="s">
        <v>4219</v>
      </c>
      <c r="F291" s="89" t="s">
        <v>4295</v>
      </c>
      <c r="G291" s="89" t="s">
        <v>4296</v>
      </c>
      <c r="H291" s="89" t="s">
        <v>4297</v>
      </c>
      <c r="I291" s="89">
        <v>9.9</v>
      </c>
      <c r="J291" s="90" t="s">
        <v>4227</v>
      </c>
      <c r="K291" s="90" t="s">
        <v>4869</v>
      </c>
      <c r="L291" s="90" t="s">
        <v>4870</v>
      </c>
      <c r="M291" s="88">
        <v>43617</v>
      </c>
    </row>
    <row r="292" spans="1:13" ht="45" x14ac:dyDescent="0.25">
      <c r="A292" s="89">
        <v>121</v>
      </c>
      <c r="B292" s="88">
        <v>43224</v>
      </c>
      <c r="C292" s="89" t="s">
        <v>4871</v>
      </c>
      <c r="D292" s="89" t="s">
        <v>4202</v>
      </c>
      <c r="E292" s="89" t="s">
        <v>4219</v>
      </c>
      <c r="F292" s="89" t="s">
        <v>4295</v>
      </c>
      <c r="G292" s="89" t="s">
        <v>4296</v>
      </c>
      <c r="H292" s="89" t="s">
        <v>4297</v>
      </c>
      <c r="I292" s="89">
        <v>9.9839999999999998E-2</v>
      </c>
      <c r="J292" s="90" t="s">
        <v>4208</v>
      </c>
      <c r="K292" s="90" t="s">
        <v>4209</v>
      </c>
      <c r="L292" s="90" t="s">
        <v>4872</v>
      </c>
      <c r="M292" s="88">
        <v>43409</v>
      </c>
    </row>
    <row r="293" spans="1:13" ht="33.75" x14ac:dyDescent="0.25">
      <c r="A293" s="89">
        <v>808</v>
      </c>
      <c r="B293" s="88">
        <v>43224</v>
      </c>
      <c r="C293" s="89" t="s">
        <v>4873</v>
      </c>
      <c r="D293" s="89" t="s">
        <v>4202</v>
      </c>
      <c r="E293" s="89" t="s">
        <v>4219</v>
      </c>
      <c r="F293" s="89" t="s">
        <v>4295</v>
      </c>
      <c r="G293" s="89" t="s">
        <v>4296</v>
      </c>
      <c r="H293" s="89" t="s">
        <v>4297</v>
      </c>
      <c r="I293" s="89">
        <v>7.2999999999999995E-2</v>
      </c>
      <c r="J293" s="90" t="s">
        <v>4224</v>
      </c>
      <c r="K293" s="90" t="s">
        <v>4225</v>
      </c>
      <c r="L293" s="90" t="s">
        <v>4874</v>
      </c>
      <c r="M293" s="88">
        <v>43342</v>
      </c>
    </row>
    <row r="294" spans="1:13" ht="56.25" x14ac:dyDescent="0.25">
      <c r="A294" s="89">
        <v>940</v>
      </c>
      <c r="B294" s="88">
        <v>43224</v>
      </c>
      <c r="C294" s="89" t="s">
        <v>4875</v>
      </c>
      <c r="D294" s="89" t="s">
        <v>4202</v>
      </c>
      <c r="E294" s="89" t="s">
        <v>4204</v>
      </c>
      <c r="F294" s="89" t="s">
        <v>4295</v>
      </c>
      <c r="G294" s="89" t="s">
        <v>4296</v>
      </c>
      <c r="H294" s="89" t="s">
        <v>4297</v>
      </c>
      <c r="I294" s="89">
        <v>9.9</v>
      </c>
      <c r="J294" s="90" t="s">
        <v>4205</v>
      </c>
      <c r="K294" s="90" t="s">
        <v>4876</v>
      </c>
      <c r="L294" s="90" t="s">
        <v>4877</v>
      </c>
      <c r="M294" s="88">
        <v>42856</v>
      </c>
    </row>
    <row r="295" spans="1:13" ht="45" x14ac:dyDescent="0.25">
      <c r="A295" s="89">
        <v>1178</v>
      </c>
      <c r="B295" s="88">
        <v>43227</v>
      </c>
      <c r="C295" s="89" t="s">
        <v>4878</v>
      </c>
      <c r="D295" s="89" t="s">
        <v>4202</v>
      </c>
      <c r="E295" s="89" t="s">
        <v>4219</v>
      </c>
      <c r="F295" s="89" t="s">
        <v>4295</v>
      </c>
      <c r="G295" s="89" t="s">
        <v>4296</v>
      </c>
      <c r="H295" s="89" t="s">
        <v>4297</v>
      </c>
      <c r="I295" s="89">
        <v>5.21E-2</v>
      </c>
      <c r="J295" s="90" t="s">
        <v>4272</v>
      </c>
      <c r="K295" s="90" t="s">
        <v>4273</v>
      </c>
      <c r="L295" s="90" t="s">
        <v>4879</v>
      </c>
      <c r="M295" s="88">
        <v>43101</v>
      </c>
    </row>
    <row r="296" spans="1:13" ht="33.75" x14ac:dyDescent="0.25">
      <c r="A296" s="89">
        <v>1130</v>
      </c>
      <c r="B296" s="88">
        <v>43236</v>
      </c>
      <c r="C296" s="89" t="s">
        <v>4880</v>
      </c>
      <c r="D296" s="89" t="s">
        <v>4202</v>
      </c>
      <c r="E296" s="89" t="s">
        <v>4219</v>
      </c>
      <c r="F296" s="89" t="s">
        <v>4295</v>
      </c>
      <c r="G296" s="89" t="s">
        <v>4296</v>
      </c>
      <c r="H296" s="89" t="s">
        <v>4297</v>
      </c>
      <c r="I296" s="89">
        <v>19.899999999999999</v>
      </c>
      <c r="J296" s="90" t="s">
        <v>4224</v>
      </c>
      <c r="K296" s="90" t="s">
        <v>4881</v>
      </c>
      <c r="L296" s="90" t="s">
        <v>4882</v>
      </c>
      <c r="M296" s="88">
        <v>43252</v>
      </c>
    </row>
    <row r="297" spans="1:13" ht="33.75" x14ac:dyDescent="0.25">
      <c r="A297" s="89">
        <v>714</v>
      </c>
      <c r="B297" s="88">
        <v>43237</v>
      </c>
      <c r="C297" s="89" t="s">
        <v>4883</v>
      </c>
      <c r="D297" s="89" t="s">
        <v>4202</v>
      </c>
      <c r="E297" s="89" t="s">
        <v>4219</v>
      </c>
      <c r="F297" s="89" t="s">
        <v>4295</v>
      </c>
      <c r="G297" s="89" t="s">
        <v>4296</v>
      </c>
      <c r="H297" s="89" t="s">
        <v>4297</v>
      </c>
      <c r="I297" s="89">
        <v>1.8200000000000001E-2</v>
      </c>
      <c r="J297" s="90" t="s">
        <v>4214</v>
      </c>
      <c r="K297" s="90" t="s">
        <v>4567</v>
      </c>
      <c r="L297" s="90" t="s">
        <v>4884</v>
      </c>
      <c r="M297" s="88">
        <v>43449</v>
      </c>
    </row>
    <row r="298" spans="1:13" ht="56.25" x14ac:dyDescent="0.25">
      <c r="A298" s="89">
        <v>838</v>
      </c>
      <c r="B298" s="88">
        <v>43237</v>
      </c>
      <c r="C298" s="89" t="s">
        <v>4885</v>
      </c>
      <c r="D298" s="89" t="s">
        <v>4202</v>
      </c>
      <c r="E298" s="89" t="s">
        <v>4204</v>
      </c>
      <c r="F298" s="89" t="s">
        <v>4295</v>
      </c>
      <c r="G298" s="89" t="s">
        <v>4296</v>
      </c>
      <c r="H298" s="89" t="s">
        <v>4297</v>
      </c>
      <c r="I298" s="89">
        <v>1.358E-2</v>
      </c>
      <c r="J298" s="90" t="s">
        <v>24</v>
      </c>
      <c r="K298" s="90" t="s">
        <v>4244</v>
      </c>
      <c r="L298" s="90" t="s">
        <v>4886</v>
      </c>
      <c r="M298" s="88">
        <v>43373</v>
      </c>
    </row>
    <row r="299" spans="1:13" ht="45" x14ac:dyDescent="0.25">
      <c r="A299" s="89">
        <v>943</v>
      </c>
      <c r="B299" s="88">
        <v>43241</v>
      </c>
      <c r="C299" s="89" t="s">
        <v>4887</v>
      </c>
      <c r="D299" s="89" t="s">
        <v>4202</v>
      </c>
      <c r="E299" s="89" t="s">
        <v>4219</v>
      </c>
      <c r="F299" s="89" t="s">
        <v>4295</v>
      </c>
      <c r="G299" s="89" t="s">
        <v>4296</v>
      </c>
      <c r="H299" s="89" t="s">
        <v>4297</v>
      </c>
      <c r="I299" s="89">
        <v>19.5</v>
      </c>
      <c r="J299" s="90" t="s">
        <v>4247</v>
      </c>
      <c r="K299" s="90" t="s">
        <v>4248</v>
      </c>
      <c r="L299" s="90" t="s">
        <v>4888</v>
      </c>
      <c r="M299" s="88">
        <v>44196</v>
      </c>
    </row>
    <row r="300" spans="1:13" ht="45" x14ac:dyDescent="0.25">
      <c r="A300" s="89">
        <v>944</v>
      </c>
      <c r="B300" s="88">
        <v>43241</v>
      </c>
      <c r="C300" s="89" t="s">
        <v>4889</v>
      </c>
      <c r="D300" s="89" t="s">
        <v>4202</v>
      </c>
      <c r="E300" s="89" t="s">
        <v>4219</v>
      </c>
      <c r="F300" s="89" t="s">
        <v>4295</v>
      </c>
      <c r="G300" s="89" t="s">
        <v>4296</v>
      </c>
      <c r="H300" s="89" t="s">
        <v>4297</v>
      </c>
      <c r="I300" s="89">
        <v>19.5</v>
      </c>
      <c r="J300" s="90" t="s">
        <v>4247</v>
      </c>
      <c r="K300" s="90" t="s">
        <v>4248</v>
      </c>
      <c r="L300" s="90" t="s">
        <v>4888</v>
      </c>
      <c r="M300" s="88">
        <v>44196</v>
      </c>
    </row>
    <row r="301" spans="1:13" ht="45" x14ac:dyDescent="0.25">
      <c r="A301" s="89">
        <v>945</v>
      </c>
      <c r="B301" s="88">
        <v>43241</v>
      </c>
      <c r="C301" s="89" t="s">
        <v>4890</v>
      </c>
      <c r="D301" s="89" t="s">
        <v>4202</v>
      </c>
      <c r="E301" s="89" t="s">
        <v>4219</v>
      </c>
      <c r="F301" s="89" t="s">
        <v>4295</v>
      </c>
      <c r="G301" s="89" t="s">
        <v>4296</v>
      </c>
      <c r="H301" s="89" t="s">
        <v>4297</v>
      </c>
      <c r="I301" s="89">
        <v>19.5</v>
      </c>
      <c r="J301" s="90" t="s">
        <v>4247</v>
      </c>
      <c r="K301" s="90" t="s">
        <v>4248</v>
      </c>
      <c r="L301" s="90" t="s">
        <v>4888</v>
      </c>
      <c r="M301" s="88">
        <v>44196</v>
      </c>
    </row>
    <row r="302" spans="1:13" ht="45" x14ac:dyDescent="0.25">
      <c r="A302" s="89">
        <v>946</v>
      </c>
      <c r="B302" s="88">
        <v>43241</v>
      </c>
      <c r="C302" s="89" t="s">
        <v>4891</v>
      </c>
      <c r="D302" s="89" t="s">
        <v>4202</v>
      </c>
      <c r="E302" s="89" t="s">
        <v>4219</v>
      </c>
      <c r="F302" s="89" t="s">
        <v>4295</v>
      </c>
      <c r="G302" s="89" t="s">
        <v>4296</v>
      </c>
      <c r="H302" s="89" t="s">
        <v>4297</v>
      </c>
      <c r="I302" s="89">
        <v>19.5</v>
      </c>
      <c r="J302" s="90" t="s">
        <v>4247</v>
      </c>
      <c r="K302" s="90" t="s">
        <v>4248</v>
      </c>
      <c r="L302" s="90" t="s">
        <v>4888</v>
      </c>
      <c r="M302" s="88">
        <v>44196</v>
      </c>
    </row>
    <row r="303" spans="1:13" ht="45" x14ac:dyDescent="0.25">
      <c r="A303" s="89">
        <v>947</v>
      </c>
      <c r="B303" s="88">
        <v>43241</v>
      </c>
      <c r="C303" s="89" t="s">
        <v>4892</v>
      </c>
      <c r="D303" s="89" t="s">
        <v>4202</v>
      </c>
      <c r="E303" s="89" t="s">
        <v>4219</v>
      </c>
      <c r="F303" s="89" t="s">
        <v>4295</v>
      </c>
      <c r="G303" s="89" t="s">
        <v>4296</v>
      </c>
      <c r="H303" s="89" t="s">
        <v>4297</v>
      </c>
      <c r="I303" s="89">
        <v>19.5</v>
      </c>
      <c r="J303" s="90" t="s">
        <v>4247</v>
      </c>
      <c r="K303" s="90" t="s">
        <v>4248</v>
      </c>
      <c r="L303" s="90" t="s">
        <v>4888</v>
      </c>
      <c r="M303" s="88">
        <v>44196</v>
      </c>
    </row>
    <row r="304" spans="1:13" ht="56.25" x14ac:dyDescent="0.25">
      <c r="A304" s="89">
        <v>1225</v>
      </c>
      <c r="B304" s="88">
        <v>43248</v>
      </c>
      <c r="C304" s="89" t="s">
        <v>4893</v>
      </c>
      <c r="D304" s="89" t="s">
        <v>4202</v>
      </c>
      <c r="E304" s="89" t="s">
        <v>4219</v>
      </c>
      <c r="F304" s="89" t="s">
        <v>4295</v>
      </c>
      <c r="G304" s="89" t="s">
        <v>4296</v>
      </c>
      <c r="H304" s="89" t="s">
        <v>4297</v>
      </c>
      <c r="I304" s="89">
        <v>0.01</v>
      </c>
      <c r="J304" s="90" t="s">
        <v>4233</v>
      </c>
      <c r="K304" s="90" t="s">
        <v>4234</v>
      </c>
      <c r="L304" s="90" t="s">
        <v>4894</v>
      </c>
      <c r="M304" s="88">
        <v>43282</v>
      </c>
    </row>
    <row r="305" spans="1:13" ht="45" x14ac:dyDescent="0.25">
      <c r="A305" s="89">
        <v>753</v>
      </c>
      <c r="B305" s="88">
        <v>43249</v>
      </c>
      <c r="C305" s="89" t="s">
        <v>4895</v>
      </c>
      <c r="D305" s="89" t="s">
        <v>4202</v>
      </c>
      <c r="E305" s="89" t="s">
        <v>4219</v>
      </c>
      <c r="F305" s="89" t="s">
        <v>4295</v>
      </c>
      <c r="G305" s="89" t="s">
        <v>4296</v>
      </c>
      <c r="H305" s="89" t="s">
        <v>4297</v>
      </c>
      <c r="I305" s="89">
        <v>99.9</v>
      </c>
      <c r="J305" s="90" t="s">
        <v>4229</v>
      </c>
      <c r="K305" s="90" t="s">
        <v>4896</v>
      </c>
      <c r="L305" s="90" t="s">
        <v>4897</v>
      </c>
      <c r="M305" s="88">
        <v>43831</v>
      </c>
    </row>
    <row r="306" spans="1:13" ht="33.75" x14ac:dyDescent="0.25">
      <c r="A306" s="89">
        <v>508</v>
      </c>
      <c r="B306" s="88">
        <v>43250</v>
      </c>
      <c r="C306" s="89" t="s">
        <v>4898</v>
      </c>
      <c r="D306" s="89" t="s">
        <v>4202</v>
      </c>
      <c r="E306" s="89" t="s">
        <v>4219</v>
      </c>
      <c r="F306" s="89" t="s">
        <v>4295</v>
      </c>
      <c r="G306" s="89" t="s">
        <v>4296</v>
      </c>
      <c r="H306" s="89" t="s">
        <v>4297</v>
      </c>
      <c r="I306" s="89">
        <v>0.01</v>
      </c>
      <c r="J306" s="90" t="s">
        <v>4254</v>
      </c>
      <c r="K306" s="90" t="s">
        <v>4424</v>
      </c>
      <c r="L306" s="90" t="s">
        <v>4899</v>
      </c>
      <c r="M306" s="88">
        <v>43342</v>
      </c>
    </row>
    <row r="307" spans="1:13" ht="202.5" x14ac:dyDescent="0.25">
      <c r="A307" s="89">
        <v>591</v>
      </c>
      <c r="B307" s="88">
        <v>43251</v>
      </c>
      <c r="C307" s="89" t="s">
        <v>4900</v>
      </c>
      <c r="D307" s="89" t="s">
        <v>4202</v>
      </c>
      <c r="E307" s="89" t="s">
        <v>4219</v>
      </c>
      <c r="F307" s="89" t="s">
        <v>4295</v>
      </c>
      <c r="G307" s="89" t="s">
        <v>4296</v>
      </c>
      <c r="H307" s="89" t="s">
        <v>4297</v>
      </c>
      <c r="I307" s="89">
        <v>0.2437</v>
      </c>
      <c r="J307" s="90" t="s">
        <v>4674</v>
      </c>
      <c r="K307" s="90" t="s">
        <v>4901</v>
      </c>
      <c r="L307" s="90" t="s">
        <v>4902</v>
      </c>
      <c r="M307" s="88">
        <v>43412</v>
      </c>
    </row>
    <row r="308" spans="1:13" ht="45" x14ac:dyDescent="0.25">
      <c r="A308" s="89">
        <v>207</v>
      </c>
      <c r="B308" s="88">
        <v>43257</v>
      </c>
      <c r="C308" s="89" t="s">
        <v>4903</v>
      </c>
      <c r="D308" s="89" t="s">
        <v>4202</v>
      </c>
      <c r="E308" s="89" t="s">
        <v>4219</v>
      </c>
      <c r="F308" s="89" t="s">
        <v>4295</v>
      </c>
      <c r="G308" s="89" t="s">
        <v>4296</v>
      </c>
      <c r="H308" s="89" t="s">
        <v>4297</v>
      </c>
      <c r="I308" s="89">
        <v>0.01</v>
      </c>
      <c r="J308" s="90" t="s">
        <v>4233</v>
      </c>
      <c r="K308" s="90" t="s">
        <v>4234</v>
      </c>
      <c r="L308" s="90" t="s">
        <v>4904</v>
      </c>
      <c r="M308" s="88">
        <v>43327</v>
      </c>
    </row>
    <row r="309" spans="1:13" ht="45" x14ac:dyDescent="0.25">
      <c r="A309" s="89">
        <v>417</v>
      </c>
      <c r="B309" s="88">
        <v>43257</v>
      </c>
      <c r="C309" s="89" t="s">
        <v>4905</v>
      </c>
      <c r="D309" s="89" t="s">
        <v>4202</v>
      </c>
      <c r="E309" s="89" t="s">
        <v>4219</v>
      </c>
      <c r="F309" s="89" t="s">
        <v>4295</v>
      </c>
      <c r="G309" s="89" t="s">
        <v>4296</v>
      </c>
      <c r="H309" s="89" t="s">
        <v>4297</v>
      </c>
      <c r="I309" s="89">
        <v>1.2E-2</v>
      </c>
      <c r="J309" s="90" t="s">
        <v>4227</v>
      </c>
      <c r="K309" s="90" t="s">
        <v>4906</v>
      </c>
      <c r="L309" s="90" t="s">
        <v>4907</v>
      </c>
      <c r="M309" s="88">
        <v>43399</v>
      </c>
    </row>
    <row r="310" spans="1:13" ht="45" x14ac:dyDescent="0.25">
      <c r="A310" s="89">
        <v>991</v>
      </c>
      <c r="B310" s="88">
        <v>43257</v>
      </c>
      <c r="C310" s="89" t="s">
        <v>4908</v>
      </c>
      <c r="D310" s="89" t="s">
        <v>4202</v>
      </c>
      <c r="E310" s="89" t="s">
        <v>4219</v>
      </c>
      <c r="F310" s="89" t="s">
        <v>4295</v>
      </c>
      <c r="G310" s="89" t="s">
        <v>4296</v>
      </c>
      <c r="H310" s="89" t="s">
        <v>4297</v>
      </c>
      <c r="I310" s="89">
        <v>0.03</v>
      </c>
      <c r="J310" s="90" t="s">
        <v>4272</v>
      </c>
      <c r="K310" s="90" t="s">
        <v>4273</v>
      </c>
      <c r="L310" s="90" t="s">
        <v>4907</v>
      </c>
      <c r="M310" s="88">
        <v>43399</v>
      </c>
    </row>
    <row r="311" spans="1:13" ht="45" x14ac:dyDescent="0.25">
      <c r="A311" s="89">
        <v>992</v>
      </c>
      <c r="B311" s="88">
        <v>43257</v>
      </c>
      <c r="C311" s="89" t="s">
        <v>4909</v>
      </c>
      <c r="D311" s="89" t="s">
        <v>4202</v>
      </c>
      <c r="E311" s="89" t="s">
        <v>4219</v>
      </c>
      <c r="F311" s="89" t="s">
        <v>4295</v>
      </c>
      <c r="G311" s="89" t="s">
        <v>4296</v>
      </c>
      <c r="H311" s="89" t="s">
        <v>4297</v>
      </c>
      <c r="I311" s="89">
        <v>0.05</v>
      </c>
      <c r="J311" s="90" t="s">
        <v>4227</v>
      </c>
      <c r="K311" s="90" t="s">
        <v>4475</v>
      </c>
      <c r="L311" s="90" t="s">
        <v>4907</v>
      </c>
      <c r="M311" s="88">
        <v>43399</v>
      </c>
    </row>
    <row r="312" spans="1:13" ht="45" x14ac:dyDescent="0.25">
      <c r="A312" s="89">
        <v>993</v>
      </c>
      <c r="B312" s="88">
        <v>43257</v>
      </c>
      <c r="C312" s="89" t="s">
        <v>4910</v>
      </c>
      <c r="D312" s="89" t="s">
        <v>4202</v>
      </c>
      <c r="E312" s="89" t="s">
        <v>4219</v>
      </c>
      <c r="F312" s="89" t="s">
        <v>4295</v>
      </c>
      <c r="G312" s="89" t="s">
        <v>4296</v>
      </c>
      <c r="H312" s="89" t="s">
        <v>4297</v>
      </c>
      <c r="I312" s="89">
        <v>0.03</v>
      </c>
      <c r="J312" s="90" t="s">
        <v>4272</v>
      </c>
      <c r="K312" s="90" t="s">
        <v>4273</v>
      </c>
      <c r="L312" s="90" t="s">
        <v>4907</v>
      </c>
      <c r="M312" s="88">
        <v>43399</v>
      </c>
    </row>
    <row r="313" spans="1:13" ht="45" x14ac:dyDescent="0.25">
      <c r="A313" s="89">
        <v>1228</v>
      </c>
      <c r="B313" s="88">
        <v>43257</v>
      </c>
      <c r="C313" s="89" t="s">
        <v>4911</v>
      </c>
      <c r="D313" s="89" t="s">
        <v>4202</v>
      </c>
      <c r="E313" s="89" t="s">
        <v>4219</v>
      </c>
      <c r="F313" s="89" t="s">
        <v>4295</v>
      </c>
      <c r="G313" s="89" t="s">
        <v>4296</v>
      </c>
      <c r="H313" s="89" t="s">
        <v>4297</v>
      </c>
      <c r="I313" s="89">
        <v>0.04</v>
      </c>
      <c r="J313" s="90" t="s">
        <v>4272</v>
      </c>
      <c r="K313" s="90" t="s">
        <v>4273</v>
      </c>
      <c r="L313" s="90" t="s">
        <v>4907</v>
      </c>
      <c r="M313" s="88">
        <v>43399</v>
      </c>
    </row>
    <row r="314" spans="1:13" ht="45" x14ac:dyDescent="0.25">
      <c r="A314" s="89">
        <v>1229</v>
      </c>
      <c r="B314" s="88">
        <v>43257</v>
      </c>
      <c r="C314" s="89" t="s">
        <v>4912</v>
      </c>
      <c r="D314" s="89" t="s">
        <v>4202</v>
      </c>
      <c r="E314" s="89" t="s">
        <v>4219</v>
      </c>
      <c r="F314" s="89" t="s">
        <v>4295</v>
      </c>
      <c r="G314" s="89" t="s">
        <v>4296</v>
      </c>
      <c r="H314" s="89" t="s">
        <v>4297</v>
      </c>
      <c r="I314" s="89">
        <v>0.1</v>
      </c>
      <c r="J314" s="90" t="s">
        <v>4227</v>
      </c>
      <c r="K314" s="90" t="s">
        <v>4469</v>
      </c>
      <c r="L314" s="90" t="s">
        <v>4907</v>
      </c>
      <c r="M314" s="88">
        <v>43399</v>
      </c>
    </row>
    <row r="315" spans="1:13" ht="33.75" x14ac:dyDescent="0.25">
      <c r="A315" s="89">
        <v>1233</v>
      </c>
      <c r="B315" s="88">
        <v>43257</v>
      </c>
      <c r="C315" s="89" t="s">
        <v>4913</v>
      </c>
      <c r="D315" s="89" t="s">
        <v>4202</v>
      </c>
      <c r="E315" s="89" t="s">
        <v>4219</v>
      </c>
      <c r="F315" s="89" t="s">
        <v>4295</v>
      </c>
      <c r="G315" s="89" t="s">
        <v>4296</v>
      </c>
      <c r="H315" s="89" t="s">
        <v>4297</v>
      </c>
      <c r="I315" s="89">
        <v>6.0000000000000001E-3</v>
      </c>
      <c r="J315" s="90" t="s">
        <v>4231</v>
      </c>
      <c r="K315" s="90" t="s">
        <v>4232</v>
      </c>
      <c r="L315" s="90" t="s">
        <v>4914</v>
      </c>
      <c r="M315" s="88">
        <v>43287</v>
      </c>
    </row>
    <row r="316" spans="1:13" ht="45" x14ac:dyDescent="0.25">
      <c r="A316" s="89">
        <v>131</v>
      </c>
      <c r="B316" s="88">
        <v>43258</v>
      </c>
      <c r="C316" s="89" t="s">
        <v>4915</v>
      </c>
      <c r="D316" s="89" t="s">
        <v>4202</v>
      </c>
      <c r="E316" s="89" t="s">
        <v>4219</v>
      </c>
      <c r="F316" s="89" t="s">
        <v>4295</v>
      </c>
      <c r="G316" s="89" t="s">
        <v>4296</v>
      </c>
      <c r="H316" s="89" t="s">
        <v>4297</v>
      </c>
      <c r="I316" s="89">
        <v>0.27</v>
      </c>
      <c r="J316" s="90" t="s">
        <v>4220</v>
      </c>
      <c r="K316" s="90" t="s">
        <v>4916</v>
      </c>
      <c r="L316" s="90" t="s">
        <v>4448</v>
      </c>
      <c r="M316" s="88">
        <v>43617</v>
      </c>
    </row>
    <row r="317" spans="1:13" ht="33.75" x14ac:dyDescent="0.25">
      <c r="A317" s="89">
        <v>1234</v>
      </c>
      <c r="B317" s="88">
        <v>43258</v>
      </c>
      <c r="C317" s="89" t="s">
        <v>4917</v>
      </c>
      <c r="D317" s="89" t="s">
        <v>4202</v>
      </c>
      <c r="E317" s="89" t="s">
        <v>4219</v>
      </c>
      <c r="F317" s="89" t="s">
        <v>4295</v>
      </c>
      <c r="G317" s="89" t="s">
        <v>4296</v>
      </c>
      <c r="H317" s="89" t="s">
        <v>4297</v>
      </c>
      <c r="I317" s="89">
        <v>0.02</v>
      </c>
      <c r="J317" s="90" t="s">
        <v>4254</v>
      </c>
      <c r="K317" s="90" t="s">
        <v>4424</v>
      </c>
      <c r="L317" s="90" t="s">
        <v>4330</v>
      </c>
      <c r="M317" s="88">
        <v>43283</v>
      </c>
    </row>
    <row r="318" spans="1:13" ht="33.75" x14ac:dyDescent="0.25">
      <c r="A318" s="89">
        <v>123</v>
      </c>
      <c r="B318" s="88">
        <v>43264</v>
      </c>
      <c r="C318" s="89" t="s">
        <v>4918</v>
      </c>
      <c r="D318" s="89" t="s">
        <v>4202</v>
      </c>
      <c r="E318" s="89" t="s">
        <v>4204</v>
      </c>
      <c r="F318" s="89" t="s">
        <v>4295</v>
      </c>
      <c r="G318" s="89" t="s">
        <v>4296</v>
      </c>
      <c r="H318" s="89" t="s">
        <v>4297</v>
      </c>
      <c r="I318" s="89">
        <v>2.4700000000000002</v>
      </c>
      <c r="J318" s="90" t="s">
        <v>4359</v>
      </c>
      <c r="K318" s="90" t="s">
        <v>4360</v>
      </c>
      <c r="L318" s="90" t="s">
        <v>4919</v>
      </c>
      <c r="M318" s="88">
        <v>43571</v>
      </c>
    </row>
    <row r="319" spans="1:13" ht="45" x14ac:dyDescent="0.25">
      <c r="A319" s="89">
        <v>658</v>
      </c>
      <c r="B319" s="88">
        <v>43265</v>
      </c>
      <c r="C319" s="89" t="s">
        <v>4920</v>
      </c>
      <c r="D319" s="89" t="s">
        <v>4202</v>
      </c>
      <c r="E319" s="89" t="s">
        <v>4203</v>
      </c>
      <c r="F319" s="89" t="s">
        <v>4295</v>
      </c>
      <c r="G319" s="89" t="s">
        <v>4296</v>
      </c>
      <c r="H319" s="89" t="s">
        <v>4297</v>
      </c>
      <c r="I319" s="89">
        <v>1.0619999999999999E-2</v>
      </c>
      <c r="J319" s="90" t="s">
        <v>4217</v>
      </c>
      <c r="K319" s="90" t="s">
        <v>4218</v>
      </c>
      <c r="L319" s="90" t="s">
        <v>4405</v>
      </c>
      <c r="M319" s="88">
        <v>43070</v>
      </c>
    </row>
    <row r="320" spans="1:13" ht="101.25" x14ac:dyDescent="0.25">
      <c r="A320" s="89">
        <v>462</v>
      </c>
      <c r="B320" s="88">
        <v>43273</v>
      </c>
      <c r="C320" s="89" t="s">
        <v>4921</v>
      </c>
      <c r="D320" s="89" t="s">
        <v>4202</v>
      </c>
      <c r="E320" s="89" t="s">
        <v>4203</v>
      </c>
      <c r="F320" s="89" t="s">
        <v>4295</v>
      </c>
      <c r="G320" s="89" t="s">
        <v>4296</v>
      </c>
      <c r="H320" s="89" t="s">
        <v>4297</v>
      </c>
      <c r="I320" s="89">
        <v>0.59799999999999998</v>
      </c>
      <c r="J320" s="90" t="s">
        <v>4504</v>
      </c>
      <c r="K320" s="90" t="s">
        <v>4922</v>
      </c>
      <c r="L320" s="90" t="s">
        <v>4923</v>
      </c>
      <c r="M320" s="88">
        <v>43455</v>
      </c>
    </row>
    <row r="321" spans="1:13" ht="22.5" x14ac:dyDescent="0.25">
      <c r="A321" s="89">
        <v>1237</v>
      </c>
      <c r="B321" s="88">
        <v>43276</v>
      </c>
      <c r="C321" s="89" t="s">
        <v>4924</v>
      </c>
      <c r="D321" s="89" t="s">
        <v>4202</v>
      </c>
      <c r="E321" s="89" t="s">
        <v>4219</v>
      </c>
      <c r="F321" s="89" t="s">
        <v>4295</v>
      </c>
      <c r="G321" s="89" t="s">
        <v>4296</v>
      </c>
      <c r="H321" s="89" t="s">
        <v>4297</v>
      </c>
      <c r="I321" s="89">
        <v>5.4599999999999996E-3</v>
      </c>
      <c r="J321" s="90" t="s">
        <v>4272</v>
      </c>
      <c r="K321" s="90" t="s">
        <v>4273</v>
      </c>
      <c r="L321" s="90" t="s">
        <v>4843</v>
      </c>
      <c r="M321" s="88">
        <v>43692</v>
      </c>
    </row>
    <row r="322" spans="1:13" ht="45" x14ac:dyDescent="0.25">
      <c r="A322" s="89">
        <v>361</v>
      </c>
      <c r="B322" s="88">
        <v>43280</v>
      </c>
      <c r="C322" s="89" t="s">
        <v>4925</v>
      </c>
      <c r="D322" s="89" t="s">
        <v>4202</v>
      </c>
      <c r="E322" s="89" t="s">
        <v>4203</v>
      </c>
      <c r="F322" s="89" t="s">
        <v>4295</v>
      </c>
      <c r="G322" s="89" t="s">
        <v>4296</v>
      </c>
      <c r="H322" s="89" t="s">
        <v>4297</v>
      </c>
      <c r="I322" s="89">
        <v>0.108</v>
      </c>
      <c r="J322" s="90" t="s">
        <v>4208</v>
      </c>
      <c r="K322" s="90" t="s">
        <v>4263</v>
      </c>
      <c r="L322" s="90" t="s">
        <v>4926</v>
      </c>
      <c r="M322" s="88">
        <v>42917</v>
      </c>
    </row>
    <row r="323" spans="1:13" ht="123.75" x14ac:dyDescent="0.25">
      <c r="A323" s="89">
        <v>648</v>
      </c>
      <c r="B323" s="88">
        <v>43285</v>
      </c>
      <c r="C323" s="89" t="s">
        <v>4927</v>
      </c>
      <c r="D323" s="89" t="s">
        <v>4202</v>
      </c>
      <c r="E323" s="89" t="s">
        <v>4219</v>
      </c>
      <c r="F323" s="89" t="s">
        <v>4295</v>
      </c>
      <c r="G323" s="89" t="s">
        <v>4296</v>
      </c>
      <c r="H323" s="89" t="s">
        <v>4297</v>
      </c>
      <c r="I323" s="89">
        <v>1.2999999999999999E-2</v>
      </c>
      <c r="J323" s="90" t="s">
        <v>4247</v>
      </c>
      <c r="K323" s="90" t="s">
        <v>4248</v>
      </c>
      <c r="L323" s="90" t="s">
        <v>4334</v>
      </c>
      <c r="M323" s="88">
        <v>43388</v>
      </c>
    </row>
    <row r="324" spans="1:13" ht="22.5" x14ac:dyDescent="0.25">
      <c r="A324" s="89">
        <v>166</v>
      </c>
      <c r="B324" s="88">
        <v>43287</v>
      </c>
      <c r="C324" s="89" t="s">
        <v>4928</v>
      </c>
      <c r="D324" s="89" t="s">
        <v>4202</v>
      </c>
      <c r="E324" s="89" t="s">
        <v>4219</v>
      </c>
      <c r="F324" s="89" t="s">
        <v>4295</v>
      </c>
      <c r="G324" s="89" t="s">
        <v>4296</v>
      </c>
      <c r="H324" s="89" t="s">
        <v>4297</v>
      </c>
      <c r="I324" s="89">
        <v>8.9999999999999993E-3</v>
      </c>
      <c r="J324" s="90" t="s">
        <v>4231</v>
      </c>
      <c r="K324" s="90" t="s">
        <v>4232</v>
      </c>
      <c r="L324" s="90" t="s">
        <v>4929</v>
      </c>
      <c r="M324" s="88">
        <v>43388</v>
      </c>
    </row>
    <row r="325" spans="1:13" ht="45" x14ac:dyDescent="0.25">
      <c r="A325" s="89">
        <v>572</v>
      </c>
      <c r="B325" s="88">
        <v>43287</v>
      </c>
      <c r="C325" s="89" t="s">
        <v>4930</v>
      </c>
      <c r="D325" s="89" t="s">
        <v>4202</v>
      </c>
      <c r="E325" s="89" t="s">
        <v>4219</v>
      </c>
      <c r="F325" s="89" t="s">
        <v>4295</v>
      </c>
      <c r="G325" s="89" t="s">
        <v>4296</v>
      </c>
      <c r="H325" s="89" t="s">
        <v>4297</v>
      </c>
      <c r="I325" s="89">
        <v>0.05</v>
      </c>
      <c r="J325" s="90" t="s">
        <v>4217</v>
      </c>
      <c r="K325" s="90" t="s">
        <v>4931</v>
      </c>
      <c r="L325" s="90" t="s">
        <v>4907</v>
      </c>
      <c r="M325" s="88">
        <v>43459</v>
      </c>
    </row>
    <row r="326" spans="1:13" ht="45" x14ac:dyDescent="0.25">
      <c r="A326" s="89">
        <v>573</v>
      </c>
      <c r="B326" s="88">
        <v>43287</v>
      </c>
      <c r="C326" s="89" t="s">
        <v>4932</v>
      </c>
      <c r="D326" s="89" t="s">
        <v>4202</v>
      </c>
      <c r="E326" s="89" t="s">
        <v>4219</v>
      </c>
      <c r="F326" s="89" t="s">
        <v>4295</v>
      </c>
      <c r="G326" s="89" t="s">
        <v>4296</v>
      </c>
      <c r="H326" s="89" t="s">
        <v>4297</v>
      </c>
      <c r="I326" s="89">
        <v>0.05</v>
      </c>
      <c r="J326" s="90" t="s">
        <v>4217</v>
      </c>
      <c r="K326" s="90" t="s">
        <v>4933</v>
      </c>
      <c r="L326" s="90" t="s">
        <v>4907</v>
      </c>
      <c r="M326" s="88">
        <v>43459</v>
      </c>
    </row>
    <row r="327" spans="1:13" ht="90" x14ac:dyDescent="0.25">
      <c r="A327" s="89">
        <v>1067</v>
      </c>
      <c r="B327" s="88">
        <v>43287</v>
      </c>
      <c r="C327" s="89" t="s">
        <v>4934</v>
      </c>
      <c r="D327" s="89" t="s">
        <v>4202</v>
      </c>
      <c r="E327" s="89" t="s">
        <v>4219</v>
      </c>
      <c r="F327" s="89" t="s">
        <v>4295</v>
      </c>
      <c r="G327" s="89" t="s">
        <v>4296</v>
      </c>
      <c r="H327" s="89" t="s">
        <v>4297</v>
      </c>
      <c r="I327" s="89">
        <v>0.33500000000000002</v>
      </c>
      <c r="J327" s="90" t="s">
        <v>4233</v>
      </c>
      <c r="K327" s="90" t="s">
        <v>4234</v>
      </c>
      <c r="L327" s="90" t="s">
        <v>4285</v>
      </c>
      <c r="M327" s="88">
        <v>43800</v>
      </c>
    </row>
    <row r="328" spans="1:13" ht="45" x14ac:dyDescent="0.25">
      <c r="A328" s="89">
        <v>1217</v>
      </c>
      <c r="B328" s="88">
        <v>43287</v>
      </c>
      <c r="C328" s="89" t="s">
        <v>4935</v>
      </c>
      <c r="D328" s="89" t="s">
        <v>4202</v>
      </c>
      <c r="E328" s="89" t="s">
        <v>4219</v>
      </c>
      <c r="F328" s="89" t="s">
        <v>4295</v>
      </c>
      <c r="G328" s="89" t="s">
        <v>4296</v>
      </c>
      <c r="H328" s="89" t="s">
        <v>4297</v>
      </c>
      <c r="I328" s="89">
        <v>0.1</v>
      </c>
      <c r="J328" s="90" t="s">
        <v>4224</v>
      </c>
      <c r="K328" s="90" t="s">
        <v>4225</v>
      </c>
      <c r="L328" s="90" t="s">
        <v>4907</v>
      </c>
      <c r="M328" s="88">
        <v>43399</v>
      </c>
    </row>
    <row r="329" spans="1:13" ht="45" x14ac:dyDescent="0.25">
      <c r="A329" s="89">
        <v>1230</v>
      </c>
      <c r="B329" s="88">
        <v>43287</v>
      </c>
      <c r="C329" s="89" t="s">
        <v>4936</v>
      </c>
      <c r="D329" s="89" t="s">
        <v>4202</v>
      </c>
      <c r="E329" s="89" t="s">
        <v>4219</v>
      </c>
      <c r="F329" s="89" t="s">
        <v>4295</v>
      </c>
      <c r="G329" s="89" t="s">
        <v>4296</v>
      </c>
      <c r="H329" s="89" t="s">
        <v>4297</v>
      </c>
      <c r="I329" s="89">
        <v>0.05</v>
      </c>
      <c r="J329" s="90" t="s">
        <v>4222</v>
      </c>
      <c r="K329" s="90" t="s">
        <v>4305</v>
      </c>
      <c r="L329" s="90" t="s">
        <v>4907</v>
      </c>
      <c r="M329" s="88">
        <v>43399</v>
      </c>
    </row>
    <row r="330" spans="1:13" ht="45" x14ac:dyDescent="0.25">
      <c r="A330" s="89">
        <v>1232</v>
      </c>
      <c r="B330" s="88">
        <v>43287</v>
      </c>
      <c r="C330" s="89" t="s">
        <v>4937</v>
      </c>
      <c r="D330" s="89" t="s">
        <v>4202</v>
      </c>
      <c r="E330" s="89" t="s">
        <v>4219</v>
      </c>
      <c r="F330" s="89" t="s">
        <v>4295</v>
      </c>
      <c r="G330" s="89" t="s">
        <v>4296</v>
      </c>
      <c r="H330" s="89" t="s">
        <v>4297</v>
      </c>
      <c r="I330" s="89">
        <v>0.57799999999999996</v>
      </c>
      <c r="J330" s="90" t="s">
        <v>4222</v>
      </c>
      <c r="K330" s="90" t="s">
        <v>4305</v>
      </c>
      <c r="L330" s="90" t="s">
        <v>4907</v>
      </c>
      <c r="M330" s="88">
        <v>43429</v>
      </c>
    </row>
    <row r="331" spans="1:13" ht="22.5" x14ac:dyDescent="0.25">
      <c r="A331" s="89">
        <v>1243</v>
      </c>
      <c r="B331" s="88">
        <v>43287</v>
      </c>
      <c r="C331" s="89" t="s">
        <v>4938</v>
      </c>
      <c r="D331" s="89" t="s">
        <v>4202</v>
      </c>
      <c r="E331" s="89" t="s">
        <v>4219</v>
      </c>
      <c r="F331" s="89" t="s">
        <v>4295</v>
      </c>
      <c r="G331" s="89" t="s">
        <v>4296</v>
      </c>
      <c r="H331" s="89" t="s">
        <v>4297</v>
      </c>
      <c r="I331" s="89">
        <v>2E-3</v>
      </c>
      <c r="J331" s="90" t="s">
        <v>4249</v>
      </c>
      <c r="K331" s="90" t="s">
        <v>4939</v>
      </c>
      <c r="L331" s="90" t="s">
        <v>4929</v>
      </c>
      <c r="M331" s="88">
        <v>43388</v>
      </c>
    </row>
    <row r="332" spans="1:13" ht="22.5" x14ac:dyDescent="0.25">
      <c r="A332" s="89">
        <v>1030</v>
      </c>
      <c r="B332" s="88">
        <v>43291</v>
      </c>
      <c r="C332" s="89" t="s">
        <v>4940</v>
      </c>
      <c r="D332" s="89" t="s">
        <v>4202</v>
      </c>
      <c r="E332" s="89" t="s">
        <v>4203</v>
      </c>
      <c r="F332" s="89" t="s">
        <v>4295</v>
      </c>
      <c r="G332" s="89" t="s">
        <v>4296</v>
      </c>
      <c r="H332" s="89" t="s">
        <v>4297</v>
      </c>
      <c r="I332" s="89">
        <v>0.85050000000000003</v>
      </c>
      <c r="J332" s="90" t="s">
        <v>4224</v>
      </c>
      <c r="K332" s="90" t="s">
        <v>4225</v>
      </c>
      <c r="L332" s="90" t="s">
        <v>4210</v>
      </c>
      <c r="M332" s="88">
        <v>43338</v>
      </c>
    </row>
    <row r="333" spans="1:13" ht="56.25" x14ac:dyDescent="0.25">
      <c r="A333" s="89">
        <v>1203</v>
      </c>
      <c r="B333" s="88">
        <v>43291</v>
      </c>
      <c r="C333" s="89" t="s">
        <v>4941</v>
      </c>
      <c r="D333" s="89" t="s">
        <v>4202</v>
      </c>
      <c r="E333" s="89" t="s">
        <v>4219</v>
      </c>
      <c r="F333" s="89" t="s">
        <v>4295</v>
      </c>
      <c r="G333" s="89" t="s">
        <v>4296</v>
      </c>
      <c r="H333" s="89" t="s">
        <v>4297</v>
      </c>
      <c r="I333" s="89">
        <v>0.15</v>
      </c>
      <c r="J333" s="90" t="s">
        <v>4208</v>
      </c>
      <c r="K333" s="90" t="s">
        <v>4209</v>
      </c>
      <c r="L333" s="90" t="s">
        <v>4448</v>
      </c>
      <c r="M333" s="88">
        <v>43497</v>
      </c>
    </row>
    <row r="334" spans="1:13" ht="22.5" x14ac:dyDescent="0.25">
      <c r="A334" s="89">
        <v>1171</v>
      </c>
      <c r="B334" s="88">
        <v>43292</v>
      </c>
      <c r="C334" s="89" t="s">
        <v>4942</v>
      </c>
      <c r="D334" s="89" t="s">
        <v>4202</v>
      </c>
      <c r="E334" s="89" t="s">
        <v>4219</v>
      </c>
      <c r="F334" s="89" t="s">
        <v>4295</v>
      </c>
      <c r="G334" s="89" t="s">
        <v>4296</v>
      </c>
      <c r="H334" s="89" t="s">
        <v>4297</v>
      </c>
      <c r="I334" s="89">
        <v>1.44E-2</v>
      </c>
      <c r="J334" s="90" t="s">
        <v>4214</v>
      </c>
      <c r="K334" s="90" t="s">
        <v>4567</v>
      </c>
      <c r="L334" s="90" t="s">
        <v>4395</v>
      </c>
      <c r="M334" s="88">
        <v>44022</v>
      </c>
    </row>
    <row r="335" spans="1:13" ht="33.75" x14ac:dyDescent="0.25">
      <c r="A335" s="89">
        <v>91</v>
      </c>
      <c r="B335" s="88">
        <v>43297</v>
      </c>
      <c r="C335" s="89" t="s">
        <v>4943</v>
      </c>
      <c r="D335" s="89" t="s">
        <v>4202</v>
      </c>
      <c r="E335" s="89" t="s">
        <v>4219</v>
      </c>
      <c r="F335" s="89" t="s">
        <v>4295</v>
      </c>
      <c r="G335" s="89" t="s">
        <v>4296</v>
      </c>
      <c r="H335" s="89" t="s">
        <v>4297</v>
      </c>
      <c r="I335" s="89">
        <v>0.41199999999999998</v>
      </c>
      <c r="J335" s="90" t="s">
        <v>4227</v>
      </c>
      <c r="K335" s="90" t="s">
        <v>4475</v>
      </c>
      <c r="L335" s="90" t="s">
        <v>4526</v>
      </c>
      <c r="M335" s="88">
        <v>43506</v>
      </c>
    </row>
    <row r="336" spans="1:13" ht="33.75" x14ac:dyDescent="0.25">
      <c r="A336" s="89">
        <v>92</v>
      </c>
      <c r="B336" s="88">
        <v>43297</v>
      </c>
      <c r="C336" s="89" t="s">
        <v>4944</v>
      </c>
      <c r="D336" s="89" t="s">
        <v>4202</v>
      </c>
      <c r="E336" s="89" t="s">
        <v>4219</v>
      </c>
      <c r="F336" s="89" t="s">
        <v>4295</v>
      </c>
      <c r="G336" s="89" t="s">
        <v>4296</v>
      </c>
      <c r="H336" s="89" t="s">
        <v>4297</v>
      </c>
      <c r="I336" s="89">
        <v>0.41199999999999998</v>
      </c>
      <c r="J336" s="90" t="s">
        <v>4254</v>
      </c>
      <c r="K336" s="90" t="s">
        <v>4424</v>
      </c>
      <c r="L336" s="90" t="s">
        <v>4526</v>
      </c>
      <c r="M336" s="88">
        <v>43506</v>
      </c>
    </row>
    <row r="337" spans="1:13" ht="33.75" x14ac:dyDescent="0.25">
      <c r="A337" s="89">
        <v>94</v>
      </c>
      <c r="B337" s="88">
        <v>43297</v>
      </c>
      <c r="C337" s="89" t="s">
        <v>4945</v>
      </c>
      <c r="D337" s="89" t="s">
        <v>4202</v>
      </c>
      <c r="E337" s="89" t="s">
        <v>4219</v>
      </c>
      <c r="F337" s="89" t="s">
        <v>4295</v>
      </c>
      <c r="G337" s="89" t="s">
        <v>4296</v>
      </c>
      <c r="H337" s="89" t="s">
        <v>4297</v>
      </c>
      <c r="I337" s="89">
        <v>0.41199999999999998</v>
      </c>
      <c r="J337" s="90" t="s">
        <v>4208</v>
      </c>
      <c r="K337" s="90" t="s">
        <v>4263</v>
      </c>
      <c r="L337" s="90" t="s">
        <v>4526</v>
      </c>
      <c r="M337" s="88">
        <v>43506</v>
      </c>
    </row>
    <row r="338" spans="1:13" ht="33.75" x14ac:dyDescent="0.25">
      <c r="A338" s="89">
        <v>95</v>
      </c>
      <c r="B338" s="88">
        <v>43297</v>
      </c>
      <c r="C338" s="89" t="s">
        <v>4946</v>
      </c>
      <c r="D338" s="89" t="s">
        <v>4202</v>
      </c>
      <c r="E338" s="89" t="s">
        <v>4219</v>
      </c>
      <c r="F338" s="89" t="s">
        <v>4295</v>
      </c>
      <c r="G338" s="89" t="s">
        <v>4296</v>
      </c>
      <c r="H338" s="89" t="s">
        <v>4297</v>
      </c>
      <c r="I338" s="89">
        <v>0.41199999999999998</v>
      </c>
      <c r="J338" s="90" t="s">
        <v>4208</v>
      </c>
      <c r="K338" s="90" t="s">
        <v>4263</v>
      </c>
      <c r="L338" s="90" t="s">
        <v>4526</v>
      </c>
      <c r="M338" s="88">
        <v>43506</v>
      </c>
    </row>
    <row r="339" spans="1:13" ht="33.75" x14ac:dyDescent="0.25">
      <c r="A339" s="89">
        <v>96</v>
      </c>
      <c r="B339" s="88">
        <v>43297</v>
      </c>
      <c r="C339" s="89" t="s">
        <v>4947</v>
      </c>
      <c r="D339" s="89" t="s">
        <v>4202</v>
      </c>
      <c r="E339" s="89" t="s">
        <v>4219</v>
      </c>
      <c r="F339" s="89" t="s">
        <v>4295</v>
      </c>
      <c r="G339" s="89" t="s">
        <v>4296</v>
      </c>
      <c r="H339" s="89" t="s">
        <v>4297</v>
      </c>
      <c r="I339" s="89">
        <v>0.41199999999999998</v>
      </c>
      <c r="J339" s="90" t="s">
        <v>17</v>
      </c>
      <c r="K339" s="90" t="s">
        <v>4333</v>
      </c>
      <c r="L339" s="90" t="s">
        <v>4526</v>
      </c>
      <c r="M339" s="88">
        <v>43506</v>
      </c>
    </row>
    <row r="340" spans="1:13" ht="22.5" x14ac:dyDescent="0.25">
      <c r="A340" s="89">
        <v>1201</v>
      </c>
      <c r="B340" s="88">
        <v>43297</v>
      </c>
      <c r="C340" s="89" t="s">
        <v>4948</v>
      </c>
      <c r="D340" s="89" t="s">
        <v>4202</v>
      </c>
      <c r="E340" s="89" t="s">
        <v>4219</v>
      </c>
      <c r="F340" s="89" t="s">
        <v>4295</v>
      </c>
      <c r="G340" s="89" t="s">
        <v>4296</v>
      </c>
      <c r="H340" s="89" t="s">
        <v>4297</v>
      </c>
      <c r="I340" s="89">
        <v>0.99550000000000005</v>
      </c>
      <c r="J340" s="90" t="s">
        <v>4272</v>
      </c>
      <c r="K340" s="90" t="s">
        <v>4273</v>
      </c>
      <c r="L340" s="90" t="s">
        <v>4395</v>
      </c>
      <c r="M340" s="88">
        <v>43251</v>
      </c>
    </row>
    <row r="341" spans="1:13" ht="45" x14ac:dyDescent="0.25">
      <c r="A341" s="89">
        <v>768</v>
      </c>
      <c r="B341" s="88">
        <v>43299</v>
      </c>
      <c r="C341" s="89" t="s">
        <v>4949</v>
      </c>
      <c r="D341" s="89" t="s">
        <v>4202</v>
      </c>
      <c r="E341" s="89" t="s">
        <v>4219</v>
      </c>
      <c r="F341" s="89" t="s">
        <v>4295</v>
      </c>
      <c r="G341" s="89" t="s">
        <v>4296</v>
      </c>
      <c r="H341" s="89" t="s">
        <v>4297</v>
      </c>
      <c r="I341" s="89">
        <v>0.15</v>
      </c>
      <c r="J341" s="90" t="s">
        <v>4216</v>
      </c>
      <c r="K341" s="90" t="s">
        <v>4292</v>
      </c>
      <c r="L341" s="90" t="s">
        <v>4907</v>
      </c>
      <c r="M341" s="88">
        <v>43490</v>
      </c>
    </row>
    <row r="342" spans="1:13" ht="45" x14ac:dyDescent="0.25">
      <c r="A342" s="89">
        <v>1096</v>
      </c>
      <c r="B342" s="88">
        <v>43299</v>
      </c>
      <c r="C342" s="89" t="s">
        <v>4950</v>
      </c>
      <c r="D342" s="89" t="s">
        <v>4202</v>
      </c>
      <c r="E342" s="89" t="s">
        <v>4219</v>
      </c>
      <c r="F342" s="89" t="s">
        <v>4295</v>
      </c>
      <c r="G342" s="89" t="s">
        <v>4296</v>
      </c>
      <c r="H342" s="89" t="s">
        <v>4297</v>
      </c>
      <c r="I342" s="89">
        <v>0.03</v>
      </c>
      <c r="J342" s="90" t="s">
        <v>4513</v>
      </c>
      <c r="K342" s="90" t="s">
        <v>4514</v>
      </c>
      <c r="L342" s="90" t="s">
        <v>4907</v>
      </c>
      <c r="M342" s="88">
        <v>43833</v>
      </c>
    </row>
    <row r="343" spans="1:13" ht="56.25" x14ac:dyDescent="0.25">
      <c r="A343" s="89">
        <v>1088</v>
      </c>
      <c r="B343" s="88">
        <v>43300</v>
      </c>
      <c r="C343" s="89" t="s">
        <v>4951</v>
      </c>
      <c r="D343" s="89" t="s">
        <v>4202</v>
      </c>
      <c r="E343" s="89" t="s">
        <v>4219</v>
      </c>
      <c r="F343" s="89" t="s">
        <v>4295</v>
      </c>
      <c r="G343" s="89" t="s">
        <v>4296</v>
      </c>
      <c r="H343" s="89" t="s">
        <v>4297</v>
      </c>
      <c r="I343" s="89">
        <v>0.14000000000000001</v>
      </c>
      <c r="J343" s="90" t="s">
        <v>4227</v>
      </c>
      <c r="K343" s="90" t="s">
        <v>4658</v>
      </c>
      <c r="L343" s="90" t="s">
        <v>4334</v>
      </c>
      <c r="M343" s="88">
        <v>43466</v>
      </c>
    </row>
    <row r="344" spans="1:13" ht="45" x14ac:dyDescent="0.25">
      <c r="A344" s="89">
        <v>539</v>
      </c>
      <c r="B344" s="88">
        <v>43305</v>
      </c>
      <c r="C344" s="89" t="s">
        <v>4952</v>
      </c>
      <c r="D344" s="89" t="s">
        <v>4202</v>
      </c>
      <c r="E344" s="89" t="s">
        <v>4219</v>
      </c>
      <c r="F344" s="89" t="s">
        <v>4295</v>
      </c>
      <c r="G344" s="89" t="s">
        <v>4296</v>
      </c>
      <c r="H344" s="89" t="s">
        <v>4297</v>
      </c>
      <c r="I344" s="89">
        <v>4.6789999999999998E-2</v>
      </c>
      <c r="J344" s="90" t="s">
        <v>4208</v>
      </c>
      <c r="K344" s="90" t="s">
        <v>4263</v>
      </c>
      <c r="L344" s="90" t="s">
        <v>4953</v>
      </c>
      <c r="M344" s="88">
        <v>43023</v>
      </c>
    </row>
    <row r="345" spans="1:13" ht="45" x14ac:dyDescent="0.25">
      <c r="A345" s="89">
        <v>952</v>
      </c>
      <c r="B345" s="88">
        <v>43312</v>
      </c>
      <c r="C345" s="89" t="s">
        <v>4954</v>
      </c>
      <c r="D345" s="89" t="s">
        <v>4202</v>
      </c>
      <c r="E345" s="89" t="s">
        <v>4219</v>
      </c>
      <c r="F345" s="89" t="s">
        <v>4295</v>
      </c>
      <c r="G345" s="89" t="s">
        <v>4296</v>
      </c>
      <c r="H345" s="89" t="s">
        <v>4297</v>
      </c>
      <c r="I345" s="89">
        <v>0.04</v>
      </c>
      <c r="J345" s="90" t="s">
        <v>4272</v>
      </c>
      <c r="K345" s="90" t="s">
        <v>4273</v>
      </c>
      <c r="L345" s="90" t="s">
        <v>4907</v>
      </c>
      <c r="M345" s="88">
        <v>43429</v>
      </c>
    </row>
    <row r="346" spans="1:13" ht="45" x14ac:dyDescent="0.25">
      <c r="A346" s="89">
        <v>994</v>
      </c>
      <c r="B346" s="88">
        <v>43312</v>
      </c>
      <c r="C346" s="89" t="s">
        <v>4955</v>
      </c>
      <c r="D346" s="89" t="s">
        <v>4202</v>
      </c>
      <c r="E346" s="89" t="s">
        <v>4219</v>
      </c>
      <c r="F346" s="89" t="s">
        <v>4295</v>
      </c>
      <c r="G346" s="89" t="s">
        <v>4296</v>
      </c>
      <c r="H346" s="89" t="s">
        <v>4297</v>
      </c>
      <c r="I346" s="89">
        <v>0.1</v>
      </c>
      <c r="J346" s="90" t="s">
        <v>4272</v>
      </c>
      <c r="K346" s="90" t="s">
        <v>4273</v>
      </c>
      <c r="L346" s="90" t="s">
        <v>4907</v>
      </c>
      <c r="M346" s="88">
        <v>43459</v>
      </c>
    </row>
    <row r="347" spans="1:13" ht="180" x14ac:dyDescent="0.25">
      <c r="A347" s="89">
        <v>122</v>
      </c>
      <c r="B347" s="88">
        <v>43314</v>
      </c>
      <c r="C347" s="89" t="s">
        <v>4956</v>
      </c>
      <c r="D347" s="89" t="s">
        <v>4202</v>
      </c>
      <c r="E347" s="89" t="s">
        <v>4219</v>
      </c>
      <c r="F347" s="89" t="s">
        <v>4295</v>
      </c>
      <c r="G347" s="89" t="s">
        <v>4296</v>
      </c>
      <c r="H347" s="89" t="s">
        <v>4297</v>
      </c>
      <c r="I347" s="89">
        <v>0.77800000000000002</v>
      </c>
      <c r="J347" s="90" t="s">
        <v>4214</v>
      </c>
      <c r="K347" s="90" t="s">
        <v>4283</v>
      </c>
      <c r="L347" s="90" t="s">
        <v>4957</v>
      </c>
      <c r="M347" s="88">
        <v>43070</v>
      </c>
    </row>
    <row r="348" spans="1:13" ht="33.75" x14ac:dyDescent="0.25">
      <c r="A348" s="89">
        <v>914</v>
      </c>
      <c r="B348" s="88">
        <v>43315</v>
      </c>
      <c r="C348" s="89" t="s">
        <v>4958</v>
      </c>
      <c r="D348" s="89" t="s">
        <v>4202</v>
      </c>
      <c r="E348" s="89" t="s">
        <v>4219</v>
      </c>
      <c r="F348" s="89" t="s">
        <v>4295</v>
      </c>
      <c r="G348" s="89" t="s">
        <v>4296</v>
      </c>
      <c r="H348" s="89" t="s">
        <v>4297</v>
      </c>
      <c r="I348" s="89">
        <v>6.0479999999999999E-2</v>
      </c>
      <c r="J348" s="90" t="s">
        <v>4267</v>
      </c>
      <c r="K348" s="90" t="s">
        <v>4268</v>
      </c>
      <c r="L348" s="90" t="s">
        <v>4959</v>
      </c>
      <c r="M348" s="88">
        <v>43344</v>
      </c>
    </row>
    <row r="349" spans="1:13" ht="33.75" x14ac:dyDescent="0.25">
      <c r="A349" s="89">
        <v>904</v>
      </c>
      <c r="B349" s="88">
        <v>43318</v>
      </c>
      <c r="C349" s="89" t="s">
        <v>4960</v>
      </c>
      <c r="D349" s="89" t="s">
        <v>4202</v>
      </c>
      <c r="E349" s="89" t="s">
        <v>4219</v>
      </c>
      <c r="F349" s="89" t="s">
        <v>4295</v>
      </c>
      <c r="G349" s="89" t="s">
        <v>4296</v>
      </c>
      <c r="H349" s="89" t="s">
        <v>4297</v>
      </c>
      <c r="I349" s="89">
        <v>2.64E-2</v>
      </c>
      <c r="J349" s="90" t="s">
        <v>24</v>
      </c>
      <c r="K349" s="90" t="s">
        <v>4795</v>
      </c>
      <c r="L349" s="90" t="s">
        <v>4961</v>
      </c>
      <c r="M349" s="88">
        <v>43311</v>
      </c>
    </row>
    <row r="350" spans="1:13" ht="33.75" x14ac:dyDescent="0.25">
      <c r="A350" s="89">
        <v>1235</v>
      </c>
      <c r="B350" s="88">
        <v>43318</v>
      </c>
      <c r="C350" s="89" t="s">
        <v>4962</v>
      </c>
      <c r="D350" s="89" t="s">
        <v>4202</v>
      </c>
      <c r="E350" s="89" t="s">
        <v>4219</v>
      </c>
      <c r="F350" s="89" t="s">
        <v>4295</v>
      </c>
      <c r="G350" s="89" t="s">
        <v>4296</v>
      </c>
      <c r="H350" s="89" t="s">
        <v>4297</v>
      </c>
      <c r="I350" s="89">
        <v>2.4E-2</v>
      </c>
      <c r="J350" s="90" t="s">
        <v>4231</v>
      </c>
      <c r="K350" s="90" t="s">
        <v>4232</v>
      </c>
      <c r="L350" s="90" t="s">
        <v>4963</v>
      </c>
      <c r="M350" s="88">
        <v>43318</v>
      </c>
    </row>
    <row r="351" spans="1:13" ht="33.75" x14ac:dyDescent="0.25">
      <c r="A351" s="89">
        <v>1248</v>
      </c>
      <c r="B351" s="88">
        <v>43320</v>
      </c>
      <c r="C351" s="89" t="s">
        <v>4964</v>
      </c>
      <c r="D351" s="89" t="s">
        <v>4202</v>
      </c>
      <c r="E351" s="89" t="s">
        <v>4219</v>
      </c>
      <c r="F351" s="89" t="s">
        <v>4295</v>
      </c>
      <c r="G351" s="89" t="s">
        <v>4296</v>
      </c>
      <c r="H351" s="89" t="s">
        <v>4297</v>
      </c>
      <c r="I351" s="89">
        <v>7.1999999999999995E-2</v>
      </c>
      <c r="J351" s="90" t="s">
        <v>4214</v>
      </c>
      <c r="K351" s="90" t="s">
        <v>4567</v>
      </c>
      <c r="L351" s="90" t="s">
        <v>4884</v>
      </c>
      <c r="M351" s="88">
        <v>43449</v>
      </c>
    </row>
    <row r="352" spans="1:13" ht="67.5" x14ac:dyDescent="0.25">
      <c r="A352" s="89">
        <v>108</v>
      </c>
      <c r="B352" s="88">
        <v>43325</v>
      </c>
      <c r="C352" s="89" t="s">
        <v>4965</v>
      </c>
      <c r="D352" s="89" t="s">
        <v>4202</v>
      </c>
      <c r="E352" s="89" t="s">
        <v>4219</v>
      </c>
      <c r="F352" s="89" t="s">
        <v>4295</v>
      </c>
      <c r="G352" s="89" t="s">
        <v>4296</v>
      </c>
      <c r="H352" s="89" t="s">
        <v>4297</v>
      </c>
      <c r="I352" s="89">
        <v>0.192</v>
      </c>
      <c r="J352" s="90" t="s">
        <v>4233</v>
      </c>
      <c r="K352" s="90" t="s">
        <v>4234</v>
      </c>
      <c r="L352" s="90" t="s">
        <v>4351</v>
      </c>
      <c r="M352" s="88">
        <v>43556</v>
      </c>
    </row>
    <row r="353" spans="1:13" ht="33.75" x14ac:dyDescent="0.25">
      <c r="A353" s="89">
        <v>676</v>
      </c>
      <c r="B353" s="88">
        <v>43325</v>
      </c>
      <c r="C353" s="89" t="s">
        <v>4966</v>
      </c>
      <c r="D353" s="89" t="s">
        <v>4202</v>
      </c>
      <c r="E353" s="89" t="s">
        <v>4219</v>
      </c>
      <c r="F353" s="89" t="s">
        <v>4295</v>
      </c>
      <c r="G353" s="89" t="s">
        <v>4296</v>
      </c>
      <c r="H353" s="89" t="s">
        <v>4297</v>
      </c>
      <c r="I353" s="89">
        <v>9.7500000000000003E-2</v>
      </c>
      <c r="J353" s="90" t="s">
        <v>4236</v>
      </c>
      <c r="K353" s="90" t="s">
        <v>4967</v>
      </c>
      <c r="L353" s="90" t="s">
        <v>4968</v>
      </c>
      <c r="M353" s="88">
        <v>43449</v>
      </c>
    </row>
    <row r="354" spans="1:13" ht="45" x14ac:dyDescent="0.25">
      <c r="A354" s="89">
        <v>730</v>
      </c>
      <c r="B354" s="88">
        <v>43327</v>
      </c>
      <c r="C354" s="89" t="s">
        <v>4969</v>
      </c>
      <c r="D354" s="89" t="s">
        <v>4202</v>
      </c>
      <c r="E354" s="89" t="s">
        <v>4219</v>
      </c>
      <c r="F354" s="89" t="s">
        <v>4295</v>
      </c>
      <c r="G354" s="89" t="s">
        <v>4296</v>
      </c>
      <c r="H354" s="89" t="s">
        <v>4297</v>
      </c>
      <c r="I354" s="89">
        <v>0.1</v>
      </c>
      <c r="J354" s="90" t="s">
        <v>4229</v>
      </c>
      <c r="K354" s="90" t="s">
        <v>4970</v>
      </c>
      <c r="L354" s="90" t="s">
        <v>4971</v>
      </c>
      <c r="M354" s="88">
        <v>43509</v>
      </c>
    </row>
    <row r="355" spans="1:13" ht="45" x14ac:dyDescent="0.25">
      <c r="A355" s="89">
        <v>1036</v>
      </c>
      <c r="B355" s="88">
        <v>43327</v>
      </c>
      <c r="C355" s="89" t="s">
        <v>4972</v>
      </c>
      <c r="D355" s="89" t="s">
        <v>4202</v>
      </c>
      <c r="E355" s="89" t="s">
        <v>4219</v>
      </c>
      <c r="F355" s="89" t="s">
        <v>4295</v>
      </c>
      <c r="G355" s="89" t="s">
        <v>4296</v>
      </c>
      <c r="H355" s="89" t="s">
        <v>4297</v>
      </c>
      <c r="I355" s="89">
        <v>9.5000000000000001E-2</v>
      </c>
      <c r="J355" s="90" t="s">
        <v>4227</v>
      </c>
      <c r="K355" s="90" t="s">
        <v>4792</v>
      </c>
      <c r="L355" s="90" t="s">
        <v>4973</v>
      </c>
      <c r="M355" s="88">
        <v>43654</v>
      </c>
    </row>
    <row r="356" spans="1:13" ht="45" x14ac:dyDescent="0.25">
      <c r="A356" s="89">
        <v>1114</v>
      </c>
      <c r="B356" s="88">
        <v>43327</v>
      </c>
      <c r="C356" s="89" t="s">
        <v>4974</v>
      </c>
      <c r="D356" s="89" t="s">
        <v>4202</v>
      </c>
      <c r="E356" s="89" t="s">
        <v>4219</v>
      </c>
      <c r="F356" s="89" t="s">
        <v>4295</v>
      </c>
      <c r="G356" s="89" t="s">
        <v>4296</v>
      </c>
      <c r="H356" s="89" t="s">
        <v>4297</v>
      </c>
      <c r="I356" s="89">
        <v>0.107</v>
      </c>
      <c r="J356" s="90" t="s">
        <v>4208</v>
      </c>
      <c r="K356" s="90" t="s">
        <v>4312</v>
      </c>
      <c r="L356" s="90" t="s">
        <v>4973</v>
      </c>
      <c r="M356" s="88">
        <v>43654</v>
      </c>
    </row>
    <row r="357" spans="1:13" ht="45" x14ac:dyDescent="0.25">
      <c r="A357" s="89">
        <v>1231</v>
      </c>
      <c r="B357" s="88">
        <v>43327</v>
      </c>
      <c r="C357" s="89" t="s">
        <v>4975</v>
      </c>
      <c r="D357" s="89" t="s">
        <v>4202</v>
      </c>
      <c r="E357" s="89" t="s">
        <v>4219</v>
      </c>
      <c r="F357" s="89" t="s">
        <v>4295</v>
      </c>
      <c r="G357" s="89" t="s">
        <v>4296</v>
      </c>
      <c r="H357" s="89" t="s">
        <v>4297</v>
      </c>
      <c r="I357" s="89">
        <v>0.1</v>
      </c>
      <c r="J357" s="90" t="s">
        <v>4205</v>
      </c>
      <c r="K357" s="90" t="s">
        <v>4206</v>
      </c>
      <c r="L357" s="90" t="s">
        <v>4907</v>
      </c>
      <c r="M357" s="88">
        <v>43435</v>
      </c>
    </row>
    <row r="358" spans="1:13" ht="45" x14ac:dyDescent="0.25">
      <c r="A358" s="89">
        <v>1244</v>
      </c>
      <c r="B358" s="88">
        <v>43327</v>
      </c>
      <c r="C358" s="89" t="s">
        <v>4976</v>
      </c>
      <c r="D358" s="89" t="s">
        <v>4202</v>
      </c>
      <c r="E358" s="89" t="s">
        <v>4219</v>
      </c>
      <c r="F358" s="89" t="s">
        <v>4295</v>
      </c>
      <c r="G358" s="89" t="s">
        <v>4296</v>
      </c>
      <c r="H358" s="89" t="s">
        <v>4297</v>
      </c>
      <c r="I358" s="89">
        <v>5.3499999999999999E-2</v>
      </c>
      <c r="J358" s="90" t="s">
        <v>4229</v>
      </c>
      <c r="K358" s="90" t="s">
        <v>4977</v>
      </c>
      <c r="L358" s="90" t="s">
        <v>4973</v>
      </c>
      <c r="M358" s="88">
        <v>43654</v>
      </c>
    </row>
    <row r="359" spans="1:13" ht="33.75" x14ac:dyDescent="0.25">
      <c r="A359" s="89">
        <v>958</v>
      </c>
      <c r="B359" s="88">
        <v>43328</v>
      </c>
      <c r="C359" s="89" t="s">
        <v>4978</v>
      </c>
      <c r="D359" s="89" t="s">
        <v>4202</v>
      </c>
      <c r="E359" s="89" t="s">
        <v>4219</v>
      </c>
      <c r="F359" s="89" t="s">
        <v>4295</v>
      </c>
      <c r="G359" s="89" t="s">
        <v>4296</v>
      </c>
      <c r="H359" s="89" t="s">
        <v>4297</v>
      </c>
      <c r="I359" s="89">
        <v>0.72299999999999998</v>
      </c>
      <c r="J359" s="90" t="s">
        <v>4332</v>
      </c>
      <c r="K359" s="90" t="s">
        <v>4500</v>
      </c>
      <c r="L359" s="90" t="s">
        <v>4501</v>
      </c>
      <c r="M359" s="88">
        <v>43509</v>
      </c>
    </row>
    <row r="360" spans="1:13" ht="112.5" x14ac:dyDescent="0.25">
      <c r="A360" s="89">
        <v>905</v>
      </c>
      <c r="B360" s="88">
        <v>43329</v>
      </c>
      <c r="C360" s="89" t="s">
        <v>4979</v>
      </c>
      <c r="D360" s="89" t="s">
        <v>4202</v>
      </c>
      <c r="E360" s="89" t="s">
        <v>4219</v>
      </c>
      <c r="F360" s="89" t="s">
        <v>4295</v>
      </c>
      <c r="G360" s="89" t="s">
        <v>4296</v>
      </c>
      <c r="H360" s="89" t="s">
        <v>4297</v>
      </c>
      <c r="I360" s="89">
        <v>6.1199999999999997E-2</v>
      </c>
      <c r="J360" s="90" t="s">
        <v>24</v>
      </c>
      <c r="K360" s="90" t="s">
        <v>4452</v>
      </c>
      <c r="L360" s="90" t="s">
        <v>4980</v>
      </c>
      <c r="M360" s="88">
        <v>43374</v>
      </c>
    </row>
    <row r="361" spans="1:13" ht="33.75" x14ac:dyDescent="0.25">
      <c r="A361" s="89">
        <v>93</v>
      </c>
      <c r="B361" s="88">
        <v>43333</v>
      </c>
      <c r="C361" s="89" t="s">
        <v>4981</v>
      </c>
      <c r="D361" s="89" t="s">
        <v>4202</v>
      </c>
      <c r="E361" s="89" t="s">
        <v>4219</v>
      </c>
      <c r="F361" s="89" t="s">
        <v>4295</v>
      </c>
      <c r="G361" s="89" t="s">
        <v>4296</v>
      </c>
      <c r="H361" s="89" t="s">
        <v>4297</v>
      </c>
      <c r="I361" s="89">
        <v>0.41199999999999998</v>
      </c>
      <c r="J361" s="90" t="s">
        <v>4272</v>
      </c>
      <c r="K361" s="90" t="s">
        <v>4273</v>
      </c>
      <c r="L361" s="90" t="s">
        <v>4526</v>
      </c>
      <c r="M361" s="88">
        <v>43506</v>
      </c>
    </row>
    <row r="362" spans="1:13" ht="45" x14ac:dyDescent="0.25">
      <c r="A362" s="89">
        <v>1059</v>
      </c>
      <c r="B362" s="88">
        <v>43333</v>
      </c>
      <c r="C362" s="89" t="s">
        <v>4982</v>
      </c>
      <c r="D362" s="89" t="s">
        <v>4202</v>
      </c>
      <c r="E362" s="89" t="s">
        <v>4219</v>
      </c>
      <c r="F362" s="89" t="s">
        <v>4295</v>
      </c>
      <c r="G362" s="89" t="s">
        <v>4296</v>
      </c>
      <c r="H362" s="89" t="s">
        <v>4297</v>
      </c>
      <c r="I362" s="89">
        <v>5.6399999999999999E-2</v>
      </c>
      <c r="J362" s="90" t="s">
        <v>4222</v>
      </c>
      <c r="K362" s="90" t="s">
        <v>4305</v>
      </c>
      <c r="L362" s="90" t="s">
        <v>4973</v>
      </c>
      <c r="M362" s="88">
        <v>43654</v>
      </c>
    </row>
    <row r="363" spans="1:13" ht="33.75" x14ac:dyDescent="0.25">
      <c r="A363" s="89">
        <v>670</v>
      </c>
      <c r="B363" s="88">
        <v>43335</v>
      </c>
      <c r="C363" s="89" t="s">
        <v>4983</v>
      </c>
      <c r="D363" s="89" t="s">
        <v>4202</v>
      </c>
      <c r="E363" s="89" t="s">
        <v>4204</v>
      </c>
      <c r="F363" s="89" t="s">
        <v>4295</v>
      </c>
      <c r="G363" s="89" t="s">
        <v>4296</v>
      </c>
      <c r="H363" s="89" t="s">
        <v>4297</v>
      </c>
      <c r="I363" s="89">
        <v>19.899999999999999</v>
      </c>
      <c r="J363" s="90" t="s">
        <v>4236</v>
      </c>
      <c r="K363" s="90" t="s">
        <v>4984</v>
      </c>
      <c r="L363" s="90" t="s">
        <v>4985</v>
      </c>
      <c r="M363" s="88">
        <v>43586</v>
      </c>
    </row>
    <row r="364" spans="1:13" ht="22.5" x14ac:dyDescent="0.25">
      <c r="A364" s="89">
        <v>1162</v>
      </c>
      <c r="B364" s="88">
        <v>43335</v>
      </c>
      <c r="C364" s="89" t="s">
        <v>4986</v>
      </c>
      <c r="D364" s="89" t="s">
        <v>4202</v>
      </c>
      <c r="E364" s="89" t="s">
        <v>4204</v>
      </c>
      <c r="F364" s="89" t="s">
        <v>4295</v>
      </c>
      <c r="G364" s="89" t="s">
        <v>4296</v>
      </c>
      <c r="H364" s="89" t="s">
        <v>4297</v>
      </c>
      <c r="I364" s="89">
        <v>9.9</v>
      </c>
      <c r="J364" s="90" t="s">
        <v>4236</v>
      </c>
      <c r="K364" s="90" t="s">
        <v>4984</v>
      </c>
      <c r="L364" s="90" t="s">
        <v>4987</v>
      </c>
      <c r="M364" s="88">
        <v>43466</v>
      </c>
    </row>
    <row r="365" spans="1:13" ht="22.5" x14ac:dyDescent="0.25">
      <c r="A365" s="89">
        <v>557</v>
      </c>
      <c r="B365" s="88">
        <v>43340</v>
      </c>
      <c r="C365" s="89" t="s">
        <v>4988</v>
      </c>
      <c r="D365" s="89" t="s">
        <v>4202</v>
      </c>
      <c r="E365" s="89" t="s">
        <v>4219</v>
      </c>
      <c r="F365" s="89" t="s">
        <v>4295</v>
      </c>
      <c r="G365" s="89" t="s">
        <v>4296</v>
      </c>
      <c r="H365" s="89" t="s">
        <v>4297</v>
      </c>
      <c r="I365" s="89">
        <v>0.38088</v>
      </c>
      <c r="J365" s="90" t="s">
        <v>4208</v>
      </c>
      <c r="K365" s="90" t="s">
        <v>4263</v>
      </c>
      <c r="L365" s="90" t="s">
        <v>4989</v>
      </c>
      <c r="M365" s="88">
        <v>43568</v>
      </c>
    </row>
    <row r="366" spans="1:13" ht="56.25" x14ac:dyDescent="0.25">
      <c r="A366" s="89">
        <v>1252</v>
      </c>
      <c r="B366" s="88">
        <v>43342</v>
      </c>
      <c r="C366" s="89" t="s">
        <v>4990</v>
      </c>
      <c r="D366" s="89" t="s">
        <v>4202</v>
      </c>
      <c r="E366" s="89" t="s">
        <v>4219</v>
      </c>
      <c r="F366" s="89" t="s">
        <v>4295</v>
      </c>
      <c r="G366" s="89" t="s">
        <v>4296</v>
      </c>
      <c r="H366" s="89" t="s">
        <v>4297</v>
      </c>
      <c r="I366" s="89">
        <v>3.2000000000000001E-2</v>
      </c>
      <c r="J366" s="90" t="s">
        <v>4233</v>
      </c>
      <c r="K366" s="90" t="s">
        <v>4234</v>
      </c>
      <c r="L366" s="90" t="s">
        <v>4991</v>
      </c>
      <c r="M366" s="88">
        <v>43556</v>
      </c>
    </row>
    <row r="367" spans="1:13" ht="33.75" x14ac:dyDescent="0.25">
      <c r="A367" s="89">
        <v>758</v>
      </c>
      <c r="B367" s="88">
        <v>43347</v>
      </c>
      <c r="C367" s="89" t="s">
        <v>4992</v>
      </c>
      <c r="D367" s="89" t="s">
        <v>4202</v>
      </c>
      <c r="E367" s="89" t="s">
        <v>4219</v>
      </c>
      <c r="F367" s="89" t="s">
        <v>4295</v>
      </c>
      <c r="G367" s="89" t="s">
        <v>4296</v>
      </c>
      <c r="H367" s="89" t="s">
        <v>4297</v>
      </c>
      <c r="I367" s="89">
        <v>3.3149999999999999E-2</v>
      </c>
      <c r="J367" s="90" t="s">
        <v>4208</v>
      </c>
      <c r="K367" s="90" t="s">
        <v>4263</v>
      </c>
      <c r="L367" s="90" t="s">
        <v>4421</v>
      </c>
      <c r="M367" s="88">
        <v>43346</v>
      </c>
    </row>
    <row r="368" spans="1:13" ht="67.5" x14ac:dyDescent="0.25">
      <c r="A368" s="89">
        <v>897</v>
      </c>
      <c r="B368" s="88">
        <v>43348</v>
      </c>
      <c r="C368" s="89" t="s">
        <v>4993</v>
      </c>
      <c r="D368" s="89" t="s">
        <v>4202</v>
      </c>
      <c r="E368" s="89" t="s">
        <v>4219</v>
      </c>
      <c r="F368" s="89" t="s">
        <v>4295</v>
      </c>
      <c r="G368" s="89" t="s">
        <v>4296</v>
      </c>
      <c r="H368" s="89" t="s">
        <v>4297</v>
      </c>
      <c r="I368" s="89">
        <v>0.19359999999999999</v>
      </c>
      <c r="J368" s="90" t="s">
        <v>4233</v>
      </c>
      <c r="K368" s="90" t="s">
        <v>4234</v>
      </c>
      <c r="L368" s="90" t="s">
        <v>4994</v>
      </c>
      <c r="M368" s="88">
        <v>43647</v>
      </c>
    </row>
    <row r="369" spans="1:13" ht="22.5" x14ac:dyDescent="0.25">
      <c r="A369" s="89">
        <v>1255</v>
      </c>
      <c r="B369" s="88">
        <v>43348</v>
      </c>
      <c r="C369" s="89" t="s">
        <v>4995</v>
      </c>
      <c r="D369" s="89" t="s">
        <v>4202</v>
      </c>
      <c r="E369" s="89" t="s">
        <v>4219</v>
      </c>
      <c r="F369" s="89" t="s">
        <v>4295</v>
      </c>
      <c r="G369" s="89" t="s">
        <v>4296</v>
      </c>
      <c r="H369" s="89" t="s">
        <v>4297</v>
      </c>
      <c r="I369" s="89">
        <v>0.51900000000000002</v>
      </c>
      <c r="J369" s="90" t="s">
        <v>4220</v>
      </c>
      <c r="K369" s="90" t="s">
        <v>4314</v>
      </c>
      <c r="L369" s="90" t="s">
        <v>4996</v>
      </c>
      <c r="M369" s="88">
        <v>43496</v>
      </c>
    </row>
    <row r="370" spans="1:13" ht="45" x14ac:dyDescent="0.25">
      <c r="A370" s="89">
        <v>1262</v>
      </c>
      <c r="B370" s="88">
        <v>43353</v>
      </c>
      <c r="C370" s="89" t="s">
        <v>4997</v>
      </c>
      <c r="D370" s="89" t="s">
        <v>4202</v>
      </c>
      <c r="E370" s="89" t="s">
        <v>4219</v>
      </c>
      <c r="F370" s="89" t="s">
        <v>4295</v>
      </c>
      <c r="G370" s="89" t="s">
        <v>4296</v>
      </c>
      <c r="H370" s="89" t="s">
        <v>4297</v>
      </c>
      <c r="I370" s="89">
        <v>0.03</v>
      </c>
      <c r="J370" s="90" t="s">
        <v>4222</v>
      </c>
      <c r="K370" s="90" t="s">
        <v>4305</v>
      </c>
      <c r="L370" s="90" t="s">
        <v>4907</v>
      </c>
      <c r="M370" s="88">
        <v>43497</v>
      </c>
    </row>
    <row r="371" spans="1:13" ht="45" x14ac:dyDescent="0.25">
      <c r="A371" s="89">
        <v>1263</v>
      </c>
      <c r="B371" s="88">
        <v>43353</v>
      </c>
      <c r="C371" s="89" t="s">
        <v>4998</v>
      </c>
      <c r="D371" s="89" t="s">
        <v>4202</v>
      </c>
      <c r="E371" s="89" t="s">
        <v>4219</v>
      </c>
      <c r="F371" s="89" t="s">
        <v>4295</v>
      </c>
      <c r="G371" s="89" t="s">
        <v>4296</v>
      </c>
      <c r="H371" s="89" t="s">
        <v>4297</v>
      </c>
      <c r="I371" s="89">
        <v>0.1</v>
      </c>
      <c r="J371" s="90" t="s">
        <v>4205</v>
      </c>
      <c r="K371" s="90" t="s">
        <v>4206</v>
      </c>
      <c r="L371" s="90" t="s">
        <v>4907</v>
      </c>
      <c r="M371" s="88">
        <v>43435</v>
      </c>
    </row>
    <row r="372" spans="1:13" ht="45" x14ac:dyDescent="0.25">
      <c r="A372" s="89">
        <v>1264</v>
      </c>
      <c r="B372" s="88">
        <v>43353</v>
      </c>
      <c r="C372" s="89" t="s">
        <v>4999</v>
      </c>
      <c r="D372" s="89" t="s">
        <v>4202</v>
      </c>
      <c r="E372" s="89" t="s">
        <v>4219</v>
      </c>
      <c r="F372" s="89" t="s">
        <v>4295</v>
      </c>
      <c r="G372" s="89" t="s">
        <v>4296</v>
      </c>
      <c r="H372" s="89" t="s">
        <v>4297</v>
      </c>
      <c r="I372" s="89">
        <v>0.32</v>
      </c>
      <c r="J372" s="90" t="s">
        <v>4272</v>
      </c>
      <c r="K372" s="90" t="s">
        <v>4273</v>
      </c>
      <c r="L372" s="90" t="s">
        <v>4907</v>
      </c>
      <c r="M372" s="88">
        <v>43497</v>
      </c>
    </row>
    <row r="373" spans="1:13" ht="45" x14ac:dyDescent="0.25">
      <c r="A373" s="89">
        <v>1265</v>
      </c>
      <c r="B373" s="88">
        <v>43353</v>
      </c>
      <c r="C373" s="89" t="s">
        <v>5000</v>
      </c>
      <c r="D373" s="89" t="s">
        <v>4202</v>
      </c>
      <c r="E373" s="89" t="s">
        <v>4219</v>
      </c>
      <c r="F373" s="89" t="s">
        <v>4295</v>
      </c>
      <c r="G373" s="89" t="s">
        <v>4296</v>
      </c>
      <c r="H373" s="89" t="s">
        <v>4297</v>
      </c>
      <c r="I373" s="89">
        <v>0.06</v>
      </c>
      <c r="J373" s="90" t="s">
        <v>4272</v>
      </c>
      <c r="K373" s="90" t="s">
        <v>4273</v>
      </c>
      <c r="L373" s="90" t="s">
        <v>4907</v>
      </c>
      <c r="M373" s="88">
        <v>43497</v>
      </c>
    </row>
    <row r="374" spans="1:13" ht="45" x14ac:dyDescent="0.25">
      <c r="A374" s="89">
        <v>1266</v>
      </c>
      <c r="B374" s="88">
        <v>43353</v>
      </c>
      <c r="C374" s="89" t="s">
        <v>5001</v>
      </c>
      <c r="D374" s="89" t="s">
        <v>4202</v>
      </c>
      <c r="E374" s="89" t="s">
        <v>4219</v>
      </c>
      <c r="F374" s="89" t="s">
        <v>4295</v>
      </c>
      <c r="G374" s="89" t="s">
        <v>4296</v>
      </c>
      <c r="H374" s="89" t="s">
        <v>4297</v>
      </c>
      <c r="I374" s="89">
        <v>0.02</v>
      </c>
      <c r="J374" s="90" t="s">
        <v>4272</v>
      </c>
      <c r="K374" s="90" t="s">
        <v>4273</v>
      </c>
      <c r="L374" s="90" t="s">
        <v>4907</v>
      </c>
      <c r="M374" s="88">
        <v>43497</v>
      </c>
    </row>
    <row r="375" spans="1:13" ht="45" x14ac:dyDescent="0.25">
      <c r="A375" s="89">
        <v>1267</v>
      </c>
      <c r="B375" s="88">
        <v>43353</v>
      </c>
      <c r="C375" s="89" t="s">
        <v>5002</v>
      </c>
      <c r="D375" s="89" t="s">
        <v>4202</v>
      </c>
      <c r="E375" s="89" t="s">
        <v>4219</v>
      </c>
      <c r="F375" s="89" t="s">
        <v>4295</v>
      </c>
      <c r="G375" s="89" t="s">
        <v>4296</v>
      </c>
      <c r="H375" s="89" t="s">
        <v>4297</v>
      </c>
      <c r="I375" s="89">
        <v>0.06</v>
      </c>
      <c r="J375" s="90" t="s">
        <v>4227</v>
      </c>
      <c r="K375" s="90" t="s">
        <v>4475</v>
      </c>
      <c r="L375" s="90" t="s">
        <v>4907</v>
      </c>
      <c r="M375" s="88">
        <v>43497</v>
      </c>
    </row>
    <row r="376" spans="1:13" ht="33.75" x14ac:dyDescent="0.25">
      <c r="A376" s="89">
        <v>489</v>
      </c>
      <c r="B376" s="88">
        <v>43354</v>
      </c>
      <c r="C376" s="89" t="s">
        <v>5003</v>
      </c>
      <c r="D376" s="89" t="s">
        <v>4202</v>
      </c>
      <c r="E376" s="89" t="s">
        <v>4204</v>
      </c>
      <c r="F376" s="89" t="s">
        <v>4295</v>
      </c>
      <c r="G376" s="89" t="s">
        <v>4296</v>
      </c>
      <c r="H376" s="89" t="s">
        <v>4297</v>
      </c>
      <c r="I376" s="89">
        <v>0.1</v>
      </c>
      <c r="J376" s="90" t="s">
        <v>17</v>
      </c>
      <c r="K376" s="90" t="s">
        <v>4333</v>
      </c>
      <c r="L376" s="90" t="s">
        <v>4240</v>
      </c>
      <c r="M376" s="88">
        <v>43554</v>
      </c>
    </row>
    <row r="377" spans="1:13" ht="56.25" x14ac:dyDescent="0.25">
      <c r="A377" s="89">
        <v>543</v>
      </c>
      <c r="B377" s="88">
        <v>43355</v>
      </c>
      <c r="C377" s="89" t="s">
        <v>5004</v>
      </c>
      <c r="D377" s="89" t="s">
        <v>4202</v>
      </c>
      <c r="E377" s="89" t="s">
        <v>4204</v>
      </c>
      <c r="F377" s="89" t="s">
        <v>4295</v>
      </c>
      <c r="G377" s="89" t="s">
        <v>4296</v>
      </c>
      <c r="H377" s="89" t="s">
        <v>4297</v>
      </c>
      <c r="I377" s="89">
        <v>0.33</v>
      </c>
      <c r="J377" s="90" t="s">
        <v>4236</v>
      </c>
      <c r="K377" s="90" t="s">
        <v>4984</v>
      </c>
      <c r="L377" s="90" t="s">
        <v>4544</v>
      </c>
      <c r="M377" s="88">
        <v>43554</v>
      </c>
    </row>
    <row r="378" spans="1:13" ht="45" x14ac:dyDescent="0.25">
      <c r="A378" s="89">
        <v>1270</v>
      </c>
      <c r="B378" s="88">
        <v>43357</v>
      </c>
      <c r="C378" s="89" t="s">
        <v>5005</v>
      </c>
      <c r="D378" s="89" t="s">
        <v>4202</v>
      </c>
      <c r="E378" s="89" t="s">
        <v>4219</v>
      </c>
      <c r="F378" s="89" t="s">
        <v>4295</v>
      </c>
      <c r="G378" s="89" t="s">
        <v>4296</v>
      </c>
      <c r="H378" s="89" t="s">
        <v>4297</v>
      </c>
      <c r="I378" s="89">
        <v>2.9700000000000001E-2</v>
      </c>
      <c r="J378" s="90" t="s">
        <v>24</v>
      </c>
      <c r="K378" s="90" t="s">
        <v>4349</v>
      </c>
      <c r="L378" s="90" t="s">
        <v>4973</v>
      </c>
      <c r="M378" s="88">
        <v>43654</v>
      </c>
    </row>
    <row r="379" spans="1:13" ht="45" x14ac:dyDescent="0.25">
      <c r="A379" s="89">
        <v>1271</v>
      </c>
      <c r="B379" s="88">
        <v>43357</v>
      </c>
      <c r="C379" s="89" t="s">
        <v>5006</v>
      </c>
      <c r="D379" s="89" t="s">
        <v>4202</v>
      </c>
      <c r="E379" s="89" t="s">
        <v>4219</v>
      </c>
      <c r="F379" s="89" t="s">
        <v>4295</v>
      </c>
      <c r="G379" s="89" t="s">
        <v>4296</v>
      </c>
      <c r="H379" s="89" t="s">
        <v>4297</v>
      </c>
      <c r="I379" s="89">
        <v>2.9700000000000001E-2</v>
      </c>
      <c r="J379" s="90" t="s">
        <v>24</v>
      </c>
      <c r="K379" s="90" t="s">
        <v>4250</v>
      </c>
      <c r="L379" s="90" t="s">
        <v>4973</v>
      </c>
      <c r="M379" s="88">
        <v>43705</v>
      </c>
    </row>
    <row r="380" spans="1:13" ht="45" x14ac:dyDescent="0.25">
      <c r="A380" s="89">
        <v>1272</v>
      </c>
      <c r="B380" s="88">
        <v>43357</v>
      </c>
      <c r="C380" s="89" t="s">
        <v>5007</v>
      </c>
      <c r="D380" s="89" t="s">
        <v>4202</v>
      </c>
      <c r="E380" s="89" t="s">
        <v>4219</v>
      </c>
      <c r="F380" s="89" t="s">
        <v>4295</v>
      </c>
      <c r="G380" s="89" t="s">
        <v>4296</v>
      </c>
      <c r="H380" s="89" t="s">
        <v>4297</v>
      </c>
      <c r="I380" s="89">
        <v>6.9000000000000006E-2</v>
      </c>
      <c r="J380" s="90" t="s">
        <v>24</v>
      </c>
      <c r="K380" s="90" t="s">
        <v>4349</v>
      </c>
      <c r="L380" s="90" t="s">
        <v>4973</v>
      </c>
      <c r="M380" s="88">
        <v>43705</v>
      </c>
    </row>
    <row r="381" spans="1:13" ht="45" x14ac:dyDescent="0.25">
      <c r="A381" s="89">
        <v>1273</v>
      </c>
      <c r="B381" s="88">
        <v>43357</v>
      </c>
      <c r="C381" s="89" t="s">
        <v>5008</v>
      </c>
      <c r="D381" s="89" t="s">
        <v>4202</v>
      </c>
      <c r="E381" s="89" t="s">
        <v>4219</v>
      </c>
      <c r="F381" s="89" t="s">
        <v>4295</v>
      </c>
      <c r="G381" s="89" t="s">
        <v>4296</v>
      </c>
      <c r="H381" s="89" t="s">
        <v>4297</v>
      </c>
      <c r="I381" s="89">
        <v>1.7819999999999999E-2</v>
      </c>
      <c r="J381" s="90" t="s">
        <v>4208</v>
      </c>
      <c r="K381" s="90" t="s">
        <v>4263</v>
      </c>
      <c r="L381" s="90" t="s">
        <v>4973</v>
      </c>
      <c r="M381" s="88">
        <v>43654</v>
      </c>
    </row>
    <row r="382" spans="1:13" ht="45" x14ac:dyDescent="0.25">
      <c r="A382" s="89">
        <v>1274</v>
      </c>
      <c r="B382" s="88">
        <v>43357</v>
      </c>
      <c r="C382" s="89" t="s">
        <v>5009</v>
      </c>
      <c r="D382" s="89" t="s">
        <v>4202</v>
      </c>
      <c r="E382" s="89" t="s">
        <v>4219</v>
      </c>
      <c r="F382" s="89" t="s">
        <v>4295</v>
      </c>
      <c r="G382" s="89" t="s">
        <v>4296</v>
      </c>
      <c r="H382" s="89" t="s">
        <v>4297</v>
      </c>
      <c r="I382" s="89">
        <v>2.9700000000000001E-2</v>
      </c>
      <c r="J382" s="90" t="s">
        <v>24</v>
      </c>
      <c r="K382" s="90" t="s">
        <v>4213</v>
      </c>
      <c r="L382" s="90" t="s">
        <v>4973</v>
      </c>
      <c r="M382" s="88">
        <v>43705</v>
      </c>
    </row>
    <row r="383" spans="1:13" ht="45" x14ac:dyDescent="0.25">
      <c r="A383" s="89">
        <v>1275</v>
      </c>
      <c r="B383" s="88">
        <v>43357</v>
      </c>
      <c r="C383" s="89" t="s">
        <v>5010</v>
      </c>
      <c r="D383" s="89" t="s">
        <v>4202</v>
      </c>
      <c r="E383" s="89" t="s">
        <v>4219</v>
      </c>
      <c r="F383" s="89" t="s">
        <v>4295</v>
      </c>
      <c r="G383" s="89" t="s">
        <v>4296</v>
      </c>
      <c r="H383" s="89" t="s">
        <v>4297</v>
      </c>
      <c r="I383" s="89">
        <v>2.9700000000000001E-2</v>
      </c>
      <c r="J383" s="90" t="s">
        <v>4208</v>
      </c>
      <c r="K383" s="90" t="s">
        <v>4263</v>
      </c>
      <c r="L383" s="90" t="s">
        <v>4973</v>
      </c>
      <c r="M383" s="88">
        <v>43685</v>
      </c>
    </row>
    <row r="384" spans="1:13" ht="45" x14ac:dyDescent="0.25">
      <c r="A384" s="89">
        <v>1276</v>
      </c>
      <c r="B384" s="88">
        <v>43357</v>
      </c>
      <c r="C384" s="89" t="s">
        <v>5011</v>
      </c>
      <c r="D384" s="89" t="s">
        <v>4202</v>
      </c>
      <c r="E384" s="89" t="s">
        <v>4219</v>
      </c>
      <c r="F384" s="89" t="s">
        <v>4295</v>
      </c>
      <c r="G384" s="89" t="s">
        <v>4296</v>
      </c>
      <c r="H384" s="89" t="s">
        <v>4297</v>
      </c>
      <c r="I384" s="89">
        <v>2.9700000000000001E-2</v>
      </c>
      <c r="J384" s="90" t="s">
        <v>4229</v>
      </c>
      <c r="K384" s="90" t="s">
        <v>4230</v>
      </c>
      <c r="L384" s="90" t="s">
        <v>4973</v>
      </c>
      <c r="M384" s="88">
        <v>43705</v>
      </c>
    </row>
    <row r="385" spans="1:13" ht="45" x14ac:dyDescent="0.25">
      <c r="A385" s="89">
        <v>1277</v>
      </c>
      <c r="B385" s="88">
        <v>43357</v>
      </c>
      <c r="C385" s="89" t="s">
        <v>5012</v>
      </c>
      <c r="D385" s="89" t="s">
        <v>4202</v>
      </c>
      <c r="E385" s="89" t="s">
        <v>4219</v>
      </c>
      <c r="F385" s="89" t="s">
        <v>4295</v>
      </c>
      <c r="G385" s="89" t="s">
        <v>4296</v>
      </c>
      <c r="H385" s="89" t="s">
        <v>4297</v>
      </c>
      <c r="I385" s="89">
        <v>7.6600000000000001E-2</v>
      </c>
      <c r="J385" s="90" t="s">
        <v>24</v>
      </c>
      <c r="K385" s="90" t="s">
        <v>4213</v>
      </c>
      <c r="L385" s="90" t="s">
        <v>4973</v>
      </c>
      <c r="M385" s="88">
        <v>43705</v>
      </c>
    </row>
    <row r="386" spans="1:13" ht="45" x14ac:dyDescent="0.25">
      <c r="A386" s="89">
        <v>150</v>
      </c>
      <c r="B386" s="88">
        <v>43360</v>
      </c>
      <c r="C386" s="89" t="s">
        <v>5013</v>
      </c>
      <c r="D386" s="89" t="s">
        <v>4202</v>
      </c>
      <c r="E386" s="89" t="s">
        <v>4219</v>
      </c>
      <c r="F386" s="89" t="s">
        <v>4295</v>
      </c>
      <c r="G386" s="89" t="s">
        <v>4296</v>
      </c>
      <c r="H386" s="89" t="s">
        <v>4297</v>
      </c>
      <c r="I386" s="89">
        <v>1.7919999999999998E-2</v>
      </c>
      <c r="J386" s="90" t="s">
        <v>4308</v>
      </c>
      <c r="K386" s="90" t="s">
        <v>4478</v>
      </c>
      <c r="L386" s="90" t="s">
        <v>4716</v>
      </c>
      <c r="M386" s="88">
        <v>43405</v>
      </c>
    </row>
    <row r="387" spans="1:13" ht="45" x14ac:dyDescent="0.25">
      <c r="A387" s="89">
        <v>933</v>
      </c>
      <c r="B387" s="88">
        <v>43362</v>
      </c>
      <c r="C387" s="89" t="s">
        <v>5014</v>
      </c>
      <c r="D387" s="89" t="s">
        <v>4202</v>
      </c>
      <c r="E387" s="89" t="s">
        <v>4219</v>
      </c>
      <c r="F387" s="89" t="s">
        <v>4295</v>
      </c>
      <c r="G387" s="89" t="s">
        <v>4296</v>
      </c>
      <c r="H387" s="89" t="s">
        <v>4297</v>
      </c>
      <c r="I387" s="89">
        <v>2.64E-2</v>
      </c>
      <c r="J387" s="90" t="s">
        <v>17</v>
      </c>
      <c r="K387" s="90" t="s">
        <v>4611</v>
      </c>
      <c r="L387" s="90" t="s">
        <v>5015</v>
      </c>
      <c r="M387" s="88">
        <v>43475</v>
      </c>
    </row>
    <row r="388" spans="1:13" ht="45" x14ac:dyDescent="0.25">
      <c r="A388" s="89">
        <v>1284</v>
      </c>
      <c r="B388" s="88">
        <v>43371</v>
      </c>
      <c r="C388" s="89" t="s">
        <v>5016</v>
      </c>
      <c r="D388" s="89" t="s">
        <v>4202</v>
      </c>
      <c r="E388" s="89" t="s">
        <v>4219</v>
      </c>
      <c r="F388" s="89" t="s">
        <v>4295</v>
      </c>
      <c r="G388" s="89" t="s">
        <v>4296</v>
      </c>
      <c r="H388" s="89" t="s">
        <v>4297</v>
      </c>
      <c r="I388" s="89">
        <v>0.05</v>
      </c>
      <c r="J388" s="90" t="s">
        <v>4208</v>
      </c>
      <c r="K388" s="90" t="s">
        <v>4312</v>
      </c>
      <c r="L388" s="90" t="s">
        <v>5017</v>
      </c>
      <c r="M388" s="88">
        <v>43497</v>
      </c>
    </row>
    <row r="389" spans="1:13" ht="33.75" x14ac:dyDescent="0.25">
      <c r="A389" s="89">
        <v>969</v>
      </c>
      <c r="B389" s="88">
        <v>43375</v>
      </c>
      <c r="C389" s="89" t="s">
        <v>5018</v>
      </c>
      <c r="D389" s="89" t="s">
        <v>4202</v>
      </c>
      <c r="E389" s="89" t="s">
        <v>4219</v>
      </c>
      <c r="F389" s="89" t="s">
        <v>4295</v>
      </c>
      <c r="G389" s="89" t="s">
        <v>4296</v>
      </c>
      <c r="H389" s="89" t="s">
        <v>4297</v>
      </c>
      <c r="I389" s="89">
        <v>1.0149999999999999</v>
      </c>
      <c r="J389" s="90" t="s">
        <v>4220</v>
      </c>
      <c r="K389" s="90" t="s">
        <v>4314</v>
      </c>
      <c r="L389" s="90" t="s">
        <v>5019</v>
      </c>
      <c r="M389" s="88">
        <v>43800</v>
      </c>
    </row>
    <row r="390" spans="1:13" ht="45" x14ac:dyDescent="0.25">
      <c r="A390" s="89">
        <v>1288</v>
      </c>
      <c r="B390" s="88">
        <v>43376</v>
      </c>
      <c r="C390" s="89" t="s">
        <v>5020</v>
      </c>
      <c r="D390" s="89" t="s">
        <v>4202</v>
      </c>
      <c r="E390" s="89" t="s">
        <v>4219</v>
      </c>
      <c r="F390" s="89" t="s">
        <v>4295</v>
      </c>
      <c r="G390" s="89" t="s">
        <v>4296</v>
      </c>
      <c r="H390" s="89" t="s">
        <v>4297</v>
      </c>
      <c r="I390" s="89">
        <v>70</v>
      </c>
      <c r="J390" s="90" t="s">
        <v>4208</v>
      </c>
      <c r="K390" s="90" t="s">
        <v>4312</v>
      </c>
      <c r="L390" s="90" t="s">
        <v>5021</v>
      </c>
      <c r="M390" s="88">
        <v>44196</v>
      </c>
    </row>
    <row r="391" spans="1:13" ht="101.25" x14ac:dyDescent="0.25">
      <c r="A391" s="89">
        <v>1253</v>
      </c>
      <c r="B391" s="88">
        <v>43384</v>
      </c>
      <c r="C391" s="89" t="s">
        <v>5022</v>
      </c>
      <c r="D391" s="89" t="s">
        <v>4202</v>
      </c>
      <c r="E391" s="89" t="s">
        <v>4204</v>
      </c>
      <c r="F391" s="89" t="s">
        <v>4295</v>
      </c>
      <c r="G391" s="89" t="s">
        <v>4296</v>
      </c>
      <c r="H391" s="89" t="s">
        <v>4297</v>
      </c>
      <c r="I391" s="89">
        <v>4.2840000000000003E-2</v>
      </c>
      <c r="J391" s="90" t="s">
        <v>24</v>
      </c>
      <c r="K391" s="90" t="s">
        <v>4452</v>
      </c>
      <c r="L391" s="90" t="s">
        <v>4350</v>
      </c>
      <c r="M391" s="88">
        <v>43636</v>
      </c>
    </row>
    <row r="392" spans="1:13" ht="22.5" x14ac:dyDescent="0.25">
      <c r="A392" s="89">
        <v>1195</v>
      </c>
      <c r="B392" s="88">
        <v>43385</v>
      </c>
      <c r="C392" s="89" t="s">
        <v>5023</v>
      </c>
      <c r="D392" s="89" t="s">
        <v>4202</v>
      </c>
      <c r="E392" s="89" t="s">
        <v>4219</v>
      </c>
      <c r="F392" s="89" t="s">
        <v>4295</v>
      </c>
      <c r="G392" s="89" t="s">
        <v>4296</v>
      </c>
      <c r="H392" s="89" t="s">
        <v>4297</v>
      </c>
      <c r="I392" s="89">
        <v>0.35189999999999999</v>
      </c>
      <c r="J392" s="90" t="s">
        <v>17</v>
      </c>
      <c r="K392" s="90" t="s">
        <v>4724</v>
      </c>
      <c r="L392" s="90" t="s">
        <v>5024</v>
      </c>
      <c r="M392" s="88">
        <v>43617</v>
      </c>
    </row>
    <row r="393" spans="1:13" ht="45" x14ac:dyDescent="0.25">
      <c r="A393" s="89">
        <v>1259</v>
      </c>
      <c r="B393" s="88">
        <v>43392</v>
      </c>
      <c r="C393" s="89" t="s">
        <v>5025</v>
      </c>
      <c r="D393" s="89" t="s">
        <v>4202</v>
      </c>
      <c r="E393" s="89" t="s">
        <v>4204</v>
      </c>
      <c r="F393" s="89" t="s">
        <v>4295</v>
      </c>
      <c r="G393" s="89" t="s">
        <v>4296</v>
      </c>
      <c r="H393" s="89" t="s">
        <v>4297</v>
      </c>
      <c r="I393" s="89">
        <v>4.9680000000000002E-2</v>
      </c>
      <c r="J393" s="90" t="s">
        <v>17</v>
      </c>
      <c r="K393" s="90" t="s">
        <v>5026</v>
      </c>
      <c r="L393" s="90" t="s">
        <v>4207</v>
      </c>
      <c r="M393" s="88">
        <v>43405</v>
      </c>
    </row>
    <row r="394" spans="1:13" ht="67.5" x14ac:dyDescent="0.25">
      <c r="A394" s="89">
        <v>1285</v>
      </c>
      <c r="B394" s="88">
        <v>43392</v>
      </c>
      <c r="C394" s="89" t="s">
        <v>5027</v>
      </c>
      <c r="D394" s="89" t="s">
        <v>4202</v>
      </c>
      <c r="E394" s="89" t="s">
        <v>4204</v>
      </c>
      <c r="F394" s="89" t="s">
        <v>4295</v>
      </c>
      <c r="G394" s="89" t="s">
        <v>4296</v>
      </c>
      <c r="H394" s="89" t="s">
        <v>4297</v>
      </c>
      <c r="I394" s="89">
        <v>4.1500000000000002E-2</v>
      </c>
      <c r="J394" s="90" t="s">
        <v>4227</v>
      </c>
      <c r="K394" s="90" t="s">
        <v>4398</v>
      </c>
      <c r="L394" s="90" t="s">
        <v>4752</v>
      </c>
      <c r="M394" s="88">
        <v>43554</v>
      </c>
    </row>
    <row r="395" spans="1:13" ht="22.5" x14ac:dyDescent="0.25">
      <c r="A395" s="89">
        <v>1278</v>
      </c>
      <c r="B395" s="88">
        <v>43396</v>
      </c>
      <c r="C395" s="89" t="s">
        <v>5028</v>
      </c>
      <c r="D395" s="89" t="s">
        <v>4202</v>
      </c>
      <c r="E395" s="89" t="s">
        <v>4219</v>
      </c>
      <c r="F395" s="89" t="s">
        <v>4295</v>
      </c>
      <c r="G395" s="89" t="s">
        <v>4296</v>
      </c>
      <c r="H395" s="89" t="s">
        <v>4297</v>
      </c>
      <c r="I395" s="89">
        <v>0.49092000000000002</v>
      </c>
      <c r="J395" s="90" t="s">
        <v>4272</v>
      </c>
      <c r="K395" s="90" t="s">
        <v>4273</v>
      </c>
      <c r="L395" s="90" t="s">
        <v>5029</v>
      </c>
      <c r="M395" s="88">
        <v>43575</v>
      </c>
    </row>
    <row r="396" spans="1:13" ht="33.75" x14ac:dyDescent="0.25">
      <c r="A396" s="89">
        <v>1310</v>
      </c>
      <c r="B396" s="88">
        <v>43396</v>
      </c>
      <c r="C396" s="89" t="s">
        <v>5030</v>
      </c>
      <c r="D396" s="89" t="s">
        <v>4202</v>
      </c>
      <c r="E396" s="89" t="s">
        <v>4219</v>
      </c>
      <c r="F396" s="89" t="s">
        <v>4295</v>
      </c>
      <c r="G396" s="89" t="s">
        <v>4296</v>
      </c>
      <c r="H396" s="89" t="s">
        <v>4297</v>
      </c>
      <c r="I396" s="89">
        <v>7.9</v>
      </c>
      <c r="J396" s="90" t="s">
        <v>4308</v>
      </c>
      <c r="K396" s="90" t="s">
        <v>4861</v>
      </c>
      <c r="L396" s="90" t="s">
        <v>5031</v>
      </c>
      <c r="M396" s="88">
        <v>43862</v>
      </c>
    </row>
    <row r="397" spans="1:13" ht="45" x14ac:dyDescent="0.25">
      <c r="A397" s="89">
        <v>1311</v>
      </c>
      <c r="B397" s="88">
        <v>43396</v>
      </c>
      <c r="C397" s="89" t="s">
        <v>5032</v>
      </c>
      <c r="D397" s="89" t="s">
        <v>4202</v>
      </c>
      <c r="E397" s="89" t="s">
        <v>4219</v>
      </c>
      <c r="F397" s="89" t="s">
        <v>4295</v>
      </c>
      <c r="G397" s="89" t="s">
        <v>4296</v>
      </c>
      <c r="H397" s="89" t="s">
        <v>4297</v>
      </c>
      <c r="I397" s="89">
        <v>0.104</v>
      </c>
      <c r="J397" s="90" t="s">
        <v>4208</v>
      </c>
      <c r="K397" s="90" t="s">
        <v>4263</v>
      </c>
      <c r="L397" s="90" t="s">
        <v>5033</v>
      </c>
      <c r="M397" s="88">
        <v>43678</v>
      </c>
    </row>
    <row r="398" spans="1:13" ht="33.75" x14ac:dyDescent="0.25">
      <c r="A398" s="89">
        <v>1251</v>
      </c>
      <c r="B398" s="88">
        <v>43402</v>
      </c>
      <c r="C398" s="89" t="s">
        <v>5034</v>
      </c>
      <c r="D398" s="89" t="s">
        <v>4202</v>
      </c>
      <c r="E398" s="89" t="s">
        <v>4204</v>
      </c>
      <c r="F398" s="89" t="s">
        <v>4295</v>
      </c>
      <c r="G398" s="89" t="s">
        <v>4296</v>
      </c>
      <c r="H398" s="89" t="s">
        <v>4297</v>
      </c>
      <c r="I398" s="89">
        <v>19.899999999999999</v>
      </c>
      <c r="J398" s="90" t="s">
        <v>4236</v>
      </c>
      <c r="K398" s="90" t="s">
        <v>4984</v>
      </c>
      <c r="L398" s="90" t="s">
        <v>5035</v>
      </c>
      <c r="M398" s="88">
        <v>43586</v>
      </c>
    </row>
    <row r="399" spans="1:13" ht="33.75" x14ac:dyDescent="0.25">
      <c r="A399" s="89">
        <v>1290</v>
      </c>
      <c r="B399" s="88">
        <v>43403</v>
      </c>
      <c r="C399" s="89" t="s">
        <v>5036</v>
      </c>
      <c r="D399" s="89" t="s">
        <v>4202</v>
      </c>
      <c r="E399" s="89" t="s">
        <v>4219</v>
      </c>
      <c r="F399" s="89" t="s">
        <v>4295</v>
      </c>
      <c r="G399" s="89" t="s">
        <v>4296</v>
      </c>
      <c r="H399" s="89" t="s">
        <v>4297</v>
      </c>
      <c r="I399" s="89">
        <v>3.8E-3</v>
      </c>
      <c r="J399" s="90" t="s">
        <v>17</v>
      </c>
      <c r="K399" s="90" t="s">
        <v>4333</v>
      </c>
      <c r="L399" s="90" t="s">
        <v>4884</v>
      </c>
      <c r="M399" s="88">
        <v>43495</v>
      </c>
    </row>
    <row r="400" spans="1:13" ht="45" x14ac:dyDescent="0.25">
      <c r="A400" s="89">
        <v>1293</v>
      </c>
      <c r="B400" s="88">
        <v>43404</v>
      </c>
      <c r="C400" s="89" t="s">
        <v>5037</v>
      </c>
      <c r="D400" s="89" t="s">
        <v>4202</v>
      </c>
      <c r="E400" s="89" t="s">
        <v>4219</v>
      </c>
      <c r="F400" s="89" t="s">
        <v>4295</v>
      </c>
      <c r="G400" s="89" t="s">
        <v>4296</v>
      </c>
      <c r="H400" s="89" t="s">
        <v>4297</v>
      </c>
      <c r="I400" s="89">
        <v>3.1199999999999999E-2</v>
      </c>
      <c r="J400" s="90" t="s">
        <v>4220</v>
      </c>
      <c r="K400" s="90" t="s">
        <v>4221</v>
      </c>
      <c r="L400" s="90" t="s">
        <v>5038</v>
      </c>
      <c r="M400" s="88">
        <v>43481</v>
      </c>
    </row>
    <row r="401" spans="1:13" ht="45" x14ac:dyDescent="0.25">
      <c r="A401" s="89">
        <v>3460</v>
      </c>
      <c r="B401" s="88">
        <v>43406</v>
      </c>
      <c r="C401" s="89" t="s">
        <v>5039</v>
      </c>
      <c r="D401" s="89" t="s">
        <v>4202</v>
      </c>
      <c r="E401" s="89" t="s">
        <v>4219</v>
      </c>
      <c r="F401" s="89" t="s">
        <v>4295</v>
      </c>
      <c r="G401" s="89" t="s">
        <v>4296</v>
      </c>
      <c r="H401" s="89" t="s">
        <v>4297</v>
      </c>
      <c r="I401" s="89">
        <v>19.989999999999998</v>
      </c>
      <c r="J401" s="90" t="s">
        <v>4236</v>
      </c>
      <c r="K401" s="90" t="s">
        <v>4242</v>
      </c>
      <c r="L401" s="90" t="s">
        <v>5040</v>
      </c>
      <c r="M401" s="88">
        <v>44075</v>
      </c>
    </row>
    <row r="402" spans="1:13" ht="45" x14ac:dyDescent="0.25">
      <c r="A402" s="89">
        <v>3461</v>
      </c>
      <c r="B402" s="88">
        <v>43406</v>
      </c>
      <c r="C402" s="89" t="s">
        <v>5041</v>
      </c>
      <c r="D402" s="89" t="s">
        <v>4202</v>
      </c>
      <c r="E402" s="89" t="s">
        <v>4219</v>
      </c>
      <c r="F402" s="89" t="s">
        <v>4295</v>
      </c>
      <c r="G402" s="89" t="s">
        <v>4296</v>
      </c>
      <c r="H402" s="89" t="s">
        <v>4297</v>
      </c>
      <c r="I402" s="89">
        <v>19.989999999999998</v>
      </c>
      <c r="J402" s="90" t="s">
        <v>4227</v>
      </c>
      <c r="K402" s="90" t="s">
        <v>5042</v>
      </c>
      <c r="L402" s="90" t="s">
        <v>5040</v>
      </c>
      <c r="M402" s="88">
        <v>44075</v>
      </c>
    </row>
    <row r="403" spans="1:13" ht="33.75" x14ac:dyDescent="0.25">
      <c r="A403" s="89">
        <v>11</v>
      </c>
      <c r="B403" s="88">
        <v>43410</v>
      </c>
      <c r="C403" s="89" t="s">
        <v>5043</v>
      </c>
      <c r="D403" s="89" t="s">
        <v>4202</v>
      </c>
      <c r="E403" s="89" t="s">
        <v>4219</v>
      </c>
      <c r="F403" s="89" t="s">
        <v>4295</v>
      </c>
      <c r="G403" s="89" t="s">
        <v>4296</v>
      </c>
      <c r="H403" s="89" t="s">
        <v>4297</v>
      </c>
      <c r="I403" s="89">
        <v>9.9</v>
      </c>
      <c r="J403" s="90" t="s">
        <v>4259</v>
      </c>
      <c r="K403" s="90" t="s">
        <v>4777</v>
      </c>
      <c r="L403" s="90" t="s">
        <v>4870</v>
      </c>
      <c r="M403" s="88">
        <v>43739</v>
      </c>
    </row>
    <row r="404" spans="1:13" ht="22.5" x14ac:dyDescent="0.25">
      <c r="A404" s="89">
        <v>3462</v>
      </c>
      <c r="B404" s="88">
        <v>43417</v>
      </c>
      <c r="C404" s="89" t="s">
        <v>5044</v>
      </c>
      <c r="D404" s="89" t="s">
        <v>4202</v>
      </c>
      <c r="E404" s="89" t="s">
        <v>4219</v>
      </c>
      <c r="F404" s="89" t="s">
        <v>4295</v>
      </c>
      <c r="G404" s="89" t="s">
        <v>4296</v>
      </c>
      <c r="H404" s="89" t="s">
        <v>4297</v>
      </c>
      <c r="I404" s="89">
        <v>0.20200000000000001</v>
      </c>
      <c r="J404" s="90" t="s">
        <v>4222</v>
      </c>
      <c r="K404" s="90" t="s">
        <v>5045</v>
      </c>
      <c r="L404" s="90" t="s">
        <v>5046</v>
      </c>
      <c r="M404" s="88">
        <v>43739</v>
      </c>
    </row>
    <row r="405" spans="1:13" ht="45" x14ac:dyDescent="0.25">
      <c r="A405" s="89">
        <v>1364</v>
      </c>
      <c r="B405" s="88">
        <v>43430</v>
      </c>
      <c r="C405" s="89" t="s">
        <v>5047</v>
      </c>
      <c r="D405" s="89" t="s">
        <v>4202</v>
      </c>
      <c r="E405" s="89" t="s">
        <v>4219</v>
      </c>
      <c r="F405" s="89" t="s">
        <v>4295</v>
      </c>
      <c r="G405" s="89" t="s">
        <v>4296</v>
      </c>
      <c r="H405" s="89" t="s">
        <v>4297</v>
      </c>
      <c r="I405" s="89">
        <v>0.02</v>
      </c>
      <c r="J405" s="90" t="s">
        <v>4254</v>
      </c>
      <c r="K405" s="90" t="s">
        <v>4424</v>
      </c>
      <c r="L405" s="90" t="s">
        <v>4330</v>
      </c>
      <c r="M405" s="88">
        <v>43581</v>
      </c>
    </row>
    <row r="406" spans="1:13" ht="33.75" x14ac:dyDescent="0.25">
      <c r="A406" s="89">
        <v>1369</v>
      </c>
      <c r="B406" s="88">
        <v>43434</v>
      </c>
      <c r="C406" s="89" t="s">
        <v>5049</v>
      </c>
      <c r="D406" s="89" t="s">
        <v>4202</v>
      </c>
      <c r="E406" s="89" t="s">
        <v>4219</v>
      </c>
      <c r="F406" s="89" t="s">
        <v>4295</v>
      </c>
      <c r="G406" s="89" t="s">
        <v>4296</v>
      </c>
      <c r="H406" s="89" t="s">
        <v>4297</v>
      </c>
      <c r="I406" s="89">
        <v>5.3760000000000002E-2</v>
      </c>
      <c r="J406" s="90" t="s">
        <v>4208</v>
      </c>
      <c r="K406" s="90" t="s">
        <v>5050</v>
      </c>
      <c r="L406" s="90" t="s">
        <v>5051</v>
      </c>
      <c r="M406" s="88">
        <v>43497</v>
      </c>
    </row>
    <row r="407" spans="1:13" ht="45" x14ac:dyDescent="0.25">
      <c r="A407" s="89">
        <v>1371</v>
      </c>
      <c r="B407" s="88">
        <v>43434</v>
      </c>
      <c r="C407" s="89" t="s">
        <v>5052</v>
      </c>
      <c r="D407" s="89" t="s">
        <v>4202</v>
      </c>
      <c r="E407" s="89" t="s">
        <v>4219</v>
      </c>
      <c r="F407" s="89" t="s">
        <v>4295</v>
      </c>
      <c r="G407" s="89" t="s">
        <v>4296</v>
      </c>
      <c r="H407" s="89" t="s">
        <v>4297</v>
      </c>
      <c r="I407" s="89">
        <v>0.02</v>
      </c>
      <c r="J407" s="90" t="s">
        <v>4224</v>
      </c>
      <c r="K407" s="90" t="s">
        <v>4745</v>
      </c>
      <c r="L407" s="90" t="s">
        <v>4330</v>
      </c>
      <c r="M407" s="88">
        <v>43581</v>
      </c>
    </row>
    <row r="408" spans="1:13" ht="45" x14ac:dyDescent="0.25">
      <c r="A408" s="89">
        <v>1372</v>
      </c>
      <c r="B408" s="88">
        <v>43437</v>
      </c>
      <c r="C408" s="89" t="s">
        <v>5053</v>
      </c>
      <c r="D408" s="89" t="s">
        <v>4202</v>
      </c>
      <c r="E408" s="89" t="s">
        <v>4204</v>
      </c>
      <c r="F408" s="89" t="s">
        <v>4295</v>
      </c>
      <c r="G408" s="89" t="s">
        <v>4296</v>
      </c>
      <c r="H408" s="89" t="s">
        <v>4297</v>
      </c>
      <c r="I408" s="89">
        <v>19.899999999999999</v>
      </c>
      <c r="J408" s="90" t="s">
        <v>4247</v>
      </c>
      <c r="K408" s="90" t="s">
        <v>4275</v>
      </c>
      <c r="L408" s="90" t="s">
        <v>5054</v>
      </c>
      <c r="M408" s="88">
        <v>44166</v>
      </c>
    </row>
    <row r="409" spans="1:13" ht="33.75" x14ac:dyDescent="0.25">
      <c r="A409" s="89">
        <v>1395</v>
      </c>
      <c r="B409" s="88">
        <v>43462</v>
      </c>
      <c r="C409" s="89" t="s">
        <v>5058</v>
      </c>
      <c r="D409" s="89" t="s">
        <v>4202</v>
      </c>
      <c r="E409" s="89" t="s">
        <v>4219</v>
      </c>
      <c r="F409" s="89" t="s">
        <v>4295</v>
      </c>
      <c r="G409" s="89" t="s">
        <v>4296</v>
      </c>
      <c r="H409" s="89" t="s">
        <v>4297</v>
      </c>
      <c r="I409" s="89">
        <v>1.4999999999999999E-2</v>
      </c>
      <c r="J409" s="90" t="s">
        <v>4272</v>
      </c>
      <c r="K409" s="90" t="s">
        <v>4273</v>
      </c>
      <c r="L409" s="90" t="s">
        <v>4334</v>
      </c>
      <c r="M409" s="88">
        <v>43617</v>
      </c>
    </row>
    <row r="410" spans="1:13" ht="45" x14ac:dyDescent="0.25">
      <c r="A410" s="89">
        <v>393</v>
      </c>
      <c r="B410" s="88">
        <v>43476</v>
      </c>
      <c r="C410" s="89" t="s">
        <v>5059</v>
      </c>
      <c r="D410" s="89" t="s">
        <v>4202</v>
      </c>
      <c r="E410" s="89" t="s">
        <v>4204</v>
      </c>
      <c r="F410" s="89" t="s">
        <v>4295</v>
      </c>
      <c r="G410" s="89" t="s">
        <v>4296</v>
      </c>
      <c r="H410" s="89" t="s">
        <v>4297</v>
      </c>
      <c r="I410" s="89">
        <v>19.899999999999999</v>
      </c>
      <c r="J410" s="90" t="s">
        <v>4214</v>
      </c>
      <c r="K410" s="90" t="s">
        <v>5060</v>
      </c>
      <c r="L410" s="90" t="s">
        <v>5061</v>
      </c>
      <c r="M410" s="88">
        <v>44364</v>
      </c>
    </row>
    <row r="411" spans="1:13" ht="45" x14ac:dyDescent="0.25">
      <c r="A411" s="89">
        <v>394</v>
      </c>
      <c r="B411" s="88">
        <v>43476</v>
      </c>
      <c r="C411" s="89" t="s">
        <v>5062</v>
      </c>
      <c r="D411" s="89" t="s">
        <v>4202</v>
      </c>
      <c r="E411" s="89" t="s">
        <v>4204</v>
      </c>
      <c r="F411" s="89" t="s">
        <v>4295</v>
      </c>
      <c r="G411" s="89" t="s">
        <v>4296</v>
      </c>
      <c r="H411" s="89" t="s">
        <v>4297</v>
      </c>
      <c r="I411" s="89">
        <v>19.899999999999999</v>
      </c>
      <c r="J411" s="90" t="s">
        <v>4214</v>
      </c>
      <c r="K411" s="90" t="s">
        <v>5060</v>
      </c>
      <c r="L411" s="90" t="s">
        <v>5063</v>
      </c>
      <c r="M411" s="88">
        <v>44397</v>
      </c>
    </row>
    <row r="412" spans="1:13" ht="45" x14ac:dyDescent="0.25">
      <c r="A412" s="89">
        <v>395</v>
      </c>
      <c r="B412" s="88">
        <v>43476</v>
      </c>
      <c r="C412" s="89" t="s">
        <v>5064</v>
      </c>
      <c r="D412" s="89" t="s">
        <v>4202</v>
      </c>
      <c r="E412" s="89" t="s">
        <v>4204</v>
      </c>
      <c r="F412" s="89" t="s">
        <v>4295</v>
      </c>
      <c r="G412" s="89" t="s">
        <v>4296</v>
      </c>
      <c r="H412" s="89" t="s">
        <v>4297</v>
      </c>
      <c r="I412" s="89">
        <v>19.899999999999999</v>
      </c>
      <c r="J412" s="90" t="s">
        <v>4214</v>
      </c>
      <c r="K412" s="90" t="s">
        <v>5060</v>
      </c>
      <c r="L412" s="90" t="s">
        <v>5065</v>
      </c>
      <c r="M412" s="88">
        <v>44435</v>
      </c>
    </row>
    <row r="413" spans="1:13" ht="45" x14ac:dyDescent="0.25">
      <c r="A413" s="89">
        <v>396</v>
      </c>
      <c r="B413" s="88">
        <v>43476</v>
      </c>
      <c r="C413" s="89" t="s">
        <v>5066</v>
      </c>
      <c r="D413" s="89" t="s">
        <v>4202</v>
      </c>
      <c r="E413" s="89" t="s">
        <v>4204</v>
      </c>
      <c r="F413" s="89" t="s">
        <v>4295</v>
      </c>
      <c r="G413" s="89" t="s">
        <v>4296</v>
      </c>
      <c r="H413" s="89" t="s">
        <v>4297</v>
      </c>
      <c r="I413" s="89">
        <v>19.899999999999999</v>
      </c>
      <c r="J413" s="90" t="s">
        <v>4214</v>
      </c>
      <c r="K413" s="90" t="s">
        <v>5060</v>
      </c>
      <c r="L413" s="90" t="s">
        <v>5067</v>
      </c>
      <c r="M413" s="88">
        <v>44474</v>
      </c>
    </row>
    <row r="414" spans="1:13" ht="45" x14ac:dyDescent="0.25">
      <c r="A414" s="89">
        <v>397</v>
      </c>
      <c r="B414" s="88">
        <v>43476</v>
      </c>
      <c r="C414" s="89" t="s">
        <v>5068</v>
      </c>
      <c r="D414" s="89" t="s">
        <v>4202</v>
      </c>
      <c r="E414" s="89" t="s">
        <v>4204</v>
      </c>
      <c r="F414" s="89" t="s">
        <v>4295</v>
      </c>
      <c r="G414" s="89" t="s">
        <v>4296</v>
      </c>
      <c r="H414" s="89" t="s">
        <v>4297</v>
      </c>
      <c r="I414" s="89">
        <v>19.899999999999999</v>
      </c>
      <c r="J414" s="90" t="s">
        <v>4214</v>
      </c>
      <c r="K414" s="90" t="s">
        <v>5060</v>
      </c>
      <c r="L414" s="90" t="s">
        <v>5069</v>
      </c>
      <c r="M414" s="88">
        <v>44512</v>
      </c>
    </row>
    <row r="415" spans="1:13" ht="33.75" x14ac:dyDescent="0.25">
      <c r="A415" s="89">
        <v>1397</v>
      </c>
      <c r="B415" s="88">
        <v>43476</v>
      </c>
      <c r="C415" s="89" t="s">
        <v>5070</v>
      </c>
      <c r="D415" s="89" t="s">
        <v>4202</v>
      </c>
      <c r="E415" s="89" t="s">
        <v>4204</v>
      </c>
      <c r="F415" s="89" t="s">
        <v>4295</v>
      </c>
      <c r="G415" s="89" t="s">
        <v>4296</v>
      </c>
      <c r="H415" s="89" t="s">
        <v>4297</v>
      </c>
      <c r="I415" s="89">
        <v>6.0000000000000001E-3</v>
      </c>
      <c r="J415" s="90" t="s">
        <v>17</v>
      </c>
      <c r="K415" s="90" t="s">
        <v>4333</v>
      </c>
      <c r="L415" s="90" t="s">
        <v>5071</v>
      </c>
      <c r="M415" s="88">
        <v>43612</v>
      </c>
    </row>
    <row r="416" spans="1:13" ht="56.25" x14ac:dyDescent="0.25">
      <c r="A416" s="89">
        <v>1407</v>
      </c>
      <c r="B416" s="88">
        <v>43476</v>
      </c>
      <c r="C416" s="89" t="s">
        <v>5072</v>
      </c>
      <c r="D416" s="89" t="s">
        <v>4202</v>
      </c>
      <c r="E416" s="89" t="s">
        <v>4204</v>
      </c>
      <c r="F416" s="89" t="s">
        <v>4295</v>
      </c>
      <c r="G416" s="89" t="s">
        <v>4296</v>
      </c>
      <c r="H416" s="89" t="s">
        <v>4297</v>
      </c>
      <c r="I416" s="89">
        <v>19.899999999999999</v>
      </c>
      <c r="J416" s="90" t="s">
        <v>4272</v>
      </c>
      <c r="K416" s="90" t="s">
        <v>4273</v>
      </c>
      <c r="L416" s="90" t="s">
        <v>5073</v>
      </c>
      <c r="M416" s="88">
        <v>44561</v>
      </c>
    </row>
    <row r="417" spans="1:13" ht="45" x14ac:dyDescent="0.25">
      <c r="A417" s="89">
        <v>381</v>
      </c>
      <c r="B417" s="88">
        <v>43479</v>
      </c>
      <c r="C417" s="89" t="s">
        <v>5074</v>
      </c>
      <c r="D417" s="89" t="s">
        <v>4202</v>
      </c>
      <c r="E417" s="89" t="s">
        <v>4204</v>
      </c>
      <c r="F417" s="89" t="s">
        <v>4295</v>
      </c>
      <c r="G417" s="89" t="s">
        <v>4296</v>
      </c>
      <c r="H417" s="89" t="s">
        <v>4297</v>
      </c>
      <c r="I417" s="89">
        <v>19.899999999999999</v>
      </c>
      <c r="J417" s="90" t="s">
        <v>4308</v>
      </c>
      <c r="K417" s="90" t="s">
        <v>4801</v>
      </c>
      <c r="L417" s="90" t="s">
        <v>5075</v>
      </c>
      <c r="M417" s="88">
        <v>44075</v>
      </c>
    </row>
    <row r="418" spans="1:13" ht="22.5" x14ac:dyDescent="0.25">
      <c r="A418" s="89">
        <v>402</v>
      </c>
      <c r="B418" s="88">
        <v>43481</v>
      </c>
      <c r="C418" s="89" t="s">
        <v>5076</v>
      </c>
      <c r="D418" s="89" t="s">
        <v>4202</v>
      </c>
      <c r="E418" s="89" t="s">
        <v>4204</v>
      </c>
      <c r="F418" s="89" t="s">
        <v>4295</v>
      </c>
      <c r="G418" s="89" t="s">
        <v>4296</v>
      </c>
      <c r="H418" s="89" t="s">
        <v>4297</v>
      </c>
      <c r="I418" s="89">
        <v>30</v>
      </c>
      <c r="J418" s="90" t="s">
        <v>4272</v>
      </c>
      <c r="K418" s="90" t="s">
        <v>4273</v>
      </c>
      <c r="L418" s="90" t="s">
        <v>5077</v>
      </c>
      <c r="M418" s="88">
        <v>44196</v>
      </c>
    </row>
    <row r="419" spans="1:13" ht="45" x14ac:dyDescent="0.25">
      <c r="A419" s="89">
        <v>1412</v>
      </c>
      <c r="B419" s="88">
        <v>43482</v>
      </c>
      <c r="C419" s="89" t="s">
        <v>5078</v>
      </c>
      <c r="D419" s="89" t="s">
        <v>4202</v>
      </c>
      <c r="E419" s="89" t="s">
        <v>4204</v>
      </c>
      <c r="F419" s="89" t="s">
        <v>4295</v>
      </c>
      <c r="G419" s="89" t="s">
        <v>4296</v>
      </c>
      <c r="H419" s="89" t="s">
        <v>4297</v>
      </c>
      <c r="I419" s="89">
        <v>200</v>
      </c>
      <c r="J419" s="90" t="s">
        <v>17</v>
      </c>
      <c r="K419" s="90" t="s">
        <v>4299</v>
      </c>
      <c r="L419" s="90" t="s">
        <v>5079</v>
      </c>
      <c r="M419" s="88">
        <v>44531</v>
      </c>
    </row>
    <row r="420" spans="1:13" ht="22.5" x14ac:dyDescent="0.25">
      <c r="A420" s="89">
        <v>3463</v>
      </c>
      <c r="B420" s="88">
        <v>43483</v>
      </c>
      <c r="C420" s="89" t="s">
        <v>5080</v>
      </c>
      <c r="D420" s="89" t="s">
        <v>4202</v>
      </c>
      <c r="E420" s="89" t="s">
        <v>4204</v>
      </c>
      <c r="F420" s="89" t="s">
        <v>4295</v>
      </c>
      <c r="G420" s="89" t="s">
        <v>4296</v>
      </c>
      <c r="H420" s="89" t="s">
        <v>4297</v>
      </c>
      <c r="I420" s="89">
        <v>4.9000000000000004</v>
      </c>
      <c r="J420" s="90" t="s">
        <v>4229</v>
      </c>
      <c r="K420" s="90" t="s">
        <v>4432</v>
      </c>
      <c r="L420" s="90" t="s">
        <v>5081</v>
      </c>
      <c r="M420" s="88">
        <v>43738</v>
      </c>
    </row>
    <row r="421" spans="1:13" ht="45" x14ac:dyDescent="0.25">
      <c r="A421" s="89">
        <v>3464</v>
      </c>
      <c r="B421" s="88">
        <v>43487</v>
      </c>
      <c r="C421" s="89" t="s">
        <v>5082</v>
      </c>
      <c r="D421" s="89" t="s">
        <v>4202</v>
      </c>
      <c r="E421" s="89" t="s">
        <v>4204</v>
      </c>
      <c r="F421" s="89" t="s">
        <v>4295</v>
      </c>
      <c r="G421" s="89" t="s">
        <v>4296</v>
      </c>
      <c r="H421" s="89" t="s">
        <v>4297</v>
      </c>
      <c r="I421" s="89">
        <v>9.9</v>
      </c>
      <c r="J421" s="90" t="s">
        <v>4308</v>
      </c>
      <c r="K421" s="90" t="s">
        <v>4478</v>
      </c>
      <c r="L421" s="90" t="s">
        <v>5040</v>
      </c>
      <c r="M421" s="88">
        <v>43922</v>
      </c>
    </row>
    <row r="422" spans="1:13" ht="45" x14ac:dyDescent="0.25">
      <c r="A422" s="89">
        <v>398</v>
      </c>
      <c r="B422" s="88">
        <v>43488</v>
      </c>
      <c r="C422" s="89" t="s">
        <v>5083</v>
      </c>
      <c r="D422" s="89" t="s">
        <v>4202</v>
      </c>
      <c r="E422" s="89" t="s">
        <v>4204</v>
      </c>
      <c r="F422" s="89" t="s">
        <v>4295</v>
      </c>
      <c r="G422" s="89" t="s">
        <v>4296</v>
      </c>
      <c r="H422" s="89" t="s">
        <v>4297</v>
      </c>
      <c r="I422" s="89">
        <v>19.899999999999999</v>
      </c>
      <c r="J422" s="90" t="s">
        <v>4214</v>
      </c>
      <c r="K422" s="90" t="s">
        <v>5060</v>
      </c>
      <c r="L422" s="90" t="s">
        <v>5084</v>
      </c>
      <c r="M422" s="88">
        <v>44530</v>
      </c>
    </row>
    <row r="423" spans="1:13" ht="45" x14ac:dyDescent="0.25">
      <c r="A423" s="89">
        <v>405</v>
      </c>
      <c r="B423" s="88">
        <v>43488</v>
      </c>
      <c r="C423" s="89" t="s">
        <v>5085</v>
      </c>
      <c r="D423" s="89" t="s">
        <v>4202</v>
      </c>
      <c r="E423" s="89" t="s">
        <v>4204</v>
      </c>
      <c r="F423" s="89" t="s">
        <v>4295</v>
      </c>
      <c r="G423" s="89" t="s">
        <v>4296</v>
      </c>
      <c r="H423" s="89" t="s">
        <v>4297</v>
      </c>
      <c r="I423" s="89">
        <v>0.12</v>
      </c>
      <c r="J423" s="90" t="s">
        <v>17</v>
      </c>
      <c r="K423" s="90" t="s">
        <v>4333</v>
      </c>
      <c r="L423" s="90" t="s">
        <v>4207</v>
      </c>
      <c r="M423" s="88">
        <v>43770</v>
      </c>
    </row>
    <row r="424" spans="1:13" ht="45" x14ac:dyDescent="0.25">
      <c r="A424" s="89">
        <v>1076</v>
      </c>
      <c r="B424" s="88">
        <v>43488</v>
      </c>
      <c r="C424" s="89" t="s">
        <v>5086</v>
      </c>
      <c r="D424" s="89" t="s">
        <v>4202</v>
      </c>
      <c r="E424" s="89" t="s">
        <v>4204</v>
      </c>
      <c r="F424" s="89" t="s">
        <v>4295</v>
      </c>
      <c r="G424" s="89" t="s">
        <v>4296</v>
      </c>
      <c r="H424" s="89" t="s">
        <v>4297</v>
      </c>
      <c r="I424" s="89">
        <v>19.899999999999999</v>
      </c>
      <c r="J424" s="90" t="s">
        <v>4259</v>
      </c>
      <c r="K424" s="90" t="s">
        <v>5087</v>
      </c>
      <c r="L424" s="90" t="s">
        <v>5088</v>
      </c>
      <c r="M424" s="88">
        <v>43555</v>
      </c>
    </row>
    <row r="425" spans="1:13" ht="45" x14ac:dyDescent="0.25">
      <c r="A425" s="89">
        <v>3465</v>
      </c>
      <c r="B425" s="88">
        <v>43489</v>
      </c>
      <c r="C425" s="89" t="s">
        <v>5089</v>
      </c>
      <c r="D425" s="89" t="s">
        <v>4202</v>
      </c>
      <c r="E425" s="89" t="s">
        <v>4204</v>
      </c>
      <c r="F425" s="89" t="s">
        <v>4295</v>
      </c>
      <c r="G425" s="89" t="s">
        <v>4296</v>
      </c>
      <c r="H425" s="89" t="s">
        <v>4297</v>
      </c>
      <c r="I425" s="89">
        <v>9.99</v>
      </c>
      <c r="J425" s="90" t="s">
        <v>4247</v>
      </c>
      <c r="K425" s="90" t="s">
        <v>4281</v>
      </c>
      <c r="L425" s="90" t="s">
        <v>5040</v>
      </c>
      <c r="M425" s="88">
        <v>43922</v>
      </c>
    </row>
    <row r="426" spans="1:13" ht="45" x14ac:dyDescent="0.25">
      <c r="A426" s="89">
        <v>3466</v>
      </c>
      <c r="B426" s="88">
        <v>43489</v>
      </c>
      <c r="C426" s="89" t="s">
        <v>5090</v>
      </c>
      <c r="D426" s="89" t="s">
        <v>4202</v>
      </c>
      <c r="E426" s="89" t="s">
        <v>4204</v>
      </c>
      <c r="F426" s="89" t="s">
        <v>4295</v>
      </c>
      <c r="G426" s="89" t="s">
        <v>4296</v>
      </c>
      <c r="H426" s="89" t="s">
        <v>4297</v>
      </c>
      <c r="I426" s="89">
        <v>9.99</v>
      </c>
      <c r="J426" s="90" t="s">
        <v>4247</v>
      </c>
      <c r="K426" s="90" t="s">
        <v>4281</v>
      </c>
      <c r="L426" s="90" t="s">
        <v>5040</v>
      </c>
      <c r="M426" s="88">
        <v>43983</v>
      </c>
    </row>
    <row r="427" spans="1:13" ht="33.75" x14ac:dyDescent="0.25">
      <c r="A427" s="89">
        <v>1392</v>
      </c>
      <c r="B427" s="88">
        <v>43493</v>
      </c>
      <c r="C427" s="89" t="s">
        <v>5092</v>
      </c>
      <c r="D427" s="89" t="s">
        <v>4202</v>
      </c>
      <c r="E427" s="89" t="s">
        <v>4219</v>
      </c>
      <c r="F427" s="89" t="s">
        <v>4295</v>
      </c>
      <c r="G427" s="89" t="s">
        <v>4296</v>
      </c>
      <c r="H427" s="89" t="s">
        <v>4297</v>
      </c>
      <c r="I427" s="89">
        <v>2.64E-3</v>
      </c>
      <c r="J427" s="90" t="s">
        <v>4254</v>
      </c>
      <c r="K427" s="90" t="s">
        <v>4424</v>
      </c>
      <c r="L427" s="90" t="s">
        <v>5093</v>
      </c>
      <c r="M427" s="88">
        <v>43481</v>
      </c>
    </row>
    <row r="428" spans="1:13" ht="112.5" x14ac:dyDescent="0.25">
      <c r="A428" s="89">
        <v>1393</v>
      </c>
      <c r="B428" s="88">
        <v>43493</v>
      </c>
      <c r="C428" s="89" t="s">
        <v>5094</v>
      </c>
      <c r="D428" s="89" t="s">
        <v>4202</v>
      </c>
      <c r="E428" s="89" t="s">
        <v>4219</v>
      </c>
      <c r="F428" s="89" t="s">
        <v>4295</v>
      </c>
      <c r="G428" s="89" t="s">
        <v>4296</v>
      </c>
      <c r="H428" s="89" t="s">
        <v>4297</v>
      </c>
      <c r="I428" s="89">
        <v>6.0000000000000001E-3</v>
      </c>
      <c r="J428" s="90" t="s">
        <v>4236</v>
      </c>
      <c r="K428" s="90" t="s">
        <v>5095</v>
      </c>
      <c r="L428" s="90" t="s">
        <v>5096</v>
      </c>
      <c r="M428" s="88">
        <v>43542</v>
      </c>
    </row>
    <row r="429" spans="1:13" ht="56.25" x14ac:dyDescent="0.25">
      <c r="A429" s="89">
        <v>1402</v>
      </c>
      <c r="B429" s="88">
        <v>43493</v>
      </c>
      <c r="C429" s="89" t="s">
        <v>5097</v>
      </c>
      <c r="D429" s="89" t="s">
        <v>4202</v>
      </c>
      <c r="E429" s="89" t="s">
        <v>4219</v>
      </c>
      <c r="F429" s="89" t="s">
        <v>4295</v>
      </c>
      <c r="G429" s="89" t="s">
        <v>4296</v>
      </c>
      <c r="H429" s="89" t="s">
        <v>4297</v>
      </c>
      <c r="I429" s="89">
        <v>1.2200000000000001E-2</v>
      </c>
      <c r="J429" s="90" t="s">
        <v>4233</v>
      </c>
      <c r="K429" s="90" t="s">
        <v>4460</v>
      </c>
      <c r="L429" s="90" t="s">
        <v>5098</v>
      </c>
      <c r="M429" s="88">
        <v>43778</v>
      </c>
    </row>
    <row r="430" spans="1:13" ht="67.5" x14ac:dyDescent="0.25">
      <c r="A430" s="89">
        <v>1403</v>
      </c>
      <c r="B430" s="88">
        <v>43493</v>
      </c>
      <c r="C430" s="89" t="s">
        <v>5099</v>
      </c>
      <c r="D430" s="89" t="s">
        <v>4202</v>
      </c>
      <c r="E430" s="89" t="s">
        <v>4219</v>
      </c>
      <c r="F430" s="89" t="s">
        <v>4295</v>
      </c>
      <c r="G430" s="89" t="s">
        <v>4296</v>
      </c>
      <c r="H430" s="89" t="s">
        <v>4297</v>
      </c>
      <c r="I430" s="89">
        <v>3.0499999999999999E-2</v>
      </c>
      <c r="J430" s="90" t="s">
        <v>4233</v>
      </c>
      <c r="K430" s="90" t="s">
        <v>4460</v>
      </c>
      <c r="L430" s="90" t="s">
        <v>5098</v>
      </c>
      <c r="M430" s="88">
        <v>43778</v>
      </c>
    </row>
    <row r="431" spans="1:13" ht="90" x14ac:dyDescent="0.25">
      <c r="A431" s="89">
        <v>1404</v>
      </c>
      <c r="B431" s="88">
        <v>43493</v>
      </c>
      <c r="C431" s="89" t="s">
        <v>5100</v>
      </c>
      <c r="D431" s="89" t="s">
        <v>4202</v>
      </c>
      <c r="E431" s="89" t="s">
        <v>4219</v>
      </c>
      <c r="F431" s="89" t="s">
        <v>4295</v>
      </c>
      <c r="G431" s="89" t="s">
        <v>4296</v>
      </c>
      <c r="H431" s="89" t="s">
        <v>4297</v>
      </c>
      <c r="I431" s="89">
        <v>1.0800000000000001E-2</v>
      </c>
      <c r="J431" s="90" t="s">
        <v>4233</v>
      </c>
      <c r="K431" s="90" t="s">
        <v>4234</v>
      </c>
      <c r="L431" s="90" t="s">
        <v>5101</v>
      </c>
      <c r="M431" s="88">
        <v>43709</v>
      </c>
    </row>
    <row r="432" spans="1:13" ht="67.5" x14ac:dyDescent="0.25">
      <c r="A432" s="89">
        <v>1405</v>
      </c>
      <c r="B432" s="88">
        <v>43494</v>
      </c>
      <c r="C432" s="89" t="s">
        <v>5102</v>
      </c>
      <c r="D432" s="89" t="s">
        <v>4202</v>
      </c>
      <c r="E432" s="89" t="s">
        <v>4219</v>
      </c>
      <c r="F432" s="89" t="s">
        <v>4295</v>
      </c>
      <c r="G432" s="89" t="s">
        <v>4296</v>
      </c>
      <c r="H432" s="89" t="s">
        <v>4297</v>
      </c>
      <c r="I432" s="89">
        <v>1.0800000000000001E-2</v>
      </c>
      <c r="J432" s="90" t="s">
        <v>4233</v>
      </c>
      <c r="K432" s="90" t="s">
        <v>4234</v>
      </c>
      <c r="L432" s="90" t="s">
        <v>5103</v>
      </c>
      <c r="M432" s="88">
        <v>43617</v>
      </c>
    </row>
    <row r="433" spans="1:13" ht="33.75" x14ac:dyDescent="0.25">
      <c r="A433" s="89">
        <v>1406</v>
      </c>
      <c r="B433" s="88">
        <v>43494</v>
      </c>
      <c r="C433" s="89" t="s">
        <v>5104</v>
      </c>
      <c r="D433" s="89" t="s">
        <v>4202</v>
      </c>
      <c r="E433" s="89" t="s">
        <v>4204</v>
      </c>
      <c r="F433" s="89" t="s">
        <v>4295</v>
      </c>
      <c r="G433" s="89" t="s">
        <v>4296</v>
      </c>
      <c r="H433" s="89" t="s">
        <v>4297</v>
      </c>
      <c r="I433" s="89">
        <v>20</v>
      </c>
      <c r="J433" s="90" t="s">
        <v>4308</v>
      </c>
      <c r="K433" s="90" t="s">
        <v>5105</v>
      </c>
      <c r="L433" s="90" t="s">
        <v>4226</v>
      </c>
      <c r="M433" s="88">
        <v>43739</v>
      </c>
    </row>
    <row r="434" spans="1:13" ht="56.25" x14ac:dyDescent="0.25">
      <c r="A434" s="89">
        <v>1429</v>
      </c>
      <c r="B434" s="88">
        <v>43495</v>
      </c>
      <c r="C434" s="89" t="s">
        <v>5106</v>
      </c>
      <c r="D434" s="89" t="s">
        <v>4202</v>
      </c>
      <c r="E434" s="89" t="s">
        <v>4219</v>
      </c>
      <c r="F434" s="89" t="s">
        <v>4295</v>
      </c>
      <c r="G434" s="89" t="s">
        <v>4296</v>
      </c>
      <c r="H434" s="89" t="s">
        <v>4297</v>
      </c>
      <c r="I434" s="89">
        <v>0.84</v>
      </c>
      <c r="J434" s="90" t="s">
        <v>4208</v>
      </c>
      <c r="K434" s="90" t="s">
        <v>4263</v>
      </c>
      <c r="L434" s="90" t="s">
        <v>5107</v>
      </c>
      <c r="M434" s="88">
        <v>43617</v>
      </c>
    </row>
    <row r="435" spans="1:13" ht="45" x14ac:dyDescent="0.25">
      <c r="A435" s="89">
        <v>1430</v>
      </c>
      <c r="B435" s="88">
        <v>43496</v>
      </c>
      <c r="C435" s="89" t="s">
        <v>5108</v>
      </c>
      <c r="D435" s="89" t="s">
        <v>4202</v>
      </c>
      <c r="E435" s="89" t="s">
        <v>4219</v>
      </c>
      <c r="F435" s="89" t="s">
        <v>4295</v>
      </c>
      <c r="G435" s="89" t="s">
        <v>4296</v>
      </c>
      <c r="H435" s="89" t="s">
        <v>4297</v>
      </c>
      <c r="I435" s="89">
        <v>0.39</v>
      </c>
      <c r="J435" s="90" t="s">
        <v>4254</v>
      </c>
      <c r="K435" s="90" t="s">
        <v>4329</v>
      </c>
      <c r="L435" s="90" t="s">
        <v>4334</v>
      </c>
      <c r="M435" s="88">
        <v>43647</v>
      </c>
    </row>
    <row r="436" spans="1:13" ht="56.25" x14ac:dyDescent="0.25">
      <c r="A436" s="89">
        <v>1431</v>
      </c>
      <c r="B436" s="88">
        <v>43496</v>
      </c>
      <c r="C436" s="89" t="s">
        <v>5109</v>
      </c>
      <c r="D436" s="89" t="s">
        <v>4202</v>
      </c>
      <c r="E436" s="89" t="s">
        <v>4219</v>
      </c>
      <c r="F436" s="89" t="s">
        <v>4295</v>
      </c>
      <c r="G436" s="89" t="s">
        <v>4296</v>
      </c>
      <c r="H436" s="89" t="s">
        <v>4297</v>
      </c>
      <c r="I436" s="89">
        <v>1.26</v>
      </c>
      <c r="J436" s="90" t="s">
        <v>17</v>
      </c>
      <c r="K436" s="90" t="s">
        <v>4611</v>
      </c>
      <c r="L436" s="90" t="s">
        <v>5107</v>
      </c>
      <c r="M436" s="88">
        <v>43617</v>
      </c>
    </row>
    <row r="437" spans="1:13" ht="45" x14ac:dyDescent="0.25">
      <c r="A437" s="89">
        <v>1420</v>
      </c>
      <c r="B437" s="88">
        <v>43501</v>
      </c>
      <c r="C437" s="89" t="s">
        <v>5110</v>
      </c>
      <c r="D437" s="89" t="s">
        <v>4202</v>
      </c>
      <c r="E437" s="89" t="s">
        <v>4219</v>
      </c>
      <c r="F437" s="89" t="s">
        <v>4295</v>
      </c>
      <c r="G437" s="89" t="s">
        <v>4296</v>
      </c>
      <c r="H437" s="89" t="s">
        <v>4297</v>
      </c>
      <c r="I437" s="89">
        <v>9.8000000000000004E-2</v>
      </c>
      <c r="J437" s="90" t="s">
        <v>4208</v>
      </c>
      <c r="K437" s="90" t="s">
        <v>4312</v>
      </c>
      <c r="L437" s="90" t="s">
        <v>4858</v>
      </c>
      <c r="M437" s="88">
        <v>43647</v>
      </c>
    </row>
    <row r="438" spans="1:13" ht="45" x14ac:dyDescent="0.25">
      <c r="A438" s="89">
        <v>1440</v>
      </c>
      <c r="B438" s="88">
        <v>43502</v>
      </c>
      <c r="C438" s="89" t="s">
        <v>5111</v>
      </c>
      <c r="D438" s="89" t="s">
        <v>4202</v>
      </c>
      <c r="E438" s="89" t="s">
        <v>4219</v>
      </c>
      <c r="F438" s="89" t="s">
        <v>4295</v>
      </c>
      <c r="G438" s="89" t="s">
        <v>4296</v>
      </c>
      <c r="H438" s="89" t="s">
        <v>4297</v>
      </c>
      <c r="I438" s="89">
        <v>0.11</v>
      </c>
      <c r="J438" s="90" t="s">
        <v>4229</v>
      </c>
      <c r="K438" s="90" t="s">
        <v>4435</v>
      </c>
      <c r="L438" s="90" t="s">
        <v>4334</v>
      </c>
      <c r="M438" s="88">
        <v>43617</v>
      </c>
    </row>
    <row r="439" spans="1:13" ht="56.25" x14ac:dyDescent="0.25">
      <c r="A439" s="89">
        <v>1422</v>
      </c>
      <c r="B439" s="88">
        <v>43503</v>
      </c>
      <c r="C439" s="89" t="s">
        <v>5112</v>
      </c>
      <c r="D439" s="89" t="s">
        <v>4202</v>
      </c>
      <c r="E439" s="89" t="s">
        <v>4219</v>
      </c>
      <c r="F439" s="89" t="s">
        <v>4295</v>
      </c>
      <c r="G439" s="89" t="s">
        <v>4296</v>
      </c>
      <c r="H439" s="89" t="s">
        <v>4297</v>
      </c>
      <c r="I439" s="89">
        <v>0.98599999999999999</v>
      </c>
      <c r="J439" s="90" t="s">
        <v>4205</v>
      </c>
      <c r="K439" s="90" t="s">
        <v>4206</v>
      </c>
      <c r="L439" s="90" t="s">
        <v>5107</v>
      </c>
      <c r="M439" s="88">
        <v>43615</v>
      </c>
    </row>
    <row r="440" spans="1:13" ht="22.5" x14ac:dyDescent="0.25">
      <c r="A440" s="89">
        <v>1240</v>
      </c>
      <c r="B440" s="88">
        <v>43504</v>
      </c>
      <c r="C440" s="89" t="s">
        <v>5113</v>
      </c>
      <c r="D440" s="89" t="s">
        <v>4202</v>
      </c>
      <c r="E440" s="89" t="s">
        <v>4219</v>
      </c>
      <c r="F440" s="89" t="s">
        <v>4295</v>
      </c>
      <c r="G440" s="89" t="s">
        <v>4296</v>
      </c>
      <c r="H440" s="89" t="s">
        <v>4297</v>
      </c>
      <c r="I440" s="89">
        <v>2.5200000000000001E-3</v>
      </c>
      <c r="J440" s="90" t="s">
        <v>4220</v>
      </c>
      <c r="K440" s="90" t="s">
        <v>4246</v>
      </c>
      <c r="L440" s="90" t="s">
        <v>5114</v>
      </c>
      <c r="M440" s="88">
        <v>43592</v>
      </c>
    </row>
    <row r="441" spans="1:13" ht="22.5" x14ac:dyDescent="0.25">
      <c r="A441" s="89">
        <v>1358</v>
      </c>
      <c r="B441" s="88">
        <v>43504</v>
      </c>
      <c r="C441" s="89" t="s">
        <v>5115</v>
      </c>
      <c r="D441" s="89" t="s">
        <v>4202</v>
      </c>
      <c r="E441" s="89" t="s">
        <v>4219</v>
      </c>
      <c r="F441" s="89" t="s">
        <v>4295</v>
      </c>
      <c r="G441" s="89" t="s">
        <v>4296</v>
      </c>
      <c r="H441" s="89" t="s">
        <v>4297</v>
      </c>
      <c r="I441" s="89">
        <v>1.512E-2</v>
      </c>
      <c r="J441" s="90" t="s">
        <v>4220</v>
      </c>
      <c r="K441" s="90" t="s">
        <v>4246</v>
      </c>
      <c r="L441" s="90" t="s">
        <v>5114</v>
      </c>
      <c r="M441" s="88">
        <v>43624</v>
      </c>
    </row>
    <row r="442" spans="1:13" ht="22.5" x14ac:dyDescent="0.25">
      <c r="A442" s="89">
        <v>1359</v>
      </c>
      <c r="B442" s="88">
        <v>43504</v>
      </c>
      <c r="C442" s="89" t="s">
        <v>5116</v>
      </c>
      <c r="D442" s="89" t="s">
        <v>4202</v>
      </c>
      <c r="E442" s="89" t="s">
        <v>4219</v>
      </c>
      <c r="F442" s="89" t="s">
        <v>4295</v>
      </c>
      <c r="G442" s="89" t="s">
        <v>4296</v>
      </c>
      <c r="H442" s="89" t="s">
        <v>4297</v>
      </c>
      <c r="I442" s="89">
        <v>1.512E-2</v>
      </c>
      <c r="J442" s="90" t="s">
        <v>4220</v>
      </c>
      <c r="K442" s="90" t="s">
        <v>4246</v>
      </c>
      <c r="L442" s="90" t="s">
        <v>5114</v>
      </c>
      <c r="M442" s="88">
        <v>43624</v>
      </c>
    </row>
    <row r="443" spans="1:13" ht="67.5" x14ac:dyDescent="0.25">
      <c r="A443" s="89">
        <v>1368</v>
      </c>
      <c r="B443" s="88">
        <v>43507</v>
      </c>
      <c r="C443" s="89" t="s">
        <v>5117</v>
      </c>
      <c r="D443" s="89" t="s">
        <v>4202</v>
      </c>
      <c r="E443" s="89" t="s">
        <v>4219</v>
      </c>
      <c r="F443" s="89" t="s">
        <v>4295</v>
      </c>
      <c r="G443" s="89" t="s">
        <v>4296</v>
      </c>
      <c r="H443" s="89" t="s">
        <v>4297</v>
      </c>
      <c r="I443" s="89">
        <v>9.8000000000000004E-2</v>
      </c>
      <c r="J443" s="90" t="s">
        <v>4208</v>
      </c>
      <c r="K443" s="90" t="s">
        <v>5118</v>
      </c>
      <c r="L443" s="90" t="s">
        <v>5119</v>
      </c>
      <c r="M443" s="88">
        <v>43585</v>
      </c>
    </row>
    <row r="444" spans="1:13" ht="22.5" x14ac:dyDescent="0.25">
      <c r="A444" s="89">
        <v>1426</v>
      </c>
      <c r="B444" s="88">
        <v>43507</v>
      </c>
      <c r="C444" s="89" t="s">
        <v>5120</v>
      </c>
      <c r="D444" s="89" t="s">
        <v>4202</v>
      </c>
      <c r="E444" s="89" t="s">
        <v>4219</v>
      </c>
      <c r="F444" s="89" t="s">
        <v>4295</v>
      </c>
      <c r="G444" s="89" t="s">
        <v>4296</v>
      </c>
      <c r="H444" s="89" t="s">
        <v>4297</v>
      </c>
      <c r="I444" s="89">
        <v>4.3900000000000002E-2</v>
      </c>
      <c r="J444" s="90" t="s">
        <v>4227</v>
      </c>
      <c r="K444" s="90" t="s">
        <v>4475</v>
      </c>
      <c r="L444" s="90" t="s">
        <v>5121</v>
      </c>
      <c r="M444" s="88">
        <v>43554</v>
      </c>
    </row>
    <row r="445" spans="1:13" ht="33.75" x14ac:dyDescent="0.25">
      <c r="A445" s="89">
        <v>1302</v>
      </c>
      <c r="B445" s="88">
        <v>43509</v>
      </c>
      <c r="C445" s="89" t="s">
        <v>5122</v>
      </c>
      <c r="D445" s="89" t="s">
        <v>4202</v>
      </c>
      <c r="E445" s="89" t="s">
        <v>4219</v>
      </c>
      <c r="F445" s="89" t="s">
        <v>4295</v>
      </c>
      <c r="G445" s="89" t="s">
        <v>4296</v>
      </c>
      <c r="H445" s="89" t="s">
        <v>4297</v>
      </c>
      <c r="I445" s="89">
        <v>9.4E-2</v>
      </c>
      <c r="J445" s="90" t="s">
        <v>4236</v>
      </c>
      <c r="K445" s="90" t="s">
        <v>4242</v>
      </c>
      <c r="L445" s="90" t="s">
        <v>4210</v>
      </c>
      <c r="M445" s="88">
        <v>43642</v>
      </c>
    </row>
    <row r="446" spans="1:13" ht="45" x14ac:dyDescent="0.25">
      <c r="A446" s="89">
        <v>1439</v>
      </c>
      <c r="B446" s="88">
        <v>43509</v>
      </c>
      <c r="C446" s="89" t="s">
        <v>5123</v>
      </c>
      <c r="D446" s="89" t="s">
        <v>4202</v>
      </c>
      <c r="E446" s="89" t="s">
        <v>4219</v>
      </c>
      <c r="F446" s="89" t="s">
        <v>4295</v>
      </c>
      <c r="G446" s="89" t="s">
        <v>4296</v>
      </c>
      <c r="H446" s="89" t="s">
        <v>4297</v>
      </c>
      <c r="I446" s="89">
        <v>19.899999999999999</v>
      </c>
      <c r="J446" s="90" t="s">
        <v>24</v>
      </c>
      <c r="K446" s="90" t="s">
        <v>4213</v>
      </c>
      <c r="L446" s="90" t="s">
        <v>5124</v>
      </c>
      <c r="M446" s="88">
        <v>43622</v>
      </c>
    </row>
    <row r="447" spans="1:13" ht="56.25" x14ac:dyDescent="0.25">
      <c r="A447" s="89">
        <v>1438</v>
      </c>
      <c r="B447" s="88">
        <v>43510</v>
      </c>
      <c r="C447" s="89" t="s">
        <v>5125</v>
      </c>
      <c r="D447" s="89" t="s">
        <v>4202</v>
      </c>
      <c r="E447" s="89" t="s">
        <v>4219</v>
      </c>
      <c r="F447" s="89" t="s">
        <v>4295</v>
      </c>
      <c r="G447" s="89" t="s">
        <v>4296</v>
      </c>
      <c r="H447" s="89" t="s">
        <v>4297</v>
      </c>
      <c r="I447" s="89">
        <v>0.96</v>
      </c>
      <c r="J447" s="90" t="s">
        <v>4208</v>
      </c>
      <c r="K447" s="90" t="s">
        <v>4263</v>
      </c>
      <c r="L447" s="90" t="s">
        <v>5107</v>
      </c>
      <c r="M447" s="88">
        <v>43617</v>
      </c>
    </row>
    <row r="448" spans="1:13" ht="22.5" x14ac:dyDescent="0.25">
      <c r="A448" s="89">
        <v>1249</v>
      </c>
      <c r="B448" s="88">
        <v>43514</v>
      </c>
      <c r="C448" s="89" t="s">
        <v>5126</v>
      </c>
      <c r="D448" s="89" t="s">
        <v>4202</v>
      </c>
      <c r="E448" s="89" t="s">
        <v>4219</v>
      </c>
      <c r="F448" s="89" t="s">
        <v>4295</v>
      </c>
      <c r="G448" s="89" t="s">
        <v>4296</v>
      </c>
      <c r="H448" s="89" t="s">
        <v>4297</v>
      </c>
      <c r="I448" s="89">
        <v>50</v>
      </c>
      <c r="J448" s="90" t="s">
        <v>4205</v>
      </c>
      <c r="K448" s="90" t="s">
        <v>4687</v>
      </c>
      <c r="L448" s="90" t="s">
        <v>5127</v>
      </c>
      <c r="M448" s="88">
        <v>44348</v>
      </c>
    </row>
    <row r="449" spans="1:13" ht="22.5" x14ac:dyDescent="0.25">
      <c r="A449" s="89">
        <v>1312</v>
      </c>
      <c r="B449" s="88">
        <v>43514</v>
      </c>
      <c r="C449" s="89" t="s">
        <v>5128</v>
      </c>
      <c r="D449" s="89" t="s">
        <v>4202</v>
      </c>
      <c r="E449" s="89" t="s">
        <v>4219</v>
      </c>
      <c r="F449" s="89" t="s">
        <v>4295</v>
      </c>
      <c r="G449" s="89" t="s">
        <v>4296</v>
      </c>
      <c r="H449" s="89" t="s">
        <v>4297</v>
      </c>
      <c r="I449" s="89">
        <v>9.9</v>
      </c>
      <c r="J449" s="90" t="s">
        <v>4217</v>
      </c>
      <c r="K449" s="90" t="s">
        <v>4290</v>
      </c>
      <c r="L449" s="90" t="s">
        <v>5129</v>
      </c>
      <c r="M449" s="88">
        <v>43845</v>
      </c>
    </row>
    <row r="450" spans="1:13" ht="45" x14ac:dyDescent="0.25">
      <c r="A450" s="89">
        <v>1373</v>
      </c>
      <c r="B450" s="88">
        <v>43514</v>
      </c>
      <c r="C450" s="89" t="s">
        <v>5130</v>
      </c>
      <c r="D450" s="89" t="s">
        <v>4202</v>
      </c>
      <c r="E450" s="89" t="s">
        <v>4219</v>
      </c>
      <c r="F450" s="89" t="s">
        <v>4295</v>
      </c>
      <c r="G450" s="89" t="s">
        <v>4296</v>
      </c>
      <c r="H450" s="89" t="s">
        <v>4297</v>
      </c>
      <c r="I450" s="89">
        <v>9.9</v>
      </c>
      <c r="J450" s="90" t="s">
        <v>4208</v>
      </c>
      <c r="K450" s="90" t="s">
        <v>4263</v>
      </c>
      <c r="L450" s="90" t="s">
        <v>4870</v>
      </c>
      <c r="M450" s="88">
        <v>43862</v>
      </c>
    </row>
    <row r="451" spans="1:13" ht="180" x14ac:dyDescent="0.25">
      <c r="A451" s="89">
        <v>1436</v>
      </c>
      <c r="B451" s="88">
        <v>43515</v>
      </c>
      <c r="C451" s="89" t="s">
        <v>5131</v>
      </c>
      <c r="D451" s="89" t="s">
        <v>4202</v>
      </c>
      <c r="E451" s="89" t="s">
        <v>4219</v>
      </c>
      <c r="F451" s="89" t="s">
        <v>4295</v>
      </c>
      <c r="G451" s="89" t="s">
        <v>4296</v>
      </c>
      <c r="H451" s="89" t="s">
        <v>4297</v>
      </c>
      <c r="I451" s="89">
        <v>0.56699999999999995</v>
      </c>
      <c r="J451" s="90" t="s">
        <v>4235</v>
      </c>
      <c r="K451" s="90" t="s">
        <v>4257</v>
      </c>
      <c r="L451" s="90" t="s">
        <v>4501</v>
      </c>
      <c r="M451" s="88">
        <v>43674</v>
      </c>
    </row>
    <row r="452" spans="1:13" ht="45" x14ac:dyDescent="0.25">
      <c r="A452" s="89">
        <v>1435</v>
      </c>
      <c r="B452" s="88">
        <v>43517</v>
      </c>
      <c r="C452" s="89" t="s">
        <v>5132</v>
      </c>
      <c r="D452" s="89" t="s">
        <v>4202</v>
      </c>
      <c r="E452" s="89" t="s">
        <v>4219</v>
      </c>
      <c r="F452" s="89" t="s">
        <v>4295</v>
      </c>
      <c r="G452" s="89" t="s">
        <v>4296</v>
      </c>
      <c r="H452" s="89" t="s">
        <v>4297</v>
      </c>
      <c r="I452" s="89">
        <v>19.899999999999999</v>
      </c>
      <c r="J452" s="90" t="s">
        <v>4247</v>
      </c>
      <c r="K452" s="90" t="s">
        <v>4317</v>
      </c>
      <c r="L452" s="90" t="s">
        <v>5124</v>
      </c>
      <c r="M452" s="88">
        <v>44180</v>
      </c>
    </row>
    <row r="453" spans="1:13" ht="67.5" x14ac:dyDescent="0.25">
      <c r="A453" s="89">
        <v>1432</v>
      </c>
      <c r="B453" s="88">
        <v>43518</v>
      </c>
      <c r="C453" s="89" t="s">
        <v>4374</v>
      </c>
      <c r="D453" s="89" t="s">
        <v>4202</v>
      </c>
      <c r="E453" s="89" t="s">
        <v>4204</v>
      </c>
      <c r="F453" s="89" t="s">
        <v>4295</v>
      </c>
      <c r="G453" s="89" t="s">
        <v>4296</v>
      </c>
      <c r="H453" s="89" t="s">
        <v>4297</v>
      </c>
      <c r="I453" s="89">
        <v>100</v>
      </c>
      <c r="J453" s="90" t="s">
        <v>4233</v>
      </c>
      <c r="K453" s="90" t="s">
        <v>4374</v>
      </c>
      <c r="L453" s="90" t="s">
        <v>5133</v>
      </c>
      <c r="M453" s="88">
        <v>44713</v>
      </c>
    </row>
    <row r="454" spans="1:13" ht="45" x14ac:dyDescent="0.25">
      <c r="A454" s="89">
        <v>1443</v>
      </c>
      <c r="B454" s="88">
        <v>43535</v>
      </c>
      <c r="C454" s="89" t="s">
        <v>5134</v>
      </c>
      <c r="D454" s="89" t="s">
        <v>4202</v>
      </c>
      <c r="E454" s="89" t="s">
        <v>4219</v>
      </c>
      <c r="F454" s="89" t="s">
        <v>4295</v>
      </c>
      <c r="G454" s="89" t="s">
        <v>4296</v>
      </c>
      <c r="H454" s="89" t="s">
        <v>4297</v>
      </c>
      <c r="I454" s="89">
        <v>2.8000000000000001E-2</v>
      </c>
      <c r="J454" s="90" t="s">
        <v>4222</v>
      </c>
      <c r="K454" s="90" t="s">
        <v>4305</v>
      </c>
      <c r="L454" s="90" t="s">
        <v>4973</v>
      </c>
      <c r="M454" s="88">
        <v>43805</v>
      </c>
    </row>
    <row r="455" spans="1:13" ht="45" x14ac:dyDescent="0.25">
      <c r="A455" s="89">
        <v>1444</v>
      </c>
      <c r="B455" s="88">
        <v>43535</v>
      </c>
      <c r="C455" s="89" t="s">
        <v>5135</v>
      </c>
      <c r="D455" s="89" t="s">
        <v>4202</v>
      </c>
      <c r="E455" s="89" t="s">
        <v>4219</v>
      </c>
      <c r="F455" s="89" t="s">
        <v>4295</v>
      </c>
      <c r="G455" s="89" t="s">
        <v>4296</v>
      </c>
      <c r="H455" s="89" t="s">
        <v>4297</v>
      </c>
      <c r="I455" s="89">
        <v>2.47E-2</v>
      </c>
      <c r="J455" s="90" t="s">
        <v>4222</v>
      </c>
      <c r="K455" s="90" t="s">
        <v>4305</v>
      </c>
      <c r="L455" s="90" t="s">
        <v>4973</v>
      </c>
      <c r="M455" s="88">
        <v>43800</v>
      </c>
    </row>
    <row r="456" spans="1:13" ht="45" x14ac:dyDescent="0.25">
      <c r="A456" s="89">
        <v>1445</v>
      </c>
      <c r="B456" s="88">
        <v>43535</v>
      </c>
      <c r="C456" s="89" t="s">
        <v>5136</v>
      </c>
      <c r="D456" s="89" t="s">
        <v>4202</v>
      </c>
      <c r="E456" s="89" t="s">
        <v>4219</v>
      </c>
      <c r="F456" s="89" t="s">
        <v>4295</v>
      </c>
      <c r="G456" s="89" t="s">
        <v>4296</v>
      </c>
      <c r="H456" s="89" t="s">
        <v>4297</v>
      </c>
      <c r="I456" s="89">
        <v>0.113</v>
      </c>
      <c r="J456" s="90" t="s">
        <v>4222</v>
      </c>
      <c r="K456" s="90" t="s">
        <v>4339</v>
      </c>
      <c r="L456" s="90" t="s">
        <v>4973</v>
      </c>
      <c r="M456" s="88">
        <v>43801</v>
      </c>
    </row>
    <row r="457" spans="1:13" ht="45" x14ac:dyDescent="0.25">
      <c r="A457" s="89">
        <v>1446</v>
      </c>
      <c r="B457" s="88">
        <v>43535</v>
      </c>
      <c r="C457" s="89" t="s">
        <v>5137</v>
      </c>
      <c r="D457" s="89" t="s">
        <v>4202</v>
      </c>
      <c r="E457" s="89" t="s">
        <v>4219</v>
      </c>
      <c r="F457" s="89" t="s">
        <v>4295</v>
      </c>
      <c r="G457" s="89" t="s">
        <v>4296</v>
      </c>
      <c r="H457" s="89" t="s">
        <v>4297</v>
      </c>
      <c r="I457" s="89">
        <v>2.7300000000000001E-2</v>
      </c>
      <c r="J457" s="90" t="s">
        <v>17</v>
      </c>
      <c r="K457" s="90" t="s">
        <v>5138</v>
      </c>
      <c r="L457" s="90" t="s">
        <v>4973</v>
      </c>
      <c r="M457" s="88">
        <v>43820</v>
      </c>
    </row>
    <row r="458" spans="1:13" ht="45" x14ac:dyDescent="0.25">
      <c r="A458" s="89">
        <v>3467</v>
      </c>
      <c r="B458" s="88">
        <v>43535</v>
      </c>
      <c r="C458" s="89" t="s">
        <v>5139</v>
      </c>
      <c r="D458" s="89" t="s">
        <v>4202</v>
      </c>
      <c r="E458" s="89" t="s">
        <v>4219</v>
      </c>
      <c r="F458" s="89" t="s">
        <v>4295</v>
      </c>
      <c r="G458" s="89" t="s">
        <v>4296</v>
      </c>
      <c r="H458" s="89" t="s">
        <v>4297</v>
      </c>
      <c r="I458" s="89">
        <v>2.5999999999999999E-2</v>
      </c>
      <c r="J458" s="90" t="s">
        <v>4222</v>
      </c>
      <c r="K458" s="90" t="s">
        <v>4305</v>
      </c>
      <c r="L458" s="90" t="s">
        <v>4973</v>
      </c>
      <c r="M458" s="88">
        <v>43806</v>
      </c>
    </row>
    <row r="459" spans="1:13" ht="45" x14ac:dyDescent="0.25">
      <c r="A459" s="89">
        <v>1448</v>
      </c>
      <c r="B459" s="88">
        <v>43536</v>
      </c>
      <c r="C459" s="89" t="s">
        <v>5140</v>
      </c>
      <c r="D459" s="89" t="s">
        <v>4202</v>
      </c>
      <c r="E459" s="89" t="s">
        <v>4219</v>
      </c>
      <c r="F459" s="89" t="s">
        <v>4295</v>
      </c>
      <c r="G459" s="89" t="s">
        <v>4296</v>
      </c>
      <c r="H459" s="89" t="s">
        <v>4297</v>
      </c>
      <c r="I459" s="89">
        <v>0.01</v>
      </c>
      <c r="J459" s="90" t="s">
        <v>4208</v>
      </c>
      <c r="K459" s="90" t="s">
        <v>4312</v>
      </c>
      <c r="L459" s="90" t="s">
        <v>4858</v>
      </c>
      <c r="M459" s="88">
        <v>43646</v>
      </c>
    </row>
    <row r="460" spans="1:13" ht="22.5" x14ac:dyDescent="0.25">
      <c r="A460" s="89">
        <v>1450</v>
      </c>
      <c r="B460" s="88">
        <v>43536</v>
      </c>
      <c r="C460" s="89" t="s">
        <v>5141</v>
      </c>
      <c r="D460" s="89" t="s">
        <v>4202</v>
      </c>
      <c r="E460" s="89" t="s">
        <v>4219</v>
      </c>
      <c r="F460" s="89" t="s">
        <v>4295</v>
      </c>
      <c r="G460" s="89" t="s">
        <v>4296</v>
      </c>
      <c r="H460" s="89" t="s">
        <v>4297</v>
      </c>
      <c r="I460" s="89">
        <v>4.2</v>
      </c>
      <c r="J460" s="90" t="s">
        <v>4208</v>
      </c>
      <c r="K460" s="90" t="s">
        <v>4312</v>
      </c>
      <c r="L460" s="90" t="s">
        <v>5142</v>
      </c>
      <c r="M460" s="88">
        <v>43831</v>
      </c>
    </row>
    <row r="461" spans="1:13" ht="22.5" x14ac:dyDescent="0.25">
      <c r="A461" s="89">
        <v>1451</v>
      </c>
      <c r="B461" s="88">
        <v>43536</v>
      </c>
      <c r="C461" s="89" t="s">
        <v>5143</v>
      </c>
      <c r="D461" s="89" t="s">
        <v>4202</v>
      </c>
      <c r="E461" s="89" t="s">
        <v>4219</v>
      </c>
      <c r="F461" s="89" t="s">
        <v>4295</v>
      </c>
      <c r="G461" s="89" t="s">
        <v>4296</v>
      </c>
      <c r="H461" s="89" t="s">
        <v>4297</v>
      </c>
      <c r="I461" s="89">
        <v>0.2</v>
      </c>
      <c r="J461" s="90" t="s">
        <v>4208</v>
      </c>
      <c r="K461" s="90" t="s">
        <v>4209</v>
      </c>
      <c r="L461" s="90" t="s">
        <v>5142</v>
      </c>
      <c r="M461" s="88">
        <v>43739</v>
      </c>
    </row>
    <row r="462" spans="1:13" ht="22.5" x14ac:dyDescent="0.25">
      <c r="A462" s="89">
        <v>3468</v>
      </c>
      <c r="B462" s="88">
        <v>43536</v>
      </c>
      <c r="C462" s="89" t="s">
        <v>5144</v>
      </c>
      <c r="D462" s="89" t="s">
        <v>4202</v>
      </c>
      <c r="E462" s="89" t="s">
        <v>4219</v>
      </c>
      <c r="F462" s="89" t="s">
        <v>4295</v>
      </c>
      <c r="G462" s="89" t="s">
        <v>4296</v>
      </c>
      <c r="H462" s="89" t="s">
        <v>4297</v>
      </c>
      <c r="I462" s="89">
        <v>0.4</v>
      </c>
      <c r="J462" s="90" t="s">
        <v>4208</v>
      </c>
      <c r="K462" s="90" t="s">
        <v>4312</v>
      </c>
      <c r="L462" s="90" t="s">
        <v>5142</v>
      </c>
      <c r="M462" s="88">
        <v>43739</v>
      </c>
    </row>
    <row r="463" spans="1:13" ht="22.5" x14ac:dyDescent="0.25">
      <c r="A463" s="89">
        <v>1452</v>
      </c>
      <c r="B463" s="88">
        <v>43537</v>
      </c>
      <c r="C463" s="89" t="s">
        <v>5145</v>
      </c>
      <c r="D463" s="89" t="s">
        <v>4202</v>
      </c>
      <c r="E463" s="89" t="s">
        <v>4219</v>
      </c>
      <c r="F463" s="89" t="s">
        <v>4295</v>
      </c>
      <c r="G463" s="89" t="s">
        <v>4296</v>
      </c>
      <c r="H463" s="89" t="s">
        <v>4297</v>
      </c>
      <c r="I463" s="89">
        <v>0.2</v>
      </c>
      <c r="J463" s="90" t="s">
        <v>4208</v>
      </c>
      <c r="K463" s="90" t="s">
        <v>4312</v>
      </c>
      <c r="L463" s="90" t="s">
        <v>5142</v>
      </c>
      <c r="M463" s="88">
        <v>43739</v>
      </c>
    </row>
    <row r="464" spans="1:13" ht="22.5" x14ac:dyDescent="0.25">
      <c r="A464" s="89">
        <v>3469</v>
      </c>
      <c r="B464" s="88">
        <v>43537</v>
      </c>
      <c r="C464" s="89" t="s">
        <v>5146</v>
      </c>
      <c r="D464" s="89" t="s">
        <v>4202</v>
      </c>
      <c r="E464" s="89" t="s">
        <v>4219</v>
      </c>
      <c r="F464" s="89" t="s">
        <v>4295</v>
      </c>
      <c r="G464" s="89" t="s">
        <v>4296</v>
      </c>
      <c r="H464" s="89" t="s">
        <v>4297</v>
      </c>
      <c r="I464" s="89">
        <v>0.2</v>
      </c>
      <c r="J464" s="90" t="s">
        <v>4208</v>
      </c>
      <c r="K464" s="90" t="s">
        <v>4298</v>
      </c>
      <c r="L464" s="90" t="s">
        <v>5142</v>
      </c>
      <c r="M464" s="88">
        <v>43739</v>
      </c>
    </row>
    <row r="465" spans="1:13" ht="22.5" x14ac:dyDescent="0.25">
      <c r="A465" s="89">
        <v>1459</v>
      </c>
      <c r="B465" s="88">
        <v>43544</v>
      </c>
      <c r="C465" s="89" t="s">
        <v>5147</v>
      </c>
      <c r="D465" s="89" t="s">
        <v>4202</v>
      </c>
      <c r="E465" s="89" t="s">
        <v>4219</v>
      </c>
      <c r="F465" s="89" t="s">
        <v>4295</v>
      </c>
      <c r="G465" s="89" t="s">
        <v>4296</v>
      </c>
      <c r="H465" s="89" t="s">
        <v>4297</v>
      </c>
      <c r="I465" s="89">
        <v>90</v>
      </c>
      <c r="J465" s="90" t="s">
        <v>4247</v>
      </c>
      <c r="K465" s="90" t="s">
        <v>4317</v>
      </c>
      <c r="L465" s="90" t="s">
        <v>5148</v>
      </c>
      <c r="M465" s="88">
        <v>43831</v>
      </c>
    </row>
    <row r="466" spans="1:13" ht="33.75" x14ac:dyDescent="0.25">
      <c r="A466" s="89">
        <v>1460</v>
      </c>
      <c r="B466" s="88">
        <v>43544</v>
      </c>
      <c r="C466" s="89" t="s">
        <v>5149</v>
      </c>
      <c r="D466" s="89" t="s">
        <v>4202</v>
      </c>
      <c r="E466" s="89" t="s">
        <v>4219</v>
      </c>
      <c r="F466" s="89" t="s">
        <v>4295</v>
      </c>
      <c r="G466" s="89" t="s">
        <v>4296</v>
      </c>
      <c r="H466" s="89" t="s">
        <v>4297</v>
      </c>
      <c r="I466" s="89">
        <v>5.1999999999999998E-2</v>
      </c>
      <c r="J466" s="90" t="s">
        <v>4208</v>
      </c>
      <c r="K466" s="90" t="s">
        <v>4211</v>
      </c>
      <c r="L466" s="90" t="s">
        <v>5150</v>
      </c>
      <c r="M466" s="88">
        <v>43617</v>
      </c>
    </row>
    <row r="467" spans="1:13" ht="33.75" x14ac:dyDescent="0.25">
      <c r="A467" s="89">
        <v>1464</v>
      </c>
      <c r="B467" s="88">
        <v>43544</v>
      </c>
      <c r="C467" s="89" t="s">
        <v>5151</v>
      </c>
      <c r="D467" s="89" t="s">
        <v>4202</v>
      </c>
      <c r="E467" s="89" t="s">
        <v>4219</v>
      </c>
      <c r="F467" s="89" t="s">
        <v>4295</v>
      </c>
      <c r="G467" s="89" t="s">
        <v>4296</v>
      </c>
      <c r="H467" s="89" t="s">
        <v>4297</v>
      </c>
      <c r="I467" s="89">
        <v>9.9000000000000005E-2</v>
      </c>
      <c r="J467" s="90" t="s">
        <v>4208</v>
      </c>
      <c r="K467" s="90" t="s">
        <v>4263</v>
      </c>
      <c r="L467" s="90" t="s">
        <v>5150</v>
      </c>
      <c r="M467" s="88">
        <v>43617</v>
      </c>
    </row>
    <row r="468" spans="1:13" ht="45" x14ac:dyDescent="0.25">
      <c r="A468" s="89">
        <v>3470</v>
      </c>
      <c r="B468" s="88">
        <v>43544</v>
      </c>
      <c r="C468" s="89" t="s">
        <v>5152</v>
      </c>
      <c r="D468" s="89" t="s">
        <v>4202</v>
      </c>
      <c r="E468" s="89" t="s">
        <v>4219</v>
      </c>
      <c r="F468" s="89" t="s">
        <v>4295</v>
      </c>
      <c r="G468" s="89" t="s">
        <v>4296</v>
      </c>
      <c r="H468" s="89" t="s">
        <v>4297</v>
      </c>
      <c r="I468" s="89">
        <v>0.2014</v>
      </c>
      <c r="J468" s="90" t="s">
        <v>4208</v>
      </c>
      <c r="K468" s="90" t="s">
        <v>4263</v>
      </c>
      <c r="L468" s="90" t="s">
        <v>4858</v>
      </c>
      <c r="M468" s="88">
        <v>43677</v>
      </c>
    </row>
    <row r="469" spans="1:13" ht="33.75" x14ac:dyDescent="0.25">
      <c r="A469" s="89">
        <v>3471</v>
      </c>
      <c r="B469" s="88">
        <v>43544</v>
      </c>
      <c r="C469" s="89" t="s">
        <v>5153</v>
      </c>
      <c r="D469" s="89" t="s">
        <v>4202</v>
      </c>
      <c r="E469" s="89" t="s">
        <v>4219</v>
      </c>
      <c r="F469" s="89" t="s">
        <v>4295</v>
      </c>
      <c r="G469" s="89" t="s">
        <v>4296</v>
      </c>
      <c r="H469" s="89" t="s">
        <v>4297</v>
      </c>
      <c r="I469" s="89">
        <v>8.3799999999999999E-2</v>
      </c>
      <c r="J469" s="90" t="s">
        <v>4208</v>
      </c>
      <c r="K469" s="90" t="s">
        <v>4263</v>
      </c>
      <c r="L469" s="90" t="s">
        <v>5150</v>
      </c>
      <c r="M469" s="88">
        <v>43617</v>
      </c>
    </row>
    <row r="470" spans="1:13" ht="78.75" x14ac:dyDescent="0.25">
      <c r="A470" s="89">
        <v>1466</v>
      </c>
      <c r="B470" s="88">
        <v>43545</v>
      </c>
      <c r="C470" s="89" t="s">
        <v>5154</v>
      </c>
      <c r="D470" s="89" t="s">
        <v>4202</v>
      </c>
      <c r="E470" s="89" t="s">
        <v>4204</v>
      </c>
      <c r="F470" s="89" t="s">
        <v>4295</v>
      </c>
      <c r="G470" s="89" t="s">
        <v>4296</v>
      </c>
      <c r="H470" s="89" t="s">
        <v>4297</v>
      </c>
      <c r="I470" s="89">
        <v>9.0800000000000006E-2</v>
      </c>
      <c r="J470" s="90" t="s">
        <v>24</v>
      </c>
      <c r="K470" s="90" t="s">
        <v>4452</v>
      </c>
      <c r="L470" s="90" t="s">
        <v>5155</v>
      </c>
      <c r="M470" s="88">
        <v>43800</v>
      </c>
    </row>
    <row r="471" spans="1:13" ht="22.5" x14ac:dyDescent="0.25">
      <c r="A471" s="89">
        <v>1467</v>
      </c>
      <c r="B471" s="88">
        <v>43550</v>
      </c>
      <c r="C471" s="89" t="s">
        <v>5156</v>
      </c>
      <c r="D471" s="89" t="s">
        <v>4202</v>
      </c>
      <c r="E471" s="89" t="s">
        <v>4219</v>
      </c>
      <c r="F471" s="89" t="s">
        <v>4295</v>
      </c>
      <c r="G471" s="89" t="s">
        <v>4296</v>
      </c>
      <c r="H471" s="89" t="s">
        <v>4297</v>
      </c>
      <c r="I471" s="89">
        <v>18</v>
      </c>
      <c r="J471" s="90" t="s">
        <v>4229</v>
      </c>
      <c r="K471" s="90" t="s">
        <v>4432</v>
      </c>
      <c r="L471" s="90" t="s">
        <v>4422</v>
      </c>
      <c r="M471" s="88">
        <v>44348</v>
      </c>
    </row>
    <row r="472" spans="1:13" ht="45" x14ac:dyDescent="0.25">
      <c r="A472" s="89">
        <v>3472</v>
      </c>
      <c r="B472" s="88">
        <v>43551</v>
      </c>
      <c r="C472" s="89" t="s">
        <v>5158</v>
      </c>
      <c r="D472" s="89" t="s">
        <v>4202</v>
      </c>
      <c r="E472" s="89" t="s">
        <v>4219</v>
      </c>
      <c r="F472" s="89" t="s">
        <v>4295</v>
      </c>
      <c r="G472" s="89" t="s">
        <v>4296</v>
      </c>
      <c r="H472" s="89" t="s">
        <v>4297</v>
      </c>
      <c r="I472" s="89">
        <v>0.6</v>
      </c>
      <c r="J472" s="90" t="s">
        <v>4254</v>
      </c>
      <c r="K472" s="90" t="s">
        <v>4424</v>
      </c>
      <c r="L472" s="90" t="s">
        <v>4630</v>
      </c>
      <c r="M472" s="88">
        <v>43661</v>
      </c>
    </row>
    <row r="473" spans="1:13" ht="45" x14ac:dyDescent="0.25">
      <c r="A473" s="89">
        <v>1472</v>
      </c>
      <c r="B473" s="88">
        <v>43552</v>
      </c>
      <c r="C473" s="89" t="s">
        <v>5159</v>
      </c>
      <c r="D473" s="89" t="s">
        <v>4202</v>
      </c>
      <c r="E473" s="89" t="s">
        <v>4219</v>
      </c>
      <c r="F473" s="89" t="s">
        <v>4295</v>
      </c>
      <c r="G473" s="89" t="s">
        <v>4296</v>
      </c>
      <c r="H473" s="89" t="s">
        <v>4297</v>
      </c>
      <c r="I473" s="89">
        <v>19.899999999999999</v>
      </c>
      <c r="J473" s="90" t="s">
        <v>4247</v>
      </c>
      <c r="K473" s="90" t="s">
        <v>5160</v>
      </c>
      <c r="L473" s="90" t="s">
        <v>5124</v>
      </c>
      <c r="M473" s="88">
        <v>43963</v>
      </c>
    </row>
    <row r="474" spans="1:13" ht="45" x14ac:dyDescent="0.25">
      <c r="A474" s="89">
        <v>3473</v>
      </c>
      <c r="B474" s="88">
        <v>43552</v>
      </c>
      <c r="C474" s="89" t="s">
        <v>5161</v>
      </c>
      <c r="D474" s="89" t="s">
        <v>4202</v>
      </c>
      <c r="E474" s="89" t="s">
        <v>4219</v>
      </c>
      <c r="F474" s="89" t="s">
        <v>4295</v>
      </c>
      <c r="G474" s="89" t="s">
        <v>4296</v>
      </c>
      <c r="H474" s="89" t="s">
        <v>4297</v>
      </c>
      <c r="I474" s="89">
        <v>19.899999999999999</v>
      </c>
      <c r="J474" s="90" t="s">
        <v>4247</v>
      </c>
      <c r="K474" s="90" t="s">
        <v>5160</v>
      </c>
      <c r="L474" s="90" t="s">
        <v>5124</v>
      </c>
      <c r="M474" s="88">
        <v>43963</v>
      </c>
    </row>
    <row r="475" spans="1:13" ht="45" x14ac:dyDescent="0.25">
      <c r="A475" s="89">
        <v>1473</v>
      </c>
      <c r="B475" s="88">
        <v>43553</v>
      </c>
      <c r="C475" s="89" t="s">
        <v>5162</v>
      </c>
      <c r="D475" s="89" t="s">
        <v>4202</v>
      </c>
      <c r="E475" s="89" t="s">
        <v>4219</v>
      </c>
      <c r="F475" s="89" t="s">
        <v>4295</v>
      </c>
      <c r="G475" s="89" t="s">
        <v>4296</v>
      </c>
      <c r="H475" s="89" t="s">
        <v>4297</v>
      </c>
      <c r="I475" s="89">
        <v>200</v>
      </c>
      <c r="J475" s="90" t="s">
        <v>4227</v>
      </c>
      <c r="K475" s="90" t="s">
        <v>5163</v>
      </c>
      <c r="L475" s="90" t="s">
        <v>5164</v>
      </c>
      <c r="M475" s="88">
        <v>44075</v>
      </c>
    </row>
    <row r="476" spans="1:13" ht="45" x14ac:dyDescent="0.25">
      <c r="A476" s="89">
        <v>1474</v>
      </c>
      <c r="B476" s="88">
        <v>43556</v>
      </c>
      <c r="C476" s="89" t="s">
        <v>5165</v>
      </c>
      <c r="D476" s="89" t="s">
        <v>4202</v>
      </c>
      <c r="E476" s="89" t="s">
        <v>4204</v>
      </c>
      <c r="F476" s="89" t="s">
        <v>4295</v>
      </c>
      <c r="G476" s="89" t="s">
        <v>4296</v>
      </c>
      <c r="H476" s="89" t="s">
        <v>4297</v>
      </c>
      <c r="I476" s="89">
        <v>4.1000000000000002E-2</v>
      </c>
      <c r="J476" s="90" t="s">
        <v>4224</v>
      </c>
      <c r="K476" s="90" t="s">
        <v>4225</v>
      </c>
      <c r="L476" s="90" t="s">
        <v>5157</v>
      </c>
      <c r="M476" s="88">
        <v>43774</v>
      </c>
    </row>
    <row r="477" spans="1:13" ht="45" x14ac:dyDescent="0.25">
      <c r="A477" s="89">
        <v>1475</v>
      </c>
      <c r="B477" s="88">
        <v>43556</v>
      </c>
      <c r="C477" s="89" t="s">
        <v>5166</v>
      </c>
      <c r="D477" s="89" t="s">
        <v>4202</v>
      </c>
      <c r="E477" s="89" t="s">
        <v>4219</v>
      </c>
      <c r="F477" s="89" t="s">
        <v>4295</v>
      </c>
      <c r="G477" s="89" t="s">
        <v>4296</v>
      </c>
      <c r="H477" s="89" t="s">
        <v>4297</v>
      </c>
      <c r="I477" s="89">
        <v>0.105</v>
      </c>
      <c r="J477" s="90" t="s">
        <v>4208</v>
      </c>
      <c r="K477" s="90" t="s">
        <v>4336</v>
      </c>
      <c r="L477" s="90" t="s">
        <v>5167</v>
      </c>
      <c r="M477" s="88">
        <v>43707</v>
      </c>
    </row>
    <row r="478" spans="1:13" ht="45" x14ac:dyDescent="0.25">
      <c r="A478" s="89">
        <v>1476</v>
      </c>
      <c r="B478" s="88">
        <v>43557</v>
      </c>
      <c r="C478" s="89" t="s">
        <v>5168</v>
      </c>
      <c r="D478" s="89" t="s">
        <v>4202</v>
      </c>
      <c r="E478" s="89" t="s">
        <v>4219</v>
      </c>
      <c r="F478" s="89" t="s">
        <v>4295</v>
      </c>
      <c r="G478" s="89" t="s">
        <v>4296</v>
      </c>
      <c r="H478" s="89" t="s">
        <v>4297</v>
      </c>
      <c r="I478" s="89">
        <v>8.2299999999999998E-2</v>
      </c>
      <c r="J478" s="90" t="s">
        <v>4208</v>
      </c>
      <c r="K478" s="90" t="s">
        <v>4209</v>
      </c>
      <c r="L478" s="90" t="s">
        <v>5167</v>
      </c>
      <c r="M478" s="88">
        <v>43707</v>
      </c>
    </row>
    <row r="479" spans="1:13" ht="56.25" x14ac:dyDescent="0.25">
      <c r="A479" s="89">
        <v>3474</v>
      </c>
      <c r="B479" s="88">
        <v>43557</v>
      </c>
      <c r="C479" s="89" t="s">
        <v>5169</v>
      </c>
      <c r="D479" s="89" t="s">
        <v>4202</v>
      </c>
      <c r="E479" s="89" t="s">
        <v>4219</v>
      </c>
      <c r="F479" s="89" t="s">
        <v>4295</v>
      </c>
      <c r="G479" s="89" t="s">
        <v>4296</v>
      </c>
      <c r="H479" s="89" t="s">
        <v>4297</v>
      </c>
      <c r="I479" s="89">
        <v>0.35</v>
      </c>
      <c r="J479" s="90" t="s">
        <v>4227</v>
      </c>
      <c r="K479" s="90" t="s">
        <v>4658</v>
      </c>
      <c r="L479" s="90" t="s">
        <v>5170</v>
      </c>
      <c r="M479" s="88">
        <v>43739</v>
      </c>
    </row>
    <row r="480" spans="1:13" ht="22.5" x14ac:dyDescent="0.25">
      <c r="A480" s="89">
        <v>1479</v>
      </c>
      <c r="B480" s="88">
        <v>43559</v>
      </c>
      <c r="C480" s="89" t="s">
        <v>5171</v>
      </c>
      <c r="D480" s="89" t="s">
        <v>4202</v>
      </c>
      <c r="E480" s="89" t="s">
        <v>4219</v>
      </c>
      <c r="F480" s="89" t="s">
        <v>4295</v>
      </c>
      <c r="G480" s="89" t="s">
        <v>4296</v>
      </c>
      <c r="H480" s="89" t="s">
        <v>4297</v>
      </c>
      <c r="I480" s="89">
        <v>9.9</v>
      </c>
      <c r="J480" s="90" t="s">
        <v>4247</v>
      </c>
      <c r="K480" s="90" t="s">
        <v>4317</v>
      </c>
      <c r="L480" s="90" t="s">
        <v>5142</v>
      </c>
      <c r="M480" s="88">
        <v>43831</v>
      </c>
    </row>
    <row r="481" spans="1:13" ht="45" x14ac:dyDescent="0.25">
      <c r="A481" s="89">
        <v>1481</v>
      </c>
      <c r="B481" s="88">
        <v>43560</v>
      </c>
      <c r="C481" s="89" t="s">
        <v>5172</v>
      </c>
      <c r="D481" s="89" t="s">
        <v>4202</v>
      </c>
      <c r="E481" s="89" t="s">
        <v>4219</v>
      </c>
      <c r="F481" s="89" t="s">
        <v>4295</v>
      </c>
      <c r="G481" s="89" t="s">
        <v>4296</v>
      </c>
      <c r="H481" s="89" t="s">
        <v>4297</v>
      </c>
      <c r="I481" s="89">
        <v>0.105</v>
      </c>
      <c r="J481" s="90" t="s">
        <v>4208</v>
      </c>
      <c r="K481" s="90" t="s">
        <v>4263</v>
      </c>
      <c r="L481" s="90" t="s">
        <v>5173</v>
      </c>
      <c r="M481" s="88">
        <v>43761</v>
      </c>
    </row>
    <row r="482" spans="1:13" ht="33.75" x14ac:dyDescent="0.25">
      <c r="A482" s="89">
        <v>3475</v>
      </c>
      <c r="B482" s="88">
        <v>43566</v>
      </c>
      <c r="C482" s="89" t="s">
        <v>5174</v>
      </c>
      <c r="D482" s="89" t="s">
        <v>4202</v>
      </c>
      <c r="E482" s="89" t="s">
        <v>4204</v>
      </c>
      <c r="F482" s="89" t="s">
        <v>4295</v>
      </c>
      <c r="G482" s="89" t="s">
        <v>4296</v>
      </c>
      <c r="H482" s="89" t="s">
        <v>4297</v>
      </c>
      <c r="I482" s="89">
        <v>100</v>
      </c>
      <c r="J482" s="90" t="s">
        <v>4231</v>
      </c>
      <c r="K482" s="90" t="s">
        <v>5175</v>
      </c>
      <c r="L482" s="90" t="s">
        <v>5170</v>
      </c>
      <c r="M482" s="88">
        <v>44561</v>
      </c>
    </row>
    <row r="483" spans="1:13" ht="33.75" x14ac:dyDescent="0.25">
      <c r="A483" s="89">
        <v>183</v>
      </c>
      <c r="B483" s="88">
        <v>43585</v>
      </c>
      <c r="C483" s="89" t="s">
        <v>5176</v>
      </c>
      <c r="D483" s="89" t="s">
        <v>4202</v>
      </c>
      <c r="E483" s="89" t="s">
        <v>4204</v>
      </c>
      <c r="F483" s="89" t="s">
        <v>4295</v>
      </c>
      <c r="G483" s="89" t="s">
        <v>4296</v>
      </c>
      <c r="H483" s="89" t="s">
        <v>4297</v>
      </c>
      <c r="I483" s="89">
        <v>8</v>
      </c>
      <c r="J483" s="90" t="s">
        <v>4236</v>
      </c>
      <c r="K483" s="90" t="s">
        <v>4243</v>
      </c>
      <c r="L483" s="90" t="s">
        <v>5056</v>
      </c>
      <c r="M483" s="88">
        <v>44197</v>
      </c>
    </row>
    <row r="484" spans="1:13" ht="22.5" x14ac:dyDescent="0.25">
      <c r="A484" s="89">
        <v>1491</v>
      </c>
      <c r="B484" s="88">
        <v>43594</v>
      </c>
      <c r="C484" s="89" t="s">
        <v>5177</v>
      </c>
      <c r="D484" s="89" t="s">
        <v>4202</v>
      </c>
      <c r="E484" s="89" t="s">
        <v>4219</v>
      </c>
      <c r="F484" s="89" t="s">
        <v>4295</v>
      </c>
      <c r="G484" s="89" t="s">
        <v>4296</v>
      </c>
      <c r="H484" s="89" t="s">
        <v>4297</v>
      </c>
      <c r="I484" s="89">
        <v>0.7</v>
      </c>
      <c r="J484" s="90" t="s">
        <v>4249</v>
      </c>
      <c r="K484" s="90" t="s">
        <v>5178</v>
      </c>
      <c r="L484" s="90" t="s">
        <v>5142</v>
      </c>
      <c r="M484" s="88">
        <v>43769</v>
      </c>
    </row>
    <row r="485" spans="1:13" ht="22.5" x14ac:dyDescent="0.25">
      <c r="A485" s="89">
        <v>1492</v>
      </c>
      <c r="B485" s="88">
        <v>43594</v>
      </c>
      <c r="C485" s="89" t="s">
        <v>5179</v>
      </c>
      <c r="D485" s="89" t="s">
        <v>4202</v>
      </c>
      <c r="E485" s="89" t="s">
        <v>4219</v>
      </c>
      <c r="F485" s="89" t="s">
        <v>4295</v>
      </c>
      <c r="G485" s="89" t="s">
        <v>4296</v>
      </c>
      <c r="H485" s="89" t="s">
        <v>4297</v>
      </c>
      <c r="I485" s="89">
        <v>0.5</v>
      </c>
      <c r="J485" s="90" t="s">
        <v>4259</v>
      </c>
      <c r="K485" s="90" t="s">
        <v>5180</v>
      </c>
      <c r="L485" s="90" t="s">
        <v>5142</v>
      </c>
      <c r="M485" s="88">
        <v>43769</v>
      </c>
    </row>
    <row r="486" spans="1:13" ht="22.5" x14ac:dyDescent="0.25">
      <c r="A486" s="89">
        <v>1499</v>
      </c>
      <c r="B486" s="88">
        <v>43594</v>
      </c>
      <c r="C486" s="89" t="s">
        <v>5181</v>
      </c>
      <c r="D486" s="89" t="s">
        <v>4202</v>
      </c>
      <c r="E486" s="89" t="s">
        <v>4219</v>
      </c>
      <c r="F486" s="89" t="s">
        <v>4295</v>
      </c>
      <c r="G486" s="89" t="s">
        <v>4296</v>
      </c>
      <c r="H486" s="89" t="s">
        <v>4297</v>
      </c>
      <c r="I486" s="89">
        <v>1.1000000000000001</v>
      </c>
      <c r="J486" s="90" t="s">
        <v>4308</v>
      </c>
      <c r="K486" s="90" t="s">
        <v>4478</v>
      </c>
      <c r="L486" s="90" t="s">
        <v>5142</v>
      </c>
      <c r="M486" s="88">
        <v>43769</v>
      </c>
    </row>
    <row r="487" spans="1:13" ht="22.5" x14ac:dyDescent="0.25">
      <c r="A487" s="89">
        <v>1500</v>
      </c>
      <c r="B487" s="88">
        <v>43594</v>
      </c>
      <c r="C487" s="89" t="s">
        <v>5182</v>
      </c>
      <c r="D487" s="89" t="s">
        <v>4202</v>
      </c>
      <c r="E487" s="89" t="s">
        <v>4219</v>
      </c>
      <c r="F487" s="89" t="s">
        <v>4295</v>
      </c>
      <c r="G487" s="89" t="s">
        <v>4296</v>
      </c>
      <c r="H487" s="89" t="s">
        <v>4297</v>
      </c>
      <c r="I487" s="89">
        <v>0.2</v>
      </c>
      <c r="J487" s="90" t="s">
        <v>4222</v>
      </c>
      <c r="K487" s="90" t="s">
        <v>4223</v>
      </c>
      <c r="L487" s="90" t="s">
        <v>5142</v>
      </c>
      <c r="M487" s="88">
        <v>43769</v>
      </c>
    </row>
    <row r="488" spans="1:13" ht="45" x14ac:dyDescent="0.25">
      <c r="A488" s="89">
        <v>389</v>
      </c>
      <c r="B488" s="88">
        <v>43597</v>
      </c>
      <c r="C488" s="89" t="s">
        <v>5183</v>
      </c>
      <c r="D488" s="89" t="s">
        <v>4202</v>
      </c>
      <c r="E488" s="89" t="s">
        <v>4204</v>
      </c>
      <c r="F488" s="89" t="s">
        <v>4295</v>
      </c>
      <c r="G488" s="89" t="s">
        <v>4296</v>
      </c>
      <c r="H488" s="89" t="s">
        <v>4297</v>
      </c>
      <c r="I488" s="89">
        <v>19.899999999999999</v>
      </c>
      <c r="J488" s="90" t="s">
        <v>4224</v>
      </c>
      <c r="K488" s="90" t="s">
        <v>4265</v>
      </c>
      <c r="L488" s="90" t="s">
        <v>5184</v>
      </c>
      <c r="M488" s="88">
        <v>44450</v>
      </c>
    </row>
    <row r="489" spans="1:13" ht="45" x14ac:dyDescent="0.25">
      <c r="A489" s="89">
        <v>1387</v>
      </c>
      <c r="B489" s="88">
        <v>43606</v>
      </c>
      <c r="C489" s="89" t="s">
        <v>5185</v>
      </c>
      <c r="D489" s="89" t="s">
        <v>4202</v>
      </c>
      <c r="E489" s="89" t="s">
        <v>4204</v>
      </c>
      <c r="F489" s="89" t="s">
        <v>4295</v>
      </c>
      <c r="G489" s="89" t="s">
        <v>4296</v>
      </c>
      <c r="H489" s="89" t="s">
        <v>4297</v>
      </c>
      <c r="I489" s="89">
        <v>1</v>
      </c>
      <c r="J489" s="90" t="s">
        <v>4205</v>
      </c>
      <c r="K489" s="90" t="s">
        <v>4264</v>
      </c>
      <c r="L489" s="90" t="s">
        <v>5186</v>
      </c>
      <c r="M489" s="88">
        <v>43972</v>
      </c>
    </row>
    <row r="490" spans="1:13" ht="45" x14ac:dyDescent="0.25">
      <c r="A490" s="89">
        <v>1388</v>
      </c>
      <c r="B490" s="88">
        <v>43606</v>
      </c>
      <c r="C490" s="89" t="s">
        <v>5187</v>
      </c>
      <c r="D490" s="89" t="s">
        <v>4202</v>
      </c>
      <c r="E490" s="89" t="s">
        <v>4204</v>
      </c>
      <c r="F490" s="89" t="s">
        <v>4295</v>
      </c>
      <c r="G490" s="89" t="s">
        <v>4296</v>
      </c>
      <c r="H490" s="89" t="s">
        <v>4297</v>
      </c>
      <c r="I490" s="89">
        <v>0.5</v>
      </c>
      <c r="J490" s="90" t="s">
        <v>4205</v>
      </c>
      <c r="K490" s="90" t="s">
        <v>4264</v>
      </c>
      <c r="L490" s="90" t="s">
        <v>5186</v>
      </c>
      <c r="M490" s="88">
        <v>44000</v>
      </c>
    </row>
    <row r="491" spans="1:13" ht="45" x14ac:dyDescent="0.25">
      <c r="A491" s="89">
        <v>593</v>
      </c>
      <c r="B491" s="88">
        <v>43607</v>
      </c>
      <c r="C491" s="89" t="s">
        <v>5188</v>
      </c>
      <c r="D491" s="89" t="s">
        <v>4202</v>
      </c>
      <c r="E491" s="89" t="s">
        <v>4219</v>
      </c>
      <c r="F491" s="89" t="s">
        <v>4295</v>
      </c>
      <c r="G491" s="89" t="s">
        <v>4296</v>
      </c>
      <c r="H491" s="89" t="s">
        <v>4297</v>
      </c>
      <c r="I491" s="89">
        <v>0.46</v>
      </c>
      <c r="J491" s="90" t="s">
        <v>4214</v>
      </c>
      <c r="K491" s="90" t="s">
        <v>5189</v>
      </c>
      <c r="L491" s="90" t="s">
        <v>4448</v>
      </c>
      <c r="M491" s="88">
        <v>43936</v>
      </c>
    </row>
    <row r="492" spans="1:13" ht="45" x14ac:dyDescent="0.25">
      <c r="A492" s="89">
        <v>1503</v>
      </c>
      <c r="B492" s="88">
        <v>43607</v>
      </c>
      <c r="C492" s="89" t="s">
        <v>5190</v>
      </c>
      <c r="D492" s="89" t="s">
        <v>4202</v>
      </c>
      <c r="E492" s="89" t="s">
        <v>4219</v>
      </c>
      <c r="F492" s="89" t="s">
        <v>4295</v>
      </c>
      <c r="G492" s="89" t="s">
        <v>4296</v>
      </c>
      <c r="H492" s="89" t="s">
        <v>4297</v>
      </c>
      <c r="I492" s="89">
        <v>6.633E-2</v>
      </c>
      <c r="J492" s="90" t="s">
        <v>4208</v>
      </c>
      <c r="K492" s="90" t="s">
        <v>4312</v>
      </c>
      <c r="L492" s="90" t="s">
        <v>5191</v>
      </c>
      <c r="M492" s="88">
        <v>43799</v>
      </c>
    </row>
    <row r="493" spans="1:13" ht="45" x14ac:dyDescent="0.25">
      <c r="A493" s="89">
        <v>1504</v>
      </c>
      <c r="B493" s="88">
        <v>43607</v>
      </c>
      <c r="C493" s="89" t="s">
        <v>5192</v>
      </c>
      <c r="D493" s="89" t="s">
        <v>4202</v>
      </c>
      <c r="E493" s="89" t="s">
        <v>4219</v>
      </c>
      <c r="F493" s="89" t="s">
        <v>4295</v>
      </c>
      <c r="G493" s="89" t="s">
        <v>4296</v>
      </c>
      <c r="H493" s="89" t="s">
        <v>4297</v>
      </c>
      <c r="I493" s="89">
        <v>1.1050000000000001E-2</v>
      </c>
      <c r="J493" s="90" t="s">
        <v>4208</v>
      </c>
      <c r="K493" s="90" t="s">
        <v>4312</v>
      </c>
      <c r="L493" s="90" t="s">
        <v>5191</v>
      </c>
      <c r="M493" s="88">
        <v>43770</v>
      </c>
    </row>
    <row r="494" spans="1:13" ht="22.5" x14ac:dyDescent="0.25">
      <c r="A494" s="89">
        <v>1505</v>
      </c>
      <c r="B494" s="88">
        <v>43608</v>
      </c>
      <c r="C494" s="89" t="s">
        <v>5193</v>
      </c>
      <c r="D494" s="89" t="s">
        <v>4202</v>
      </c>
      <c r="E494" s="89" t="s">
        <v>4219</v>
      </c>
      <c r="F494" s="89" t="s">
        <v>4295</v>
      </c>
      <c r="G494" s="89" t="s">
        <v>4296</v>
      </c>
      <c r="H494" s="89" t="s">
        <v>4297</v>
      </c>
      <c r="I494" s="89">
        <v>50</v>
      </c>
      <c r="J494" s="90" t="s">
        <v>4236</v>
      </c>
      <c r="K494" s="90" t="s">
        <v>5194</v>
      </c>
      <c r="L494" s="90" t="s">
        <v>5195</v>
      </c>
      <c r="M494" s="88">
        <v>44742</v>
      </c>
    </row>
    <row r="495" spans="1:13" ht="33.75" x14ac:dyDescent="0.25">
      <c r="A495" s="89">
        <v>1216</v>
      </c>
      <c r="B495" s="88">
        <v>43612</v>
      </c>
      <c r="C495" s="89" t="s">
        <v>5196</v>
      </c>
      <c r="D495" s="89" t="s">
        <v>4202</v>
      </c>
      <c r="E495" s="89" t="s">
        <v>4219</v>
      </c>
      <c r="F495" s="89" t="s">
        <v>4295</v>
      </c>
      <c r="G495" s="89" t="s">
        <v>4296</v>
      </c>
      <c r="H495" s="89" t="s">
        <v>4297</v>
      </c>
      <c r="I495" s="89">
        <v>0.96</v>
      </c>
      <c r="J495" s="90" t="s">
        <v>4208</v>
      </c>
      <c r="K495" s="90" t="s">
        <v>4511</v>
      </c>
      <c r="L495" s="90" t="s">
        <v>4448</v>
      </c>
      <c r="M495" s="88">
        <v>43936</v>
      </c>
    </row>
    <row r="496" spans="1:13" ht="45" x14ac:dyDescent="0.25">
      <c r="A496" s="89">
        <v>1507</v>
      </c>
      <c r="B496" s="88">
        <v>43613</v>
      </c>
      <c r="C496" s="89" t="s">
        <v>5197</v>
      </c>
      <c r="D496" s="89" t="s">
        <v>4202</v>
      </c>
      <c r="E496" s="89" t="s">
        <v>4219</v>
      </c>
      <c r="F496" s="89" t="s">
        <v>4295</v>
      </c>
      <c r="G496" s="89" t="s">
        <v>4296</v>
      </c>
      <c r="H496" s="89" t="s">
        <v>4297</v>
      </c>
      <c r="I496" s="89">
        <v>1.035E-2</v>
      </c>
      <c r="J496" s="90" t="s">
        <v>4249</v>
      </c>
      <c r="K496" s="90" t="s">
        <v>4289</v>
      </c>
      <c r="L496" s="90" t="s">
        <v>5198</v>
      </c>
      <c r="M496" s="88">
        <v>43936</v>
      </c>
    </row>
    <row r="497" spans="1:13" ht="56.25" x14ac:dyDescent="0.25">
      <c r="A497" s="89">
        <v>1508</v>
      </c>
      <c r="B497" s="88">
        <v>43613</v>
      </c>
      <c r="C497" s="89" t="s">
        <v>5199</v>
      </c>
      <c r="D497" s="89" t="s">
        <v>4202</v>
      </c>
      <c r="E497" s="89" t="s">
        <v>4204</v>
      </c>
      <c r="F497" s="89" t="s">
        <v>4295</v>
      </c>
      <c r="G497" s="89" t="s">
        <v>4296</v>
      </c>
      <c r="H497" s="89" t="s">
        <v>4297</v>
      </c>
      <c r="I497" s="89">
        <v>8.6400000000000001E-3</v>
      </c>
      <c r="J497" s="90" t="s">
        <v>4272</v>
      </c>
      <c r="K497" s="90" t="s">
        <v>4273</v>
      </c>
      <c r="L497" s="90" t="s">
        <v>5200</v>
      </c>
      <c r="M497" s="88">
        <v>43707</v>
      </c>
    </row>
    <row r="498" spans="1:13" ht="56.25" x14ac:dyDescent="0.25">
      <c r="A498" s="89">
        <v>3476</v>
      </c>
      <c r="B498" s="88">
        <v>43627</v>
      </c>
      <c r="C498" s="89" t="s">
        <v>5201</v>
      </c>
      <c r="D498" s="89" t="s">
        <v>4202</v>
      </c>
      <c r="E498" s="89" t="s">
        <v>4204</v>
      </c>
      <c r="F498" s="89" t="s">
        <v>4295</v>
      </c>
      <c r="G498" s="89" t="s">
        <v>4296</v>
      </c>
      <c r="H498" s="89" t="s">
        <v>4297</v>
      </c>
      <c r="I498" s="89">
        <v>60</v>
      </c>
      <c r="J498" s="90" t="s">
        <v>24</v>
      </c>
      <c r="K498" s="90" t="s">
        <v>4213</v>
      </c>
      <c r="L498" s="90" t="s">
        <v>5202</v>
      </c>
      <c r="M498" s="88">
        <v>44197</v>
      </c>
    </row>
    <row r="499" spans="1:13" ht="45" x14ac:dyDescent="0.25">
      <c r="A499" s="89">
        <v>390</v>
      </c>
      <c r="B499" s="88">
        <v>43628</v>
      </c>
      <c r="C499" s="89" t="s">
        <v>5203</v>
      </c>
      <c r="D499" s="89" t="s">
        <v>4202</v>
      </c>
      <c r="E499" s="89" t="s">
        <v>4204</v>
      </c>
      <c r="F499" s="89" t="s">
        <v>4295</v>
      </c>
      <c r="G499" s="89" t="s">
        <v>4296</v>
      </c>
      <c r="H499" s="89" t="s">
        <v>4297</v>
      </c>
      <c r="I499" s="89">
        <v>19.899999999999999</v>
      </c>
      <c r="J499" s="90" t="s">
        <v>4224</v>
      </c>
      <c r="K499" s="90" t="s">
        <v>4265</v>
      </c>
      <c r="L499" s="90" t="s">
        <v>5204</v>
      </c>
      <c r="M499" s="88">
        <v>44450</v>
      </c>
    </row>
    <row r="500" spans="1:13" ht="45" x14ac:dyDescent="0.25">
      <c r="A500" s="89">
        <v>379</v>
      </c>
      <c r="B500" s="88">
        <v>43629</v>
      </c>
      <c r="C500" s="89" t="s">
        <v>5205</v>
      </c>
      <c r="D500" s="89" t="s">
        <v>4202</v>
      </c>
      <c r="E500" s="89" t="s">
        <v>4203</v>
      </c>
      <c r="F500" s="89" t="s">
        <v>4295</v>
      </c>
      <c r="G500" s="89" t="s">
        <v>4296</v>
      </c>
      <c r="H500" s="89" t="s">
        <v>4297</v>
      </c>
      <c r="I500" s="89">
        <v>19.899999999999999</v>
      </c>
      <c r="J500" s="90" t="s">
        <v>4308</v>
      </c>
      <c r="K500" s="90" t="s">
        <v>4801</v>
      </c>
      <c r="L500" s="90" t="s">
        <v>5206</v>
      </c>
      <c r="M500" s="88">
        <v>44346</v>
      </c>
    </row>
    <row r="501" spans="1:13" ht="45" x14ac:dyDescent="0.25">
      <c r="A501" s="89">
        <v>380</v>
      </c>
      <c r="B501" s="88">
        <v>43629</v>
      </c>
      <c r="C501" s="89" t="s">
        <v>5207</v>
      </c>
      <c r="D501" s="89" t="s">
        <v>4202</v>
      </c>
      <c r="E501" s="89" t="s">
        <v>4203</v>
      </c>
      <c r="F501" s="89" t="s">
        <v>4295</v>
      </c>
      <c r="G501" s="89" t="s">
        <v>4296</v>
      </c>
      <c r="H501" s="89" t="s">
        <v>4297</v>
      </c>
      <c r="I501" s="89">
        <v>19.899999999999999</v>
      </c>
      <c r="J501" s="90" t="s">
        <v>4308</v>
      </c>
      <c r="K501" s="90" t="s">
        <v>4801</v>
      </c>
      <c r="L501" s="90" t="s">
        <v>5208</v>
      </c>
      <c r="M501" s="88">
        <v>44039</v>
      </c>
    </row>
    <row r="502" spans="1:13" ht="45" x14ac:dyDescent="0.25">
      <c r="A502" s="89">
        <v>388</v>
      </c>
      <c r="B502" s="88">
        <v>43629</v>
      </c>
      <c r="C502" s="89" t="s">
        <v>5209</v>
      </c>
      <c r="D502" s="89" t="s">
        <v>4202</v>
      </c>
      <c r="E502" s="89" t="s">
        <v>4204</v>
      </c>
      <c r="F502" s="89" t="s">
        <v>4295</v>
      </c>
      <c r="G502" s="89" t="s">
        <v>4296</v>
      </c>
      <c r="H502" s="89" t="s">
        <v>4297</v>
      </c>
      <c r="I502" s="89">
        <v>19.899999999999999</v>
      </c>
      <c r="J502" s="90" t="s">
        <v>4224</v>
      </c>
      <c r="K502" s="90" t="s">
        <v>4265</v>
      </c>
      <c r="L502" s="90" t="s">
        <v>5210</v>
      </c>
      <c r="M502" s="88">
        <v>44012</v>
      </c>
    </row>
    <row r="503" spans="1:13" ht="33.75" x14ac:dyDescent="0.25">
      <c r="A503" s="89">
        <v>1539</v>
      </c>
      <c r="B503" s="88">
        <v>43649</v>
      </c>
      <c r="C503" s="89" t="s">
        <v>5213</v>
      </c>
      <c r="D503" s="89" t="s">
        <v>4202</v>
      </c>
      <c r="E503" s="89" t="s">
        <v>4219</v>
      </c>
      <c r="F503" s="89" t="s">
        <v>4295</v>
      </c>
      <c r="G503" s="89" t="s">
        <v>4296</v>
      </c>
      <c r="H503" s="89" t="s">
        <v>4297</v>
      </c>
      <c r="I503" s="89">
        <v>5</v>
      </c>
      <c r="J503" s="90" t="s">
        <v>4247</v>
      </c>
      <c r="K503" s="90" t="s">
        <v>5214</v>
      </c>
      <c r="L503" s="90" t="s">
        <v>5215</v>
      </c>
      <c r="M503" s="88">
        <v>44377</v>
      </c>
    </row>
    <row r="504" spans="1:13" ht="45" x14ac:dyDescent="0.25">
      <c r="A504" s="89">
        <v>1524</v>
      </c>
      <c r="B504" s="88">
        <v>43656</v>
      </c>
      <c r="C504" s="89" t="s">
        <v>5216</v>
      </c>
      <c r="D504" s="89" t="s">
        <v>4202</v>
      </c>
      <c r="E504" s="89" t="s">
        <v>4219</v>
      </c>
      <c r="F504" s="89" t="s">
        <v>4295</v>
      </c>
      <c r="G504" s="89" t="s">
        <v>4296</v>
      </c>
      <c r="H504" s="89" t="s">
        <v>4297</v>
      </c>
      <c r="I504" s="89">
        <v>22</v>
      </c>
      <c r="J504" s="90" t="s">
        <v>4236</v>
      </c>
      <c r="K504" s="90" t="s">
        <v>4243</v>
      </c>
      <c r="L504" s="90" t="s">
        <v>5056</v>
      </c>
      <c r="M504" s="88">
        <v>44197</v>
      </c>
    </row>
    <row r="505" spans="1:13" ht="45" x14ac:dyDescent="0.25">
      <c r="A505" s="89">
        <v>1525</v>
      </c>
      <c r="B505" s="88">
        <v>43658</v>
      </c>
      <c r="C505" s="89" t="s">
        <v>5217</v>
      </c>
      <c r="D505" s="89" t="s">
        <v>4202</v>
      </c>
      <c r="E505" s="89" t="s">
        <v>4219</v>
      </c>
      <c r="F505" s="89" t="s">
        <v>4295</v>
      </c>
      <c r="G505" s="89" t="s">
        <v>4296</v>
      </c>
      <c r="H505" s="89" t="s">
        <v>4297</v>
      </c>
      <c r="I505" s="89">
        <v>9.9</v>
      </c>
      <c r="J505" s="90" t="s">
        <v>4277</v>
      </c>
      <c r="K505" s="90" t="s">
        <v>5218</v>
      </c>
      <c r="L505" s="90" t="s">
        <v>5219</v>
      </c>
      <c r="M505" s="88">
        <v>44560</v>
      </c>
    </row>
    <row r="506" spans="1:13" ht="45" x14ac:dyDescent="0.25">
      <c r="A506" s="89">
        <v>1526</v>
      </c>
      <c r="B506" s="88">
        <v>43658</v>
      </c>
      <c r="C506" s="89" t="s">
        <v>5220</v>
      </c>
      <c r="D506" s="89" t="s">
        <v>4202</v>
      </c>
      <c r="E506" s="89" t="s">
        <v>4219</v>
      </c>
      <c r="F506" s="89" t="s">
        <v>4295</v>
      </c>
      <c r="G506" s="89" t="s">
        <v>4296</v>
      </c>
      <c r="H506" s="89" t="s">
        <v>4297</v>
      </c>
      <c r="I506" s="89">
        <v>19.8</v>
      </c>
      <c r="J506" s="90" t="s">
        <v>4308</v>
      </c>
      <c r="K506" s="90" t="s">
        <v>4492</v>
      </c>
      <c r="L506" s="90" t="s">
        <v>5221</v>
      </c>
      <c r="M506" s="88">
        <v>44560</v>
      </c>
    </row>
    <row r="507" spans="1:13" ht="45" x14ac:dyDescent="0.25">
      <c r="A507" s="89">
        <v>1527</v>
      </c>
      <c r="B507" s="88">
        <v>43660</v>
      </c>
      <c r="C507" s="89" t="s">
        <v>5222</v>
      </c>
      <c r="D507" s="89" t="s">
        <v>4202</v>
      </c>
      <c r="E507" s="89" t="s">
        <v>4219</v>
      </c>
      <c r="F507" s="89" t="s">
        <v>4295</v>
      </c>
      <c r="G507" s="89" t="s">
        <v>4296</v>
      </c>
      <c r="H507" s="89" t="s">
        <v>4297</v>
      </c>
      <c r="I507" s="89">
        <v>19.8</v>
      </c>
      <c r="J507" s="90" t="s">
        <v>4233</v>
      </c>
      <c r="K507" s="90" t="s">
        <v>5223</v>
      </c>
      <c r="L507" s="90" t="s">
        <v>5224</v>
      </c>
      <c r="M507" s="88">
        <v>44560</v>
      </c>
    </row>
    <row r="508" spans="1:13" ht="45" x14ac:dyDescent="0.25">
      <c r="A508" s="89">
        <v>1528</v>
      </c>
      <c r="B508" s="88">
        <v>43660</v>
      </c>
      <c r="C508" s="89" t="s">
        <v>5225</v>
      </c>
      <c r="D508" s="89" t="s">
        <v>4202</v>
      </c>
      <c r="E508" s="89" t="s">
        <v>4204</v>
      </c>
      <c r="F508" s="89" t="s">
        <v>4295</v>
      </c>
      <c r="G508" s="89" t="s">
        <v>4296</v>
      </c>
      <c r="H508" s="89" t="s">
        <v>4297</v>
      </c>
      <c r="I508" s="89">
        <v>9.9</v>
      </c>
      <c r="J508" s="90" t="s">
        <v>4214</v>
      </c>
      <c r="K508" s="90" t="s">
        <v>5226</v>
      </c>
      <c r="L508" s="90" t="s">
        <v>5227</v>
      </c>
      <c r="M508" s="88">
        <v>43800</v>
      </c>
    </row>
    <row r="509" spans="1:13" ht="33.75" x14ac:dyDescent="0.25">
      <c r="A509" s="89">
        <v>1529</v>
      </c>
      <c r="B509" s="88">
        <v>43661</v>
      </c>
      <c r="C509" s="89" t="s">
        <v>5228</v>
      </c>
      <c r="D509" s="89" t="s">
        <v>4202</v>
      </c>
      <c r="E509" s="89" t="s">
        <v>4219</v>
      </c>
      <c r="F509" s="89" t="s">
        <v>4295</v>
      </c>
      <c r="G509" s="89" t="s">
        <v>4296</v>
      </c>
      <c r="H509" s="89" t="s">
        <v>4297</v>
      </c>
      <c r="I509" s="89">
        <v>0.1056</v>
      </c>
      <c r="J509" s="90" t="s">
        <v>4308</v>
      </c>
      <c r="K509" s="90" t="s">
        <v>4801</v>
      </c>
      <c r="L509" s="90" t="s">
        <v>4448</v>
      </c>
      <c r="M509" s="88">
        <v>43966</v>
      </c>
    </row>
    <row r="510" spans="1:13" ht="33.75" x14ac:dyDescent="0.25">
      <c r="A510" s="89">
        <v>1530</v>
      </c>
      <c r="B510" s="88">
        <v>43661</v>
      </c>
      <c r="C510" s="89" t="s">
        <v>5229</v>
      </c>
      <c r="D510" s="89" t="s">
        <v>4202</v>
      </c>
      <c r="E510" s="89" t="s">
        <v>4219</v>
      </c>
      <c r="F510" s="89" t="s">
        <v>4295</v>
      </c>
      <c r="G510" s="89" t="s">
        <v>4296</v>
      </c>
      <c r="H510" s="89" t="s">
        <v>4297</v>
      </c>
      <c r="I510" s="89">
        <v>0.1056</v>
      </c>
      <c r="J510" s="90" t="s">
        <v>4308</v>
      </c>
      <c r="K510" s="90" t="s">
        <v>4801</v>
      </c>
      <c r="L510" s="90" t="s">
        <v>4448</v>
      </c>
      <c r="M510" s="88">
        <v>43966</v>
      </c>
    </row>
    <row r="511" spans="1:13" ht="45" x14ac:dyDescent="0.25">
      <c r="A511" s="89">
        <v>1531</v>
      </c>
      <c r="B511" s="88">
        <v>43661</v>
      </c>
      <c r="C511" s="89" t="s">
        <v>5230</v>
      </c>
      <c r="D511" s="89" t="s">
        <v>4202</v>
      </c>
      <c r="E511" s="89" t="s">
        <v>4219</v>
      </c>
      <c r="F511" s="89" t="s">
        <v>4295</v>
      </c>
      <c r="G511" s="89" t="s">
        <v>4296</v>
      </c>
      <c r="H511" s="89" t="s">
        <v>4297</v>
      </c>
      <c r="I511" s="89">
        <v>0.1056</v>
      </c>
      <c r="J511" s="90" t="s">
        <v>4249</v>
      </c>
      <c r="K511" s="90" t="s">
        <v>4289</v>
      </c>
      <c r="L511" s="90" t="s">
        <v>4448</v>
      </c>
      <c r="M511" s="88">
        <v>43966</v>
      </c>
    </row>
    <row r="512" spans="1:13" ht="45" x14ac:dyDescent="0.25">
      <c r="A512" s="89">
        <v>1535</v>
      </c>
      <c r="B512" s="88">
        <v>43661</v>
      </c>
      <c r="C512" s="89" t="s">
        <v>5231</v>
      </c>
      <c r="D512" s="89" t="s">
        <v>4202</v>
      </c>
      <c r="E512" s="89" t="s">
        <v>4219</v>
      </c>
      <c r="F512" s="89" t="s">
        <v>4295</v>
      </c>
      <c r="G512" s="89" t="s">
        <v>4296</v>
      </c>
      <c r="H512" s="89" t="s">
        <v>4297</v>
      </c>
      <c r="I512" s="89">
        <v>0.36</v>
      </c>
      <c r="J512" s="90" t="s">
        <v>17</v>
      </c>
      <c r="K512" s="90" t="s">
        <v>4724</v>
      </c>
      <c r="L512" s="90" t="s">
        <v>4831</v>
      </c>
      <c r="M512" s="88">
        <v>43818</v>
      </c>
    </row>
    <row r="513" spans="1:13" ht="45" x14ac:dyDescent="0.25">
      <c r="A513" s="89">
        <v>3477</v>
      </c>
      <c r="B513" s="88">
        <v>43661</v>
      </c>
      <c r="C513" s="89" t="s">
        <v>5232</v>
      </c>
      <c r="D513" s="89" t="s">
        <v>4202</v>
      </c>
      <c r="E513" s="89" t="s">
        <v>4219</v>
      </c>
      <c r="F513" s="89" t="s">
        <v>4295</v>
      </c>
      <c r="G513" s="89" t="s">
        <v>4296</v>
      </c>
      <c r="H513" s="89" t="s">
        <v>4297</v>
      </c>
      <c r="I513" s="89">
        <v>0.1056</v>
      </c>
      <c r="J513" s="90" t="s">
        <v>4308</v>
      </c>
      <c r="K513" s="90" t="s">
        <v>4801</v>
      </c>
      <c r="L513" s="90" t="s">
        <v>4448</v>
      </c>
      <c r="M513" s="88">
        <v>43966</v>
      </c>
    </row>
    <row r="514" spans="1:13" ht="22.5" x14ac:dyDescent="0.25">
      <c r="A514" s="89">
        <v>1428</v>
      </c>
      <c r="B514" s="88">
        <v>43662</v>
      </c>
      <c r="C514" s="89" t="s">
        <v>5233</v>
      </c>
      <c r="D514" s="89" t="s">
        <v>4202</v>
      </c>
      <c r="E514" s="89" t="s">
        <v>4204</v>
      </c>
      <c r="F514" s="89" t="s">
        <v>4295</v>
      </c>
      <c r="G514" s="89" t="s">
        <v>4296</v>
      </c>
      <c r="H514" s="89" t="s">
        <v>4297</v>
      </c>
      <c r="I514" s="89">
        <v>99</v>
      </c>
      <c r="J514" s="90" t="s">
        <v>4216</v>
      </c>
      <c r="K514" s="90" t="s">
        <v>5234</v>
      </c>
      <c r="L514" s="90" t="s">
        <v>5235</v>
      </c>
      <c r="M514" s="88">
        <v>44713</v>
      </c>
    </row>
    <row r="515" spans="1:13" ht="22.5" x14ac:dyDescent="0.25">
      <c r="A515" s="89">
        <v>1537</v>
      </c>
      <c r="B515" s="88">
        <v>43662</v>
      </c>
      <c r="C515" s="89" t="s">
        <v>5236</v>
      </c>
      <c r="D515" s="89" t="s">
        <v>4202</v>
      </c>
      <c r="E515" s="89" t="s">
        <v>4204</v>
      </c>
      <c r="F515" s="89" t="s">
        <v>4295</v>
      </c>
      <c r="G515" s="89" t="s">
        <v>4296</v>
      </c>
      <c r="H515" s="89" t="s">
        <v>4297</v>
      </c>
      <c r="I515" s="89">
        <v>99.9</v>
      </c>
      <c r="J515" s="90" t="s">
        <v>4216</v>
      </c>
      <c r="K515" s="90" t="s">
        <v>5234</v>
      </c>
      <c r="L515" s="90" t="s">
        <v>5237</v>
      </c>
      <c r="M515" s="88">
        <v>44562</v>
      </c>
    </row>
    <row r="516" spans="1:13" ht="56.25" x14ac:dyDescent="0.25">
      <c r="A516" s="89">
        <v>689</v>
      </c>
      <c r="B516" s="88">
        <v>43663</v>
      </c>
      <c r="C516" s="89" t="s">
        <v>5238</v>
      </c>
      <c r="D516" s="89" t="s">
        <v>4202</v>
      </c>
      <c r="E516" s="89" t="s">
        <v>4204</v>
      </c>
      <c r="F516" s="89" t="s">
        <v>4295</v>
      </c>
      <c r="G516" s="89" t="s">
        <v>4296</v>
      </c>
      <c r="H516" s="89" t="s">
        <v>4297</v>
      </c>
      <c r="I516" s="89">
        <v>19.899999999999999</v>
      </c>
      <c r="J516" s="90" t="s">
        <v>4247</v>
      </c>
      <c r="K516" s="90" t="s">
        <v>4317</v>
      </c>
      <c r="L516" s="90" t="s">
        <v>4210</v>
      </c>
      <c r="M516" s="88">
        <v>44185</v>
      </c>
    </row>
    <row r="517" spans="1:13" ht="56.25" x14ac:dyDescent="0.25">
      <c r="A517" s="89">
        <v>690</v>
      </c>
      <c r="B517" s="88">
        <v>43663</v>
      </c>
      <c r="C517" s="89" t="s">
        <v>5239</v>
      </c>
      <c r="D517" s="89" t="s">
        <v>4202</v>
      </c>
      <c r="E517" s="89" t="s">
        <v>4204</v>
      </c>
      <c r="F517" s="89" t="s">
        <v>4295</v>
      </c>
      <c r="G517" s="89" t="s">
        <v>4296</v>
      </c>
      <c r="H517" s="89" t="s">
        <v>4297</v>
      </c>
      <c r="I517" s="89">
        <v>19.899999999999999</v>
      </c>
      <c r="J517" s="90" t="s">
        <v>4247</v>
      </c>
      <c r="K517" s="90" t="s">
        <v>4317</v>
      </c>
      <c r="L517" s="90" t="s">
        <v>4210</v>
      </c>
      <c r="M517" s="88">
        <v>44185</v>
      </c>
    </row>
    <row r="518" spans="1:13" ht="56.25" x14ac:dyDescent="0.25">
      <c r="A518" s="89">
        <v>691</v>
      </c>
      <c r="B518" s="88">
        <v>43663</v>
      </c>
      <c r="C518" s="89" t="s">
        <v>5240</v>
      </c>
      <c r="D518" s="89" t="s">
        <v>4202</v>
      </c>
      <c r="E518" s="89" t="s">
        <v>4204</v>
      </c>
      <c r="F518" s="89" t="s">
        <v>4295</v>
      </c>
      <c r="G518" s="89" t="s">
        <v>4296</v>
      </c>
      <c r="H518" s="89" t="s">
        <v>4297</v>
      </c>
      <c r="I518" s="89">
        <v>19.899999999999999</v>
      </c>
      <c r="J518" s="90" t="s">
        <v>4247</v>
      </c>
      <c r="K518" s="90" t="s">
        <v>4317</v>
      </c>
      <c r="L518" s="90" t="s">
        <v>4210</v>
      </c>
      <c r="M518" s="88">
        <v>44185</v>
      </c>
    </row>
    <row r="519" spans="1:13" ht="22.5" x14ac:dyDescent="0.25">
      <c r="A519" s="89">
        <v>1536</v>
      </c>
      <c r="B519" s="88">
        <v>43663</v>
      </c>
      <c r="C519" s="89" t="s">
        <v>5241</v>
      </c>
      <c r="D519" s="89" t="s">
        <v>4202</v>
      </c>
      <c r="E519" s="89" t="s">
        <v>4219</v>
      </c>
      <c r="F519" s="89" t="s">
        <v>4295</v>
      </c>
      <c r="G519" s="89" t="s">
        <v>4296</v>
      </c>
      <c r="H519" s="89" t="s">
        <v>4297</v>
      </c>
      <c r="I519" s="89">
        <v>9.3699999999999992</v>
      </c>
      <c r="J519" s="90" t="s">
        <v>4205</v>
      </c>
      <c r="K519" s="90" t="s">
        <v>4206</v>
      </c>
      <c r="L519" s="90" t="s">
        <v>5242</v>
      </c>
      <c r="M519" s="88">
        <v>44926</v>
      </c>
    </row>
    <row r="520" spans="1:13" ht="45" x14ac:dyDescent="0.25">
      <c r="A520" s="89">
        <v>1538</v>
      </c>
      <c r="B520" s="88">
        <v>43663</v>
      </c>
      <c r="C520" s="89" t="s">
        <v>5243</v>
      </c>
      <c r="D520" s="89" t="s">
        <v>4202</v>
      </c>
      <c r="E520" s="89" t="s">
        <v>4219</v>
      </c>
      <c r="F520" s="89" t="s">
        <v>4295</v>
      </c>
      <c r="G520" s="89" t="s">
        <v>4296</v>
      </c>
      <c r="H520" s="89" t="s">
        <v>4297</v>
      </c>
      <c r="I520" s="89">
        <v>100</v>
      </c>
      <c r="J520" s="90" t="s">
        <v>4247</v>
      </c>
      <c r="K520" s="90" t="s">
        <v>4275</v>
      </c>
      <c r="L520" s="90" t="s">
        <v>5244</v>
      </c>
      <c r="M520" s="88">
        <v>44547</v>
      </c>
    </row>
    <row r="521" spans="1:13" ht="45" x14ac:dyDescent="0.25">
      <c r="A521" s="89">
        <v>392</v>
      </c>
      <c r="B521" s="88">
        <v>43670</v>
      </c>
      <c r="C521" s="89" t="s">
        <v>5245</v>
      </c>
      <c r="D521" s="89" t="s">
        <v>4202</v>
      </c>
      <c r="E521" s="89" t="s">
        <v>4204</v>
      </c>
      <c r="F521" s="89" t="s">
        <v>4295</v>
      </c>
      <c r="G521" s="89" t="s">
        <v>4296</v>
      </c>
      <c r="H521" s="89" t="s">
        <v>4297</v>
      </c>
      <c r="I521" s="89">
        <v>19.899999999999999</v>
      </c>
      <c r="J521" s="90" t="s">
        <v>4233</v>
      </c>
      <c r="K521" s="90" t="s">
        <v>4287</v>
      </c>
      <c r="L521" s="90" t="s">
        <v>5246</v>
      </c>
      <c r="M521" s="88">
        <v>44439</v>
      </c>
    </row>
    <row r="522" spans="1:13" ht="22.5" x14ac:dyDescent="0.25">
      <c r="A522" s="89">
        <v>916</v>
      </c>
      <c r="B522" s="88">
        <v>43670</v>
      </c>
      <c r="C522" s="89" t="s">
        <v>5247</v>
      </c>
      <c r="D522" s="89" t="s">
        <v>4202</v>
      </c>
      <c r="E522" s="89" t="s">
        <v>4204</v>
      </c>
      <c r="F522" s="89" t="s">
        <v>4295</v>
      </c>
      <c r="G522" s="89" t="s">
        <v>4296</v>
      </c>
      <c r="H522" s="89" t="s">
        <v>4297</v>
      </c>
      <c r="I522" s="89">
        <v>19.899999999999999</v>
      </c>
      <c r="J522" s="90" t="s">
        <v>4233</v>
      </c>
      <c r="K522" s="90" t="s">
        <v>4287</v>
      </c>
      <c r="L522" s="90" t="s">
        <v>5248</v>
      </c>
      <c r="M522" s="88">
        <v>44441</v>
      </c>
    </row>
    <row r="523" spans="1:13" ht="45" x14ac:dyDescent="0.25">
      <c r="A523" s="89">
        <v>3478</v>
      </c>
      <c r="B523" s="88">
        <v>43670</v>
      </c>
      <c r="C523" s="89" t="s">
        <v>5249</v>
      </c>
      <c r="D523" s="89" t="s">
        <v>4202</v>
      </c>
      <c r="E523" s="89" t="s">
        <v>4203</v>
      </c>
      <c r="F523" s="89" t="s">
        <v>4295</v>
      </c>
      <c r="G523" s="89" t="s">
        <v>4296</v>
      </c>
      <c r="H523" s="89" t="s">
        <v>4297</v>
      </c>
      <c r="I523" s="89">
        <v>5.0599999999999996</v>
      </c>
      <c r="J523" s="90" t="s">
        <v>4254</v>
      </c>
      <c r="K523" s="90" t="s">
        <v>4424</v>
      </c>
      <c r="L523" s="90" t="s">
        <v>4630</v>
      </c>
      <c r="M523" s="88">
        <v>44082</v>
      </c>
    </row>
    <row r="524" spans="1:13" ht="45" x14ac:dyDescent="0.25">
      <c r="A524" s="89">
        <v>627</v>
      </c>
      <c r="B524" s="88">
        <v>43671</v>
      </c>
      <c r="C524" s="89" t="s">
        <v>5250</v>
      </c>
      <c r="D524" s="89" t="s">
        <v>4202</v>
      </c>
      <c r="E524" s="89" t="s">
        <v>4204</v>
      </c>
      <c r="F524" s="89" t="s">
        <v>4295</v>
      </c>
      <c r="G524" s="89" t="s">
        <v>4296</v>
      </c>
      <c r="H524" s="89" t="s">
        <v>4297</v>
      </c>
      <c r="I524" s="89">
        <v>19.899999999999999</v>
      </c>
      <c r="J524" s="90" t="s">
        <v>4233</v>
      </c>
      <c r="K524" s="90" t="s">
        <v>4287</v>
      </c>
      <c r="L524" s="90" t="s">
        <v>5251</v>
      </c>
      <c r="M524" s="88">
        <v>44378</v>
      </c>
    </row>
    <row r="525" spans="1:13" ht="33.75" x14ac:dyDescent="0.25">
      <c r="A525" s="89">
        <v>843</v>
      </c>
      <c r="B525" s="88">
        <v>43671</v>
      </c>
      <c r="C525" s="89" t="s">
        <v>5252</v>
      </c>
      <c r="D525" s="89" t="s">
        <v>4202</v>
      </c>
      <c r="E525" s="89" t="s">
        <v>4204</v>
      </c>
      <c r="F525" s="89" t="s">
        <v>4295</v>
      </c>
      <c r="G525" s="89" t="s">
        <v>4296</v>
      </c>
      <c r="H525" s="89" t="s">
        <v>4297</v>
      </c>
      <c r="I525" s="89">
        <v>19.899999999999999</v>
      </c>
      <c r="J525" s="90" t="s">
        <v>4233</v>
      </c>
      <c r="K525" s="90" t="s">
        <v>4287</v>
      </c>
      <c r="L525" s="90" t="s">
        <v>5253</v>
      </c>
      <c r="M525" s="88">
        <v>44320</v>
      </c>
    </row>
    <row r="526" spans="1:13" ht="90" x14ac:dyDescent="0.25">
      <c r="A526" s="89">
        <v>1543</v>
      </c>
      <c r="B526" s="88">
        <v>43672</v>
      </c>
      <c r="C526" s="89" t="s">
        <v>5254</v>
      </c>
      <c r="D526" s="89" t="s">
        <v>4202</v>
      </c>
      <c r="E526" s="89" t="s">
        <v>4219</v>
      </c>
      <c r="F526" s="89" t="s">
        <v>4295</v>
      </c>
      <c r="G526" s="89" t="s">
        <v>4296</v>
      </c>
      <c r="H526" s="89" t="s">
        <v>4297</v>
      </c>
      <c r="I526" s="89">
        <v>0.03</v>
      </c>
      <c r="J526" s="90" t="s">
        <v>24</v>
      </c>
      <c r="K526" s="90" t="s">
        <v>5255</v>
      </c>
      <c r="L526" s="90" t="s">
        <v>5256</v>
      </c>
      <c r="M526" s="88">
        <v>43753</v>
      </c>
    </row>
    <row r="527" spans="1:13" ht="45" x14ac:dyDescent="0.25">
      <c r="A527" s="89">
        <v>1544</v>
      </c>
      <c r="B527" s="88">
        <v>43675</v>
      </c>
      <c r="C527" s="89" t="s">
        <v>5257</v>
      </c>
      <c r="D527" s="89" t="s">
        <v>4202</v>
      </c>
      <c r="E527" s="89" t="s">
        <v>4219</v>
      </c>
      <c r="F527" s="89" t="s">
        <v>4295</v>
      </c>
      <c r="G527" s="89" t="s">
        <v>4296</v>
      </c>
      <c r="H527" s="89" t="s">
        <v>4297</v>
      </c>
      <c r="I527" s="89">
        <v>100</v>
      </c>
      <c r="J527" s="90" t="s">
        <v>4231</v>
      </c>
      <c r="K527" s="90" t="s">
        <v>5258</v>
      </c>
      <c r="L527" s="90" t="s">
        <v>5244</v>
      </c>
      <c r="M527" s="88">
        <v>44547</v>
      </c>
    </row>
    <row r="528" spans="1:13" ht="45" x14ac:dyDescent="0.25">
      <c r="A528" s="89">
        <v>1496</v>
      </c>
      <c r="B528" s="88">
        <v>43677</v>
      </c>
      <c r="C528" s="89" t="s">
        <v>5259</v>
      </c>
      <c r="D528" s="89" t="s">
        <v>4202</v>
      </c>
      <c r="E528" s="89" t="s">
        <v>4204</v>
      </c>
      <c r="F528" s="89" t="s">
        <v>4295</v>
      </c>
      <c r="G528" s="89" t="s">
        <v>4296</v>
      </c>
      <c r="H528" s="89" t="s">
        <v>4297</v>
      </c>
      <c r="I528" s="89">
        <v>200.13</v>
      </c>
      <c r="J528" s="90" t="s">
        <v>4233</v>
      </c>
      <c r="K528" s="90" t="s">
        <v>4287</v>
      </c>
      <c r="L528" s="90" t="s">
        <v>5260</v>
      </c>
      <c r="M528" s="88">
        <v>44560</v>
      </c>
    </row>
    <row r="529" spans="1:13" ht="22.5" x14ac:dyDescent="0.25">
      <c r="A529" s="89">
        <v>1547</v>
      </c>
      <c r="B529" s="88">
        <v>43677</v>
      </c>
      <c r="C529" s="89" t="s">
        <v>5261</v>
      </c>
      <c r="D529" s="89" t="s">
        <v>4202</v>
      </c>
      <c r="E529" s="89" t="s">
        <v>4219</v>
      </c>
      <c r="F529" s="89" t="s">
        <v>4295</v>
      </c>
      <c r="G529" s="89" t="s">
        <v>4296</v>
      </c>
      <c r="H529" s="89" t="s">
        <v>4297</v>
      </c>
      <c r="I529" s="89">
        <v>3.2</v>
      </c>
      <c r="J529" s="90" t="s">
        <v>4361</v>
      </c>
      <c r="K529" s="90" t="s">
        <v>4362</v>
      </c>
      <c r="L529" s="90" t="s">
        <v>4251</v>
      </c>
      <c r="M529" s="88">
        <v>45261</v>
      </c>
    </row>
    <row r="530" spans="1:13" ht="45" x14ac:dyDescent="0.25">
      <c r="A530" s="89">
        <v>1495</v>
      </c>
      <c r="B530" s="88">
        <v>43683</v>
      </c>
      <c r="C530" s="89" t="s">
        <v>5262</v>
      </c>
      <c r="D530" s="89" t="s">
        <v>4202</v>
      </c>
      <c r="E530" s="89" t="s">
        <v>4204</v>
      </c>
      <c r="F530" s="89" t="s">
        <v>4295</v>
      </c>
      <c r="G530" s="89" t="s">
        <v>4296</v>
      </c>
      <c r="H530" s="89" t="s">
        <v>4297</v>
      </c>
      <c r="I530" s="89">
        <v>19.8</v>
      </c>
      <c r="J530" s="90" t="s">
        <v>4308</v>
      </c>
      <c r="K530" s="90" t="s">
        <v>5263</v>
      </c>
      <c r="L530" s="90" t="s">
        <v>5221</v>
      </c>
      <c r="M530" s="88">
        <v>44560</v>
      </c>
    </row>
    <row r="531" spans="1:13" ht="45" x14ac:dyDescent="0.25">
      <c r="A531" s="89">
        <v>3479</v>
      </c>
      <c r="B531" s="88">
        <v>43689</v>
      </c>
      <c r="C531" s="89" t="s">
        <v>5265</v>
      </c>
      <c r="D531" s="89" t="s">
        <v>4202</v>
      </c>
      <c r="E531" s="89" t="s">
        <v>4204</v>
      </c>
      <c r="F531" s="89" t="s">
        <v>4295</v>
      </c>
      <c r="G531" s="89" t="s">
        <v>4296</v>
      </c>
      <c r="H531" s="89" t="s">
        <v>4297</v>
      </c>
      <c r="I531" s="89">
        <v>9.9</v>
      </c>
      <c r="J531" s="90" t="s">
        <v>4233</v>
      </c>
      <c r="K531" s="90" t="s">
        <v>4291</v>
      </c>
      <c r="L531" s="90" t="s">
        <v>5219</v>
      </c>
      <c r="M531" s="88">
        <v>44560</v>
      </c>
    </row>
    <row r="532" spans="1:13" ht="22.5" x14ac:dyDescent="0.25">
      <c r="A532" s="89">
        <v>1555</v>
      </c>
      <c r="B532" s="88">
        <v>43690</v>
      </c>
      <c r="C532" s="89" t="s">
        <v>5266</v>
      </c>
      <c r="D532" s="89" t="s">
        <v>4202</v>
      </c>
      <c r="E532" s="89" t="s">
        <v>4219</v>
      </c>
      <c r="F532" s="89" t="s">
        <v>4295</v>
      </c>
      <c r="G532" s="89" t="s">
        <v>4296</v>
      </c>
      <c r="H532" s="89" t="s">
        <v>4297</v>
      </c>
      <c r="I532" s="89">
        <v>150</v>
      </c>
      <c r="J532" s="90" t="s">
        <v>4308</v>
      </c>
      <c r="K532" s="90" t="s">
        <v>4801</v>
      </c>
      <c r="L532" s="90" t="s">
        <v>4870</v>
      </c>
      <c r="M532" s="88">
        <v>44390</v>
      </c>
    </row>
    <row r="533" spans="1:13" ht="45" x14ac:dyDescent="0.25">
      <c r="A533" s="89">
        <v>1560</v>
      </c>
      <c r="B533" s="88">
        <v>43691</v>
      </c>
      <c r="C533" s="89" t="s">
        <v>5267</v>
      </c>
      <c r="D533" s="89" t="s">
        <v>4202</v>
      </c>
      <c r="E533" s="89" t="s">
        <v>4204</v>
      </c>
      <c r="F533" s="89" t="s">
        <v>4295</v>
      </c>
      <c r="G533" s="89" t="s">
        <v>4296</v>
      </c>
      <c r="H533" s="89" t="s">
        <v>4297</v>
      </c>
      <c r="I533" s="89">
        <v>30</v>
      </c>
      <c r="J533" s="90" t="s">
        <v>4224</v>
      </c>
      <c r="K533" s="90" t="s">
        <v>4683</v>
      </c>
      <c r="L533" s="90" t="s">
        <v>5164</v>
      </c>
      <c r="M533" s="88">
        <v>44561</v>
      </c>
    </row>
    <row r="534" spans="1:13" ht="33.75" x14ac:dyDescent="0.25">
      <c r="A534" s="89">
        <v>1561</v>
      </c>
      <c r="B534" s="88">
        <v>43692</v>
      </c>
      <c r="C534" s="89" t="s">
        <v>5268</v>
      </c>
      <c r="D534" s="89" t="s">
        <v>4202</v>
      </c>
      <c r="E534" s="89" t="s">
        <v>4204</v>
      </c>
      <c r="F534" s="89" t="s">
        <v>4295</v>
      </c>
      <c r="G534" s="89" t="s">
        <v>4296</v>
      </c>
      <c r="H534" s="89" t="s">
        <v>4297</v>
      </c>
      <c r="I534" s="89">
        <v>19.899999999999999</v>
      </c>
      <c r="J534" s="90" t="s">
        <v>24</v>
      </c>
      <c r="K534" s="90" t="s">
        <v>4260</v>
      </c>
      <c r="L534" s="90" t="s">
        <v>5269</v>
      </c>
      <c r="M534" s="88">
        <v>44531</v>
      </c>
    </row>
    <row r="535" spans="1:13" ht="45" x14ac:dyDescent="0.25">
      <c r="A535" s="89">
        <v>1562</v>
      </c>
      <c r="B535" s="88">
        <v>43692</v>
      </c>
      <c r="C535" s="89" t="s">
        <v>5270</v>
      </c>
      <c r="D535" s="89" t="s">
        <v>4202</v>
      </c>
      <c r="E535" s="89" t="s">
        <v>4204</v>
      </c>
      <c r="F535" s="89" t="s">
        <v>4295</v>
      </c>
      <c r="G535" s="89" t="s">
        <v>4296</v>
      </c>
      <c r="H535" s="89" t="s">
        <v>4297</v>
      </c>
      <c r="I535" s="89">
        <v>100</v>
      </c>
      <c r="J535" s="90" t="s">
        <v>4247</v>
      </c>
      <c r="K535" s="90" t="s">
        <v>5271</v>
      </c>
      <c r="L535" s="90" t="s">
        <v>5219</v>
      </c>
      <c r="M535" s="88">
        <v>44560</v>
      </c>
    </row>
    <row r="536" spans="1:13" ht="45" x14ac:dyDescent="0.25">
      <c r="A536" s="89">
        <v>1563</v>
      </c>
      <c r="B536" s="88">
        <v>43692</v>
      </c>
      <c r="C536" s="89" t="s">
        <v>5272</v>
      </c>
      <c r="D536" s="89" t="s">
        <v>4202</v>
      </c>
      <c r="E536" s="89" t="s">
        <v>4204</v>
      </c>
      <c r="F536" s="89" t="s">
        <v>4295</v>
      </c>
      <c r="G536" s="89" t="s">
        <v>4296</v>
      </c>
      <c r="H536" s="89" t="s">
        <v>4297</v>
      </c>
      <c r="I536" s="89">
        <v>200</v>
      </c>
      <c r="J536" s="90" t="s">
        <v>4216</v>
      </c>
      <c r="K536" s="90" t="s">
        <v>4516</v>
      </c>
      <c r="L536" s="90" t="s">
        <v>5273</v>
      </c>
      <c r="M536" s="88">
        <v>44560</v>
      </c>
    </row>
    <row r="537" spans="1:13" ht="45" x14ac:dyDescent="0.25">
      <c r="A537" s="89">
        <v>1564</v>
      </c>
      <c r="B537" s="88">
        <v>43693</v>
      </c>
      <c r="C537" s="89" t="s">
        <v>5274</v>
      </c>
      <c r="D537" s="89" t="s">
        <v>4202</v>
      </c>
      <c r="E537" s="89" t="s">
        <v>4204</v>
      </c>
      <c r="F537" s="89" t="s">
        <v>4295</v>
      </c>
      <c r="G537" s="89" t="s">
        <v>4296</v>
      </c>
      <c r="H537" s="89" t="s">
        <v>4297</v>
      </c>
      <c r="I537" s="89">
        <v>9.9</v>
      </c>
      <c r="J537" s="90" t="s">
        <v>4247</v>
      </c>
      <c r="K537" s="90" t="s">
        <v>4317</v>
      </c>
      <c r="L537" s="90" t="s">
        <v>5275</v>
      </c>
      <c r="M537" s="88">
        <v>44560</v>
      </c>
    </row>
    <row r="538" spans="1:13" ht="45" x14ac:dyDescent="0.25">
      <c r="A538" s="89">
        <v>1565</v>
      </c>
      <c r="B538" s="88">
        <v>43697</v>
      </c>
      <c r="C538" s="89" t="s">
        <v>5276</v>
      </c>
      <c r="D538" s="89" t="s">
        <v>4202</v>
      </c>
      <c r="E538" s="89" t="s">
        <v>4204</v>
      </c>
      <c r="F538" s="89" t="s">
        <v>4295</v>
      </c>
      <c r="G538" s="89" t="s">
        <v>4296</v>
      </c>
      <c r="H538" s="89" t="s">
        <v>4297</v>
      </c>
      <c r="I538" s="89">
        <v>19.899999999999999</v>
      </c>
      <c r="J538" s="90" t="s">
        <v>4205</v>
      </c>
      <c r="K538" s="90" t="s">
        <v>5277</v>
      </c>
      <c r="L538" s="90" t="s">
        <v>5278</v>
      </c>
      <c r="M538" s="88">
        <v>44560</v>
      </c>
    </row>
    <row r="539" spans="1:13" ht="45" x14ac:dyDescent="0.25">
      <c r="A539" s="89">
        <v>1572</v>
      </c>
      <c r="B539" s="88">
        <v>43703</v>
      </c>
      <c r="C539" s="89" t="s">
        <v>5279</v>
      </c>
      <c r="D539" s="89" t="s">
        <v>4202</v>
      </c>
      <c r="E539" s="89" t="s">
        <v>4204</v>
      </c>
      <c r="F539" s="89" t="s">
        <v>4295</v>
      </c>
      <c r="G539" s="89" t="s">
        <v>4296</v>
      </c>
      <c r="H539" s="89" t="s">
        <v>4297</v>
      </c>
      <c r="I539" s="89">
        <v>200</v>
      </c>
      <c r="J539" s="90" t="s">
        <v>4216</v>
      </c>
      <c r="K539" s="90" t="s">
        <v>5234</v>
      </c>
      <c r="L539" s="90" t="s">
        <v>5280</v>
      </c>
      <c r="M539" s="88">
        <v>44561</v>
      </c>
    </row>
    <row r="540" spans="1:13" ht="22.5" x14ac:dyDescent="0.25">
      <c r="A540" s="89">
        <v>692</v>
      </c>
      <c r="B540" s="88">
        <v>43704</v>
      </c>
      <c r="C540" s="89" t="s">
        <v>5281</v>
      </c>
      <c r="D540" s="89" t="s">
        <v>4202</v>
      </c>
      <c r="E540" s="89" t="s">
        <v>4204</v>
      </c>
      <c r="F540" s="89" t="s">
        <v>4295</v>
      </c>
      <c r="G540" s="89" t="s">
        <v>4296</v>
      </c>
      <c r="H540" s="89" t="s">
        <v>4297</v>
      </c>
      <c r="I540" s="89">
        <v>19.899999999999999</v>
      </c>
      <c r="J540" s="90" t="s">
        <v>4247</v>
      </c>
      <c r="K540" s="90" t="s">
        <v>4317</v>
      </c>
      <c r="L540" s="90" t="s">
        <v>4210</v>
      </c>
      <c r="M540" s="88">
        <v>44185</v>
      </c>
    </row>
    <row r="541" spans="1:13" ht="33.75" x14ac:dyDescent="0.25">
      <c r="A541" s="89">
        <v>1559</v>
      </c>
      <c r="B541" s="88">
        <v>43704</v>
      </c>
      <c r="C541" s="89" t="s">
        <v>5282</v>
      </c>
      <c r="D541" s="89" t="s">
        <v>4202</v>
      </c>
      <c r="E541" s="89" t="s">
        <v>4219</v>
      </c>
      <c r="F541" s="89" t="s">
        <v>4295</v>
      </c>
      <c r="G541" s="89" t="s">
        <v>4296</v>
      </c>
      <c r="H541" s="89" t="s">
        <v>4297</v>
      </c>
      <c r="I541" s="89">
        <v>99.9</v>
      </c>
      <c r="J541" s="90" t="s">
        <v>4247</v>
      </c>
      <c r="K541" s="90" t="s">
        <v>4317</v>
      </c>
      <c r="L541" s="90" t="s">
        <v>5195</v>
      </c>
      <c r="M541" s="88">
        <v>44742</v>
      </c>
    </row>
    <row r="542" spans="1:13" ht="45" x14ac:dyDescent="0.25">
      <c r="A542" s="89">
        <v>241</v>
      </c>
      <c r="B542" s="88">
        <v>43706</v>
      </c>
      <c r="C542" s="89" t="s">
        <v>5283</v>
      </c>
      <c r="D542" s="89" t="s">
        <v>4202</v>
      </c>
      <c r="E542" s="89" t="s">
        <v>4204</v>
      </c>
      <c r="F542" s="89" t="s">
        <v>4295</v>
      </c>
      <c r="G542" s="89" t="s">
        <v>4296</v>
      </c>
      <c r="H542" s="89" t="s">
        <v>4297</v>
      </c>
      <c r="I542" s="89">
        <v>150</v>
      </c>
      <c r="J542" s="90" t="s">
        <v>4247</v>
      </c>
      <c r="K542" s="90" t="s">
        <v>4248</v>
      </c>
      <c r="L542" s="90" t="s">
        <v>5284</v>
      </c>
      <c r="M542" s="88">
        <v>44717</v>
      </c>
    </row>
    <row r="543" spans="1:13" ht="45" x14ac:dyDescent="0.25">
      <c r="A543" s="89">
        <v>532</v>
      </c>
      <c r="B543" s="88">
        <v>43706</v>
      </c>
      <c r="C543" s="89" t="s">
        <v>5285</v>
      </c>
      <c r="D543" s="89" t="s">
        <v>4202</v>
      </c>
      <c r="E543" s="89" t="s">
        <v>4204</v>
      </c>
      <c r="F543" s="89" t="s">
        <v>4295</v>
      </c>
      <c r="G543" s="89" t="s">
        <v>4296</v>
      </c>
      <c r="H543" s="89" t="s">
        <v>4297</v>
      </c>
      <c r="I543" s="89">
        <v>19.899999999999999</v>
      </c>
      <c r="J543" s="90" t="s">
        <v>24</v>
      </c>
      <c r="K543" s="90" t="s">
        <v>4434</v>
      </c>
      <c r="L543" s="90" t="s">
        <v>4210</v>
      </c>
      <c r="M543" s="88">
        <v>44499</v>
      </c>
    </row>
    <row r="544" spans="1:13" ht="45" x14ac:dyDescent="0.25">
      <c r="A544" s="89">
        <v>533</v>
      </c>
      <c r="B544" s="88">
        <v>43706</v>
      </c>
      <c r="C544" s="89" t="s">
        <v>5286</v>
      </c>
      <c r="D544" s="89" t="s">
        <v>4202</v>
      </c>
      <c r="E544" s="89" t="s">
        <v>4204</v>
      </c>
      <c r="F544" s="89" t="s">
        <v>4295</v>
      </c>
      <c r="G544" s="89" t="s">
        <v>4296</v>
      </c>
      <c r="H544" s="89" t="s">
        <v>4297</v>
      </c>
      <c r="I544" s="89">
        <v>19.899999999999999</v>
      </c>
      <c r="J544" s="90" t="s">
        <v>24</v>
      </c>
      <c r="K544" s="90" t="s">
        <v>4434</v>
      </c>
      <c r="L544" s="90" t="s">
        <v>4210</v>
      </c>
      <c r="M544" s="88">
        <v>44499</v>
      </c>
    </row>
    <row r="545" spans="1:13" ht="45" x14ac:dyDescent="0.25">
      <c r="A545" s="89">
        <v>534</v>
      </c>
      <c r="B545" s="88">
        <v>43706</v>
      </c>
      <c r="C545" s="89" t="s">
        <v>5287</v>
      </c>
      <c r="D545" s="89" t="s">
        <v>4202</v>
      </c>
      <c r="E545" s="89" t="s">
        <v>4204</v>
      </c>
      <c r="F545" s="89" t="s">
        <v>4295</v>
      </c>
      <c r="G545" s="89" t="s">
        <v>4296</v>
      </c>
      <c r="H545" s="89" t="s">
        <v>4297</v>
      </c>
      <c r="I545" s="89">
        <v>19.899999999999999</v>
      </c>
      <c r="J545" s="90" t="s">
        <v>24</v>
      </c>
      <c r="K545" s="90" t="s">
        <v>4434</v>
      </c>
      <c r="L545" s="90" t="s">
        <v>4210</v>
      </c>
      <c r="M545" s="88">
        <v>44499</v>
      </c>
    </row>
    <row r="546" spans="1:13" ht="45" x14ac:dyDescent="0.25">
      <c r="A546" s="89">
        <v>535</v>
      </c>
      <c r="B546" s="88">
        <v>43706</v>
      </c>
      <c r="C546" s="89" t="s">
        <v>5288</v>
      </c>
      <c r="D546" s="89" t="s">
        <v>4202</v>
      </c>
      <c r="E546" s="89" t="s">
        <v>4204</v>
      </c>
      <c r="F546" s="89" t="s">
        <v>4295</v>
      </c>
      <c r="G546" s="89" t="s">
        <v>4296</v>
      </c>
      <c r="H546" s="89" t="s">
        <v>4297</v>
      </c>
      <c r="I546" s="89">
        <v>19.899999999999999</v>
      </c>
      <c r="J546" s="90" t="s">
        <v>24</v>
      </c>
      <c r="K546" s="90" t="s">
        <v>4434</v>
      </c>
      <c r="L546" s="90" t="s">
        <v>4210</v>
      </c>
      <c r="M546" s="88">
        <v>44499</v>
      </c>
    </row>
    <row r="547" spans="1:13" ht="33.75" x14ac:dyDescent="0.25">
      <c r="A547" s="89">
        <v>1573</v>
      </c>
      <c r="B547" s="88">
        <v>43706</v>
      </c>
      <c r="C547" s="89" t="s">
        <v>5289</v>
      </c>
      <c r="D547" s="89" t="s">
        <v>4202</v>
      </c>
      <c r="E547" s="89" t="s">
        <v>4204</v>
      </c>
      <c r="F547" s="89" t="s">
        <v>4295</v>
      </c>
      <c r="G547" s="89" t="s">
        <v>4296</v>
      </c>
      <c r="H547" s="89" t="s">
        <v>4297</v>
      </c>
      <c r="I547" s="89">
        <v>99.9</v>
      </c>
      <c r="J547" s="90" t="s">
        <v>4231</v>
      </c>
      <c r="K547" s="90" t="s">
        <v>5290</v>
      </c>
      <c r="L547" s="90" t="s">
        <v>5057</v>
      </c>
      <c r="M547" s="88">
        <v>44742</v>
      </c>
    </row>
    <row r="548" spans="1:13" ht="22.5" x14ac:dyDescent="0.25">
      <c r="A548" s="89">
        <v>1575</v>
      </c>
      <c r="B548" s="88">
        <v>43706</v>
      </c>
      <c r="C548" s="89" t="s">
        <v>5291</v>
      </c>
      <c r="D548" s="89" t="s">
        <v>4202</v>
      </c>
      <c r="E548" s="89" t="s">
        <v>4204</v>
      </c>
      <c r="F548" s="89" t="s">
        <v>4295</v>
      </c>
      <c r="G548" s="89" t="s">
        <v>4296</v>
      </c>
      <c r="H548" s="89" t="s">
        <v>4297</v>
      </c>
      <c r="I548" s="89">
        <v>19.899999999999999</v>
      </c>
      <c r="J548" s="90" t="s">
        <v>4208</v>
      </c>
      <c r="K548" s="90" t="s">
        <v>5292</v>
      </c>
      <c r="L548" s="90" t="s">
        <v>4210</v>
      </c>
      <c r="M548" s="88">
        <v>44377</v>
      </c>
    </row>
    <row r="549" spans="1:13" ht="22.5" x14ac:dyDescent="0.25">
      <c r="A549" s="89">
        <v>1576</v>
      </c>
      <c r="B549" s="88">
        <v>43707</v>
      </c>
      <c r="C549" s="89" t="s">
        <v>5293</v>
      </c>
      <c r="D549" s="89" t="s">
        <v>4202</v>
      </c>
      <c r="E549" s="89" t="s">
        <v>4204</v>
      </c>
      <c r="F549" s="89" t="s">
        <v>4295</v>
      </c>
      <c r="G549" s="89" t="s">
        <v>4296</v>
      </c>
      <c r="H549" s="89" t="s">
        <v>4297</v>
      </c>
      <c r="I549" s="89">
        <v>19.899999999999999</v>
      </c>
      <c r="J549" s="90" t="s">
        <v>4208</v>
      </c>
      <c r="K549" s="90" t="s">
        <v>5292</v>
      </c>
      <c r="L549" s="90" t="s">
        <v>4210</v>
      </c>
      <c r="M549" s="88">
        <v>44377</v>
      </c>
    </row>
    <row r="550" spans="1:13" ht="22.5" x14ac:dyDescent="0.25">
      <c r="A550" s="89">
        <v>1577</v>
      </c>
      <c r="B550" s="88">
        <v>43707</v>
      </c>
      <c r="C550" s="89" t="s">
        <v>5294</v>
      </c>
      <c r="D550" s="89" t="s">
        <v>4202</v>
      </c>
      <c r="E550" s="89" t="s">
        <v>4204</v>
      </c>
      <c r="F550" s="89" t="s">
        <v>4295</v>
      </c>
      <c r="G550" s="89" t="s">
        <v>4296</v>
      </c>
      <c r="H550" s="89" t="s">
        <v>4297</v>
      </c>
      <c r="I550" s="89">
        <v>19.899999999999999</v>
      </c>
      <c r="J550" s="90" t="s">
        <v>4208</v>
      </c>
      <c r="K550" s="90" t="s">
        <v>5292</v>
      </c>
      <c r="L550" s="90" t="s">
        <v>4210</v>
      </c>
      <c r="M550" s="88">
        <v>44742</v>
      </c>
    </row>
    <row r="551" spans="1:13" ht="22.5" x14ac:dyDescent="0.25">
      <c r="A551" s="89">
        <v>1578</v>
      </c>
      <c r="B551" s="88">
        <v>43707</v>
      </c>
      <c r="C551" s="89" t="s">
        <v>5295</v>
      </c>
      <c r="D551" s="89" t="s">
        <v>4202</v>
      </c>
      <c r="E551" s="89" t="s">
        <v>4204</v>
      </c>
      <c r="F551" s="89" t="s">
        <v>4295</v>
      </c>
      <c r="G551" s="89" t="s">
        <v>4296</v>
      </c>
      <c r="H551" s="89" t="s">
        <v>4297</v>
      </c>
      <c r="I551" s="89">
        <v>19.899999999999999</v>
      </c>
      <c r="J551" s="90" t="s">
        <v>4208</v>
      </c>
      <c r="K551" s="90" t="s">
        <v>5292</v>
      </c>
      <c r="L551" s="90" t="s">
        <v>4210</v>
      </c>
      <c r="M551" s="88">
        <v>44742</v>
      </c>
    </row>
    <row r="552" spans="1:13" ht="22.5" x14ac:dyDescent="0.25">
      <c r="A552" s="89">
        <v>1579</v>
      </c>
      <c r="B552" s="88">
        <v>43707</v>
      </c>
      <c r="C552" s="89" t="s">
        <v>5296</v>
      </c>
      <c r="D552" s="89" t="s">
        <v>4202</v>
      </c>
      <c r="E552" s="89" t="s">
        <v>4204</v>
      </c>
      <c r="F552" s="89" t="s">
        <v>4295</v>
      </c>
      <c r="G552" s="89" t="s">
        <v>4296</v>
      </c>
      <c r="H552" s="89" t="s">
        <v>4297</v>
      </c>
      <c r="I552" s="89">
        <v>19.899999999999999</v>
      </c>
      <c r="J552" s="90" t="s">
        <v>4208</v>
      </c>
      <c r="K552" s="90" t="s">
        <v>5292</v>
      </c>
      <c r="L552" s="90" t="s">
        <v>4210</v>
      </c>
      <c r="M552" s="88">
        <v>44742</v>
      </c>
    </row>
    <row r="553" spans="1:13" ht="45" x14ac:dyDescent="0.25">
      <c r="A553" s="89">
        <v>1493</v>
      </c>
      <c r="B553" s="88">
        <v>43710</v>
      </c>
      <c r="C553" s="89" t="s">
        <v>5297</v>
      </c>
      <c r="D553" s="89" t="s">
        <v>4202</v>
      </c>
      <c r="E553" s="89" t="s">
        <v>4204</v>
      </c>
      <c r="F553" s="89" t="s">
        <v>4295</v>
      </c>
      <c r="G553" s="89" t="s">
        <v>4296</v>
      </c>
      <c r="H553" s="89" t="s">
        <v>4297</v>
      </c>
      <c r="I553" s="89">
        <v>170</v>
      </c>
      <c r="J553" s="90" t="s">
        <v>24</v>
      </c>
      <c r="K553" s="90" t="s">
        <v>4213</v>
      </c>
      <c r="L553" s="90" t="s">
        <v>5298</v>
      </c>
      <c r="M553" s="88">
        <v>44560</v>
      </c>
    </row>
    <row r="554" spans="1:13" ht="45" x14ac:dyDescent="0.25">
      <c r="A554" s="89">
        <v>1581</v>
      </c>
      <c r="B554" s="88">
        <v>43710</v>
      </c>
      <c r="C554" s="89" t="s">
        <v>5299</v>
      </c>
      <c r="D554" s="89" t="s">
        <v>4202</v>
      </c>
      <c r="E554" s="89" t="s">
        <v>4204</v>
      </c>
      <c r="F554" s="89" t="s">
        <v>4295</v>
      </c>
      <c r="G554" s="89" t="s">
        <v>4296</v>
      </c>
      <c r="H554" s="89" t="s">
        <v>4297</v>
      </c>
      <c r="I554" s="89">
        <v>80</v>
      </c>
      <c r="J554" s="90" t="s">
        <v>4277</v>
      </c>
      <c r="K554" s="90" t="s">
        <v>5218</v>
      </c>
      <c r="L554" s="90" t="s">
        <v>5219</v>
      </c>
      <c r="M554" s="88">
        <v>44560</v>
      </c>
    </row>
    <row r="555" spans="1:13" ht="45" x14ac:dyDescent="0.25">
      <c r="A555" s="89">
        <v>1582</v>
      </c>
      <c r="B555" s="88">
        <v>43711</v>
      </c>
      <c r="C555" s="89" t="s">
        <v>5300</v>
      </c>
      <c r="D555" s="89" t="s">
        <v>4202</v>
      </c>
      <c r="E555" s="89" t="s">
        <v>4204</v>
      </c>
      <c r="F555" s="89" t="s">
        <v>4295</v>
      </c>
      <c r="G555" s="89" t="s">
        <v>4296</v>
      </c>
      <c r="H555" s="89" t="s">
        <v>4297</v>
      </c>
      <c r="I555" s="89">
        <v>90</v>
      </c>
      <c r="J555" s="90" t="s">
        <v>4247</v>
      </c>
      <c r="K555" s="90" t="s">
        <v>4248</v>
      </c>
      <c r="L555" s="90" t="s">
        <v>5164</v>
      </c>
      <c r="M555" s="88">
        <v>44530</v>
      </c>
    </row>
    <row r="556" spans="1:13" ht="22.5" x14ac:dyDescent="0.25">
      <c r="A556" s="89">
        <v>1583</v>
      </c>
      <c r="B556" s="88">
        <v>43711</v>
      </c>
      <c r="C556" s="89" t="s">
        <v>5301</v>
      </c>
      <c r="D556" s="89" t="s">
        <v>4202</v>
      </c>
      <c r="E556" s="89" t="s">
        <v>4219</v>
      </c>
      <c r="F556" s="89" t="s">
        <v>4295</v>
      </c>
      <c r="G556" s="89" t="s">
        <v>4296</v>
      </c>
      <c r="H556" s="89" t="s">
        <v>4297</v>
      </c>
      <c r="I556" s="89">
        <v>5.68</v>
      </c>
      <c r="J556" s="90" t="s">
        <v>4227</v>
      </c>
      <c r="K556" s="90" t="s">
        <v>5302</v>
      </c>
      <c r="L556" s="90" t="s">
        <v>5303</v>
      </c>
      <c r="M556" s="88">
        <v>44211</v>
      </c>
    </row>
    <row r="557" spans="1:13" ht="45" x14ac:dyDescent="0.25">
      <c r="A557" s="89">
        <v>3480</v>
      </c>
      <c r="B557" s="88">
        <v>43711</v>
      </c>
      <c r="C557" s="89" t="s">
        <v>5304</v>
      </c>
      <c r="D557" s="89" t="s">
        <v>4202</v>
      </c>
      <c r="E557" s="89" t="s">
        <v>4204</v>
      </c>
      <c r="F557" s="89" t="s">
        <v>4295</v>
      </c>
      <c r="G557" s="89" t="s">
        <v>4296</v>
      </c>
      <c r="H557" s="89" t="s">
        <v>4297</v>
      </c>
      <c r="I557" s="89">
        <v>200</v>
      </c>
      <c r="J557" s="90" t="s">
        <v>4214</v>
      </c>
      <c r="K557" s="90" t="s">
        <v>5060</v>
      </c>
      <c r="L557" s="90" t="s">
        <v>5164</v>
      </c>
      <c r="M557" s="88">
        <v>44530</v>
      </c>
    </row>
    <row r="558" spans="1:13" ht="33.75" x14ac:dyDescent="0.25">
      <c r="A558" s="89">
        <v>1585</v>
      </c>
      <c r="B558" s="88">
        <v>43712</v>
      </c>
      <c r="C558" s="89" t="s">
        <v>5305</v>
      </c>
      <c r="D558" s="89" t="s">
        <v>4202</v>
      </c>
      <c r="E558" s="89" t="s">
        <v>4219</v>
      </c>
      <c r="F558" s="89" t="s">
        <v>4295</v>
      </c>
      <c r="G558" s="89" t="s">
        <v>4296</v>
      </c>
      <c r="H558" s="89" t="s">
        <v>4297</v>
      </c>
      <c r="I558" s="89">
        <v>38</v>
      </c>
      <c r="J558" s="90" t="s">
        <v>4205</v>
      </c>
      <c r="K558" s="90" t="s">
        <v>4699</v>
      </c>
      <c r="L558" s="90" t="s">
        <v>5306</v>
      </c>
      <c r="M558" s="88">
        <v>44520</v>
      </c>
    </row>
    <row r="559" spans="1:13" ht="45" x14ac:dyDescent="0.25">
      <c r="A559" s="89">
        <v>863</v>
      </c>
      <c r="B559" s="88">
        <v>43741</v>
      </c>
      <c r="C559" s="89" t="s">
        <v>5307</v>
      </c>
      <c r="D559" s="89" t="s">
        <v>4202</v>
      </c>
      <c r="E559" s="89" t="s">
        <v>4204</v>
      </c>
      <c r="F559" s="89" t="s">
        <v>4295</v>
      </c>
      <c r="G559" s="89" t="s">
        <v>4296</v>
      </c>
      <c r="H559" s="89" t="s">
        <v>4297</v>
      </c>
      <c r="I559" s="89">
        <v>9.9</v>
      </c>
      <c r="J559" s="90" t="s">
        <v>4229</v>
      </c>
      <c r="K559" s="90" t="s">
        <v>5308</v>
      </c>
      <c r="L559" s="90" t="s">
        <v>5309</v>
      </c>
      <c r="M559" s="88">
        <v>44192</v>
      </c>
    </row>
    <row r="560" spans="1:13" ht="33.75" x14ac:dyDescent="0.25">
      <c r="A560" s="89">
        <v>1586</v>
      </c>
      <c r="B560" s="88">
        <v>43746</v>
      </c>
      <c r="C560" s="89" t="s">
        <v>5311</v>
      </c>
      <c r="D560" s="89" t="s">
        <v>4202</v>
      </c>
      <c r="E560" s="89" t="s">
        <v>4219</v>
      </c>
      <c r="F560" s="89" t="s">
        <v>4295</v>
      </c>
      <c r="G560" s="89" t="s">
        <v>4296</v>
      </c>
      <c r="H560" s="89" t="s">
        <v>4297</v>
      </c>
      <c r="I560" s="89">
        <v>9.9</v>
      </c>
      <c r="J560" s="90" t="s">
        <v>4224</v>
      </c>
      <c r="K560" s="90" t="s">
        <v>4225</v>
      </c>
      <c r="L560" s="90" t="s">
        <v>5312</v>
      </c>
      <c r="M560" s="88">
        <v>44166</v>
      </c>
    </row>
    <row r="561" spans="1:13" ht="22.5" x14ac:dyDescent="0.25">
      <c r="A561" s="89">
        <v>1427</v>
      </c>
      <c r="B561" s="88">
        <v>43759</v>
      </c>
      <c r="C561" s="89" t="s">
        <v>5313</v>
      </c>
      <c r="D561" s="89" t="s">
        <v>4202</v>
      </c>
      <c r="E561" s="89" t="s">
        <v>4204</v>
      </c>
      <c r="F561" s="89" t="s">
        <v>4295</v>
      </c>
      <c r="G561" s="89" t="s">
        <v>4296</v>
      </c>
      <c r="H561" s="89" t="s">
        <v>4297</v>
      </c>
      <c r="I561" s="89">
        <v>99</v>
      </c>
      <c r="J561" s="90" t="s">
        <v>4216</v>
      </c>
      <c r="K561" s="90" t="s">
        <v>5234</v>
      </c>
      <c r="L561" s="90" t="s">
        <v>5314</v>
      </c>
      <c r="M561" s="88">
        <v>44713</v>
      </c>
    </row>
    <row r="562" spans="1:13" ht="33.75" x14ac:dyDescent="0.25">
      <c r="A562" s="89">
        <v>1506</v>
      </c>
      <c r="B562" s="88">
        <v>43761</v>
      </c>
      <c r="C562" s="89" t="s">
        <v>5315</v>
      </c>
      <c r="D562" s="89" t="s">
        <v>4202</v>
      </c>
      <c r="E562" s="89" t="s">
        <v>4219</v>
      </c>
      <c r="F562" s="89" t="s">
        <v>4295</v>
      </c>
      <c r="G562" s="89" t="s">
        <v>4296</v>
      </c>
      <c r="H562" s="89" t="s">
        <v>4297</v>
      </c>
      <c r="I562" s="89">
        <v>0.1056</v>
      </c>
      <c r="J562" s="90" t="s">
        <v>4249</v>
      </c>
      <c r="K562" s="90" t="s">
        <v>5316</v>
      </c>
      <c r="L562" s="90" t="s">
        <v>5317</v>
      </c>
      <c r="M562" s="88">
        <v>43936</v>
      </c>
    </row>
    <row r="563" spans="1:13" ht="45" x14ac:dyDescent="0.25">
      <c r="A563" s="89">
        <v>1590</v>
      </c>
      <c r="B563" s="88">
        <v>43761</v>
      </c>
      <c r="C563" s="89" t="s">
        <v>5318</v>
      </c>
      <c r="D563" s="89" t="s">
        <v>4202</v>
      </c>
      <c r="E563" s="89" t="s">
        <v>4204</v>
      </c>
      <c r="F563" s="89" t="s">
        <v>4295</v>
      </c>
      <c r="G563" s="89" t="s">
        <v>4296</v>
      </c>
      <c r="H563" s="89" t="s">
        <v>4297</v>
      </c>
      <c r="I563" s="89">
        <v>19.600000000000001</v>
      </c>
      <c r="J563" s="90" t="s">
        <v>4227</v>
      </c>
      <c r="K563" s="90" t="s">
        <v>5302</v>
      </c>
      <c r="L563" s="90" t="s">
        <v>5164</v>
      </c>
      <c r="M563" s="88">
        <v>44531</v>
      </c>
    </row>
    <row r="564" spans="1:13" ht="33.75" x14ac:dyDescent="0.25">
      <c r="A564" s="89">
        <v>1594</v>
      </c>
      <c r="B564" s="88">
        <v>43780</v>
      </c>
      <c r="C564" s="89" t="s">
        <v>5319</v>
      </c>
      <c r="D564" s="89" t="s">
        <v>4202</v>
      </c>
      <c r="E564" s="89" t="s">
        <v>4203</v>
      </c>
      <c r="F564" s="89" t="s">
        <v>4295</v>
      </c>
      <c r="G564" s="89" t="s">
        <v>4296</v>
      </c>
      <c r="H564" s="89" t="s">
        <v>4297</v>
      </c>
      <c r="I564" s="89">
        <v>1.3</v>
      </c>
      <c r="J564" s="90" t="s">
        <v>4227</v>
      </c>
      <c r="K564" s="90" t="s">
        <v>4469</v>
      </c>
      <c r="L564" s="90" t="s">
        <v>5320</v>
      </c>
      <c r="M564" s="88">
        <v>43905</v>
      </c>
    </row>
    <row r="565" spans="1:13" ht="22.5" x14ac:dyDescent="0.25">
      <c r="A565" s="89">
        <v>1597</v>
      </c>
      <c r="B565" s="88">
        <v>43794</v>
      </c>
      <c r="C565" s="89" t="s">
        <v>5321</v>
      </c>
      <c r="D565" s="89" t="s">
        <v>4202</v>
      </c>
      <c r="E565" s="89" t="s">
        <v>4204</v>
      </c>
      <c r="F565" s="89" t="s">
        <v>4295</v>
      </c>
      <c r="G565" s="89" t="s">
        <v>4296</v>
      </c>
      <c r="H565" s="89" t="s">
        <v>4297</v>
      </c>
      <c r="I565" s="89">
        <v>50</v>
      </c>
      <c r="J565" s="90" t="s">
        <v>4224</v>
      </c>
      <c r="K565" s="90" t="s">
        <v>4225</v>
      </c>
      <c r="L565" s="90" t="s">
        <v>5322</v>
      </c>
      <c r="M565" s="88">
        <v>44166</v>
      </c>
    </row>
    <row r="566" spans="1:13" ht="22.5" x14ac:dyDescent="0.25">
      <c r="A566" s="89">
        <v>1600</v>
      </c>
      <c r="B566" s="88">
        <v>43810</v>
      </c>
      <c r="C566" s="89" t="s">
        <v>5323</v>
      </c>
      <c r="D566" s="89" t="s">
        <v>4202</v>
      </c>
      <c r="E566" s="89" t="s">
        <v>4219</v>
      </c>
      <c r="F566" s="89" t="s">
        <v>4295</v>
      </c>
      <c r="G566" s="89" t="s">
        <v>4296</v>
      </c>
      <c r="H566" s="89" t="s">
        <v>4297</v>
      </c>
      <c r="I566" s="89">
        <v>8.0299999999999994</v>
      </c>
      <c r="J566" s="90" t="s">
        <v>4227</v>
      </c>
      <c r="K566" s="90" t="s">
        <v>4228</v>
      </c>
      <c r="L566" s="90" t="s">
        <v>5211</v>
      </c>
      <c r="M566" s="88">
        <v>44180</v>
      </c>
    </row>
    <row r="567" spans="1:13" ht="33.75" x14ac:dyDescent="0.25">
      <c r="A567" s="89">
        <v>1295</v>
      </c>
      <c r="B567" s="88">
        <v>43811</v>
      </c>
      <c r="C567" s="89" t="s">
        <v>5324</v>
      </c>
      <c r="D567" s="89" t="s">
        <v>4202</v>
      </c>
      <c r="E567" s="89" t="s">
        <v>4203</v>
      </c>
      <c r="F567" s="89" t="s">
        <v>4295</v>
      </c>
      <c r="G567" s="89" t="s">
        <v>4296</v>
      </c>
      <c r="H567" s="89" t="s">
        <v>4297</v>
      </c>
      <c r="I567" s="89">
        <v>9.9</v>
      </c>
      <c r="J567" s="90" t="s">
        <v>4214</v>
      </c>
      <c r="K567" s="90" t="s">
        <v>5325</v>
      </c>
      <c r="L567" s="90" t="s">
        <v>5326</v>
      </c>
      <c r="M567" s="88">
        <v>44134</v>
      </c>
    </row>
    <row r="568" spans="1:13" ht="33.75" x14ac:dyDescent="0.25">
      <c r="A568" s="89">
        <v>1602</v>
      </c>
      <c r="B568" s="88">
        <v>43817</v>
      </c>
      <c r="C568" s="89" t="s">
        <v>5327</v>
      </c>
      <c r="D568" s="89" t="s">
        <v>4202</v>
      </c>
      <c r="E568" s="89" t="s">
        <v>4219</v>
      </c>
      <c r="F568" s="89" t="s">
        <v>4295</v>
      </c>
      <c r="G568" s="89" t="s">
        <v>4296</v>
      </c>
      <c r="H568" s="89" t="s">
        <v>4297</v>
      </c>
      <c r="I568" s="89">
        <v>50</v>
      </c>
      <c r="J568" s="90" t="s">
        <v>4229</v>
      </c>
      <c r="K568" s="90" t="s">
        <v>4896</v>
      </c>
      <c r="L568" s="90" t="s">
        <v>5312</v>
      </c>
      <c r="M568" s="88">
        <v>44312</v>
      </c>
    </row>
    <row r="569" spans="1:13" ht="45" x14ac:dyDescent="0.25">
      <c r="A569" s="89">
        <v>128</v>
      </c>
      <c r="B569" s="88">
        <v>43867</v>
      </c>
      <c r="C569" s="89" t="s">
        <v>5329</v>
      </c>
      <c r="D569" s="89" t="s">
        <v>4202</v>
      </c>
      <c r="E569" s="89" t="s">
        <v>4203</v>
      </c>
      <c r="F569" s="89" t="s">
        <v>4295</v>
      </c>
      <c r="G569" s="89" t="s">
        <v>4296</v>
      </c>
      <c r="H569" s="89" t="s">
        <v>4297</v>
      </c>
      <c r="I569" s="89">
        <v>28</v>
      </c>
      <c r="J569" s="90" t="s">
        <v>4208</v>
      </c>
      <c r="K569" s="90" t="s">
        <v>4209</v>
      </c>
      <c r="L569" s="90" t="s">
        <v>5330</v>
      </c>
      <c r="M569" s="88">
        <v>44105</v>
      </c>
    </row>
    <row r="570" spans="1:13" ht="33.75" x14ac:dyDescent="0.25">
      <c r="A570" s="89">
        <v>3482</v>
      </c>
      <c r="B570" s="88">
        <v>43871</v>
      </c>
      <c r="C570" s="89" t="s">
        <v>5331</v>
      </c>
      <c r="D570" s="89" t="s">
        <v>4202</v>
      </c>
      <c r="E570" s="89" t="s">
        <v>4204</v>
      </c>
      <c r="F570" s="89" t="s">
        <v>4295</v>
      </c>
      <c r="G570" s="89" t="s">
        <v>4296</v>
      </c>
      <c r="H570" s="89" t="s">
        <v>4297</v>
      </c>
      <c r="I570" s="89">
        <v>70</v>
      </c>
      <c r="J570" s="90" t="s">
        <v>4247</v>
      </c>
      <c r="K570" s="90" t="s">
        <v>4248</v>
      </c>
      <c r="L570" s="90" t="s">
        <v>5332</v>
      </c>
      <c r="M570" s="88">
        <v>45078</v>
      </c>
    </row>
    <row r="571" spans="1:13" ht="22.5" x14ac:dyDescent="0.25">
      <c r="A571" s="89">
        <v>3483</v>
      </c>
      <c r="B571" s="88">
        <v>43879</v>
      </c>
      <c r="C571" s="89" t="s">
        <v>5333</v>
      </c>
      <c r="D571" s="89" t="s">
        <v>4202</v>
      </c>
      <c r="E571" s="89" t="s">
        <v>4219</v>
      </c>
      <c r="F571" s="89" t="s">
        <v>4295</v>
      </c>
      <c r="G571" s="89" t="s">
        <v>4296</v>
      </c>
      <c r="H571" s="89" t="s">
        <v>4297</v>
      </c>
      <c r="I571" s="89">
        <v>45</v>
      </c>
      <c r="J571" s="90" t="s">
        <v>4224</v>
      </c>
      <c r="K571" s="90" t="s">
        <v>5334</v>
      </c>
      <c r="L571" s="90" t="s">
        <v>5335</v>
      </c>
      <c r="M571" s="88">
        <v>44373</v>
      </c>
    </row>
    <row r="572" spans="1:13" ht="22.5" x14ac:dyDescent="0.25">
      <c r="A572" s="89">
        <v>1608</v>
      </c>
      <c r="B572" s="88">
        <v>43880</v>
      </c>
      <c r="C572" s="89" t="s">
        <v>379</v>
      </c>
      <c r="D572" s="89" t="s">
        <v>4202</v>
      </c>
      <c r="E572" s="89" t="s">
        <v>4219</v>
      </c>
      <c r="F572" s="89" t="s">
        <v>4295</v>
      </c>
      <c r="G572" s="89" t="s">
        <v>4296</v>
      </c>
      <c r="H572" s="89" t="s">
        <v>4297</v>
      </c>
      <c r="I572" s="89">
        <v>20</v>
      </c>
      <c r="J572" s="90" t="s">
        <v>4205</v>
      </c>
      <c r="K572" s="90" t="s">
        <v>4687</v>
      </c>
      <c r="L572" s="90" t="s">
        <v>5127</v>
      </c>
      <c r="M572" s="88">
        <v>44713</v>
      </c>
    </row>
    <row r="573" spans="1:13" ht="22.5" x14ac:dyDescent="0.25">
      <c r="A573" s="89">
        <v>1610</v>
      </c>
      <c r="B573" s="88">
        <v>43906</v>
      </c>
      <c r="C573" s="89" t="s">
        <v>370</v>
      </c>
      <c r="D573" s="89" t="s">
        <v>4202</v>
      </c>
      <c r="E573" s="89" t="s">
        <v>4219</v>
      </c>
      <c r="F573" s="89" t="s">
        <v>4295</v>
      </c>
      <c r="G573" s="89" t="s">
        <v>4296</v>
      </c>
      <c r="H573" s="89" t="s">
        <v>4297</v>
      </c>
      <c r="I573" s="89">
        <v>5</v>
      </c>
      <c r="J573" s="90" t="s">
        <v>4205</v>
      </c>
      <c r="K573" s="90" t="s">
        <v>4687</v>
      </c>
      <c r="L573" s="90" t="s">
        <v>5127</v>
      </c>
      <c r="M573" s="88">
        <v>44713</v>
      </c>
    </row>
    <row r="574" spans="1:13" ht="45" x14ac:dyDescent="0.25">
      <c r="A574" s="89">
        <v>1515</v>
      </c>
      <c r="B574" s="88">
        <v>43921</v>
      </c>
      <c r="C574" s="89" t="s">
        <v>5336</v>
      </c>
      <c r="D574" s="89" t="s">
        <v>4202</v>
      </c>
      <c r="E574" s="89" t="s">
        <v>4204</v>
      </c>
      <c r="F574" s="89" t="s">
        <v>4295</v>
      </c>
      <c r="G574" s="89" t="s">
        <v>4296</v>
      </c>
      <c r="H574" s="89" t="s">
        <v>4297</v>
      </c>
      <c r="I574" s="89">
        <v>19.899999999999999</v>
      </c>
      <c r="J574" s="90" t="s">
        <v>4214</v>
      </c>
      <c r="K574" s="90" t="s">
        <v>5325</v>
      </c>
      <c r="L574" s="90" t="s">
        <v>5337</v>
      </c>
      <c r="M574" s="88">
        <v>44445</v>
      </c>
    </row>
    <row r="575" spans="1:13" ht="22.5" x14ac:dyDescent="0.25">
      <c r="A575" s="89">
        <v>1615</v>
      </c>
      <c r="B575" s="88">
        <v>43935</v>
      </c>
      <c r="C575" s="89" t="s">
        <v>5338</v>
      </c>
      <c r="D575" s="89" t="s">
        <v>4202</v>
      </c>
      <c r="E575" s="89" t="s">
        <v>4219</v>
      </c>
      <c r="F575" s="89" t="s">
        <v>4295</v>
      </c>
      <c r="G575" s="89" t="s">
        <v>4296</v>
      </c>
      <c r="H575" s="89" t="s">
        <v>4297</v>
      </c>
      <c r="I575" s="89">
        <v>9.9</v>
      </c>
      <c r="J575" s="90" t="s">
        <v>4259</v>
      </c>
      <c r="K575" s="90" t="s">
        <v>5339</v>
      </c>
      <c r="L575" s="90" t="s">
        <v>5340</v>
      </c>
      <c r="M575" s="88">
        <v>44774</v>
      </c>
    </row>
    <row r="576" spans="1:13" ht="33.75" x14ac:dyDescent="0.25">
      <c r="A576" s="89">
        <v>1617</v>
      </c>
      <c r="B576" s="88">
        <v>43935</v>
      </c>
      <c r="C576" s="89" t="s">
        <v>5341</v>
      </c>
      <c r="D576" s="89" t="s">
        <v>4202</v>
      </c>
      <c r="E576" s="89" t="s">
        <v>4219</v>
      </c>
      <c r="F576" s="89" t="s">
        <v>4295</v>
      </c>
      <c r="G576" s="89" t="s">
        <v>4296</v>
      </c>
      <c r="H576" s="89" t="s">
        <v>4297</v>
      </c>
      <c r="I576" s="89">
        <v>9.9</v>
      </c>
      <c r="J576" s="90" t="s">
        <v>24</v>
      </c>
      <c r="K576" s="90" t="s">
        <v>4213</v>
      </c>
      <c r="L576" s="90" t="s">
        <v>5340</v>
      </c>
      <c r="M576" s="88">
        <v>44409</v>
      </c>
    </row>
    <row r="577" spans="1:13" ht="22.5" x14ac:dyDescent="0.25">
      <c r="A577" s="89">
        <v>1619</v>
      </c>
      <c r="B577" s="88">
        <v>43956</v>
      </c>
      <c r="C577" s="89" t="s">
        <v>5342</v>
      </c>
      <c r="D577" s="89" t="s">
        <v>4202</v>
      </c>
      <c r="E577" s="89" t="s">
        <v>4219</v>
      </c>
      <c r="F577" s="89" t="s">
        <v>4295</v>
      </c>
      <c r="G577" s="89" t="s">
        <v>4296</v>
      </c>
      <c r="H577" s="89" t="s">
        <v>4297</v>
      </c>
      <c r="I577" s="89">
        <v>99</v>
      </c>
      <c r="J577" s="90" t="s">
        <v>4247</v>
      </c>
      <c r="K577" s="90" t="s">
        <v>5343</v>
      </c>
      <c r="L577" s="90" t="s">
        <v>5344</v>
      </c>
      <c r="M577" s="88">
        <v>45261</v>
      </c>
    </row>
    <row r="578" spans="1:13" ht="22.5" x14ac:dyDescent="0.25">
      <c r="A578" s="89">
        <v>1624</v>
      </c>
      <c r="B578" s="88">
        <v>43969</v>
      </c>
      <c r="C578" s="89" t="s">
        <v>5345</v>
      </c>
      <c r="D578" s="89" t="s">
        <v>4202</v>
      </c>
      <c r="E578" s="89" t="s">
        <v>4204</v>
      </c>
      <c r="F578" s="89" t="s">
        <v>4295</v>
      </c>
      <c r="G578" s="89" t="s">
        <v>4296</v>
      </c>
      <c r="H578" s="89" t="s">
        <v>4297</v>
      </c>
      <c r="I578" s="89">
        <v>40</v>
      </c>
      <c r="J578" s="90" t="s">
        <v>24</v>
      </c>
      <c r="K578" s="90" t="s">
        <v>5346</v>
      </c>
      <c r="L578" s="90" t="s">
        <v>5347</v>
      </c>
      <c r="M578" s="88">
        <v>44927</v>
      </c>
    </row>
    <row r="579" spans="1:13" ht="33.75" x14ac:dyDescent="0.25">
      <c r="A579" s="89">
        <v>1625</v>
      </c>
      <c r="B579" s="88">
        <v>43971</v>
      </c>
      <c r="C579" s="89" t="s">
        <v>5348</v>
      </c>
      <c r="D579" s="89" t="s">
        <v>4202</v>
      </c>
      <c r="E579" s="89" t="s">
        <v>4219</v>
      </c>
      <c r="F579" s="89" t="s">
        <v>4295</v>
      </c>
      <c r="G579" s="89" t="s">
        <v>4296</v>
      </c>
      <c r="H579" s="89" t="s">
        <v>4297</v>
      </c>
      <c r="I579" s="89">
        <v>99.9</v>
      </c>
      <c r="J579" s="90" t="s">
        <v>4224</v>
      </c>
      <c r="K579" s="90" t="s">
        <v>5349</v>
      </c>
      <c r="L579" s="90" t="s">
        <v>5340</v>
      </c>
      <c r="M579" s="88">
        <v>45292</v>
      </c>
    </row>
    <row r="580" spans="1:13" ht="45" x14ac:dyDescent="0.25">
      <c r="A580" s="89">
        <v>1075</v>
      </c>
      <c r="B580" s="88">
        <v>43977</v>
      </c>
      <c r="C580" s="89" t="s">
        <v>5350</v>
      </c>
      <c r="D580" s="89" t="s">
        <v>4202</v>
      </c>
      <c r="E580" s="89" t="s">
        <v>4203</v>
      </c>
      <c r="F580" s="89" t="s">
        <v>4295</v>
      </c>
      <c r="G580" s="89" t="s">
        <v>4296</v>
      </c>
      <c r="H580" s="89" t="s">
        <v>4297</v>
      </c>
      <c r="I580" s="89">
        <v>19.989999999999998</v>
      </c>
      <c r="J580" s="90" t="s">
        <v>4259</v>
      </c>
      <c r="K580" s="90" t="s">
        <v>5351</v>
      </c>
      <c r="L580" s="90" t="s">
        <v>5350</v>
      </c>
      <c r="M580" s="88">
        <v>44196</v>
      </c>
    </row>
    <row r="581" spans="1:13" ht="45" x14ac:dyDescent="0.25">
      <c r="A581" s="89">
        <v>3484</v>
      </c>
      <c r="B581" s="88">
        <v>43977</v>
      </c>
      <c r="C581" s="89" t="s">
        <v>5352</v>
      </c>
      <c r="D581" s="89" t="s">
        <v>4202</v>
      </c>
      <c r="E581" s="89" t="s">
        <v>4219</v>
      </c>
      <c r="F581" s="89" t="s">
        <v>4295</v>
      </c>
      <c r="G581" s="89" t="s">
        <v>4296</v>
      </c>
      <c r="H581" s="89" t="s">
        <v>4297</v>
      </c>
      <c r="I581" s="89">
        <v>3</v>
      </c>
      <c r="J581" s="90" t="s">
        <v>4235</v>
      </c>
      <c r="K581" s="90" t="s">
        <v>5353</v>
      </c>
      <c r="L581" s="90" t="s">
        <v>5164</v>
      </c>
      <c r="M581" s="88">
        <v>44287</v>
      </c>
    </row>
    <row r="582" spans="1:13" ht="45" x14ac:dyDescent="0.25">
      <c r="A582" s="89">
        <v>1630</v>
      </c>
      <c r="B582" s="88">
        <v>43979</v>
      </c>
      <c r="C582" s="89" t="s">
        <v>5354</v>
      </c>
      <c r="D582" s="89" t="s">
        <v>4202</v>
      </c>
      <c r="E582" s="89" t="s">
        <v>4219</v>
      </c>
      <c r="F582" s="89" t="s">
        <v>4295</v>
      </c>
      <c r="G582" s="89" t="s">
        <v>4296</v>
      </c>
      <c r="H582" s="89" t="s">
        <v>4297</v>
      </c>
      <c r="I582" s="89">
        <v>8</v>
      </c>
      <c r="J582" s="90" t="s">
        <v>4229</v>
      </c>
      <c r="K582" s="90" t="s">
        <v>4230</v>
      </c>
      <c r="L582" s="90" t="s">
        <v>5355</v>
      </c>
      <c r="M582" s="88">
        <v>44926</v>
      </c>
    </row>
    <row r="583" spans="1:13" ht="45" x14ac:dyDescent="0.25">
      <c r="A583" s="89">
        <v>1631</v>
      </c>
      <c r="B583" s="88">
        <v>43984</v>
      </c>
      <c r="C583" s="89" t="s">
        <v>5356</v>
      </c>
      <c r="D583" s="89" t="s">
        <v>4202</v>
      </c>
      <c r="E583" s="89" t="s">
        <v>4219</v>
      </c>
      <c r="F583" s="89" t="s">
        <v>4295</v>
      </c>
      <c r="G583" s="89" t="s">
        <v>4296</v>
      </c>
      <c r="H583" s="89" t="s">
        <v>4297</v>
      </c>
      <c r="I583" s="89">
        <v>60</v>
      </c>
      <c r="J583" s="90" t="s">
        <v>4249</v>
      </c>
      <c r="K583" s="90" t="s">
        <v>5310</v>
      </c>
      <c r="L583" s="90" t="s">
        <v>5357</v>
      </c>
      <c r="M583" s="88">
        <v>45627</v>
      </c>
    </row>
    <row r="584" spans="1:13" ht="22.5" x14ac:dyDescent="0.25">
      <c r="A584" s="89">
        <v>1632</v>
      </c>
      <c r="B584" s="88">
        <v>43984</v>
      </c>
      <c r="C584" s="89" t="s">
        <v>5358</v>
      </c>
      <c r="D584" s="89" t="s">
        <v>4202</v>
      </c>
      <c r="E584" s="89" t="s">
        <v>4219</v>
      </c>
      <c r="F584" s="89" t="s">
        <v>4295</v>
      </c>
      <c r="G584" s="89" t="s">
        <v>4296</v>
      </c>
      <c r="H584" s="89" t="s">
        <v>4297</v>
      </c>
      <c r="I584" s="89">
        <v>99</v>
      </c>
      <c r="J584" s="90" t="s">
        <v>4249</v>
      </c>
      <c r="K584" s="90" t="s">
        <v>5178</v>
      </c>
      <c r="L584" s="90" t="s">
        <v>5344</v>
      </c>
      <c r="M584" s="88">
        <v>45261</v>
      </c>
    </row>
    <row r="585" spans="1:13" ht="33.75" x14ac:dyDescent="0.25">
      <c r="A585" s="89">
        <v>1633</v>
      </c>
      <c r="B585" s="88">
        <v>43985</v>
      </c>
      <c r="C585" s="89" t="s">
        <v>5359</v>
      </c>
      <c r="D585" s="89" t="s">
        <v>4202</v>
      </c>
      <c r="E585" s="89" t="s">
        <v>4219</v>
      </c>
      <c r="F585" s="89" t="s">
        <v>4295</v>
      </c>
      <c r="G585" s="89" t="s">
        <v>4296</v>
      </c>
      <c r="H585" s="89" t="s">
        <v>4297</v>
      </c>
      <c r="I585" s="89">
        <v>100</v>
      </c>
      <c r="J585" s="90" t="s">
        <v>17</v>
      </c>
      <c r="K585" s="90" t="s">
        <v>5360</v>
      </c>
      <c r="L585" s="90" t="s">
        <v>5361</v>
      </c>
      <c r="M585" s="88">
        <v>44909</v>
      </c>
    </row>
    <row r="586" spans="1:13" ht="56.25" x14ac:dyDescent="0.25">
      <c r="A586" s="89">
        <v>1634</v>
      </c>
      <c r="B586" s="88">
        <v>43985</v>
      </c>
      <c r="C586" s="89" t="s">
        <v>5362</v>
      </c>
      <c r="D586" s="89" t="s">
        <v>4202</v>
      </c>
      <c r="E586" s="89" t="s">
        <v>4219</v>
      </c>
      <c r="F586" s="89" t="s">
        <v>4295</v>
      </c>
      <c r="G586" s="89" t="s">
        <v>4296</v>
      </c>
      <c r="H586" s="89" t="s">
        <v>4297</v>
      </c>
      <c r="I586" s="89">
        <v>19.899999999999999</v>
      </c>
      <c r="J586" s="90" t="s">
        <v>4227</v>
      </c>
      <c r="K586" s="90" t="s">
        <v>4829</v>
      </c>
      <c r="L586" s="90" t="s">
        <v>5363</v>
      </c>
      <c r="M586" s="88">
        <v>45627</v>
      </c>
    </row>
    <row r="587" spans="1:13" ht="45" x14ac:dyDescent="0.25">
      <c r="A587" s="89">
        <v>1636</v>
      </c>
      <c r="B587" s="88">
        <v>43986</v>
      </c>
      <c r="C587" s="89" t="s">
        <v>5364</v>
      </c>
      <c r="D587" s="89" t="s">
        <v>4202</v>
      </c>
      <c r="E587" s="89" t="s">
        <v>4219</v>
      </c>
      <c r="F587" s="89" t="s">
        <v>4295</v>
      </c>
      <c r="G587" s="89" t="s">
        <v>4296</v>
      </c>
      <c r="H587" s="89" t="s">
        <v>4297</v>
      </c>
      <c r="I587" s="89">
        <v>200</v>
      </c>
      <c r="J587" s="90" t="s">
        <v>24</v>
      </c>
      <c r="K587" s="90" t="s">
        <v>4260</v>
      </c>
      <c r="L587" s="90" t="s">
        <v>5365</v>
      </c>
      <c r="M587" s="88">
        <v>45657</v>
      </c>
    </row>
    <row r="588" spans="1:13" ht="45" x14ac:dyDescent="0.25">
      <c r="A588" s="89">
        <v>1635</v>
      </c>
      <c r="B588" s="88">
        <v>43987</v>
      </c>
      <c r="C588" s="89" t="s">
        <v>5366</v>
      </c>
      <c r="D588" s="89" t="s">
        <v>4202</v>
      </c>
      <c r="E588" s="89" t="s">
        <v>4204</v>
      </c>
      <c r="F588" s="89" t="s">
        <v>4295</v>
      </c>
      <c r="G588" s="89" t="s">
        <v>4296</v>
      </c>
      <c r="H588" s="89" t="s">
        <v>4297</v>
      </c>
      <c r="I588" s="89">
        <v>4.5</v>
      </c>
      <c r="J588" s="90" t="s">
        <v>4224</v>
      </c>
      <c r="K588" s="90" t="s">
        <v>4683</v>
      </c>
      <c r="L588" s="90" t="s">
        <v>5367</v>
      </c>
      <c r="M588" s="88">
        <v>44356</v>
      </c>
    </row>
    <row r="589" spans="1:13" ht="45" x14ac:dyDescent="0.25">
      <c r="A589" s="89">
        <v>1639</v>
      </c>
      <c r="B589" s="88">
        <v>43993</v>
      </c>
      <c r="C589" s="89" t="s">
        <v>5368</v>
      </c>
      <c r="D589" s="89" t="s">
        <v>4202</v>
      </c>
      <c r="E589" s="89" t="s">
        <v>4219</v>
      </c>
      <c r="F589" s="89" t="s">
        <v>4295</v>
      </c>
      <c r="G589" s="89" t="s">
        <v>4296</v>
      </c>
      <c r="H589" s="89" t="s">
        <v>4297</v>
      </c>
      <c r="I589" s="89">
        <v>1.5</v>
      </c>
      <c r="J589" s="90" t="s">
        <v>4208</v>
      </c>
      <c r="K589" s="90" t="s">
        <v>4312</v>
      </c>
      <c r="L589" s="90" t="s">
        <v>5309</v>
      </c>
      <c r="M589" s="88">
        <v>44089</v>
      </c>
    </row>
    <row r="590" spans="1:13" ht="56.25" x14ac:dyDescent="0.25">
      <c r="A590" s="89">
        <v>463</v>
      </c>
      <c r="B590" s="88">
        <v>44007</v>
      </c>
      <c r="C590" s="89" t="s">
        <v>5369</v>
      </c>
      <c r="D590" s="89" t="s">
        <v>4202</v>
      </c>
      <c r="E590" s="89" t="s">
        <v>4204</v>
      </c>
      <c r="F590" s="89" t="s">
        <v>4295</v>
      </c>
      <c r="G590" s="89" t="s">
        <v>4296</v>
      </c>
      <c r="H590" s="89" t="s">
        <v>4297</v>
      </c>
      <c r="I590" s="89">
        <v>70</v>
      </c>
      <c r="J590" s="90" t="s">
        <v>4216</v>
      </c>
      <c r="K590" s="90" t="s">
        <v>5234</v>
      </c>
      <c r="L590" s="90" t="s">
        <v>5370</v>
      </c>
      <c r="M590" s="88">
        <v>44926</v>
      </c>
    </row>
    <row r="591" spans="1:13" ht="33.75" x14ac:dyDescent="0.25">
      <c r="A591" s="89">
        <v>1643</v>
      </c>
      <c r="B591" s="88">
        <v>44025</v>
      </c>
      <c r="C591" s="89" t="s">
        <v>5371</v>
      </c>
      <c r="D591" s="89" t="s">
        <v>4202</v>
      </c>
      <c r="E591" s="89" t="s">
        <v>4219</v>
      </c>
      <c r="F591" s="89" t="s">
        <v>4295</v>
      </c>
      <c r="G591" s="89" t="s">
        <v>4296</v>
      </c>
      <c r="H591" s="89" t="s">
        <v>4297</v>
      </c>
      <c r="I591" s="89">
        <v>19.899999999999999</v>
      </c>
      <c r="J591" s="90" t="s">
        <v>4229</v>
      </c>
      <c r="K591" s="90" t="s">
        <v>4896</v>
      </c>
      <c r="L591" s="90" t="s">
        <v>5312</v>
      </c>
      <c r="M591" s="88">
        <v>44681</v>
      </c>
    </row>
    <row r="592" spans="1:13" ht="33.75" x14ac:dyDescent="0.25">
      <c r="A592" s="89">
        <v>1644</v>
      </c>
      <c r="B592" s="88">
        <v>44025</v>
      </c>
      <c r="C592" s="89" t="s">
        <v>5372</v>
      </c>
      <c r="D592" s="89" t="s">
        <v>4202</v>
      </c>
      <c r="E592" s="89" t="s">
        <v>4219</v>
      </c>
      <c r="F592" s="89" t="s">
        <v>4295</v>
      </c>
      <c r="G592" s="89" t="s">
        <v>4296</v>
      </c>
      <c r="H592" s="89" t="s">
        <v>4297</v>
      </c>
      <c r="I592" s="89">
        <v>19.899999999999999</v>
      </c>
      <c r="J592" s="90" t="s">
        <v>4229</v>
      </c>
      <c r="K592" s="90" t="s">
        <v>4896</v>
      </c>
      <c r="L592" s="90" t="s">
        <v>5312</v>
      </c>
      <c r="M592" s="88">
        <v>44681</v>
      </c>
    </row>
    <row r="593" spans="1:13" ht="67.5" x14ac:dyDescent="0.25">
      <c r="A593" s="89">
        <v>751</v>
      </c>
      <c r="B593" s="88">
        <v>44033</v>
      </c>
      <c r="C593" s="89" t="s">
        <v>5373</v>
      </c>
      <c r="D593" s="89" t="s">
        <v>4202</v>
      </c>
      <c r="E593" s="89" t="s">
        <v>4204</v>
      </c>
      <c r="F593" s="89" t="s">
        <v>4295</v>
      </c>
      <c r="G593" s="89" t="s">
        <v>4296</v>
      </c>
      <c r="H593" s="89" t="s">
        <v>4297</v>
      </c>
      <c r="I593" s="89">
        <v>400</v>
      </c>
      <c r="J593" s="90" t="s">
        <v>4205</v>
      </c>
      <c r="K593" s="90" t="s">
        <v>4876</v>
      </c>
      <c r="L593" s="90" t="s">
        <v>5374</v>
      </c>
      <c r="M593" s="88">
        <v>45076</v>
      </c>
    </row>
    <row r="594" spans="1:13" ht="45" x14ac:dyDescent="0.25">
      <c r="A594" s="89">
        <v>1108</v>
      </c>
      <c r="B594" s="88">
        <v>44035</v>
      </c>
      <c r="C594" s="89" t="s">
        <v>5375</v>
      </c>
      <c r="D594" s="89" t="s">
        <v>4202</v>
      </c>
      <c r="E594" s="89" t="s">
        <v>4219</v>
      </c>
      <c r="F594" s="89" t="s">
        <v>4295</v>
      </c>
      <c r="G594" s="89" t="s">
        <v>4296</v>
      </c>
      <c r="H594" s="89" t="s">
        <v>4297</v>
      </c>
      <c r="I594" s="89">
        <v>9.9</v>
      </c>
      <c r="J594" s="90" t="s">
        <v>4224</v>
      </c>
      <c r="K594" s="90" t="s">
        <v>4225</v>
      </c>
      <c r="L594" s="90" t="s">
        <v>5376</v>
      </c>
      <c r="M594" s="88">
        <v>44440</v>
      </c>
    </row>
    <row r="595" spans="1:13" ht="33.75" x14ac:dyDescent="0.25">
      <c r="A595" s="89">
        <v>1174</v>
      </c>
      <c r="B595" s="88">
        <v>44035</v>
      </c>
      <c r="C595" s="89" t="s">
        <v>5377</v>
      </c>
      <c r="D595" s="89" t="s">
        <v>4202</v>
      </c>
      <c r="E595" s="89" t="s">
        <v>4219</v>
      </c>
      <c r="F595" s="89" t="s">
        <v>4295</v>
      </c>
      <c r="G595" s="89" t="s">
        <v>4296</v>
      </c>
      <c r="H595" s="89" t="s">
        <v>4297</v>
      </c>
      <c r="I595" s="89">
        <v>9.9</v>
      </c>
      <c r="J595" s="90" t="s">
        <v>4224</v>
      </c>
      <c r="K595" s="90" t="s">
        <v>4225</v>
      </c>
      <c r="L595" s="90" t="s">
        <v>5378</v>
      </c>
      <c r="M595" s="88">
        <v>44531</v>
      </c>
    </row>
    <row r="596" spans="1:13" ht="67.5" x14ac:dyDescent="0.25">
      <c r="A596" s="89">
        <v>571</v>
      </c>
      <c r="B596" s="88">
        <v>44040</v>
      </c>
      <c r="C596" s="89" t="s">
        <v>5379</v>
      </c>
      <c r="D596" s="89" t="s">
        <v>4202</v>
      </c>
      <c r="E596" s="89" t="s">
        <v>4204</v>
      </c>
      <c r="F596" s="89" t="s">
        <v>4295</v>
      </c>
      <c r="G596" s="89" t="s">
        <v>4296</v>
      </c>
      <c r="H596" s="89" t="s">
        <v>4297</v>
      </c>
      <c r="I596" s="89">
        <v>1.7160000000000002E-2</v>
      </c>
      <c r="J596" s="90" t="s">
        <v>4217</v>
      </c>
      <c r="K596" s="90" t="s">
        <v>4218</v>
      </c>
      <c r="L596" s="90" t="s">
        <v>5380</v>
      </c>
      <c r="M596" s="88">
        <v>44109</v>
      </c>
    </row>
    <row r="597" spans="1:13" ht="45" x14ac:dyDescent="0.25">
      <c r="A597" s="89">
        <v>809</v>
      </c>
      <c r="B597" s="88">
        <v>44049</v>
      </c>
      <c r="C597" s="89" t="s">
        <v>5381</v>
      </c>
      <c r="D597" s="89" t="s">
        <v>4202</v>
      </c>
      <c r="E597" s="89" t="s">
        <v>4204</v>
      </c>
      <c r="F597" s="89" t="s">
        <v>4295</v>
      </c>
      <c r="G597" s="89" t="s">
        <v>4296</v>
      </c>
      <c r="H597" s="89" t="s">
        <v>4297</v>
      </c>
      <c r="I597" s="89">
        <v>9.9</v>
      </c>
      <c r="J597" s="90" t="s">
        <v>4229</v>
      </c>
      <c r="K597" s="90" t="s">
        <v>4977</v>
      </c>
      <c r="L597" s="90" t="s">
        <v>5309</v>
      </c>
      <c r="M597" s="88">
        <v>44557</v>
      </c>
    </row>
    <row r="598" spans="1:13" ht="45" x14ac:dyDescent="0.25">
      <c r="A598" s="89">
        <v>1651</v>
      </c>
      <c r="B598" s="88">
        <v>44055</v>
      </c>
      <c r="C598" s="89" t="s">
        <v>5382</v>
      </c>
      <c r="D598" s="89" t="s">
        <v>4202</v>
      </c>
      <c r="E598" s="89" t="s">
        <v>4219</v>
      </c>
      <c r="F598" s="89" t="s">
        <v>4295</v>
      </c>
      <c r="G598" s="89" t="s">
        <v>4296</v>
      </c>
      <c r="H598" s="89" t="s">
        <v>4297</v>
      </c>
      <c r="I598" s="89">
        <v>40</v>
      </c>
      <c r="J598" s="90" t="s">
        <v>4229</v>
      </c>
      <c r="K598" s="90" t="s">
        <v>4896</v>
      </c>
      <c r="L598" s="90" t="s">
        <v>4280</v>
      </c>
      <c r="M598" s="88">
        <v>44713</v>
      </c>
    </row>
    <row r="599" spans="1:13" ht="45" x14ac:dyDescent="0.25">
      <c r="A599" s="89">
        <v>1652</v>
      </c>
      <c r="B599" s="88">
        <v>44055</v>
      </c>
      <c r="C599" s="89" t="s">
        <v>5383</v>
      </c>
      <c r="D599" s="89" t="s">
        <v>4202</v>
      </c>
      <c r="E599" s="89" t="s">
        <v>4219</v>
      </c>
      <c r="F599" s="89" t="s">
        <v>4295</v>
      </c>
      <c r="G599" s="89" t="s">
        <v>4296</v>
      </c>
      <c r="H599" s="89" t="s">
        <v>4297</v>
      </c>
      <c r="I599" s="89">
        <v>40</v>
      </c>
      <c r="J599" s="90" t="s">
        <v>4229</v>
      </c>
      <c r="K599" s="90" t="s">
        <v>5384</v>
      </c>
      <c r="L599" s="90" t="s">
        <v>4280</v>
      </c>
      <c r="M599" s="88">
        <v>44713</v>
      </c>
    </row>
    <row r="600" spans="1:13" ht="45" x14ac:dyDescent="0.25">
      <c r="A600" s="89">
        <v>1653</v>
      </c>
      <c r="B600" s="88">
        <v>44068</v>
      </c>
      <c r="C600" s="89" t="s">
        <v>5385</v>
      </c>
      <c r="D600" s="89" t="s">
        <v>4202</v>
      </c>
      <c r="E600" s="89" t="s">
        <v>4219</v>
      </c>
      <c r="F600" s="89" t="s">
        <v>4295</v>
      </c>
      <c r="G600" s="89" t="s">
        <v>4296</v>
      </c>
      <c r="H600" s="89" t="s">
        <v>4297</v>
      </c>
      <c r="I600" s="89">
        <v>19.899999999999999</v>
      </c>
      <c r="J600" s="90" t="s">
        <v>4222</v>
      </c>
      <c r="K600" s="90" t="s">
        <v>4305</v>
      </c>
      <c r="L600" s="90" t="s">
        <v>5124</v>
      </c>
      <c r="M600" s="88">
        <v>45261</v>
      </c>
    </row>
    <row r="601" spans="1:13" ht="45" x14ac:dyDescent="0.25">
      <c r="A601" s="89">
        <v>1654</v>
      </c>
      <c r="B601" s="88">
        <v>44068</v>
      </c>
      <c r="C601" s="89" t="s">
        <v>5386</v>
      </c>
      <c r="D601" s="89" t="s">
        <v>4202</v>
      </c>
      <c r="E601" s="89" t="s">
        <v>4219</v>
      </c>
      <c r="F601" s="89" t="s">
        <v>4295</v>
      </c>
      <c r="G601" s="89" t="s">
        <v>4296</v>
      </c>
      <c r="H601" s="89" t="s">
        <v>4297</v>
      </c>
      <c r="I601" s="89">
        <v>99.9</v>
      </c>
      <c r="J601" s="90" t="s">
        <v>4222</v>
      </c>
      <c r="K601" s="90" t="s">
        <v>4305</v>
      </c>
      <c r="L601" s="90" t="s">
        <v>5124</v>
      </c>
      <c r="M601" s="88">
        <v>45503</v>
      </c>
    </row>
    <row r="602" spans="1:13" ht="45" x14ac:dyDescent="0.25">
      <c r="A602" s="89">
        <v>1655</v>
      </c>
      <c r="B602" s="88">
        <v>44068</v>
      </c>
      <c r="C602" s="89" t="s">
        <v>5387</v>
      </c>
      <c r="D602" s="89" t="s">
        <v>4202</v>
      </c>
      <c r="E602" s="89" t="s">
        <v>4219</v>
      </c>
      <c r="F602" s="89" t="s">
        <v>4295</v>
      </c>
      <c r="G602" s="89" t="s">
        <v>4296</v>
      </c>
      <c r="H602" s="89" t="s">
        <v>4297</v>
      </c>
      <c r="I602" s="89">
        <v>99.9</v>
      </c>
      <c r="J602" s="90" t="s">
        <v>24</v>
      </c>
      <c r="K602" s="90" t="s">
        <v>4244</v>
      </c>
      <c r="L602" s="90" t="s">
        <v>5124</v>
      </c>
      <c r="M602" s="88">
        <v>45137</v>
      </c>
    </row>
    <row r="603" spans="1:13" ht="45" x14ac:dyDescent="0.25">
      <c r="A603" s="89">
        <v>1656</v>
      </c>
      <c r="B603" s="88">
        <v>44068</v>
      </c>
      <c r="C603" s="89" t="s">
        <v>5388</v>
      </c>
      <c r="D603" s="89" t="s">
        <v>4202</v>
      </c>
      <c r="E603" s="89" t="s">
        <v>4219</v>
      </c>
      <c r="F603" s="89" t="s">
        <v>4295</v>
      </c>
      <c r="G603" s="89" t="s">
        <v>4296</v>
      </c>
      <c r="H603" s="89" t="s">
        <v>4297</v>
      </c>
      <c r="I603" s="89">
        <v>99.9</v>
      </c>
      <c r="J603" s="90" t="s">
        <v>24</v>
      </c>
      <c r="K603" s="90" t="s">
        <v>4244</v>
      </c>
      <c r="L603" s="90" t="s">
        <v>5124</v>
      </c>
      <c r="M603" s="88">
        <v>45137</v>
      </c>
    </row>
    <row r="604" spans="1:13" ht="45" x14ac:dyDescent="0.25">
      <c r="A604" s="89">
        <v>1657</v>
      </c>
      <c r="B604" s="88">
        <v>44068</v>
      </c>
      <c r="C604" s="89" t="s">
        <v>5389</v>
      </c>
      <c r="D604" s="89" t="s">
        <v>4202</v>
      </c>
      <c r="E604" s="89" t="s">
        <v>4219</v>
      </c>
      <c r="F604" s="89" t="s">
        <v>4295</v>
      </c>
      <c r="G604" s="89" t="s">
        <v>4296</v>
      </c>
      <c r="H604" s="89" t="s">
        <v>4297</v>
      </c>
      <c r="I604" s="89">
        <v>99.9</v>
      </c>
      <c r="J604" s="90" t="s">
        <v>24</v>
      </c>
      <c r="K604" s="90" t="s">
        <v>4244</v>
      </c>
      <c r="L604" s="90" t="s">
        <v>5124</v>
      </c>
      <c r="M604" s="88">
        <v>45137</v>
      </c>
    </row>
    <row r="605" spans="1:13" ht="45" x14ac:dyDescent="0.25">
      <c r="A605" s="89">
        <v>1534</v>
      </c>
      <c r="B605" s="88">
        <v>44071</v>
      </c>
      <c r="C605" s="89" t="s">
        <v>5391</v>
      </c>
      <c r="D605" s="89" t="s">
        <v>4202</v>
      </c>
      <c r="E605" s="89" t="s">
        <v>4204</v>
      </c>
      <c r="F605" s="89" t="s">
        <v>4295</v>
      </c>
      <c r="G605" s="89" t="s">
        <v>4296</v>
      </c>
      <c r="H605" s="89" t="s">
        <v>4297</v>
      </c>
      <c r="I605" s="89">
        <v>1</v>
      </c>
      <c r="J605" s="90" t="s">
        <v>4674</v>
      </c>
      <c r="K605" s="90" t="s">
        <v>5392</v>
      </c>
      <c r="L605" s="90" t="s">
        <v>5164</v>
      </c>
      <c r="M605" s="88">
        <v>44470</v>
      </c>
    </row>
    <row r="606" spans="1:13" ht="33.75" x14ac:dyDescent="0.25">
      <c r="A606" s="89">
        <v>1658</v>
      </c>
      <c r="B606" s="88">
        <v>44076</v>
      </c>
      <c r="C606" s="89" t="s">
        <v>2534</v>
      </c>
      <c r="D606" s="89" t="s">
        <v>4202</v>
      </c>
      <c r="E606" s="89" t="s">
        <v>4219</v>
      </c>
      <c r="F606" s="89" t="s">
        <v>4295</v>
      </c>
      <c r="G606" s="89" t="s">
        <v>4296</v>
      </c>
      <c r="H606" s="89" t="s">
        <v>4297</v>
      </c>
      <c r="I606" s="89">
        <v>100</v>
      </c>
      <c r="J606" s="90" t="s">
        <v>4222</v>
      </c>
      <c r="K606" s="90" t="s">
        <v>4223</v>
      </c>
      <c r="L606" s="90" t="s">
        <v>5393</v>
      </c>
      <c r="M606" s="88">
        <v>44986</v>
      </c>
    </row>
    <row r="607" spans="1:13" ht="45" x14ac:dyDescent="0.25">
      <c r="A607" s="89">
        <v>1125</v>
      </c>
      <c r="B607" s="88">
        <v>44102</v>
      </c>
      <c r="C607" s="89" t="s">
        <v>5394</v>
      </c>
      <c r="D607" s="89" t="s">
        <v>4202</v>
      </c>
      <c r="E607" s="89" t="s">
        <v>4219</v>
      </c>
      <c r="F607" s="89" t="s">
        <v>4295</v>
      </c>
      <c r="G607" s="89" t="s">
        <v>4296</v>
      </c>
      <c r="H607" s="89" t="s">
        <v>4297</v>
      </c>
      <c r="I607" s="89">
        <v>9.9</v>
      </c>
      <c r="J607" s="90" t="s">
        <v>4236</v>
      </c>
      <c r="K607" s="90" t="s">
        <v>4284</v>
      </c>
      <c r="L607" s="90" t="s">
        <v>5309</v>
      </c>
      <c r="M607" s="88">
        <v>44713</v>
      </c>
    </row>
    <row r="608" spans="1:13" ht="45" x14ac:dyDescent="0.25">
      <c r="A608" s="89">
        <v>1279</v>
      </c>
      <c r="B608" s="88">
        <v>44102</v>
      </c>
      <c r="C608" s="89" t="s">
        <v>5395</v>
      </c>
      <c r="D608" s="89" t="s">
        <v>4202</v>
      </c>
      <c r="E608" s="89" t="s">
        <v>4219</v>
      </c>
      <c r="F608" s="89" t="s">
        <v>4295</v>
      </c>
      <c r="G608" s="89" t="s">
        <v>4296</v>
      </c>
      <c r="H608" s="89" t="s">
        <v>4297</v>
      </c>
      <c r="I608" s="89">
        <v>9.9</v>
      </c>
      <c r="J608" s="90" t="s">
        <v>4236</v>
      </c>
      <c r="K608" s="90" t="s">
        <v>4447</v>
      </c>
      <c r="L608" s="90" t="s">
        <v>5309</v>
      </c>
      <c r="M608" s="88">
        <v>44713</v>
      </c>
    </row>
    <row r="609" spans="1:13" ht="33.75" x14ac:dyDescent="0.25">
      <c r="A609" s="89">
        <v>1458</v>
      </c>
      <c r="B609" s="88">
        <v>44124</v>
      </c>
      <c r="C609" s="89" t="s">
        <v>5396</v>
      </c>
      <c r="D609" s="89" t="s">
        <v>4202</v>
      </c>
      <c r="E609" s="89" t="s">
        <v>4204</v>
      </c>
      <c r="F609" s="89" t="s">
        <v>4295</v>
      </c>
      <c r="G609" s="89" t="s">
        <v>4296</v>
      </c>
      <c r="H609" s="89" t="s">
        <v>4297</v>
      </c>
      <c r="I609" s="89">
        <v>19.899999999999999</v>
      </c>
      <c r="J609" s="90" t="s">
        <v>17</v>
      </c>
      <c r="K609" s="90" t="s">
        <v>4333</v>
      </c>
      <c r="L609" s="90" t="s">
        <v>4240</v>
      </c>
      <c r="M609" s="88">
        <v>45352</v>
      </c>
    </row>
    <row r="610" spans="1:13" ht="33.75" x14ac:dyDescent="0.25">
      <c r="A610" s="89">
        <v>1190</v>
      </c>
      <c r="B610" s="88">
        <v>44127</v>
      </c>
      <c r="C610" s="89" t="s">
        <v>5397</v>
      </c>
      <c r="D610" s="89" t="s">
        <v>4202</v>
      </c>
      <c r="E610" s="89" t="s">
        <v>4204</v>
      </c>
      <c r="F610" s="89" t="s">
        <v>4295</v>
      </c>
      <c r="G610" s="89" t="s">
        <v>4296</v>
      </c>
      <c r="H610" s="89" t="s">
        <v>4297</v>
      </c>
      <c r="I610" s="89">
        <v>199.5</v>
      </c>
      <c r="J610" s="90" t="s">
        <v>4205</v>
      </c>
      <c r="K610" s="90" t="s">
        <v>4543</v>
      </c>
      <c r="L610" s="90" t="s">
        <v>5398</v>
      </c>
      <c r="M610" s="88">
        <v>44562</v>
      </c>
    </row>
    <row r="611" spans="1:13" ht="45" x14ac:dyDescent="0.25">
      <c r="A611" s="89">
        <v>1670</v>
      </c>
      <c r="B611" s="88">
        <v>44133</v>
      </c>
      <c r="C611" s="89" t="s">
        <v>5399</v>
      </c>
      <c r="D611" s="89" t="s">
        <v>4202</v>
      </c>
      <c r="E611" s="89" t="s">
        <v>4204</v>
      </c>
      <c r="F611" s="89" t="s">
        <v>4295</v>
      </c>
      <c r="G611" s="89" t="s">
        <v>4296</v>
      </c>
      <c r="H611" s="89" t="s">
        <v>4297</v>
      </c>
      <c r="I611" s="89">
        <v>99.9</v>
      </c>
      <c r="J611" s="90" t="s">
        <v>4308</v>
      </c>
      <c r="K611" s="90" t="s">
        <v>4478</v>
      </c>
      <c r="L611" s="90" t="s">
        <v>5400</v>
      </c>
      <c r="M611" s="88">
        <v>44926</v>
      </c>
    </row>
    <row r="612" spans="1:13" ht="45" x14ac:dyDescent="0.25">
      <c r="A612" s="89">
        <v>1671</v>
      </c>
      <c r="B612" s="88">
        <v>44133</v>
      </c>
      <c r="C612" s="89" t="s">
        <v>5401</v>
      </c>
      <c r="D612" s="89" t="s">
        <v>4202</v>
      </c>
      <c r="E612" s="89" t="s">
        <v>4204</v>
      </c>
      <c r="F612" s="89" t="s">
        <v>4295</v>
      </c>
      <c r="G612" s="89" t="s">
        <v>4296</v>
      </c>
      <c r="H612" s="89" t="s">
        <v>4297</v>
      </c>
      <c r="I612" s="89">
        <v>99.9</v>
      </c>
      <c r="J612" s="90" t="s">
        <v>4308</v>
      </c>
      <c r="K612" s="90" t="s">
        <v>4478</v>
      </c>
      <c r="L612" s="90" t="s">
        <v>5402</v>
      </c>
      <c r="M612" s="88">
        <v>44926</v>
      </c>
    </row>
    <row r="613" spans="1:13" ht="33.75" x14ac:dyDescent="0.25">
      <c r="A613" s="89">
        <v>775</v>
      </c>
      <c r="B613" s="88">
        <v>44140</v>
      </c>
      <c r="C613" s="89" t="s">
        <v>5403</v>
      </c>
      <c r="D613" s="89" t="s">
        <v>4202</v>
      </c>
      <c r="E613" s="89" t="s">
        <v>4204</v>
      </c>
      <c r="F613" s="89" t="s">
        <v>4295</v>
      </c>
      <c r="G613" s="89" t="s">
        <v>4296</v>
      </c>
      <c r="H613" s="89" t="s">
        <v>4297</v>
      </c>
      <c r="I613" s="89">
        <v>9.9</v>
      </c>
      <c r="J613" s="90" t="s">
        <v>4224</v>
      </c>
      <c r="K613" s="90" t="s">
        <v>4265</v>
      </c>
      <c r="L613" s="90" t="s">
        <v>5361</v>
      </c>
      <c r="M613" s="88">
        <v>44532</v>
      </c>
    </row>
    <row r="614" spans="1:13" ht="22.5" x14ac:dyDescent="0.25">
      <c r="A614" s="89">
        <v>1280</v>
      </c>
      <c r="B614" s="88">
        <v>44140</v>
      </c>
      <c r="C614" s="89" t="s">
        <v>5404</v>
      </c>
      <c r="D614" s="89" t="s">
        <v>4202</v>
      </c>
      <c r="E614" s="89" t="s">
        <v>4204</v>
      </c>
      <c r="F614" s="89" t="s">
        <v>4295</v>
      </c>
      <c r="G614" s="89" t="s">
        <v>4296</v>
      </c>
      <c r="H614" s="89" t="s">
        <v>4297</v>
      </c>
      <c r="I614" s="89">
        <v>15.5</v>
      </c>
      <c r="J614" s="90" t="s">
        <v>4224</v>
      </c>
      <c r="K614" s="90" t="s">
        <v>4881</v>
      </c>
      <c r="L614" s="90" t="s">
        <v>5405</v>
      </c>
      <c r="M614" s="88">
        <v>44560</v>
      </c>
    </row>
    <row r="615" spans="1:13" ht="33.75" x14ac:dyDescent="0.25">
      <c r="A615" s="89">
        <v>1673</v>
      </c>
      <c r="B615" s="88">
        <v>44141</v>
      </c>
      <c r="C615" s="89" t="s">
        <v>5406</v>
      </c>
      <c r="D615" s="89" t="s">
        <v>4202</v>
      </c>
      <c r="E615" s="89" t="s">
        <v>4204</v>
      </c>
      <c r="F615" s="89" t="s">
        <v>4295</v>
      </c>
      <c r="G615" s="89" t="s">
        <v>4296</v>
      </c>
      <c r="H615" s="89" t="s">
        <v>4297</v>
      </c>
      <c r="I615" s="89">
        <v>9.9</v>
      </c>
      <c r="J615" s="90" t="s">
        <v>4214</v>
      </c>
      <c r="K615" s="90" t="s">
        <v>5407</v>
      </c>
      <c r="L615" s="90" t="s">
        <v>5361</v>
      </c>
      <c r="M615" s="88">
        <v>44546</v>
      </c>
    </row>
    <row r="616" spans="1:13" ht="33.75" x14ac:dyDescent="0.25">
      <c r="A616" s="89">
        <v>1675</v>
      </c>
      <c r="B616" s="88">
        <v>44144</v>
      </c>
      <c r="C616" s="89" t="s">
        <v>5408</v>
      </c>
      <c r="D616" s="89" t="s">
        <v>4202</v>
      </c>
      <c r="E616" s="89" t="s">
        <v>4204</v>
      </c>
      <c r="F616" s="89" t="s">
        <v>4295</v>
      </c>
      <c r="G616" s="89" t="s">
        <v>4296</v>
      </c>
      <c r="H616" s="89" t="s">
        <v>4297</v>
      </c>
      <c r="I616" s="89">
        <v>9.9</v>
      </c>
      <c r="J616" s="90" t="s">
        <v>4214</v>
      </c>
      <c r="K616" s="90" t="s">
        <v>5409</v>
      </c>
      <c r="L616" s="90" t="s">
        <v>5361</v>
      </c>
      <c r="M616" s="88">
        <v>44546</v>
      </c>
    </row>
    <row r="617" spans="1:13" ht="78.75" x14ac:dyDescent="0.25">
      <c r="A617" s="89">
        <v>1095</v>
      </c>
      <c r="B617" s="88">
        <v>44153</v>
      </c>
      <c r="C617" s="89" t="s">
        <v>5410</v>
      </c>
      <c r="D617" s="89" t="s">
        <v>4202</v>
      </c>
      <c r="E617" s="89" t="s">
        <v>4203</v>
      </c>
      <c r="F617" s="89" t="s">
        <v>4295</v>
      </c>
      <c r="G617" s="89" t="s">
        <v>4296</v>
      </c>
      <c r="H617" s="89" t="s">
        <v>4297</v>
      </c>
      <c r="I617" s="89">
        <v>2.0299999999999998</v>
      </c>
      <c r="J617" s="90" t="s">
        <v>4513</v>
      </c>
      <c r="K617" s="90" t="s">
        <v>4514</v>
      </c>
      <c r="L617" s="90" t="s">
        <v>5411</v>
      </c>
      <c r="M617" s="88">
        <v>44564</v>
      </c>
    </row>
    <row r="618" spans="1:13" ht="33.75" x14ac:dyDescent="0.25">
      <c r="A618" s="89">
        <v>1394</v>
      </c>
      <c r="B618" s="88">
        <v>44159</v>
      </c>
      <c r="C618" s="89" t="s">
        <v>5412</v>
      </c>
      <c r="D618" s="89" t="s">
        <v>4202</v>
      </c>
      <c r="E618" s="89" t="s">
        <v>4204</v>
      </c>
      <c r="F618" s="89" t="s">
        <v>4295</v>
      </c>
      <c r="G618" s="89" t="s">
        <v>4296</v>
      </c>
      <c r="H618" s="89" t="s">
        <v>4297</v>
      </c>
      <c r="I618" s="89">
        <v>19</v>
      </c>
      <c r="J618" s="90" t="s">
        <v>4224</v>
      </c>
      <c r="K618" s="90" t="s">
        <v>4881</v>
      </c>
      <c r="L618" s="90" t="s">
        <v>4882</v>
      </c>
      <c r="M618" s="88">
        <v>44561</v>
      </c>
    </row>
    <row r="619" spans="1:13" ht="101.25" x14ac:dyDescent="0.25">
      <c r="A619" s="89">
        <v>1678</v>
      </c>
      <c r="B619" s="88">
        <v>44165</v>
      </c>
      <c r="C619" s="89" t="s">
        <v>5413</v>
      </c>
      <c r="D619" s="89" t="s">
        <v>4202</v>
      </c>
      <c r="E619" s="89" t="s">
        <v>4219</v>
      </c>
      <c r="F619" s="89" t="s">
        <v>4295</v>
      </c>
      <c r="G619" s="89" t="s">
        <v>4296</v>
      </c>
      <c r="H619" s="89" t="s">
        <v>4297</v>
      </c>
      <c r="I619" s="89">
        <v>0.35</v>
      </c>
      <c r="J619" s="90" t="s">
        <v>4217</v>
      </c>
      <c r="K619" s="90" t="s">
        <v>5414</v>
      </c>
      <c r="L619" s="90" t="s">
        <v>5415</v>
      </c>
      <c r="M619" s="88">
        <v>44866</v>
      </c>
    </row>
    <row r="620" spans="1:13" ht="45" x14ac:dyDescent="0.25">
      <c r="A620" s="89">
        <v>1679</v>
      </c>
      <c r="B620" s="88">
        <v>44165</v>
      </c>
      <c r="C620" s="89" t="s">
        <v>5416</v>
      </c>
      <c r="D620" s="89" t="s">
        <v>4202</v>
      </c>
      <c r="E620" s="89" t="s">
        <v>4204</v>
      </c>
      <c r="F620" s="89" t="s">
        <v>4295</v>
      </c>
      <c r="G620" s="89" t="s">
        <v>4296</v>
      </c>
      <c r="H620" s="89" t="s">
        <v>4297</v>
      </c>
      <c r="I620" s="89">
        <v>9.5</v>
      </c>
      <c r="J620" s="90" t="s">
        <v>4222</v>
      </c>
      <c r="K620" s="90" t="s">
        <v>5417</v>
      </c>
      <c r="L620" s="90" t="s">
        <v>5418</v>
      </c>
      <c r="M620" s="88">
        <v>44651</v>
      </c>
    </row>
    <row r="621" spans="1:13" ht="33.75" x14ac:dyDescent="0.25">
      <c r="A621" s="89">
        <v>1684</v>
      </c>
      <c r="B621" s="88">
        <v>44174</v>
      </c>
      <c r="C621" s="89" t="s">
        <v>5419</v>
      </c>
      <c r="D621" s="89" t="s">
        <v>4202</v>
      </c>
      <c r="E621" s="89" t="s">
        <v>4204</v>
      </c>
      <c r="F621" s="89" t="s">
        <v>4295</v>
      </c>
      <c r="G621" s="89" t="s">
        <v>4296</v>
      </c>
      <c r="H621" s="89" t="s">
        <v>4297</v>
      </c>
      <c r="I621" s="89">
        <v>45</v>
      </c>
      <c r="J621" s="90" t="s">
        <v>4247</v>
      </c>
      <c r="K621" s="90" t="s">
        <v>5420</v>
      </c>
      <c r="L621" s="90" t="s">
        <v>5421</v>
      </c>
      <c r="M621" s="88">
        <v>44890</v>
      </c>
    </row>
    <row r="622" spans="1:13" ht="45" x14ac:dyDescent="0.25">
      <c r="A622" s="89">
        <v>382</v>
      </c>
      <c r="B622" s="88">
        <v>44180</v>
      </c>
      <c r="C622" s="89" t="s">
        <v>5422</v>
      </c>
      <c r="D622" s="89" t="s">
        <v>4202</v>
      </c>
      <c r="E622" s="89" t="s">
        <v>4203</v>
      </c>
      <c r="F622" s="89" t="s">
        <v>4295</v>
      </c>
      <c r="G622" s="89" t="s">
        <v>4296</v>
      </c>
      <c r="H622" s="89" t="s">
        <v>4297</v>
      </c>
      <c r="I622" s="89">
        <v>19.899999999999999</v>
      </c>
      <c r="J622" s="90" t="s">
        <v>4308</v>
      </c>
      <c r="K622" s="90" t="s">
        <v>4801</v>
      </c>
      <c r="L622" s="90" t="s">
        <v>5423</v>
      </c>
      <c r="M622" s="88">
        <v>44499</v>
      </c>
    </row>
    <row r="623" spans="1:13" ht="45" x14ac:dyDescent="0.25">
      <c r="A623" s="89">
        <v>383</v>
      </c>
      <c r="B623" s="88">
        <v>44180</v>
      </c>
      <c r="C623" s="89" t="s">
        <v>5424</v>
      </c>
      <c r="D623" s="89" t="s">
        <v>4202</v>
      </c>
      <c r="E623" s="89" t="s">
        <v>4203</v>
      </c>
      <c r="F623" s="89" t="s">
        <v>4295</v>
      </c>
      <c r="G623" s="89" t="s">
        <v>4296</v>
      </c>
      <c r="H623" s="89" t="s">
        <v>4297</v>
      </c>
      <c r="I623" s="89">
        <v>17.899999999999999</v>
      </c>
      <c r="J623" s="90" t="s">
        <v>4308</v>
      </c>
      <c r="K623" s="90" t="s">
        <v>4801</v>
      </c>
      <c r="L623" s="90" t="s">
        <v>5425</v>
      </c>
      <c r="M623" s="88">
        <v>44560</v>
      </c>
    </row>
    <row r="624" spans="1:13" ht="45" x14ac:dyDescent="0.25">
      <c r="A624" s="89">
        <v>1687</v>
      </c>
      <c r="B624" s="88">
        <v>44186</v>
      </c>
      <c r="C624" s="89" t="s">
        <v>5426</v>
      </c>
      <c r="D624" s="89" t="s">
        <v>4202</v>
      </c>
      <c r="E624" s="89" t="s">
        <v>4204</v>
      </c>
      <c r="F624" s="89" t="s">
        <v>4295</v>
      </c>
      <c r="G624" s="89" t="s">
        <v>4296</v>
      </c>
      <c r="H624" s="89" t="s">
        <v>4297</v>
      </c>
      <c r="I624" s="89">
        <v>2</v>
      </c>
      <c r="J624" s="90" t="s">
        <v>4224</v>
      </c>
      <c r="K624" s="90" t="s">
        <v>5427</v>
      </c>
      <c r="L624" s="90" t="s">
        <v>5428</v>
      </c>
      <c r="M624" s="88">
        <v>44562</v>
      </c>
    </row>
    <row r="625" spans="1:13" ht="45" x14ac:dyDescent="0.25">
      <c r="A625" s="89">
        <v>1695</v>
      </c>
      <c r="B625" s="88">
        <v>44204</v>
      </c>
      <c r="C625" s="89" t="s">
        <v>5430</v>
      </c>
      <c r="D625" s="89" t="s">
        <v>4202</v>
      </c>
      <c r="E625" s="89" t="s">
        <v>4204</v>
      </c>
      <c r="F625" s="89" t="s">
        <v>4295</v>
      </c>
      <c r="G625" s="89" t="s">
        <v>4296</v>
      </c>
      <c r="H625" s="89" t="s">
        <v>4297</v>
      </c>
      <c r="I625" s="89">
        <v>9.9</v>
      </c>
      <c r="J625" s="90" t="s">
        <v>24</v>
      </c>
      <c r="K625" s="90" t="s">
        <v>4250</v>
      </c>
      <c r="L625" s="90" t="s">
        <v>5431</v>
      </c>
      <c r="M625" s="88">
        <v>44591</v>
      </c>
    </row>
    <row r="626" spans="1:13" ht="45" x14ac:dyDescent="0.25">
      <c r="A626" s="89">
        <v>1696</v>
      </c>
      <c r="B626" s="88">
        <v>44208</v>
      </c>
      <c r="C626" s="89" t="s">
        <v>5432</v>
      </c>
      <c r="D626" s="89" t="s">
        <v>4202</v>
      </c>
      <c r="E626" s="89" t="s">
        <v>4204</v>
      </c>
      <c r="F626" s="89" t="s">
        <v>4295</v>
      </c>
      <c r="G626" s="89" t="s">
        <v>4296</v>
      </c>
      <c r="H626" s="89" t="s">
        <v>4297</v>
      </c>
      <c r="I626" s="89">
        <v>9.9</v>
      </c>
      <c r="J626" s="90" t="s">
        <v>24</v>
      </c>
      <c r="K626" s="90" t="s">
        <v>4250</v>
      </c>
      <c r="L626" s="90" t="s">
        <v>5433</v>
      </c>
      <c r="M626" s="88">
        <v>44591</v>
      </c>
    </row>
    <row r="627" spans="1:13" ht="45" x14ac:dyDescent="0.25">
      <c r="A627" s="89">
        <v>403</v>
      </c>
      <c r="B627" s="88">
        <v>44210</v>
      </c>
      <c r="C627" s="89" t="s">
        <v>5434</v>
      </c>
      <c r="D627" s="89" t="s">
        <v>4202</v>
      </c>
      <c r="E627" s="89" t="s">
        <v>4204</v>
      </c>
      <c r="F627" s="89" t="s">
        <v>4295</v>
      </c>
      <c r="G627" s="89" t="s">
        <v>4296</v>
      </c>
      <c r="H627" s="89" t="s">
        <v>4297</v>
      </c>
      <c r="I627" s="89">
        <v>200</v>
      </c>
      <c r="J627" s="90" t="s">
        <v>4229</v>
      </c>
      <c r="K627" s="90" t="s">
        <v>4896</v>
      </c>
      <c r="L627" s="90" t="s">
        <v>4897</v>
      </c>
      <c r="M627" s="88">
        <v>44926</v>
      </c>
    </row>
    <row r="628" spans="1:13" ht="33.75" x14ac:dyDescent="0.25">
      <c r="A628" s="89">
        <v>1698</v>
      </c>
      <c r="B628" s="88">
        <v>44215</v>
      </c>
      <c r="C628" s="89" t="s">
        <v>5435</v>
      </c>
      <c r="D628" s="89" t="s">
        <v>4202</v>
      </c>
      <c r="E628" s="89" t="s">
        <v>4219</v>
      </c>
      <c r="F628" s="89" t="s">
        <v>4295</v>
      </c>
      <c r="G628" s="89" t="s">
        <v>4296</v>
      </c>
      <c r="H628" s="89" t="s">
        <v>4297</v>
      </c>
      <c r="I628" s="89">
        <v>60.8</v>
      </c>
      <c r="J628" s="90" t="s">
        <v>4308</v>
      </c>
      <c r="K628" s="90" t="s">
        <v>5105</v>
      </c>
      <c r="L628" s="90" t="s">
        <v>4226</v>
      </c>
      <c r="M628" s="88">
        <v>44409</v>
      </c>
    </row>
    <row r="629" spans="1:13" ht="22.5" x14ac:dyDescent="0.25">
      <c r="A629" s="89">
        <v>1699</v>
      </c>
      <c r="B629" s="88">
        <v>44215</v>
      </c>
      <c r="C629" s="89" t="s">
        <v>5436</v>
      </c>
      <c r="D629" s="89" t="s">
        <v>4202</v>
      </c>
      <c r="E629" s="89" t="s">
        <v>4203</v>
      </c>
      <c r="F629" s="89" t="s">
        <v>4295</v>
      </c>
      <c r="G629" s="89" t="s">
        <v>4296</v>
      </c>
      <c r="H629" s="89" t="s">
        <v>4297</v>
      </c>
      <c r="I629" s="89">
        <v>9.8000000000000007</v>
      </c>
      <c r="J629" s="90" t="s">
        <v>4270</v>
      </c>
      <c r="K629" s="90" t="s">
        <v>4270</v>
      </c>
      <c r="L629" s="90" t="s">
        <v>5437</v>
      </c>
      <c r="M629" s="88">
        <v>44562</v>
      </c>
    </row>
    <row r="630" spans="1:13" ht="45" x14ac:dyDescent="0.25">
      <c r="A630" s="89">
        <v>1314</v>
      </c>
      <c r="B630" s="88">
        <v>44231</v>
      </c>
      <c r="C630" s="89" t="s">
        <v>5438</v>
      </c>
      <c r="D630" s="89" t="s">
        <v>4202</v>
      </c>
      <c r="E630" s="89" t="s">
        <v>4204</v>
      </c>
      <c r="F630" s="89" t="s">
        <v>4295</v>
      </c>
      <c r="G630" s="89" t="s">
        <v>4296</v>
      </c>
      <c r="H630" s="89" t="s">
        <v>4297</v>
      </c>
      <c r="I630" s="89">
        <v>99</v>
      </c>
      <c r="J630" s="90" t="s">
        <v>4208</v>
      </c>
      <c r="K630" s="90" t="s">
        <v>5439</v>
      </c>
      <c r="L630" s="90" t="s">
        <v>5440</v>
      </c>
      <c r="M630" s="88">
        <v>44562</v>
      </c>
    </row>
    <row r="631" spans="1:13" ht="45" x14ac:dyDescent="0.25">
      <c r="A631" s="89">
        <v>1413</v>
      </c>
      <c r="B631" s="88">
        <v>44231</v>
      </c>
      <c r="C631" s="89" t="s">
        <v>5441</v>
      </c>
      <c r="D631" s="89" t="s">
        <v>4202</v>
      </c>
      <c r="E631" s="89" t="s">
        <v>4204</v>
      </c>
      <c r="F631" s="89" t="s">
        <v>4295</v>
      </c>
      <c r="G631" s="89" t="s">
        <v>4296</v>
      </c>
      <c r="H631" s="89" t="s">
        <v>4297</v>
      </c>
      <c r="I631" s="89">
        <v>90</v>
      </c>
      <c r="J631" s="90" t="s">
        <v>4236</v>
      </c>
      <c r="K631" s="90" t="s">
        <v>4967</v>
      </c>
      <c r="L631" s="90" t="s">
        <v>5442</v>
      </c>
      <c r="M631" s="88">
        <v>44562</v>
      </c>
    </row>
    <row r="632" spans="1:13" ht="33.75" x14ac:dyDescent="0.25">
      <c r="A632" s="89">
        <v>821</v>
      </c>
      <c r="B632" s="88">
        <v>44237</v>
      </c>
      <c r="C632" s="89" t="s">
        <v>5443</v>
      </c>
      <c r="D632" s="89" t="s">
        <v>4202</v>
      </c>
      <c r="E632" s="89" t="s">
        <v>4204</v>
      </c>
      <c r="F632" s="89" t="s">
        <v>4295</v>
      </c>
      <c r="G632" s="89" t="s">
        <v>4296</v>
      </c>
      <c r="H632" s="89" t="s">
        <v>4297</v>
      </c>
      <c r="I632" s="89">
        <v>9.9</v>
      </c>
      <c r="J632" s="90" t="s">
        <v>4205</v>
      </c>
      <c r="K632" s="90" t="s">
        <v>4635</v>
      </c>
      <c r="L632" s="90" t="s">
        <v>5444</v>
      </c>
      <c r="M632" s="88">
        <v>44531</v>
      </c>
    </row>
    <row r="633" spans="1:13" ht="33.75" x14ac:dyDescent="0.25">
      <c r="A633" s="89">
        <v>441</v>
      </c>
      <c r="B633" s="88">
        <v>44238</v>
      </c>
      <c r="C633" s="89" t="s">
        <v>5445</v>
      </c>
      <c r="D633" s="89" t="s">
        <v>4202</v>
      </c>
      <c r="E633" s="89" t="s">
        <v>4204</v>
      </c>
      <c r="F633" s="89" t="s">
        <v>4295</v>
      </c>
      <c r="G633" s="89" t="s">
        <v>4296</v>
      </c>
      <c r="H633" s="89" t="s">
        <v>4297</v>
      </c>
      <c r="I633" s="89">
        <v>19.96</v>
      </c>
      <c r="J633" s="90" t="s">
        <v>4214</v>
      </c>
      <c r="K633" s="90" t="s">
        <v>4283</v>
      </c>
      <c r="L633" s="90" t="s">
        <v>5446</v>
      </c>
      <c r="M633" s="88">
        <v>44939</v>
      </c>
    </row>
    <row r="634" spans="1:13" ht="33.75" x14ac:dyDescent="0.25">
      <c r="A634" s="89">
        <v>1702</v>
      </c>
      <c r="B634" s="88">
        <v>44246</v>
      </c>
      <c r="C634" s="89" t="s">
        <v>5447</v>
      </c>
      <c r="D634" s="89" t="s">
        <v>4202</v>
      </c>
      <c r="E634" s="89" t="s">
        <v>4204</v>
      </c>
      <c r="F634" s="89" t="s">
        <v>4295</v>
      </c>
      <c r="G634" s="89" t="s">
        <v>4296</v>
      </c>
      <c r="H634" s="89" t="s">
        <v>4297</v>
      </c>
      <c r="I634" s="89">
        <v>1.26</v>
      </c>
      <c r="J634" s="90" t="s">
        <v>4214</v>
      </c>
      <c r="K634" s="90" t="s">
        <v>4283</v>
      </c>
      <c r="L634" s="90" t="s">
        <v>5446</v>
      </c>
      <c r="M634" s="88">
        <v>44701</v>
      </c>
    </row>
    <row r="635" spans="1:13" ht="45" x14ac:dyDescent="0.25">
      <c r="A635" s="89">
        <v>1558</v>
      </c>
      <c r="B635" s="88">
        <v>44250</v>
      </c>
      <c r="C635" s="89" t="s">
        <v>5448</v>
      </c>
      <c r="D635" s="89" t="s">
        <v>4202</v>
      </c>
      <c r="E635" s="89" t="s">
        <v>4204</v>
      </c>
      <c r="F635" s="89" t="s">
        <v>4295</v>
      </c>
      <c r="G635" s="89" t="s">
        <v>4296</v>
      </c>
      <c r="H635" s="89" t="s">
        <v>4297</v>
      </c>
      <c r="I635" s="89">
        <v>150</v>
      </c>
      <c r="J635" s="90" t="s">
        <v>4259</v>
      </c>
      <c r="K635" s="90" t="s">
        <v>5448</v>
      </c>
      <c r="L635" s="90" t="s">
        <v>5449</v>
      </c>
      <c r="M635" s="88">
        <v>44742</v>
      </c>
    </row>
    <row r="636" spans="1:13" ht="33.75" x14ac:dyDescent="0.25">
      <c r="A636" s="89">
        <v>800</v>
      </c>
      <c r="B636" s="88">
        <v>44252</v>
      </c>
      <c r="C636" s="89" t="s">
        <v>5450</v>
      </c>
      <c r="D636" s="89" t="s">
        <v>4202</v>
      </c>
      <c r="E636" s="89" t="s">
        <v>4204</v>
      </c>
      <c r="F636" s="89" t="s">
        <v>4295</v>
      </c>
      <c r="G636" s="89" t="s">
        <v>4296</v>
      </c>
      <c r="H636" s="89" t="s">
        <v>4297</v>
      </c>
      <c r="I636" s="89">
        <v>19.3</v>
      </c>
      <c r="J636" s="90" t="s">
        <v>4205</v>
      </c>
      <c r="K636" s="90" t="s">
        <v>4558</v>
      </c>
      <c r="L636" s="90" t="s">
        <v>5451</v>
      </c>
      <c r="M636" s="88">
        <v>44531</v>
      </c>
    </row>
    <row r="637" spans="1:13" ht="33.75" x14ac:dyDescent="0.25">
      <c r="A637" s="89">
        <v>1705</v>
      </c>
      <c r="B637" s="88">
        <v>44259</v>
      </c>
      <c r="C637" s="89" t="s">
        <v>5452</v>
      </c>
      <c r="D637" s="89" t="s">
        <v>4202</v>
      </c>
      <c r="E637" s="89" t="s">
        <v>4204</v>
      </c>
      <c r="F637" s="89" t="s">
        <v>4295</v>
      </c>
      <c r="G637" s="89" t="s">
        <v>4296</v>
      </c>
      <c r="H637" s="89" t="s">
        <v>4297</v>
      </c>
      <c r="I637" s="89">
        <v>9.9</v>
      </c>
      <c r="J637" s="90" t="s">
        <v>4224</v>
      </c>
      <c r="K637" s="90" t="s">
        <v>5349</v>
      </c>
      <c r="L637" s="90" t="s">
        <v>5453</v>
      </c>
      <c r="M637" s="88">
        <v>44926</v>
      </c>
    </row>
    <row r="638" spans="1:13" ht="56.25" x14ac:dyDescent="0.25">
      <c r="A638" s="89">
        <v>1707</v>
      </c>
      <c r="B638" s="88">
        <v>44260</v>
      </c>
      <c r="C638" s="89" t="s">
        <v>5454</v>
      </c>
      <c r="D638" s="89" t="s">
        <v>4202</v>
      </c>
      <c r="E638" s="89" t="s">
        <v>4219</v>
      </c>
      <c r="F638" s="89" t="s">
        <v>4295</v>
      </c>
      <c r="G638" s="89" t="s">
        <v>4296</v>
      </c>
      <c r="H638" s="89" t="s">
        <v>4297</v>
      </c>
      <c r="I638" s="89">
        <v>300</v>
      </c>
      <c r="J638" s="90" t="s">
        <v>4227</v>
      </c>
      <c r="K638" s="90" t="s">
        <v>5455</v>
      </c>
      <c r="L638" s="90" t="s">
        <v>4279</v>
      </c>
      <c r="M638" s="88">
        <v>44762</v>
      </c>
    </row>
    <row r="639" spans="1:13" ht="33.75" x14ac:dyDescent="0.25">
      <c r="A639" s="89">
        <v>1383</v>
      </c>
      <c r="B639" s="88">
        <v>44266</v>
      </c>
      <c r="C639" s="89" t="s">
        <v>5456</v>
      </c>
      <c r="D639" s="89" t="s">
        <v>4202</v>
      </c>
      <c r="E639" s="89" t="s">
        <v>4204</v>
      </c>
      <c r="F639" s="89" t="s">
        <v>4295</v>
      </c>
      <c r="G639" s="89" t="s">
        <v>4296</v>
      </c>
      <c r="H639" s="89" t="s">
        <v>4297</v>
      </c>
      <c r="I639" s="89">
        <v>19.899999999999999</v>
      </c>
      <c r="J639" s="90" t="s">
        <v>4224</v>
      </c>
      <c r="K639" s="90" t="s">
        <v>5457</v>
      </c>
      <c r="L639" s="90" t="s">
        <v>5458</v>
      </c>
      <c r="M639" s="88">
        <v>44896</v>
      </c>
    </row>
    <row r="640" spans="1:13" ht="45" x14ac:dyDescent="0.25">
      <c r="A640" s="89">
        <v>1709</v>
      </c>
      <c r="B640" s="88">
        <v>44270</v>
      </c>
      <c r="C640" s="89" t="s">
        <v>5459</v>
      </c>
      <c r="D640" s="89" t="s">
        <v>4202</v>
      </c>
      <c r="E640" s="89" t="s">
        <v>4204</v>
      </c>
      <c r="F640" s="89" t="s">
        <v>4295</v>
      </c>
      <c r="G640" s="89" t="s">
        <v>4296</v>
      </c>
      <c r="H640" s="89" t="s">
        <v>4297</v>
      </c>
      <c r="I640" s="89">
        <v>9.9</v>
      </c>
      <c r="J640" s="90" t="s">
        <v>4227</v>
      </c>
      <c r="K640" s="90" t="s">
        <v>5302</v>
      </c>
      <c r="L640" s="90" t="s">
        <v>5164</v>
      </c>
      <c r="M640" s="88">
        <v>44652</v>
      </c>
    </row>
    <row r="641" spans="1:13" ht="56.25" x14ac:dyDescent="0.25">
      <c r="A641" s="89">
        <v>1710</v>
      </c>
      <c r="B641" s="88">
        <v>44273</v>
      </c>
      <c r="C641" s="89" t="s">
        <v>5460</v>
      </c>
      <c r="D641" s="89" t="s">
        <v>4202</v>
      </c>
      <c r="E641" s="89" t="s">
        <v>4219</v>
      </c>
      <c r="F641" s="89" t="s">
        <v>4295</v>
      </c>
      <c r="G641" s="89" t="s">
        <v>4296</v>
      </c>
      <c r="H641" s="89" t="s">
        <v>4297</v>
      </c>
      <c r="I641" s="89">
        <v>19.899999999999999</v>
      </c>
      <c r="J641" s="90" t="s">
        <v>4205</v>
      </c>
      <c r="K641" s="90" t="s">
        <v>4609</v>
      </c>
      <c r="L641" s="90" t="s">
        <v>5461</v>
      </c>
      <c r="M641" s="88">
        <v>45627</v>
      </c>
    </row>
    <row r="642" spans="1:13" ht="33.75" x14ac:dyDescent="0.25">
      <c r="A642" s="89">
        <v>1711</v>
      </c>
      <c r="B642" s="88">
        <v>44274</v>
      </c>
      <c r="C642" s="89" t="s">
        <v>5462</v>
      </c>
      <c r="D642" s="89" t="s">
        <v>4202</v>
      </c>
      <c r="E642" s="89" t="s">
        <v>4219</v>
      </c>
      <c r="F642" s="89" t="s">
        <v>4295</v>
      </c>
      <c r="G642" s="89" t="s">
        <v>4296</v>
      </c>
      <c r="H642" s="89" t="s">
        <v>4297</v>
      </c>
      <c r="I642" s="89">
        <v>349.3</v>
      </c>
      <c r="J642" s="90" t="s">
        <v>4236</v>
      </c>
      <c r="K642" s="90" t="s">
        <v>4278</v>
      </c>
      <c r="L642" s="90" t="s">
        <v>5463</v>
      </c>
      <c r="M642" s="88">
        <v>44762</v>
      </c>
    </row>
    <row r="643" spans="1:13" ht="45" x14ac:dyDescent="0.25">
      <c r="A643" s="89">
        <v>1686</v>
      </c>
      <c r="B643" s="88">
        <v>44278</v>
      </c>
      <c r="C643" s="89" t="s">
        <v>5464</v>
      </c>
      <c r="D643" s="89" t="s">
        <v>4202</v>
      </c>
      <c r="E643" s="89" t="s">
        <v>4204</v>
      </c>
      <c r="F643" s="89" t="s">
        <v>4295</v>
      </c>
      <c r="G643" s="89" t="s">
        <v>4296</v>
      </c>
      <c r="H643" s="89" t="s">
        <v>4297</v>
      </c>
      <c r="I643" s="89">
        <v>200</v>
      </c>
      <c r="J643" s="90" t="s">
        <v>4247</v>
      </c>
      <c r="K643" s="90" t="s">
        <v>5420</v>
      </c>
      <c r="L643" s="90" t="s">
        <v>5040</v>
      </c>
      <c r="M643" s="88">
        <v>45291</v>
      </c>
    </row>
    <row r="644" spans="1:13" ht="45" x14ac:dyDescent="0.25">
      <c r="A644" s="89">
        <v>1713</v>
      </c>
      <c r="B644" s="88">
        <v>44281</v>
      </c>
      <c r="C644" s="89" t="s">
        <v>5465</v>
      </c>
      <c r="D644" s="89" t="s">
        <v>4202</v>
      </c>
      <c r="E644" s="89" t="s">
        <v>4219</v>
      </c>
      <c r="F644" s="89" t="s">
        <v>4295</v>
      </c>
      <c r="G644" s="89" t="s">
        <v>4296</v>
      </c>
      <c r="H644" s="89" t="s">
        <v>4297</v>
      </c>
      <c r="I644" s="89">
        <v>4.22</v>
      </c>
      <c r="J644" s="90" t="s">
        <v>4227</v>
      </c>
      <c r="K644" s="90" t="s">
        <v>5466</v>
      </c>
      <c r="L644" s="90" t="s">
        <v>4334</v>
      </c>
      <c r="M644" s="88">
        <v>44652</v>
      </c>
    </row>
    <row r="645" spans="1:13" ht="45" x14ac:dyDescent="0.25">
      <c r="A645" s="89">
        <v>1714</v>
      </c>
      <c r="B645" s="88">
        <v>44281</v>
      </c>
      <c r="C645" s="89" t="s">
        <v>5467</v>
      </c>
      <c r="D645" s="89" t="s">
        <v>4202</v>
      </c>
      <c r="E645" s="89" t="s">
        <v>4219</v>
      </c>
      <c r="F645" s="89" t="s">
        <v>4295</v>
      </c>
      <c r="G645" s="89" t="s">
        <v>4296</v>
      </c>
      <c r="H645" s="89" t="s">
        <v>4297</v>
      </c>
      <c r="I645" s="89">
        <v>4.1500000000000004</v>
      </c>
      <c r="J645" s="90" t="s">
        <v>4208</v>
      </c>
      <c r="K645" s="90" t="s">
        <v>5468</v>
      </c>
      <c r="L645" s="90" t="s">
        <v>4334</v>
      </c>
      <c r="M645" s="88">
        <v>44652</v>
      </c>
    </row>
    <row r="646" spans="1:13" ht="45" x14ac:dyDescent="0.25">
      <c r="A646" s="89">
        <v>1715</v>
      </c>
      <c r="B646" s="88">
        <v>44284</v>
      </c>
      <c r="C646" s="89" t="s">
        <v>5469</v>
      </c>
      <c r="D646" s="89" t="s">
        <v>4202</v>
      </c>
      <c r="E646" s="89" t="s">
        <v>4219</v>
      </c>
      <c r="F646" s="89" t="s">
        <v>4295</v>
      </c>
      <c r="G646" s="89" t="s">
        <v>4296</v>
      </c>
      <c r="H646" s="89" t="s">
        <v>4297</v>
      </c>
      <c r="I646" s="89">
        <v>3.59</v>
      </c>
      <c r="J646" s="90" t="s">
        <v>17</v>
      </c>
      <c r="K646" s="90" t="s">
        <v>4430</v>
      </c>
      <c r="L646" s="90" t="s">
        <v>4334</v>
      </c>
      <c r="M646" s="88">
        <v>44652</v>
      </c>
    </row>
    <row r="647" spans="1:13" ht="45" x14ac:dyDescent="0.25">
      <c r="A647" s="89">
        <v>1716</v>
      </c>
      <c r="B647" s="88">
        <v>44284</v>
      </c>
      <c r="C647" s="89" t="s">
        <v>5470</v>
      </c>
      <c r="D647" s="89" t="s">
        <v>4202</v>
      </c>
      <c r="E647" s="89" t="s">
        <v>4219</v>
      </c>
      <c r="F647" s="89" t="s">
        <v>4295</v>
      </c>
      <c r="G647" s="89" t="s">
        <v>4296</v>
      </c>
      <c r="H647" s="89" t="s">
        <v>4297</v>
      </c>
      <c r="I647" s="89">
        <v>5.99</v>
      </c>
      <c r="J647" s="90" t="s">
        <v>4227</v>
      </c>
      <c r="K647" s="90" t="s">
        <v>4396</v>
      </c>
      <c r="L647" s="90" t="s">
        <v>4334</v>
      </c>
      <c r="M647" s="88">
        <v>44531</v>
      </c>
    </row>
    <row r="648" spans="1:13" ht="45" x14ac:dyDescent="0.25">
      <c r="A648" s="89">
        <v>1717</v>
      </c>
      <c r="B648" s="88">
        <v>44284</v>
      </c>
      <c r="C648" s="89" t="s">
        <v>5471</v>
      </c>
      <c r="D648" s="89" t="s">
        <v>4202</v>
      </c>
      <c r="E648" s="89" t="s">
        <v>4219</v>
      </c>
      <c r="F648" s="89" t="s">
        <v>4295</v>
      </c>
      <c r="G648" s="89" t="s">
        <v>4296</v>
      </c>
      <c r="H648" s="89" t="s">
        <v>4297</v>
      </c>
      <c r="I648" s="89">
        <v>5.5</v>
      </c>
      <c r="J648" s="90" t="s">
        <v>4205</v>
      </c>
      <c r="K648" s="90" t="s">
        <v>4687</v>
      </c>
      <c r="L648" s="90" t="s">
        <v>4334</v>
      </c>
      <c r="M648" s="88">
        <v>44531</v>
      </c>
    </row>
    <row r="649" spans="1:13" ht="56.25" x14ac:dyDescent="0.25">
      <c r="A649" s="89">
        <v>1718</v>
      </c>
      <c r="B649" s="88">
        <v>44284</v>
      </c>
      <c r="C649" s="89" t="s">
        <v>5472</v>
      </c>
      <c r="D649" s="89" t="s">
        <v>4202</v>
      </c>
      <c r="E649" s="89" t="s">
        <v>4219</v>
      </c>
      <c r="F649" s="89" t="s">
        <v>4295</v>
      </c>
      <c r="G649" s="89" t="s">
        <v>4296</v>
      </c>
      <c r="H649" s="89" t="s">
        <v>4297</v>
      </c>
      <c r="I649" s="89">
        <v>1.4</v>
      </c>
      <c r="J649" s="90" t="s">
        <v>4227</v>
      </c>
      <c r="K649" s="90" t="s">
        <v>5042</v>
      </c>
      <c r="L649" s="90" t="s">
        <v>5107</v>
      </c>
      <c r="M649" s="88">
        <v>44459</v>
      </c>
    </row>
    <row r="650" spans="1:13" ht="45" x14ac:dyDescent="0.25">
      <c r="A650" s="89">
        <v>1720</v>
      </c>
      <c r="B650" s="88">
        <v>44285</v>
      </c>
      <c r="C650" s="89" t="s">
        <v>5473</v>
      </c>
      <c r="D650" s="89" t="s">
        <v>4202</v>
      </c>
      <c r="E650" s="89" t="s">
        <v>4219</v>
      </c>
      <c r="F650" s="89" t="s">
        <v>4295</v>
      </c>
      <c r="G650" s="89" t="s">
        <v>4296</v>
      </c>
      <c r="H650" s="89" t="s">
        <v>4297</v>
      </c>
      <c r="I650" s="89">
        <v>9.9</v>
      </c>
      <c r="J650" s="90" t="s">
        <v>4229</v>
      </c>
      <c r="K650" s="90" t="s">
        <v>5474</v>
      </c>
      <c r="L650" s="90" t="s">
        <v>5475</v>
      </c>
      <c r="M650" s="88">
        <v>44926</v>
      </c>
    </row>
    <row r="651" spans="1:13" ht="56.25" x14ac:dyDescent="0.25">
      <c r="A651" s="89">
        <v>1144</v>
      </c>
      <c r="B651" s="88">
        <v>44286</v>
      </c>
      <c r="C651" s="89" t="s">
        <v>5476</v>
      </c>
      <c r="D651" s="89" t="s">
        <v>4202</v>
      </c>
      <c r="E651" s="89" t="s">
        <v>4204</v>
      </c>
      <c r="F651" s="89" t="s">
        <v>4295</v>
      </c>
      <c r="G651" s="89" t="s">
        <v>4296</v>
      </c>
      <c r="H651" s="89" t="s">
        <v>4297</v>
      </c>
      <c r="I651" s="89">
        <v>99.99</v>
      </c>
      <c r="J651" s="90" t="s">
        <v>4231</v>
      </c>
      <c r="K651" s="90" t="s">
        <v>5258</v>
      </c>
      <c r="L651" s="90" t="s">
        <v>5477</v>
      </c>
      <c r="M651" s="88">
        <v>44957</v>
      </c>
    </row>
    <row r="652" spans="1:13" ht="45" x14ac:dyDescent="0.25">
      <c r="A652" s="89">
        <v>1719</v>
      </c>
      <c r="B652" s="88">
        <v>44286</v>
      </c>
      <c r="C652" s="89" t="s">
        <v>5478</v>
      </c>
      <c r="D652" s="89" t="s">
        <v>4202</v>
      </c>
      <c r="E652" s="89" t="s">
        <v>4204</v>
      </c>
      <c r="F652" s="89" t="s">
        <v>4295</v>
      </c>
      <c r="G652" s="89" t="s">
        <v>4296</v>
      </c>
      <c r="H652" s="89" t="s">
        <v>4297</v>
      </c>
      <c r="I652" s="89">
        <v>99</v>
      </c>
      <c r="J652" s="90" t="s">
        <v>4308</v>
      </c>
      <c r="K652" s="90" t="s">
        <v>4478</v>
      </c>
      <c r="L652" s="90" t="s">
        <v>5449</v>
      </c>
      <c r="M652" s="88">
        <v>44926</v>
      </c>
    </row>
    <row r="653" spans="1:13" ht="33.75" x14ac:dyDescent="0.25">
      <c r="A653" s="89">
        <v>1424</v>
      </c>
      <c r="B653" s="88">
        <v>44306</v>
      </c>
      <c r="C653" s="89" t="s">
        <v>5479</v>
      </c>
      <c r="D653" s="89" t="s">
        <v>4202</v>
      </c>
      <c r="E653" s="89" t="s">
        <v>4204</v>
      </c>
      <c r="F653" s="89" t="s">
        <v>4295</v>
      </c>
      <c r="G653" s="89" t="s">
        <v>4296</v>
      </c>
      <c r="H653" s="89" t="s">
        <v>4297</v>
      </c>
      <c r="I653" s="89">
        <v>9.99</v>
      </c>
      <c r="J653" s="90" t="s">
        <v>4229</v>
      </c>
      <c r="K653" s="90" t="s">
        <v>5480</v>
      </c>
      <c r="L653" s="90" t="s">
        <v>5481</v>
      </c>
      <c r="M653" s="88">
        <v>44561</v>
      </c>
    </row>
    <row r="654" spans="1:13" ht="45" x14ac:dyDescent="0.25">
      <c r="A654" s="89">
        <v>1502</v>
      </c>
      <c r="B654" s="88">
        <v>44306</v>
      </c>
      <c r="C654" s="89" t="s">
        <v>5482</v>
      </c>
      <c r="D654" s="89" t="s">
        <v>4202</v>
      </c>
      <c r="E654" s="89" t="s">
        <v>4204</v>
      </c>
      <c r="F654" s="89" t="s">
        <v>4295</v>
      </c>
      <c r="G654" s="89" t="s">
        <v>4296</v>
      </c>
      <c r="H654" s="89" t="s">
        <v>4297</v>
      </c>
      <c r="I654" s="89">
        <v>9.9</v>
      </c>
      <c r="J654" s="90" t="s">
        <v>4208</v>
      </c>
      <c r="K654" s="90" t="s">
        <v>5483</v>
      </c>
      <c r="L654" s="90" t="s">
        <v>5484</v>
      </c>
      <c r="M654" s="88">
        <v>44546</v>
      </c>
    </row>
    <row r="655" spans="1:13" ht="33.75" x14ac:dyDescent="0.25">
      <c r="A655" s="89">
        <v>1723</v>
      </c>
      <c r="B655" s="88">
        <v>44312</v>
      </c>
      <c r="C655" s="89" t="s">
        <v>5485</v>
      </c>
      <c r="D655" s="89" t="s">
        <v>4202</v>
      </c>
      <c r="E655" s="89" t="s">
        <v>4219</v>
      </c>
      <c r="F655" s="89" t="s">
        <v>4295</v>
      </c>
      <c r="G655" s="89" t="s">
        <v>4296</v>
      </c>
      <c r="H655" s="89" t="s">
        <v>4297</v>
      </c>
      <c r="I655" s="89">
        <v>0.13800000000000001</v>
      </c>
      <c r="J655" s="90" t="s">
        <v>4254</v>
      </c>
      <c r="K655" s="90" t="s">
        <v>4269</v>
      </c>
      <c r="L655" s="90" t="s">
        <v>4406</v>
      </c>
      <c r="M655" s="88">
        <v>44531</v>
      </c>
    </row>
    <row r="656" spans="1:13" ht="33.75" x14ac:dyDescent="0.25">
      <c r="A656" s="89">
        <v>1457</v>
      </c>
      <c r="B656" s="88">
        <v>44313</v>
      </c>
      <c r="C656" s="89" t="s">
        <v>5486</v>
      </c>
      <c r="D656" s="89" t="s">
        <v>4202</v>
      </c>
      <c r="E656" s="89" t="s">
        <v>4204</v>
      </c>
      <c r="F656" s="89" t="s">
        <v>4295</v>
      </c>
      <c r="G656" s="89" t="s">
        <v>4296</v>
      </c>
      <c r="H656" s="89" t="s">
        <v>4297</v>
      </c>
      <c r="I656" s="89">
        <v>9.3699999999999992</v>
      </c>
      <c r="J656" s="90" t="s">
        <v>4229</v>
      </c>
      <c r="K656" s="90" t="s">
        <v>5487</v>
      </c>
      <c r="L656" s="90" t="s">
        <v>5488</v>
      </c>
      <c r="M656" s="88">
        <v>44545</v>
      </c>
    </row>
    <row r="657" spans="1:13" ht="45" x14ac:dyDescent="0.25">
      <c r="A657" s="89">
        <v>1724</v>
      </c>
      <c r="B657" s="88">
        <v>44313</v>
      </c>
      <c r="C657" s="89" t="s">
        <v>5489</v>
      </c>
      <c r="D657" s="89" t="s">
        <v>4202</v>
      </c>
      <c r="E657" s="89" t="s">
        <v>4219</v>
      </c>
      <c r="F657" s="89" t="s">
        <v>4295</v>
      </c>
      <c r="G657" s="89" t="s">
        <v>4296</v>
      </c>
      <c r="H657" s="89" t="s">
        <v>4297</v>
      </c>
      <c r="I657" s="89">
        <v>9.9</v>
      </c>
      <c r="J657" s="90" t="s">
        <v>4229</v>
      </c>
      <c r="K657" s="90" t="s">
        <v>5474</v>
      </c>
      <c r="L657" s="90" t="s">
        <v>5475</v>
      </c>
      <c r="M657" s="88">
        <v>44926</v>
      </c>
    </row>
    <row r="658" spans="1:13" ht="45" x14ac:dyDescent="0.25">
      <c r="A658" s="89">
        <v>1726</v>
      </c>
      <c r="B658" s="88">
        <v>44314</v>
      </c>
      <c r="C658" s="89" t="s">
        <v>5491</v>
      </c>
      <c r="D658" s="89" t="s">
        <v>4202</v>
      </c>
      <c r="E658" s="89" t="s">
        <v>4219</v>
      </c>
      <c r="F658" s="89" t="s">
        <v>4295</v>
      </c>
      <c r="G658" s="89" t="s">
        <v>4296</v>
      </c>
      <c r="H658" s="89" t="s">
        <v>4297</v>
      </c>
      <c r="I658" s="89">
        <v>69.900000000000006</v>
      </c>
      <c r="J658" s="90" t="s">
        <v>4229</v>
      </c>
      <c r="K658" s="90" t="s">
        <v>5492</v>
      </c>
      <c r="L658" s="90" t="s">
        <v>5244</v>
      </c>
      <c r="M658" s="88">
        <v>44834</v>
      </c>
    </row>
    <row r="659" spans="1:13" ht="45" x14ac:dyDescent="0.25">
      <c r="A659" s="89">
        <v>1727</v>
      </c>
      <c r="B659" s="88">
        <v>44314</v>
      </c>
      <c r="C659" s="89" t="s">
        <v>5493</v>
      </c>
      <c r="D659" s="89" t="s">
        <v>4202</v>
      </c>
      <c r="E659" s="89" t="s">
        <v>4219</v>
      </c>
      <c r="F659" s="89" t="s">
        <v>4295</v>
      </c>
      <c r="G659" s="89" t="s">
        <v>4296</v>
      </c>
      <c r="H659" s="89" t="s">
        <v>4297</v>
      </c>
      <c r="I659" s="89">
        <v>6</v>
      </c>
      <c r="J659" s="90" t="s">
        <v>4229</v>
      </c>
      <c r="K659" s="90" t="s">
        <v>5494</v>
      </c>
      <c r="L659" s="90" t="s">
        <v>5244</v>
      </c>
      <c r="M659" s="88">
        <v>44912</v>
      </c>
    </row>
    <row r="660" spans="1:13" ht="45" x14ac:dyDescent="0.25">
      <c r="A660" s="89">
        <v>1728</v>
      </c>
      <c r="B660" s="88">
        <v>44314</v>
      </c>
      <c r="C660" s="89" t="s">
        <v>5495</v>
      </c>
      <c r="D660" s="89" t="s">
        <v>4202</v>
      </c>
      <c r="E660" s="89" t="s">
        <v>4219</v>
      </c>
      <c r="F660" s="89" t="s">
        <v>4295</v>
      </c>
      <c r="G660" s="89" t="s">
        <v>4296</v>
      </c>
      <c r="H660" s="89" t="s">
        <v>4297</v>
      </c>
      <c r="I660" s="89">
        <v>9.9</v>
      </c>
      <c r="J660" s="90" t="s">
        <v>4229</v>
      </c>
      <c r="K660" s="90" t="s">
        <v>5496</v>
      </c>
      <c r="L660" s="90" t="s">
        <v>5244</v>
      </c>
      <c r="M660" s="88">
        <v>44923</v>
      </c>
    </row>
    <row r="661" spans="1:13" ht="22.5" x14ac:dyDescent="0.25">
      <c r="A661" s="89">
        <v>1521</v>
      </c>
      <c r="B661" s="88">
        <v>44315</v>
      </c>
      <c r="C661" s="89" t="s">
        <v>5497</v>
      </c>
      <c r="D661" s="89" t="s">
        <v>4202</v>
      </c>
      <c r="E661" s="89" t="s">
        <v>4204</v>
      </c>
      <c r="F661" s="89" t="s">
        <v>4295</v>
      </c>
      <c r="G661" s="89" t="s">
        <v>4296</v>
      </c>
      <c r="H661" s="89" t="s">
        <v>4297</v>
      </c>
      <c r="I661" s="89">
        <v>100</v>
      </c>
      <c r="J661" s="90" t="s">
        <v>4216</v>
      </c>
      <c r="K661" s="90" t="s">
        <v>4292</v>
      </c>
      <c r="L661" s="90" t="s">
        <v>5498</v>
      </c>
      <c r="M661" s="88">
        <v>46022</v>
      </c>
    </row>
    <row r="662" spans="1:13" ht="33.75" x14ac:dyDescent="0.25">
      <c r="A662" s="89">
        <v>1730</v>
      </c>
      <c r="B662" s="88">
        <v>44316</v>
      </c>
      <c r="C662" s="89" t="s">
        <v>5499</v>
      </c>
      <c r="D662" s="89" t="s">
        <v>4202</v>
      </c>
      <c r="E662" s="89" t="s">
        <v>4204</v>
      </c>
      <c r="F662" s="89" t="s">
        <v>4295</v>
      </c>
      <c r="G662" s="89" t="s">
        <v>4296</v>
      </c>
      <c r="H662" s="89" t="s">
        <v>4297</v>
      </c>
      <c r="I662" s="89">
        <v>80</v>
      </c>
      <c r="J662" s="90" t="s">
        <v>4249</v>
      </c>
      <c r="K662" s="90" t="s">
        <v>4489</v>
      </c>
      <c r="L662" s="90" t="s">
        <v>5500</v>
      </c>
      <c r="M662" s="88">
        <v>45108</v>
      </c>
    </row>
    <row r="663" spans="1:13" ht="33.75" x14ac:dyDescent="0.25">
      <c r="A663" s="89">
        <v>1735</v>
      </c>
      <c r="B663" s="88">
        <v>44342</v>
      </c>
      <c r="C663" s="89" t="s">
        <v>5502</v>
      </c>
      <c r="D663" s="89" t="s">
        <v>4202</v>
      </c>
      <c r="E663" s="89" t="s">
        <v>4204</v>
      </c>
      <c r="F663" s="89" t="s">
        <v>4295</v>
      </c>
      <c r="G663" s="89" t="s">
        <v>4296</v>
      </c>
      <c r="H663" s="89" t="s">
        <v>4297</v>
      </c>
      <c r="I663" s="89">
        <v>4.07</v>
      </c>
      <c r="J663" s="90" t="s">
        <v>4222</v>
      </c>
      <c r="K663" s="90" t="s">
        <v>4223</v>
      </c>
      <c r="L663" s="90" t="s">
        <v>5390</v>
      </c>
      <c r="M663" s="88">
        <v>44531</v>
      </c>
    </row>
    <row r="664" spans="1:13" ht="22.5" x14ac:dyDescent="0.25">
      <c r="A664" s="89">
        <v>1736</v>
      </c>
      <c r="B664" s="88">
        <v>44342</v>
      </c>
      <c r="C664" s="89" t="s">
        <v>5503</v>
      </c>
      <c r="D664" s="89" t="s">
        <v>4202</v>
      </c>
      <c r="E664" s="89" t="s">
        <v>4204</v>
      </c>
      <c r="F664" s="89" t="s">
        <v>4295</v>
      </c>
      <c r="G664" s="89" t="s">
        <v>4296</v>
      </c>
      <c r="H664" s="89" t="s">
        <v>4297</v>
      </c>
      <c r="I664" s="89">
        <v>500</v>
      </c>
      <c r="J664" s="90" t="s">
        <v>24</v>
      </c>
      <c r="K664" s="90" t="s">
        <v>4260</v>
      </c>
      <c r="L664" s="90" t="s">
        <v>5504</v>
      </c>
      <c r="M664" s="88">
        <v>45016</v>
      </c>
    </row>
    <row r="665" spans="1:13" ht="33.75" x14ac:dyDescent="0.25">
      <c r="A665" s="89">
        <v>1737</v>
      </c>
      <c r="B665" s="88">
        <v>44344</v>
      </c>
      <c r="C665" s="89" t="s">
        <v>5505</v>
      </c>
      <c r="D665" s="89" t="s">
        <v>5501</v>
      </c>
      <c r="E665" s="89" t="s">
        <v>4219</v>
      </c>
      <c r="F665" s="89" t="s">
        <v>4295</v>
      </c>
      <c r="G665" s="89" t="s">
        <v>4296</v>
      </c>
      <c r="H665" s="89" t="s">
        <v>4297</v>
      </c>
      <c r="I665" s="89">
        <v>1</v>
      </c>
      <c r="J665" s="90" t="s">
        <v>4332</v>
      </c>
      <c r="K665" s="90" t="s">
        <v>5506</v>
      </c>
      <c r="L665" s="90" t="s">
        <v>4406</v>
      </c>
      <c r="M665" s="88">
        <v>44743</v>
      </c>
    </row>
    <row r="666" spans="1:13" ht="33.75" x14ac:dyDescent="0.25">
      <c r="A666" s="89">
        <v>1350</v>
      </c>
      <c r="B666" s="88">
        <v>44356</v>
      </c>
      <c r="C666" s="89" t="s">
        <v>5507</v>
      </c>
      <c r="D666" s="89" t="s">
        <v>4202</v>
      </c>
      <c r="E666" s="89" t="s">
        <v>4204</v>
      </c>
      <c r="F666" s="89" t="s">
        <v>4295</v>
      </c>
      <c r="G666" s="89" t="s">
        <v>4296</v>
      </c>
      <c r="H666" s="89" t="s">
        <v>4297</v>
      </c>
      <c r="I666" s="89">
        <v>125</v>
      </c>
      <c r="J666" s="90" t="s">
        <v>24</v>
      </c>
      <c r="K666" s="90" t="s">
        <v>4213</v>
      </c>
      <c r="L666" s="90" t="s">
        <v>5508</v>
      </c>
      <c r="M666" s="88">
        <v>44926</v>
      </c>
    </row>
    <row r="667" spans="1:13" ht="56.25" x14ac:dyDescent="0.25">
      <c r="A667" s="89">
        <v>1738</v>
      </c>
      <c r="B667" s="88">
        <v>44357</v>
      </c>
      <c r="C667" s="89" t="s">
        <v>5509</v>
      </c>
      <c r="D667" s="89" t="s">
        <v>5501</v>
      </c>
      <c r="E667" s="89" t="s">
        <v>4219</v>
      </c>
      <c r="F667" s="89" t="s">
        <v>4295</v>
      </c>
      <c r="G667" s="89" t="s">
        <v>4296</v>
      </c>
      <c r="H667" s="89" t="s">
        <v>4297</v>
      </c>
      <c r="I667" s="89">
        <v>0.113</v>
      </c>
      <c r="J667" s="90" t="s">
        <v>4254</v>
      </c>
      <c r="K667" s="90" t="s">
        <v>4269</v>
      </c>
      <c r="L667" s="90" t="s">
        <v>4406</v>
      </c>
      <c r="M667" s="88">
        <v>44593</v>
      </c>
    </row>
    <row r="668" spans="1:13" ht="33.75" x14ac:dyDescent="0.25">
      <c r="A668" s="89">
        <v>1740</v>
      </c>
      <c r="B668" s="88">
        <v>44384</v>
      </c>
      <c r="C668" s="89" t="s">
        <v>5510</v>
      </c>
      <c r="D668" s="89" t="s">
        <v>5501</v>
      </c>
      <c r="E668" s="89" t="s">
        <v>4219</v>
      </c>
      <c r="F668" s="89" t="s">
        <v>4295</v>
      </c>
      <c r="G668" s="89" t="s">
        <v>4296</v>
      </c>
      <c r="H668" s="89" t="s">
        <v>4297</v>
      </c>
      <c r="I668" s="89">
        <v>0.16</v>
      </c>
      <c r="J668" s="90" t="s">
        <v>4254</v>
      </c>
      <c r="K668" s="90" t="s">
        <v>4269</v>
      </c>
      <c r="L668" s="90" t="s">
        <v>4406</v>
      </c>
      <c r="M668" s="88">
        <v>44501</v>
      </c>
    </row>
    <row r="669" spans="1:13" ht="22.5" x14ac:dyDescent="0.25">
      <c r="A669" s="89">
        <v>1501</v>
      </c>
      <c r="B669" s="88">
        <v>44386</v>
      </c>
      <c r="C669" s="89" t="s">
        <v>5511</v>
      </c>
      <c r="D669" s="89" t="s">
        <v>4202</v>
      </c>
      <c r="E669" s="89" t="s">
        <v>4204</v>
      </c>
      <c r="F669" s="89" t="s">
        <v>4295</v>
      </c>
      <c r="G669" s="89" t="s">
        <v>4296</v>
      </c>
      <c r="H669" s="89" t="s">
        <v>4297</v>
      </c>
      <c r="I669" s="89">
        <v>700</v>
      </c>
      <c r="J669" s="90" t="s">
        <v>24</v>
      </c>
      <c r="K669" s="90" t="s">
        <v>4260</v>
      </c>
      <c r="L669" s="90" t="s">
        <v>5512</v>
      </c>
      <c r="M669" s="88">
        <v>45261</v>
      </c>
    </row>
    <row r="670" spans="1:13" ht="45" x14ac:dyDescent="0.25">
      <c r="A670" s="89">
        <v>1746</v>
      </c>
      <c r="B670" s="88">
        <v>44392</v>
      </c>
      <c r="C670" s="89" t="s">
        <v>5513</v>
      </c>
      <c r="D670" s="89" t="s">
        <v>5501</v>
      </c>
      <c r="E670" s="89" t="s">
        <v>4219</v>
      </c>
      <c r="F670" s="89" t="s">
        <v>4295</v>
      </c>
      <c r="G670" s="89" t="s">
        <v>4296</v>
      </c>
      <c r="H670" s="89" t="s">
        <v>4297</v>
      </c>
      <c r="I670" s="89">
        <v>19.989999999999998</v>
      </c>
      <c r="J670" s="90" t="s">
        <v>4236</v>
      </c>
      <c r="K670" s="90" t="s">
        <v>4242</v>
      </c>
      <c r="L670" s="90" t="s">
        <v>5514</v>
      </c>
      <c r="M670" s="88">
        <v>44568</v>
      </c>
    </row>
    <row r="671" spans="1:13" ht="67.5" x14ac:dyDescent="0.25">
      <c r="A671" s="89">
        <v>1605</v>
      </c>
      <c r="B671" s="88">
        <v>44398</v>
      </c>
      <c r="C671" s="89" t="s">
        <v>5515</v>
      </c>
      <c r="D671" s="89" t="s">
        <v>4202</v>
      </c>
      <c r="E671" s="89" t="s">
        <v>4204</v>
      </c>
      <c r="F671" s="89" t="s">
        <v>4295</v>
      </c>
      <c r="G671" s="89" t="s">
        <v>4296</v>
      </c>
      <c r="H671" s="89" t="s">
        <v>4297</v>
      </c>
      <c r="I671" s="89">
        <v>35</v>
      </c>
      <c r="J671" s="90" t="s">
        <v>24</v>
      </c>
      <c r="K671" s="90" t="s">
        <v>5516</v>
      </c>
      <c r="L671" s="90" t="s">
        <v>5328</v>
      </c>
      <c r="M671" s="88">
        <v>44926</v>
      </c>
    </row>
    <row r="672" spans="1:13" ht="45" x14ac:dyDescent="0.25">
      <c r="A672" s="89">
        <v>1749</v>
      </c>
      <c r="B672" s="88">
        <v>44406</v>
      </c>
      <c r="C672" s="89" t="s">
        <v>5517</v>
      </c>
      <c r="D672" s="89" t="s">
        <v>4202</v>
      </c>
      <c r="E672" s="89" t="s">
        <v>4204</v>
      </c>
      <c r="F672" s="89" t="s">
        <v>4295</v>
      </c>
      <c r="G672" s="89" t="s">
        <v>4296</v>
      </c>
      <c r="H672" s="89" t="s">
        <v>4297</v>
      </c>
      <c r="I672" s="89">
        <v>9.9</v>
      </c>
      <c r="J672" s="90" t="s">
        <v>4233</v>
      </c>
      <c r="K672" s="90" t="s">
        <v>4374</v>
      </c>
      <c r="L672" s="90" t="s">
        <v>5518</v>
      </c>
      <c r="M672" s="88">
        <v>44926</v>
      </c>
    </row>
    <row r="673" spans="1:13" ht="33.75" x14ac:dyDescent="0.25">
      <c r="A673" s="89">
        <v>1751</v>
      </c>
      <c r="B673" s="88">
        <v>44406</v>
      </c>
      <c r="C673" s="89" t="s">
        <v>5519</v>
      </c>
      <c r="D673" s="89" t="s">
        <v>4202</v>
      </c>
      <c r="E673" s="89" t="s">
        <v>4204</v>
      </c>
      <c r="F673" s="89" t="s">
        <v>4295</v>
      </c>
      <c r="G673" s="89" t="s">
        <v>4296</v>
      </c>
      <c r="H673" s="89" t="s">
        <v>4297</v>
      </c>
      <c r="I673" s="89">
        <v>99</v>
      </c>
      <c r="J673" s="90" t="s">
        <v>4254</v>
      </c>
      <c r="K673" s="90" t="s">
        <v>4276</v>
      </c>
      <c r="L673" s="90" t="s">
        <v>5519</v>
      </c>
      <c r="M673" s="88">
        <v>45108</v>
      </c>
    </row>
    <row r="674" spans="1:13" ht="67.5" x14ac:dyDescent="0.25">
      <c r="A674" s="89">
        <v>3485</v>
      </c>
      <c r="B674" s="88">
        <v>44406</v>
      </c>
      <c r="C674" s="89" t="s">
        <v>5520</v>
      </c>
      <c r="D674" s="89" t="s">
        <v>4202</v>
      </c>
      <c r="E674" s="89" t="s">
        <v>4204</v>
      </c>
      <c r="F674" s="89" t="s">
        <v>4295</v>
      </c>
      <c r="G674" s="89" t="s">
        <v>4296</v>
      </c>
      <c r="H674" s="89" t="s">
        <v>4297</v>
      </c>
      <c r="I674" s="89">
        <v>15.5</v>
      </c>
      <c r="J674" s="90" t="s">
        <v>24</v>
      </c>
      <c r="K674" s="90" t="s">
        <v>5521</v>
      </c>
      <c r="L674" s="90" t="s">
        <v>5328</v>
      </c>
      <c r="M674" s="88">
        <v>44926</v>
      </c>
    </row>
    <row r="675" spans="1:13" ht="45" x14ac:dyDescent="0.25">
      <c r="A675" s="89">
        <v>1747</v>
      </c>
      <c r="B675" s="88">
        <v>44408</v>
      </c>
      <c r="C675" s="89" t="s">
        <v>5522</v>
      </c>
      <c r="D675" s="89" t="s">
        <v>4202</v>
      </c>
      <c r="E675" s="89" t="s">
        <v>4204</v>
      </c>
      <c r="F675" s="89" t="s">
        <v>4295</v>
      </c>
      <c r="G675" s="89" t="s">
        <v>4296</v>
      </c>
      <c r="H675" s="89" t="s">
        <v>4297</v>
      </c>
      <c r="I675" s="89">
        <v>9.9</v>
      </c>
      <c r="J675" s="90" t="s">
        <v>4233</v>
      </c>
      <c r="K675" s="90" t="s">
        <v>5523</v>
      </c>
      <c r="L675" s="90" t="s">
        <v>5518</v>
      </c>
      <c r="M675" s="88">
        <v>44926</v>
      </c>
    </row>
    <row r="676" spans="1:13" ht="33.75" x14ac:dyDescent="0.25">
      <c r="A676" s="89">
        <v>64</v>
      </c>
      <c r="B676" s="88">
        <v>44411</v>
      </c>
      <c r="C676" s="89" t="s">
        <v>5524</v>
      </c>
      <c r="D676" s="89" t="s">
        <v>4202</v>
      </c>
      <c r="E676" s="89" t="s">
        <v>4204</v>
      </c>
      <c r="F676" s="89" t="s">
        <v>4295</v>
      </c>
      <c r="G676" s="89" t="s">
        <v>4296</v>
      </c>
      <c r="H676" s="89" t="s">
        <v>4297</v>
      </c>
      <c r="I676" s="89">
        <v>70</v>
      </c>
      <c r="J676" s="90" t="s">
        <v>4233</v>
      </c>
      <c r="K676" s="90" t="s">
        <v>5525</v>
      </c>
      <c r="L676" s="90" t="s">
        <v>5526</v>
      </c>
      <c r="M676" s="88">
        <v>45108</v>
      </c>
    </row>
    <row r="677" spans="1:13" ht="45" x14ac:dyDescent="0.25">
      <c r="A677" s="89">
        <v>1754</v>
      </c>
      <c r="B677" s="88">
        <v>44411</v>
      </c>
      <c r="C677" s="89" t="s">
        <v>5527</v>
      </c>
      <c r="D677" s="89" t="s">
        <v>4202</v>
      </c>
      <c r="E677" s="89" t="s">
        <v>4204</v>
      </c>
      <c r="F677" s="89" t="s">
        <v>4295</v>
      </c>
      <c r="G677" s="89" t="s">
        <v>4296</v>
      </c>
      <c r="H677" s="89" t="s">
        <v>4297</v>
      </c>
      <c r="I677" s="89">
        <v>19.989999999999998</v>
      </c>
      <c r="J677" s="90" t="s">
        <v>4259</v>
      </c>
      <c r="K677" s="90" t="s">
        <v>5528</v>
      </c>
      <c r="L677" s="90" t="s">
        <v>5529</v>
      </c>
      <c r="M677" s="88">
        <v>44561</v>
      </c>
    </row>
    <row r="678" spans="1:13" ht="56.25" x14ac:dyDescent="0.25">
      <c r="A678" s="89">
        <v>1753</v>
      </c>
      <c r="B678" s="88">
        <v>44412</v>
      </c>
      <c r="C678" s="89" t="s">
        <v>5530</v>
      </c>
      <c r="D678" s="89" t="s">
        <v>5501</v>
      </c>
      <c r="E678" s="89" t="s">
        <v>4219</v>
      </c>
      <c r="F678" s="89" t="s">
        <v>4295</v>
      </c>
      <c r="G678" s="89" t="s">
        <v>4296</v>
      </c>
      <c r="H678" s="89" t="s">
        <v>4297</v>
      </c>
      <c r="I678" s="89">
        <v>1.1000000000000001</v>
      </c>
      <c r="J678" s="90" t="s">
        <v>4308</v>
      </c>
      <c r="K678" s="90" t="s">
        <v>4478</v>
      </c>
      <c r="L678" s="90" t="s">
        <v>5107</v>
      </c>
      <c r="M678" s="88">
        <v>44621</v>
      </c>
    </row>
    <row r="679" spans="1:13" ht="22.5" x14ac:dyDescent="0.25">
      <c r="A679" s="89">
        <v>1758</v>
      </c>
      <c r="B679" s="88">
        <v>44414</v>
      </c>
      <c r="C679" s="89" t="s">
        <v>5531</v>
      </c>
      <c r="D679" s="89" t="s">
        <v>4202</v>
      </c>
      <c r="E679" s="89" t="s">
        <v>4204</v>
      </c>
      <c r="F679" s="89" t="s">
        <v>4295</v>
      </c>
      <c r="G679" s="89" t="s">
        <v>4296</v>
      </c>
      <c r="H679" s="89" t="s">
        <v>4297</v>
      </c>
      <c r="I679" s="89">
        <v>9.99</v>
      </c>
      <c r="J679" s="90" t="s">
        <v>4254</v>
      </c>
      <c r="K679" s="90" t="s">
        <v>4424</v>
      </c>
      <c r="L679" s="90" t="s">
        <v>5532</v>
      </c>
      <c r="M679" s="88">
        <v>44727</v>
      </c>
    </row>
    <row r="680" spans="1:13" ht="45" x14ac:dyDescent="0.25">
      <c r="A680" s="89">
        <v>1759</v>
      </c>
      <c r="B680" s="88">
        <v>44414</v>
      </c>
      <c r="C680" s="89" t="s">
        <v>5533</v>
      </c>
      <c r="D680" s="89" t="s">
        <v>4202</v>
      </c>
      <c r="E680" s="89" t="s">
        <v>4204</v>
      </c>
      <c r="F680" s="89" t="s">
        <v>4295</v>
      </c>
      <c r="G680" s="89" t="s">
        <v>4296</v>
      </c>
      <c r="H680" s="89" t="s">
        <v>4297</v>
      </c>
      <c r="I680" s="89">
        <v>9.9</v>
      </c>
      <c r="J680" s="90" t="s">
        <v>4233</v>
      </c>
      <c r="K680" s="90" t="s">
        <v>4374</v>
      </c>
      <c r="L680" s="90" t="s">
        <v>5518</v>
      </c>
      <c r="M680" s="88">
        <v>44926</v>
      </c>
    </row>
    <row r="681" spans="1:13" ht="45" x14ac:dyDescent="0.25">
      <c r="A681" s="89">
        <v>1760</v>
      </c>
      <c r="B681" s="88">
        <v>44414</v>
      </c>
      <c r="C681" s="89" t="s">
        <v>5534</v>
      </c>
      <c r="D681" s="89" t="s">
        <v>4202</v>
      </c>
      <c r="E681" s="89" t="s">
        <v>4204</v>
      </c>
      <c r="F681" s="89" t="s">
        <v>4295</v>
      </c>
      <c r="G681" s="89" t="s">
        <v>4296</v>
      </c>
      <c r="H681" s="89" t="s">
        <v>4297</v>
      </c>
      <c r="I681" s="89">
        <v>500</v>
      </c>
      <c r="J681" s="90" t="s">
        <v>4208</v>
      </c>
      <c r="K681" s="90" t="s">
        <v>5439</v>
      </c>
      <c r="L681" s="90" t="s">
        <v>5535</v>
      </c>
      <c r="M681" s="88">
        <v>45627</v>
      </c>
    </row>
    <row r="682" spans="1:13" ht="78.75" x14ac:dyDescent="0.25">
      <c r="A682" s="89">
        <v>1755</v>
      </c>
      <c r="B682" s="88">
        <v>44417</v>
      </c>
      <c r="C682" s="89" t="s">
        <v>5536</v>
      </c>
      <c r="D682" s="89" t="s">
        <v>5501</v>
      </c>
      <c r="E682" s="89" t="s">
        <v>4219</v>
      </c>
      <c r="F682" s="89" t="s">
        <v>4295</v>
      </c>
      <c r="G682" s="89" t="s">
        <v>4296</v>
      </c>
      <c r="H682" s="89" t="s">
        <v>4297</v>
      </c>
      <c r="I682" s="89">
        <v>9.99</v>
      </c>
      <c r="J682" s="90" t="s">
        <v>4217</v>
      </c>
      <c r="K682" s="90" t="s">
        <v>5091</v>
      </c>
      <c r="L682" s="90" t="s">
        <v>5537</v>
      </c>
      <c r="M682" s="88">
        <v>44743</v>
      </c>
    </row>
    <row r="683" spans="1:13" ht="33.75" x14ac:dyDescent="0.25">
      <c r="A683" s="89">
        <v>1757</v>
      </c>
      <c r="B683" s="88">
        <v>44417</v>
      </c>
      <c r="C683" s="89" t="s">
        <v>5538</v>
      </c>
      <c r="D683" s="89" t="s">
        <v>4202</v>
      </c>
      <c r="E683" s="89" t="s">
        <v>4204</v>
      </c>
      <c r="F683" s="89" t="s">
        <v>4295</v>
      </c>
      <c r="G683" s="89" t="s">
        <v>4296</v>
      </c>
      <c r="H683" s="89" t="s">
        <v>4297</v>
      </c>
      <c r="I683" s="89">
        <v>150</v>
      </c>
      <c r="J683" s="90" t="s">
        <v>4229</v>
      </c>
      <c r="K683" s="90" t="s">
        <v>5539</v>
      </c>
      <c r="L683" s="90" t="s">
        <v>5540</v>
      </c>
      <c r="M683" s="88">
        <v>44925</v>
      </c>
    </row>
    <row r="684" spans="1:13" ht="22.5" x14ac:dyDescent="0.25">
      <c r="A684" s="89">
        <v>1660</v>
      </c>
      <c r="B684" s="88">
        <v>44419</v>
      </c>
      <c r="C684" s="89" t="s">
        <v>5541</v>
      </c>
      <c r="D684" s="89" t="s">
        <v>4202</v>
      </c>
      <c r="E684" s="89" t="s">
        <v>4204</v>
      </c>
      <c r="F684" s="89" t="s">
        <v>4295</v>
      </c>
      <c r="G684" s="89" t="s">
        <v>4296</v>
      </c>
      <c r="H684" s="89" t="s">
        <v>4297</v>
      </c>
      <c r="I684" s="89">
        <v>9.3699999999999992</v>
      </c>
      <c r="J684" s="90" t="s">
        <v>4282</v>
      </c>
      <c r="K684" s="90" t="s">
        <v>5542</v>
      </c>
      <c r="L684" s="90" t="s">
        <v>5303</v>
      </c>
      <c r="M684" s="88">
        <v>44927</v>
      </c>
    </row>
    <row r="685" spans="1:13" ht="22.5" x14ac:dyDescent="0.25">
      <c r="A685" s="89">
        <v>1661</v>
      </c>
      <c r="B685" s="88">
        <v>44419</v>
      </c>
      <c r="C685" s="89" t="s">
        <v>5543</v>
      </c>
      <c r="D685" s="89" t="s">
        <v>4202</v>
      </c>
      <c r="E685" s="89" t="s">
        <v>4204</v>
      </c>
      <c r="F685" s="89" t="s">
        <v>4295</v>
      </c>
      <c r="G685" s="89" t="s">
        <v>4296</v>
      </c>
      <c r="H685" s="89" t="s">
        <v>4297</v>
      </c>
      <c r="I685" s="89">
        <v>6.13</v>
      </c>
      <c r="J685" s="90" t="s">
        <v>4282</v>
      </c>
      <c r="K685" s="90" t="s">
        <v>5542</v>
      </c>
      <c r="L685" s="90" t="s">
        <v>5303</v>
      </c>
      <c r="M685" s="88">
        <v>44927</v>
      </c>
    </row>
    <row r="686" spans="1:13" ht="33.75" x14ac:dyDescent="0.25">
      <c r="A686" s="89">
        <v>1762</v>
      </c>
      <c r="B686" s="88">
        <v>44419</v>
      </c>
      <c r="C686" s="89" t="s">
        <v>5544</v>
      </c>
      <c r="D686" s="89" t="s">
        <v>4202</v>
      </c>
      <c r="E686" s="89" t="s">
        <v>4204</v>
      </c>
      <c r="F686" s="89" t="s">
        <v>4295</v>
      </c>
      <c r="G686" s="89" t="s">
        <v>4296</v>
      </c>
      <c r="H686" s="89" t="s">
        <v>4297</v>
      </c>
      <c r="I686" s="89">
        <v>9.8000000000000007</v>
      </c>
      <c r="J686" s="90" t="s">
        <v>4359</v>
      </c>
      <c r="K686" s="90" t="s">
        <v>4360</v>
      </c>
      <c r="L686" s="90" t="s">
        <v>4919</v>
      </c>
      <c r="M686" s="88">
        <v>44957</v>
      </c>
    </row>
    <row r="687" spans="1:13" ht="45" x14ac:dyDescent="0.25">
      <c r="A687" s="89">
        <v>1763</v>
      </c>
      <c r="B687" s="88">
        <v>44419</v>
      </c>
      <c r="C687" s="89" t="s">
        <v>5545</v>
      </c>
      <c r="D687" s="89" t="s">
        <v>5501</v>
      </c>
      <c r="E687" s="89" t="s">
        <v>4219</v>
      </c>
      <c r="F687" s="89" t="s">
        <v>4295</v>
      </c>
      <c r="G687" s="89" t="s">
        <v>4296</v>
      </c>
      <c r="H687" s="89" t="s">
        <v>4297</v>
      </c>
      <c r="I687" s="89">
        <v>3.5</v>
      </c>
      <c r="J687" s="90" t="s">
        <v>4227</v>
      </c>
      <c r="K687" s="90" t="s">
        <v>5546</v>
      </c>
      <c r="L687" s="90" t="s">
        <v>4334</v>
      </c>
      <c r="M687" s="88">
        <v>44711</v>
      </c>
    </row>
    <row r="688" spans="1:13" ht="45" x14ac:dyDescent="0.25">
      <c r="A688" s="89">
        <v>1764</v>
      </c>
      <c r="B688" s="88">
        <v>44419</v>
      </c>
      <c r="C688" s="89" t="s">
        <v>5547</v>
      </c>
      <c r="D688" s="89" t="s">
        <v>5501</v>
      </c>
      <c r="E688" s="89" t="s">
        <v>4219</v>
      </c>
      <c r="F688" s="89" t="s">
        <v>4295</v>
      </c>
      <c r="G688" s="89" t="s">
        <v>4296</v>
      </c>
      <c r="H688" s="89" t="s">
        <v>4297</v>
      </c>
      <c r="I688" s="89">
        <v>2</v>
      </c>
      <c r="J688" s="90" t="s">
        <v>4272</v>
      </c>
      <c r="K688" s="90" t="s">
        <v>4273</v>
      </c>
      <c r="L688" s="90" t="s">
        <v>4334</v>
      </c>
      <c r="M688" s="88">
        <v>44681</v>
      </c>
    </row>
    <row r="689" spans="1:13" ht="45" x14ac:dyDescent="0.25">
      <c r="A689" s="89">
        <v>1765</v>
      </c>
      <c r="B689" s="88">
        <v>44419</v>
      </c>
      <c r="C689" s="89" t="s">
        <v>5548</v>
      </c>
      <c r="D689" s="89" t="s">
        <v>5501</v>
      </c>
      <c r="E689" s="89" t="s">
        <v>4219</v>
      </c>
      <c r="F689" s="89" t="s">
        <v>4295</v>
      </c>
      <c r="G689" s="89" t="s">
        <v>4296</v>
      </c>
      <c r="H689" s="89" t="s">
        <v>4297</v>
      </c>
      <c r="I689" s="89">
        <v>4.99</v>
      </c>
      <c r="J689" s="90" t="s">
        <v>4227</v>
      </c>
      <c r="K689" s="90" t="s">
        <v>4792</v>
      </c>
      <c r="L689" s="90" t="s">
        <v>4334</v>
      </c>
      <c r="M689" s="88">
        <v>44832</v>
      </c>
    </row>
    <row r="690" spans="1:13" ht="45" x14ac:dyDescent="0.25">
      <c r="A690" s="89">
        <v>1766</v>
      </c>
      <c r="B690" s="88">
        <v>44419</v>
      </c>
      <c r="C690" s="89" t="s">
        <v>5549</v>
      </c>
      <c r="D690" s="89" t="s">
        <v>5501</v>
      </c>
      <c r="E690" s="89" t="s">
        <v>4219</v>
      </c>
      <c r="F690" s="89" t="s">
        <v>4295</v>
      </c>
      <c r="G690" s="89" t="s">
        <v>4296</v>
      </c>
      <c r="H690" s="89" t="s">
        <v>4297</v>
      </c>
      <c r="I690" s="89">
        <v>1.4</v>
      </c>
      <c r="J690" s="90" t="s">
        <v>24</v>
      </c>
      <c r="K690" s="90" t="s">
        <v>4452</v>
      </c>
      <c r="L690" s="90" t="s">
        <v>4334</v>
      </c>
      <c r="M690" s="88">
        <v>44681</v>
      </c>
    </row>
    <row r="691" spans="1:13" ht="45" x14ac:dyDescent="0.25">
      <c r="A691" s="89">
        <v>1241</v>
      </c>
      <c r="B691" s="88">
        <v>44437</v>
      </c>
      <c r="C691" s="89" t="s">
        <v>5550</v>
      </c>
      <c r="D691" s="89" t="s">
        <v>4202</v>
      </c>
      <c r="E691" s="89" t="s">
        <v>4204</v>
      </c>
      <c r="F691" s="89" t="s">
        <v>4295</v>
      </c>
      <c r="G691" s="89" t="s">
        <v>4296</v>
      </c>
      <c r="H691" s="89" t="s">
        <v>4297</v>
      </c>
      <c r="I691" s="89">
        <v>9.9</v>
      </c>
      <c r="J691" s="90" t="s">
        <v>4229</v>
      </c>
      <c r="K691" s="90" t="s">
        <v>5480</v>
      </c>
      <c r="L691" s="90" t="s">
        <v>5309</v>
      </c>
      <c r="M691" s="88">
        <v>44926</v>
      </c>
    </row>
    <row r="692" spans="1:13" ht="22.5" x14ac:dyDescent="0.25">
      <c r="A692" s="89">
        <v>1638</v>
      </c>
      <c r="B692" s="88">
        <v>44437</v>
      </c>
      <c r="C692" s="89" t="s">
        <v>5551</v>
      </c>
      <c r="D692" s="89" t="s">
        <v>4202</v>
      </c>
      <c r="E692" s="89" t="s">
        <v>4204</v>
      </c>
      <c r="F692" s="89" t="s">
        <v>4295</v>
      </c>
      <c r="G692" s="89" t="s">
        <v>4296</v>
      </c>
      <c r="H692" s="89" t="s">
        <v>4297</v>
      </c>
      <c r="I692" s="89">
        <v>9.9</v>
      </c>
      <c r="J692" s="90" t="s">
        <v>4214</v>
      </c>
      <c r="K692" s="90" t="s">
        <v>4567</v>
      </c>
      <c r="L692" s="90" t="s">
        <v>5552</v>
      </c>
      <c r="M692" s="88">
        <v>45291</v>
      </c>
    </row>
    <row r="693" spans="1:13" ht="45" x14ac:dyDescent="0.25">
      <c r="A693" s="89">
        <v>27</v>
      </c>
      <c r="B693" s="88">
        <v>44439</v>
      </c>
      <c r="C693" s="89" t="s">
        <v>5553</v>
      </c>
      <c r="D693" s="89" t="s">
        <v>4202</v>
      </c>
      <c r="E693" s="89" t="s">
        <v>4204</v>
      </c>
      <c r="F693" s="89" t="s">
        <v>4295</v>
      </c>
      <c r="G693" s="89" t="s">
        <v>4296</v>
      </c>
      <c r="H693" s="89" t="s">
        <v>4297</v>
      </c>
      <c r="I693" s="89">
        <v>4.8</v>
      </c>
      <c r="J693" s="90" t="s">
        <v>4229</v>
      </c>
      <c r="K693" s="90" t="s">
        <v>5480</v>
      </c>
      <c r="L693" s="90" t="s">
        <v>5309</v>
      </c>
      <c r="M693" s="88">
        <v>44925</v>
      </c>
    </row>
    <row r="694" spans="1:13" ht="33.75" x14ac:dyDescent="0.25">
      <c r="A694" s="89">
        <v>1770</v>
      </c>
      <c r="B694" s="88">
        <v>44439</v>
      </c>
      <c r="C694" s="89" t="s">
        <v>5554</v>
      </c>
      <c r="D694" s="89" t="s">
        <v>4202</v>
      </c>
      <c r="E694" s="89" t="s">
        <v>4204</v>
      </c>
      <c r="F694" s="89" t="s">
        <v>4295</v>
      </c>
      <c r="G694" s="89" t="s">
        <v>4296</v>
      </c>
      <c r="H694" s="89" t="s">
        <v>4297</v>
      </c>
      <c r="I694" s="89">
        <v>99.99</v>
      </c>
      <c r="J694" s="90" t="s">
        <v>4231</v>
      </c>
      <c r="K694" s="90" t="s">
        <v>5175</v>
      </c>
      <c r="L694" s="90" t="s">
        <v>5170</v>
      </c>
      <c r="M694" s="88">
        <v>45291</v>
      </c>
    </row>
    <row r="695" spans="1:13" ht="22.5" x14ac:dyDescent="0.25">
      <c r="A695" s="89">
        <v>1771</v>
      </c>
      <c r="B695" s="88">
        <v>44439</v>
      </c>
      <c r="C695" s="89" t="s">
        <v>5555</v>
      </c>
      <c r="D695" s="89" t="s">
        <v>4202</v>
      </c>
      <c r="E695" s="89" t="s">
        <v>4204</v>
      </c>
      <c r="F695" s="89" t="s">
        <v>4295</v>
      </c>
      <c r="G695" s="89" t="s">
        <v>4296</v>
      </c>
      <c r="H695" s="89" t="s">
        <v>4297</v>
      </c>
      <c r="I695" s="89">
        <v>99</v>
      </c>
      <c r="J695" s="90" t="s">
        <v>4236</v>
      </c>
      <c r="K695" s="90" t="s">
        <v>4447</v>
      </c>
      <c r="L695" s="90" t="s">
        <v>4819</v>
      </c>
      <c r="M695" s="88">
        <v>45646</v>
      </c>
    </row>
    <row r="696" spans="1:13" ht="33.75" x14ac:dyDescent="0.25">
      <c r="A696" s="89">
        <v>1540</v>
      </c>
      <c r="B696" s="88">
        <v>44448</v>
      </c>
      <c r="C696" s="89" t="s">
        <v>5556</v>
      </c>
      <c r="D696" s="89" t="s">
        <v>4202</v>
      </c>
      <c r="E696" s="89" t="s">
        <v>4204</v>
      </c>
      <c r="F696" s="89" t="s">
        <v>4295</v>
      </c>
      <c r="G696" s="89" t="s">
        <v>4296</v>
      </c>
      <c r="H696" s="89" t="s">
        <v>4297</v>
      </c>
      <c r="I696" s="89">
        <v>200</v>
      </c>
      <c r="J696" s="90" t="s">
        <v>4222</v>
      </c>
      <c r="K696" s="90" t="s">
        <v>4306</v>
      </c>
      <c r="L696" s="90" t="s">
        <v>5557</v>
      </c>
      <c r="M696" s="88">
        <v>45657</v>
      </c>
    </row>
    <row r="697" spans="1:13" ht="45" x14ac:dyDescent="0.25">
      <c r="A697" s="89">
        <v>1580</v>
      </c>
      <c r="B697" s="88">
        <v>44449</v>
      </c>
      <c r="C697" s="89" t="s">
        <v>5558</v>
      </c>
      <c r="D697" s="89" t="s">
        <v>4202</v>
      </c>
      <c r="E697" s="89" t="s">
        <v>4204</v>
      </c>
      <c r="F697" s="89" t="s">
        <v>4295</v>
      </c>
      <c r="G697" s="89" t="s">
        <v>4296</v>
      </c>
      <c r="H697" s="89" t="s">
        <v>4297</v>
      </c>
      <c r="I697" s="89">
        <v>300</v>
      </c>
      <c r="J697" s="90" t="s">
        <v>4227</v>
      </c>
      <c r="K697" s="90" t="s">
        <v>5559</v>
      </c>
      <c r="L697" s="90" t="s">
        <v>5560</v>
      </c>
      <c r="M697" s="88">
        <v>44926</v>
      </c>
    </row>
    <row r="698" spans="1:13" ht="33.75" x14ac:dyDescent="0.25">
      <c r="A698" s="89">
        <v>1772</v>
      </c>
      <c r="B698" s="88">
        <v>44449</v>
      </c>
      <c r="C698" s="89" t="s">
        <v>5561</v>
      </c>
      <c r="D698" s="89" t="s">
        <v>4202</v>
      </c>
      <c r="E698" s="89" t="s">
        <v>4204</v>
      </c>
      <c r="F698" s="89" t="s">
        <v>4295</v>
      </c>
      <c r="G698" s="89" t="s">
        <v>4296</v>
      </c>
      <c r="H698" s="89" t="s">
        <v>4297</v>
      </c>
      <c r="I698" s="89">
        <v>35</v>
      </c>
      <c r="J698" s="90" t="s">
        <v>4222</v>
      </c>
      <c r="K698" s="90" t="s">
        <v>4306</v>
      </c>
      <c r="L698" s="90" t="s">
        <v>5562</v>
      </c>
      <c r="M698" s="88">
        <v>44926</v>
      </c>
    </row>
    <row r="699" spans="1:13" ht="45" x14ac:dyDescent="0.25">
      <c r="A699" s="89">
        <v>1773</v>
      </c>
      <c r="B699" s="88">
        <v>44459</v>
      </c>
      <c r="C699" s="89" t="s">
        <v>5563</v>
      </c>
      <c r="D699" s="89" t="s">
        <v>4202</v>
      </c>
      <c r="E699" s="89" t="s">
        <v>4204</v>
      </c>
      <c r="F699" s="89" t="s">
        <v>4295</v>
      </c>
      <c r="G699" s="89" t="s">
        <v>4296</v>
      </c>
      <c r="H699" s="89" t="s">
        <v>4297</v>
      </c>
      <c r="I699" s="89">
        <v>9.99</v>
      </c>
      <c r="J699" s="90" t="s">
        <v>4236</v>
      </c>
      <c r="K699" s="90" t="s">
        <v>5564</v>
      </c>
      <c r="L699" s="90" t="s">
        <v>5565</v>
      </c>
      <c r="M699" s="88">
        <v>44924</v>
      </c>
    </row>
    <row r="700" spans="1:13" ht="33.75" x14ac:dyDescent="0.25">
      <c r="A700" s="89">
        <v>1614</v>
      </c>
      <c r="B700" s="88">
        <v>44469</v>
      </c>
      <c r="C700" s="89" t="s">
        <v>5566</v>
      </c>
      <c r="D700" s="89" t="s">
        <v>4202</v>
      </c>
      <c r="E700" s="89" t="s">
        <v>4204</v>
      </c>
      <c r="F700" s="89" t="s">
        <v>4295</v>
      </c>
      <c r="G700" s="89" t="s">
        <v>4296</v>
      </c>
      <c r="H700" s="89" t="s">
        <v>4297</v>
      </c>
      <c r="I700" s="89">
        <v>9.9</v>
      </c>
      <c r="J700" s="90" t="s">
        <v>4259</v>
      </c>
      <c r="K700" s="90" t="s">
        <v>5567</v>
      </c>
      <c r="L700" s="90" t="s">
        <v>5568</v>
      </c>
      <c r="M700" s="88">
        <v>44926</v>
      </c>
    </row>
    <row r="701" spans="1:13" ht="33.75" x14ac:dyDescent="0.25">
      <c r="A701" s="89">
        <v>1734</v>
      </c>
      <c r="B701" s="88">
        <v>44474</v>
      </c>
      <c r="C701" s="89" t="s">
        <v>5569</v>
      </c>
      <c r="D701" s="89" t="s">
        <v>4202</v>
      </c>
      <c r="E701" s="89" t="s">
        <v>4204</v>
      </c>
      <c r="F701" s="89" t="s">
        <v>4295</v>
      </c>
      <c r="G701" s="89" t="s">
        <v>4296</v>
      </c>
      <c r="H701" s="89" t="s">
        <v>4297</v>
      </c>
      <c r="I701" s="89">
        <v>19.899999999999999</v>
      </c>
      <c r="J701" s="90" t="s">
        <v>4222</v>
      </c>
      <c r="K701" s="90" t="s">
        <v>5570</v>
      </c>
      <c r="L701" s="90" t="s">
        <v>5568</v>
      </c>
      <c r="M701" s="88">
        <v>45291</v>
      </c>
    </row>
    <row r="702" spans="1:13" ht="33.75" x14ac:dyDescent="0.25">
      <c r="A702" s="89">
        <v>1611</v>
      </c>
      <c r="B702" s="88">
        <v>44475</v>
      </c>
      <c r="C702" s="89" t="s">
        <v>5571</v>
      </c>
      <c r="D702" s="89" t="s">
        <v>4202</v>
      </c>
      <c r="E702" s="89" t="s">
        <v>4204</v>
      </c>
      <c r="F702" s="89" t="s">
        <v>4295</v>
      </c>
      <c r="G702" s="89" t="s">
        <v>4296</v>
      </c>
      <c r="H702" s="89" t="s">
        <v>4297</v>
      </c>
      <c r="I702" s="89">
        <v>9.9</v>
      </c>
      <c r="J702" s="90" t="s">
        <v>4236</v>
      </c>
      <c r="K702" s="90" t="s">
        <v>4967</v>
      </c>
      <c r="L702" s="90" t="s">
        <v>5572</v>
      </c>
      <c r="M702" s="88">
        <v>44711</v>
      </c>
    </row>
    <row r="703" spans="1:13" ht="45" x14ac:dyDescent="0.25">
      <c r="A703" s="89">
        <v>1613</v>
      </c>
      <c r="B703" s="88">
        <v>44475</v>
      </c>
      <c r="C703" s="89" t="s">
        <v>5573</v>
      </c>
      <c r="D703" s="89" t="s">
        <v>4202</v>
      </c>
      <c r="E703" s="89" t="s">
        <v>4204</v>
      </c>
      <c r="F703" s="89" t="s">
        <v>4295</v>
      </c>
      <c r="G703" s="89" t="s">
        <v>4296</v>
      </c>
      <c r="H703" s="89" t="s">
        <v>4297</v>
      </c>
      <c r="I703" s="89">
        <v>9.9</v>
      </c>
      <c r="J703" s="90" t="s">
        <v>4236</v>
      </c>
      <c r="K703" s="90" t="s">
        <v>4967</v>
      </c>
      <c r="L703" s="90" t="s">
        <v>5573</v>
      </c>
      <c r="M703" s="88">
        <v>44711</v>
      </c>
    </row>
    <row r="704" spans="1:13" ht="45" x14ac:dyDescent="0.25">
      <c r="A704" s="89">
        <v>58</v>
      </c>
      <c r="B704" s="88">
        <v>44476</v>
      </c>
      <c r="C704" s="89" t="s">
        <v>5574</v>
      </c>
      <c r="D704" s="89" t="s">
        <v>4202</v>
      </c>
      <c r="E704" s="89" t="s">
        <v>4204</v>
      </c>
      <c r="F704" s="89" t="s">
        <v>4295</v>
      </c>
      <c r="G704" s="89" t="s">
        <v>4296</v>
      </c>
      <c r="H704" s="89" t="s">
        <v>4297</v>
      </c>
      <c r="I704" s="89">
        <v>19.5</v>
      </c>
      <c r="J704" s="90" t="s">
        <v>4259</v>
      </c>
      <c r="K704" s="90" t="s">
        <v>5448</v>
      </c>
      <c r="L704" s="90" t="s">
        <v>5575</v>
      </c>
      <c r="M704" s="88">
        <v>44985</v>
      </c>
    </row>
    <row r="705" spans="1:13" ht="33.75" x14ac:dyDescent="0.25">
      <c r="A705" s="89">
        <v>1296</v>
      </c>
      <c r="B705" s="88">
        <v>44476</v>
      </c>
      <c r="C705" s="89" t="s">
        <v>5576</v>
      </c>
      <c r="D705" s="89" t="s">
        <v>4202</v>
      </c>
      <c r="E705" s="89" t="s">
        <v>4204</v>
      </c>
      <c r="F705" s="89" t="s">
        <v>4295</v>
      </c>
      <c r="G705" s="89" t="s">
        <v>4296</v>
      </c>
      <c r="H705" s="89" t="s">
        <v>4297</v>
      </c>
      <c r="I705" s="89">
        <v>9.9</v>
      </c>
      <c r="J705" s="90" t="s">
        <v>4214</v>
      </c>
      <c r="K705" s="90" t="s">
        <v>5226</v>
      </c>
      <c r="L705" s="90" t="s">
        <v>5568</v>
      </c>
      <c r="M705" s="88">
        <v>44925</v>
      </c>
    </row>
    <row r="706" spans="1:13" ht="33.75" x14ac:dyDescent="0.25">
      <c r="A706" s="89">
        <v>1704</v>
      </c>
      <c r="B706" s="88">
        <v>44476</v>
      </c>
      <c r="C706" s="89" t="s">
        <v>5577</v>
      </c>
      <c r="D706" s="89" t="s">
        <v>4202</v>
      </c>
      <c r="E706" s="89" t="s">
        <v>4204</v>
      </c>
      <c r="F706" s="89" t="s">
        <v>4295</v>
      </c>
      <c r="G706" s="89" t="s">
        <v>4296</v>
      </c>
      <c r="H706" s="89" t="s">
        <v>4297</v>
      </c>
      <c r="I706" s="89">
        <v>19.899999999999999</v>
      </c>
      <c r="J706" s="90" t="s">
        <v>4205</v>
      </c>
      <c r="K706" s="90" t="s">
        <v>4558</v>
      </c>
      <c r="L706" s="90" t="s">
        <v>5578</v>
      </c>
      <c r="M706" s="88">
        <v>45291</v>
      </c>
    </row>
    <row r="707" spans="1:13" ht="56.25" x14ac:dyDescent="0.25">
      <c r="A707" s="89">
        <v>1776</v>
      </c>
      <c r="B707" s="88">
        <v>44476</v>
      </c>
      <c r="C707" s="89" t="s">
        <v>5579</v>
      </c>
      <c r="D707" s="89" t="s">
        <v>5501</v>
      </c>
      <c r="E707" s="89" t="s">
        <v>4219</v>
      </c>
      <c r="F707" s="89" t="s">
        <v>4295</v>
      </c>
      <c r="G707" s="89" t="s">
        <v>4296</v>
      </c>
      <c r="H707" s="89" t="s">
        <v>4297</v>
      </c>
      <c r="I707" s="89">
        <v>9.9</v>
      </c>
      <c r="J707" s="90" t="s">
        <v>4236</v>
      </c>
      <c r="K707" s="90" t="s">
        <v>5564</v>
      </c>
      <c r="L707" s="90" t="s">
        <v>4804</v>
      </c>
      <c r="M707" s="88">
        <v>45031</v>
      </c>
    </row>
    <row r="708" spans="1:13" ht="45" x14ac:dyDescent="0.25">
      <c r="A708" s="89">
        <v>59</v>
      </c>
      <c r="B708" s="88">
        <v>44477</v>
      </c>
      <c r="C708" s="89" t="s">
        <v>5580</v>
      </c>
      <c r="D708" s="89" t="s">
        <v>4202</v>
      </c>
      <c r="E708" s="89" t="s">
        <v>4204</v>
      </c>
      <c r="F708" s="89" t="s">
        <v>4295</v>
      </c>
      <c r="G708" s="89" t="s">
        <v>4296</v>
      </c>
      <c r="H708" s="89" t="s">
        <v>4297</v>
      </c>
      <c r="I708" s="89">
        <v>19.5</v>
      </c>
      <c r="J708" s="90" t="s">
        <v>4259</v>
      </c>
      <c r="K708" s="90" t="s">
        <v>5448</v>
      </c>
      <c r="L708" s="90" t="s">
        <v>5575</v>
      </c>
      <c r="M708" s="88">
        <v>44985</v>
      </c>
    </row>
    <row r="709" spans="1:13" ht="45" x14ac:dyDescent="0.25">
      <c r="A709" s="89">
        <v>1778</v>
      </c>
      <c r="B709" s="88">
        <v>44477</v>
      </c>
      <c r="C709" s="89" t="s">
        <v>5581</v>
      </c>
      <c r="D709" s="89" t="s">
        <v>5501</v>
      </c>
      <c r="E709" s="89" t="s">
        <v>4219</v>
      </c>
      <c r="F709" s="89" t="s">
        <v>4295</v>
      </c>
      <c r="G709" s="89" t="s">
        <v>4296</v>
      </c>
      <c r="H709" s="89" t="s">
        <v>4297</v>
      </c>
      <c r="I709" s="89">
        <v>9.9</v>
      </c>
      <c r="J709" s="90" t="s">
        <v>4236</v>
      </c>
      <c r="K709" s="90" t="s">
        <v>4984</v>
      </c>
      <c r="L709" s="90" t="s">
        <v>5582</v>
      </c>
      <c r="M709" s="88">
        <v>44927</v>
      </c>
    </row>
    <row r="710" spans="1:13" ht="45" x14ac:dyDescent="0.25">
      <c r="A710" s="89">
        <v>3487</v>
      </c>
      <c r="B710" s="88">
        <v>44477</v>
      </c>
      <c r="C710" s="89" t="s">
        <v>5583</v>
      </c>
      <c r="D710" s="89" t="s">
        <v>4202</v>
      </c>
      <c r="E710" s="89" t="s">
        <v>4204</v>
      </c>
      <c r="F710" s="89" t="s">
        <v>4295</v>
      </c>
      <c r="G710" s="89" t="s">
        <v>4296</v>
      </c>
      <c r="H710" s="89" t="s">
        <v>4297</v>
      </c>
      <c r="I710" s="89">
        <v>80</v>
      </c>
      <c r="J710" s="90" t="s">
        <v>17</v>
      </c>
      <c r="K710" s="90" t="s">
        <v>4543</v>
      </c>
      <c r="L710" s="90" t="s">
        <v>5584</v>
      </c>
      <c r="M710" s="88">
        <v>44561</v>
      </c>
    </row>
    <row r="711" spans="1:13" ht="45" x14ac:dyDescent="0.25">
      <c r="A711" s="89">
        <v>1510</v>
      </c>
      <c r="B711" s="88">
        <v>44483</v>
      </c>
      <c r="C711" s="89" t="s">
        <v>5585</v>
      </c>
      <c r="D711" s="89" t="s">
        <v>4202</v>
      </c>
      <c r="E711" s="89" t="s">
        <v>4204</v>
      </c>
      <c r="F711" s="89" t="s">
        <v>4295</v>
      </c>
      <c r="G711" s="89" t="s">
        <v>4296</v>
      </c>
      <c r="H711" s="89" t="s">
        <v>4297</v>
      </c>
      <c r="I711" s="89">
        <v>9.9</v>
      </c>
      <c r="J711" s="90" t="s">
        <v>17</v>
      </c>
      <c r="K711" s="90" t="s">
        <v>4543</v>
      </c>
      <c r="L711" s="90" t="s">
        <v>5586</v>
      </c>
      <c r="M711" s="88">
        <v>45291</v>
      </c>
    </row>
    <row r="712" spans="1:13" ht="45" x14ac:dyDescent="0.25">
      <c r="A712" s="89">
        <v>1570</v>
      </c>
      <c r="B712" s="88">
        <v>44489</v>
      </c>
      <c r="C712" s="89" t="s">
        <v>5587</v>
      </c>
      <c r="D712" s="89" t="s">
        <v>4202</v>
      </c>
      <c r="E712" s="89" t="s">
        <v>4204</v>
      </c>
      <c r="F712" s="89" t="s">
        <v>4295</v>
      </c>
      <c r="G712" s="89" t="s">
        <v>4296</v>
      </c>
      <c r="H712" s="89" t="s">
        <v>4297</v>
      </c>
      <c r="I712" s="89">
        <v>100</v>
      </c>
      <c r="J712" s="90" t="s">
        <v>4216</v>
      </c>
      <c r="K712" s="90" t="s">
        <v>5234</v>
      </c>
      <c r="L712" s="90" t="s">
        <v>5588</v>
      </c>
      <c r="M712" s="88">
        <v>44561</v>
      </c>
    </row>
    <row r="713" spans="1:13" ht="45" x14ac:dyDescent="0.25">
      <c r="A713" s="89">
        <v>1571</v>
      </c>
      <c r="B713" s="88">
        <v>44489</v>
      </c>
      <c r="C713" s="89" t="s">
        <v>5589</v>
      </c>
      <c r="D713" s="89" t="s">
        <v>4202</v>
      </c>
      <c r="E713" s="89" t="s">
        <v>4204</v>
      </c>
      <c r="F713" s="89" t="s">
        <v>4295</v>
      </c>
      <c r="G713" s="89" t="s">
        <v>4296</v>
      </c>
      <c r="H713" s="89" t="s">
        <v>4297</v>
      </c>
      <c r="I713" s="89">
        <v>65</v>
      </c>
      <c r="J713" s="90" t="s">
        <v>4217</v>
      </c>
      <c r="K713" s="90" t="s">
        <v>4933</v>
      </c>
      <c r="L713" s="90" t="s">
        <v>5590</v>
      </c>
      <c r="M713" s="88">
        <v>44561</v>
      </c>
    </row>
    <row r="714" spans="1:13" ht="67.5" x14ac:dyDescent="0.25">
      <c r="A714" s="89">
        <v>1775</v>
      </c>
      <c r="B714" s="88">
        <v>44489</v>
      </c>
      <c r="C714" s="89" t="s">
        <v>5591</v>
      </c>
      <c r="D714" s="89" t="s">
        <v>4202</v>
      </c>
      <c r="E714" s="89" t="s">
        <v>4204</v>
      </c>
      <c r="F714" s="89" t="s">
        <v>4295</v>
      </c>
      <c r="G714" s="89" t="s">
        <v>4296</v>
      </c>
      <c r="H714" s="89" t="s">
        <v>4297</v>
      </c>
      <c r="I714" s="89">
        <v>90</v>
      </c>
      <c r="J714" s="90" t="s">
        <v>4229</v>
      </c>
      <c r="K714" s="90" t="s">
        <v>4896</v>
      </c>
      <c r="L714" s="90" t="s">
        <v>5592</v>
      </c>
      <c r="M714" s="88">
        <v>45657</v>
      </c>
    </row>
    <row r="715" spans="1:13" ht="33.75" x14ac:dyDescent="0.25">
      <c r="A715" s="89">
        <v>1787</v>
      </c>
      <c r="B715" s="88">
        <v>44490</v>
      </c>
      <c r="C715" s="89" t="s">
        <v>5593</v>
      </c>
      <c r="D715" s="89" t="s">
        <v>4202</v>
      </c>
      <c r="E715" s="89" t="s">
        <v>4204</v>
      </c>
      <c r="F715" s="89" t="s">
        <v>4295</v>
      </c>
      <c r="G715" s="89" t="s">
        <v>4296</v>
      </c>
      <c r="H715" s="89" t="s">
        <v>4297</v>
      </c>
      <c r="I715" s="89">
        <v>2.2000000000000002</v>
      </c>
      <c r="J715" s="90" t="s">
        <v>4231</v>
      </c>
      <c r="K715" s="90" t="s">
        <v>5594</v>
      </c>
      <c r="L715" s="90" t="s">
        <v>5568</v>
      </c>
      <c r="M715" s="88">
        <v>45107</v>
      </c>
    </row>
    <row r="716" spans="1:13" ht="33.75" x14ac:dyDescent="0.25">
      <c r="A716" s="89">
        <v>1784</v>
      </c>
      <c r="B716" s="88">
        <v>44491</v>
      </c>
      <c r="C716" s="89" t="s">
        <v>5595</v>
      </c>
      <c r="D716" s="89" t="s">
        <v>4202</v>
      </c>
      <c r="E716" s="89" t="s">
        <v>4204</v>
      </c>
      <c r="F716" s="89" t="s">
        <v>4295</v>
      </c>
      <c r="G716" s="89" t="s">
        <v>4296</v>
      </c>
      <c r="H716" s="89" t="s">
        <v>4297</v>
      </c>
      <c r="I716" s="89">
        <v>19.899999999999999</v>
      </c>
      <c r="J716" s="90" t="s">
        <v>4236</v>
      </c>
      <c r="K716" s="90" t="s">
        <v>4984</v>
      </c>
      <c r="L716" s="90" t="s">
        <v>5596</v>
      </c>
      <c r="M716" s="88">
        <v>45261</v>
      </c>
    </row>
    <row r="717" spans="1:13" ht="45" x14ac:dyDescent="0.25">
      <c r="A717" s="89">
        <v>1779</v>
      </c>
      <c r="B717" s="88">
        <v>44496</v>
      </c>
      <c r="C717" s="89" t="s">
        <v>5597</v>
      </c>
      <c r="D717" s="89" t="s">
        <v>4202</v>
      </c>
      <c r="E717" s="89" t="s">
        <v>4204</v>
      </c>
      <c r="F717" s="89" t="s">
        <v>4295</v>
      </c>
      <c r="G717" s="89" t="s">
        <v>4296</v>
      </c>
      <c r="H717" s="89" t="s">
        <v>4297</v>
      </c>
      <c r="I717" s="89">
        <v>19.899999999999999</v>
      </c>
      <c r="J717" s="90" t="s">
        <v>4236</v>
      </c>
      <c r="K717" s="90" t="s">
        <v>4242</v>
      </c>
      <c r="L717" s="90" t="s">
        <v>5490</v>
      </c>
      <c r="M717" s="88">
        <v>45627</v>
      </c>
    </row>
    <row r="718" spans="1:13" ht="33.75" x14ac:dyDescent="0.25">
      <c r="A718" s="89">
        <v>1780</v>
      </c>
      <c r="B718" s="88">
        <v>44496</v>
      </c>
      <c r="C718" s="89" t="s">
        <v>5598</v>
      </c>
      <c r="D718" s="89" t="s">
        <v>4202</v>
      </c>
      <c r="E718" s="89" t="s">
        <v>4204</v>
      </c>
      <c r="F718" s="89" t="s">
        <v>4295</v>
      </c>
      <c r="G718" s="89" t="s">
        <v>4296</v>
      </c>
      <c r="H718" s="89" t="s">
        <v>4297</v>
      </c>
      <c r="I718" s="89">
        <v>9.9</v>
      </c>
      <c r="J718" s="90" t="s">
        <v>4236</v>
      </c>
      <c r="K718" s="90" t="s">
        <v>4242</v>
      </c>
      <c r="L718" s="90" t="s">
        <v>5490</v>
      </c>
      <c r="M718" s="88">
        <v>45627</v>
      </c>
    </row>
    <row r="719" spans="1:13" ht="33.75" x14ac:dyDescent="0.25">
      <c r="A719" s="89">
        <v>1781</v>
      </c>
      <c r="B719" s="88">
        <v>44496</v>
      </c>
      <c r="C719" s="89" t="s">
        <v>5599</v>
      </c>
      <c r="D719" s="89" t="s">
        <v>4202</v>
      </c>
      <c r="E719" s="89" t="s">
        <v>4204</v>
      </c>
      <c r="F719" s="89" t="s">
        <v>4295</v>
      </c>
      <c r="G719" s="89" t="s">
        <v>4296</v>
      </c>
      <c r="H719" s="89" t="s">
        <v>4297</v>
      </c>
      <c r="I719" s="89">
        <v>9.9</v>
      </c>
      <c r="J719" s="90" t="s">
        <v>4236</v>
      </c>
      <c r="K719" s="90" t="s">
        <v>4242</v>
      </c>
      <c r="L719" s="90" t="s">
        <v>5490</v>
      </c>
      <c r="M719" s="88">
        <v>45627</v>
      </c>
    </row>
    <row r="720" spans="1:13" ht="33.75" x14ac:dyDescent="0.25">
      <c r="A720" s="89">
        <v>1782</v>
      </c>
      <c r="B720" s="88">
        <v>44496</v>
      </c>
      <c r="C720" s="89" t="s">
        <v>5600</v>
      </c>
      <c r="D720" s="89" t="s">
        <v>4202</v>
      </c>
      <c r="E720" s="89" t="s">
        <v>4204</v>
      </c>
      <c r="F720" s="89" t="s">
        <v>4295</v>
      </c>
      <c r="G720" s="89" t="s">
        <v>4296</v>
      </c>
      <c r="H720" s="89" t="s">
        <v>4297</v>
      </c>
      <c r="I720" s="89">
        <v>19.899999999999999</v>
      </c>
      <c r="J720" s="90" t="s">
        <v>4236</v>
      </c>
      <c r="K720" s="90" t="s">
        <v>4242</v>
      </c>
      <c r="L720" s="90" t="s">
        <v>5490</v>
      </c>
      <c r="M720" s="88">
        <v>45627</v>
      </c>
    </row>
    <row r="721" spans="1:13" ht="33.75" x14ac:dyDescent="0.25">
      <c r="A721" s="89">
        <v>1783</v>
      </c>
      <c r="B721" s="88">
        <v>44496</v>
      </c>
      <c r="C721" s="89" t="s">
        <v>5601</v>
      </c>
      <c r="D721" s="89" t="s">
        <v>4202</v>
      </c>
      <c r="E721" s="89" t="s">
        <v>4204</v>
      </c>
      <c r="F721" s="89" t="s">
        <v>4295</v>
      </c>
      <c r="G721" s="89" t="s">
        <v>4296</v>
      </c>
      <c r="H721" s="89" t="s">
        <v>4297</v>
      </c>
      <c r="I721" s="89">
        <v>9.9</v>
      </c>
      <c r="J721" s="90" t="s">
        <v>4236</v>
      </c>
      <c r="K721" s="90" t="s">
        <v>4242</v>
      </c>
      <c r="L721" s="90" t="s">
        <v>5490</v>
      </c>
      <c r="M721" s="88">
        <v>45627</v>
      </c>
    </row>
    <row r="722" spans="1:13" ht="45" x14ac:dyDescent="0.25">
      <c r="A722" s="89">
        <v>1788</v>
      </c>
      <c r="B722" s="88">
        <v>44503</v>
      </c>
      <c r="C722" s="89" t="s">
        <v>5602</v>
      </c>
      <c r="D722" s="89" t="s">
        <v>5501</v>
      </c>
      <c r="E722" s="89" t="s">
        <v>4219</v>
      </c>
      <c r="F722" s="89" t="s">
        <v>4295</v>
      </c>
      <c r="G722" s="89" t="s">
        <v>4296</v>
      </c>
      <c r="H722" s="89" t="s">
        <v>4297</v>
      </c>
      <c r="I722" s="89">
        <v>9.9</v>
      </c>
      <c r="J722" s="90" t="s">
        <v>4233</v>
      </c>
      <c r="K722" s="90" t="s">
        <v>5525</v>
      </c>
      <c r="L722" s="90" t="s">
        <v>5582</v>
      </c>
      <c r="M722" s="88">
        <v>44927</v>
      </c>
    </row>
    <row r="723" spans="1:13" ht="45" x14ac:dyDescent="0.25">
      <c r="A723" s="89">
        <v>1593</v>
      </c>
      <c r="B723" s="88">
        <v>44511</v>
      </c>
      <c r="C723" s="89" t="s">
        <v>5604</v>
      </c>
      <c r="D723" s="89" t="s">
        <v>4202</v>
      </c>
      <c r="E723" s="89" t="s">
        <v>4204</v>
      </c>
      <c r="F723" s="89" t="s">
        <v>4295</v>
      </c>
      <c r="G723" s="89" t="s">
        <v>4296</v>
      </c>
      <c r="H723" s="89" t="s">
        <v>4297</v>
      </c>
      <c r="I723" s="89">
        <v>168</v>
      </c>
      <c r="J723" s="90" t="s">
        <v>4216</v>
      </c>
      <c r="K723" s="90" t="s">
        <v>5605</v>
      </c>
      <c r="L723" s="90" t="s">
        <v>5606</v>
      </c>
      <c r="M723" s="88">
        <v>45291</v>
      </c>
    </row>
    <row r="724" spans="1:13" ht="56.25" x14ac:dyDescent="0.25">
      <c r="A724" s="89">
        <v>1628</v>
      </c>
      <c r="B724" s="88">
        <v>44511</v>
      </c>
      <c r="C724" s="89" t="s">
        <v>5607</v>
      </c>
      <c r="D724" s="89" t="s">
        <v>4202</v>
      </c>
      <c r="E724" s="89" t="s">
        <v>4204</v>
      </c>
      <c r="F724" s="89" t="s">
        <v>4295</v>
      </c>
      <c r="G724" s="89" t="s">
        <v>4296</v>
      </c>
      <c r="H724" s="89" t="s">
        <v>4297</v>
      </c>
      <c r="I724" s="89">
        <v>19.899999999999999</v>
      </c>
      <c r="J724" s="90" t="s">
        <v>4236</v>
      </c>
      <c r="K724" s="90" t="s">
        <v>4528</v>
      </c>
      <c r="L724" s="90" t="s">
        <v>5608</v>
      </c>
      <c r="M724" s="88">
        <v>45627</v>
      </c>
    </row>
    <row r="725" spans="1:13" ht="45" x14ac:dyDescent="0.25">
      <c r="A725" s="89">
        <v>3488</v>
      </c>
      <c r="B725" s="88">
        <v>44511</v>
      </c>
      <c r="C725" s="89" t="s">
        <v>5609</v>
      </c>
      <c r="D725" s="89" t="s">
        <v>4202</v>
      </c>
      <c r="E725" s="89" t="s">
        <v>4204</v>
      </c>
      <c r="F725" s="89" t="s">
        <v>4295</v>
      </c>
      <c r="G725" s="89" t="s">
        <v>4296</v>
      </c>
      <c r="H725" s="89" t="s">
        <v>4297</v>
      </c>
      <c r="I725" s="89">
        <v>60</v>
      </c>
      <c r="J725" s="90" t="s">
        <v>4249</v>
      </c>
      <c r="K725" s="90" t="s">
        <v>5310</v>
      </c>
      <c r="L725" s="90" t="s">
        <v>5357</v>
      </c>
      <c r="M725" s="88">
        <v>45657</v>
      </c>
    </row>
    <row r="726" spans="1:13" ht="45" x14ac:dyDescent="0.25">
      <c r="A726" s="89">
        <v>1659</v>
      </c>
      <c r="B726" s="88">
        <v>44524</v>
      </c>
      <c r="C726" s="89" t="s">
        <v>5610</v>
      </c>
      <c r="D726" s="89" t="s">
        <v>4202</v>
      </c>
      <c r="E726" s="89" t="s">
        <v>4204</v>
      </c>
      <c r="F726" s="89" t="s">
        <v>4295</v>
      </c>
      <c r="G726" s="89" t="s">
        <v>4296</v>
      </c>
      <c r="H726" s="89" t="s">
        <v>4297</v>
      </c>
      <c r="I726" s="89">
        <v>19.899999999999999</v>
      </c>
      <c r="J726" s="90" t="s">
        <v>4229</v>
      </c>
      <c r="K726" s="90" t="s">
        <v>5492</v>
      </c>
      <c r="L726" s="90" t="s">
        <v>5611</v>
      </c>
      <c r="M726" s="88">
        <v>44926</v>
      </c>
    </row>
    <row r="727" spans="1:13" ht="22.5" x14ac:dyDescent="0.25">
      <c r="A727" s="89">
        <v>1109</v>
      </c>
      <c r="B727" s="88">
        <v>44526</v>
      </c>
      <c r="C727" s="89" t="s">
        <v>5612</v>
      </c>
      <c r="D727" s="89" t="s">
        <v>4202</v>
      </c>
      <c r="E727" s="89" t="s">
        <v>4204</v>
      </c>
      <c r="F727" s="89" t="s">
        <v>4295</v>
      </c>
      <c r="G727" s="89" t="s">
        <v>4296</v>
      </c>
      <c r="H727" s="89" t="s">
        <v>4297</v>
      </c>
      <c r="I727" s="89">
        <v>19.5</v>
      </c>
      <c r="J727" s="90" t="s">
        <v>4214</v>
      </c>
      <c r="K727" s="90" t="s">
        <v>5226</v>
      </c>
      <c r="L727" s="90" t="s">
        <v>5613</v>
      </c>
      <c r="M727" s="88">
        <v>44742</v>
      </c>
    </row>
    <row r="728" spans="1:13" ht="22.5" x14ac:dyDescent="0.25">
      <c r="A728" s="89">
        <v>3489</v>
      </c>
      <c r="B728" s="88">
        <v>44526</v>
      </c>
      <c r="C728" s="89" t="s">
        <v>5614</v>
      </c>
      <c r="D728" s="89" t="s">
        <v>4202</v>
      </c>
      <c r="E728" s="89" t="s">
        <v>4204</v>
      </c>
      <c r="F728" s="89" t="s">
        <v>4295</v>
      </c>
      <c r="G728" s="89" t="s">
        <v>4296</v>
      </c>
      <c r="H728" s="89" t="s">
        <v>4297</v>
      </c>
      <c r="I728" s="89">
        <v>19.899999999999999</v>
      </c>
      <c r="J728" s="90" t="s">
        <v>4259</v>
      </c>
      <c r="K728" s="90" t="s">
        <v>5087</v>
      </c>
      <c r="L728" s="90" t="s">
        <v>5615</v>
      </c>
      <c r="M728" s="88">
        <v>44742</v>
      </c>
    </row>
    <row r="729" spans="1:13" ht="33.75" x14ac:dyDescent="0.25">
      <c r="A729" s="89">
        <v>3490</v>
      </c>
      <c r="B729" s="88">
        <v>44530</v>
      </c>
      <c r="C729" s="89" t="s">
        <v>5616</v>
      </c>
      <c r="D729" s="89" t="s">
        <v>5501</v>
      </c>
      <c r="E729" s="89" t="s">
        <v>4219</v>
      </c>
      <c r="F729" s="89" t="s">
        <v>4295</v>
      </c>
      <c r="G729" s="89" t="s">
        <v>4296</v>
      </c>
      <c r="H729" s="89" t="s">
        <v>4297</v>
      </c>
      <c r="I729" s="89">
        <v>99</v>
      </c>
      <c r="J729" s="90" t="s">
        <v>4231</v>
      </c>
      <c r="K729" s="90" t="s">
        <v>4266</v>
      </c>
      <c r="L729" s="90" t="s">
        <v>5617</v>
      </c>
      <c r="M729" s="88">
        <v>46022</v>
      </c>
    </row>
    <row r="730" spans="1:13" ht="22.5" x14ac:dyDescent="0.25">
      <c r="A730" s="89">
        <v>3494</v>
      </c>
      <c r="B730" s="88">
        <v>44552</v>
      </c>
      <c r="C730" s="89" t="s">
        <v>5618</v>
      </c>
      <c r="D730" s="89" t="s">
        <v>4202</v>
      </c>
      <c r="E730" s="89" t="s">
        <v>4204</v>
      </c>
      <c r="F730" s="89" t="s">
        <v>4295</v>
      </c>
      <c r="G730" s="89" t="s">
        <v>4296</v>
      </c>
      <c r="H730" s="89" t="s">
        <v>4297</v>
      </c>
      <c r="I730" s="89">
        <v>200</v>
      </c>
      <c r="J730" s="90" t="s">
        <v>24</v>
      </c>
      <c r="K730" s="90" t="s">
        <v>4213</v>
      </c>
      <c r="L730" s="90" t="s">
        <v>5619</v>
      </c>
      <c r="M730" s="88">
        <v>45657</v>
      </c>
    </row>
    <row r="731" spans="1:13" ht="45" x14ac:dyDescent="0.25">
      <c r="A731" s="89">
        <v>1533</v>
      </c>
      <c r="B731" s="88">
        <v>44564</v>
      </c>
      <c r="C731" s="89" t="s">
        <v>5620</v>
      </c>
      <c r="D731" s="89" t="s">
        <v>4202</v>
      </c>
      <c r="E731" s="89" t="s">
        <v>4204</v>
      </c>
      <c r="F731" s="89" t="s">
        <v>4295</v>
      </c>
      <c r="G731" s="89" t="s">
        <v>4296</v>
      </c>
      <c r="H731" s="89" t="s">
        <v>4297</v>
      </c>
      <c r="I731" s="89">
        <v>9.9</v>
      </c>
      <c r="J731" s="90" t="s">
        <v>4205</v>
      </c>
      <c r="K731" s="90" t="s">
        <v>4558</v>
      </c>
      <c r="L731" s="90" t="s">
        <v>5621</v>
      </c>
      <c r="M731" s="88">
        <v>45291</v>
      </c>
    </row>
    <row r="732" spans="1:13" ht="56.25" x14ac:dyDescent="0.25">
      <c r="A732" s="89">
        <v>1629</v>
      </c>
      <c r="B732" s="88">
        <v>44564</v>
      </c>
      <c r="C732" s="89" t="s">
        <v>5622</v>
      </c>
      <c r="D732" s="89" t="s">
        <v>4202</v>
      </c>
      <c r="E732" s="89" t="s">
        <v>4204</v>
      </c>
      <c r="F732" s="89" t="s">
        <v>4295</v>
      </c>
      <c r="G732" s="89" t="s">
        <v>4296</v>
      </c>
      <c r="H732" s="89" t="s">
        <v>4297</v>
      </c>
      <c r="I732" s="89">
        <v>19.899999999999999</v>
      </c>
      <c r="J732" s="90" t="s">
        <v>4229</v>
      </c>
      <c r="K732" s="90" t="s">
        <v>5492</v>
      </c>
      <c r="L732" s="90" t="s">
        <v>5623</v>
      </c>
      <c r="M732" s="88">
        <v>45291</v>
      </c>
    </row>
    <row r="733" spans="1:13" ht="45" x14ac:dyDescent="0.25">
      <c r="A733" s="89">
        <v>3495</v>
      </c>
      <c r="B733" s="88">
        <v>44564</v>
      </c>
      <c r="C733" s="89" t="s">
        <v>5624</v>
      </c>
      <c r="D733" s="89" t="s">
        <v>5501</v>
      </c>
      <c r="E733" s="89" t="s">
        <v>4219</v>
      </c>
      <c r="F733" s="89" t="s">
        <v>4295</v>
      </c>
      <c r="G733" s="89" t="s">
        <v>4296</v>
      </c>
      <c r="H733" s="89" t="s">
        <v>4297</v>
      </c>
      <c r="I733" s="89">
        <v>19.8</v>
      </c>
      <c r="J733" s="90" t="s">
        <v>4214</v>
      </c>
      <c r="K733" s="90" t="s">
        <v>5048</v>
      </c>
      <c r="L733" s="90" t="s">
        <v>5625</v>
      </c>
      <c r="M733" s="88">
        <v>45291</v>
      </c>
    </row>
    <row r="734" spans="1:13" ht="45" x14ac:dyDescent="0.25">
      <c r="A734" s="89">
        <v>3497</v>
      </c>
      <c r="B734" s="88">
        <v>44564</v>
      </c>
      <c r="C734" s="89" t="s">
        <v>5627</v>
      </c>
      <c r="D734" s="89" t="s">
        <v>4202</v>
      </c>
      <c r="E734" s="89" t="s">
        <v>4204</v>
      </c>
      <c r="F734" s="89" t="s">
        <v>4295</v>
      </c>
      <c r="G734" s="89" t="s">
        <v>4296</v>
      </c>
      <c r="H734" s="89" t="s">
        <v>4297</v>
      </c>
      <c r="I734" s="89">
        <v>60</v>
      </c>
      <c r="J734" s="90" t="s">
        <v>4259</v>
      </c>
      <c r="K734" s="90" t="s">
        <v>5627</v>
      </c>
      <c r="L734" s="90" t="s">
        <v>5449</v>
      </c>
      <c r="M734" s="88">
        <v>44926</v>
      </c>
    </row>
    <row r="735" spans="1:13" ht="45" x14ac:dyDescent="0.25">
      <c r="A735" s="89">
        <v>1681</v>
      </c>
      <c r="B735" s="88">
        <v>44574</v>
      </c>
      <c r="C735" s="89" t="s">
        <v>5628</v>
      </c>
      <c r="D735" s="89" t="s">
        <v>4202</v>
      </c>
      <c r="E735" s="89" t="s">
        <v>4204</v>
      </c>
      <c r="F735" s="89" t="s">
        <v>4295</v>
      </c>
      <c r="G735" s="89" t="s">
        <v>4296</v>
      </c>
      <c r="H735" s="89" t="s">
        <v>4297</v>
      </c>
      <c r="I735" s="89">
        <v>9.9</v>
      </c>
      <c r="J735" s="90" t="s">
        <v>4224</v>
      </c>
      <c r="K735" s="90" t="s">
        <v>4683</v>
      </c>
      <c r="L735" s="90" t="s">
        <v>5629</v>
      </c>
      <c r="M735" s="88">
        <v>45291</v>
      </c>
    </row>
    <row r="736" spans="1:13" ht="45" x14ac:dyDescent="0.25">
      <c r="A736" s="89">
        <v>3499</v>
      </c>
      <c r="B736" s="88">
        <v>44581</v>
      </c>
      <c r="C736" s="89" t="s">
        <v>5630</v>
      </c>
      <c r="D736" s="89" t="s">
        <v>5501</v>
      </c>
      <c r="E736" s="89" t="s">
        <v>4219</v>
      </c>
      <c r="F736" s="89" t="s">
        <v>4295</v>
      </c>
      <c r="G736" s="89" t="s">
        <v>4296</v>
      </c>
      <c r="H736" s="89" t="s">
        <v>4297</v>
      </c>
      <c r="I736" s="89">
        <v>19.8</v>
      </c>
      <c r="J736" s="90" t="s">
        <v>4214</v>
      </c>
      <c r="K736" s="90" t="s">
        <v>5048</v>
      </c>
      <c r="L736" s="90" t="s">
        <v>5625</v>
      </c>
      <c r="M736" s="88">
        <v>45291</v>
      </c>
    </row>
    <row r="737" spans="1:13" ht="45" x14ac:dyDescent="0.25">
      <c r="A737" s="89">
        <v>3500</v>
      </c>
      <c r="B737" s="88">
        <v>44581</v>
      </c>
      <c r="C737" s="89" t="s">
        <v>5631</v>
      </c>
      <c r="D737" s="89" t="s">
        <v>5501</v>
      </c>
      <c r="E737" s="89" t="s">
        <v>4219</v>
      </c>
      <c r="F737" s="89" t="s">
        <v>4295</v>
      </c>
      <c r="G737" s="89" t="s">
        <v>4296</v>
      </c>
      <c r="H737" s="89" t="s">
        <v>4297</v>
      </c>
      <c r="I737" s="89">
        <v>19.8</v>
      </c>
      <c r="J737" s="90" t="s">
        <v>4214</v>
      </c>
      <c r="K737" s="90" t="s">
        <v>5048</v>
      </c>
      <c r="L737" s="90" t="s">
        <v>5625</v>
      </c>
      <c r="M737" s="88">
        <v>45291</v>
      </c>
    </row>
    <row r="738" spans="1:13" ht="45" x14ac:dyDescent="0.25">
      <c r="A738" s="89">
        <v>3501</v>
      </c>
      <c r="B738" s="88">
        <v>44581</v>
      </c>
      <c r="C738" s="89" t="s">
        <v>5632</v>
      </c>
      <c r="D738" s="89" t="s">
        <v>5501</v>
      </c>
      <c r="E738" s="89" t="s">
        <v>4219</v>
      </c>
      <c r="F738" s="89" t="s">
        <v>4295</v>
      </c>
      <c r="G738" s="89" t="s">
        <v>4296</v>
      </c>
      <c r="H738" s="89" t="s">
        <v>4297</v>
      </c>
      <c r="I738" s="89">
        <v>19.8</v>
      </c>
      <c r="J738" s="90" t="s">
        <v>4214</v>
      </c>
      <c r="K738" s="90" t="s">
        <v>5048</v>
      </c>
      <c r="L738" s="90" t="s">
        <v>5625</v>
      </c>
      <c r="M738" s="88">
        <v>45291</v>
      </c>
    </row>
    <row r="739" spans="1:13" ht="45" x14ac:dyDescent="0.25">
      <c r="A739" s="89">
        <v>3502</v>
      </c>
      <c r="B739" s="88">
        <v>44581</v>
      </c>
      <c r="C739" s="89" t="s">
        <v>5633</v>
      </c>
      <c r="D739" s="89" t="s">
        <v>5501</v>
      </c>
      <c r="E739" s="89" t="s">
        <v>4219</v>
      </c>
      <c r="F739" s="89" t="s">
        <v>4295</v>
      </c>
      <c r="G739" s="89" t="s">
        <v>4296</v>
      </c>
      <c r="H739" s="89" t="s">
        <v>4297</v>
      </c>
      <c r="I739" s="89">
        <v>19.8</v>
      </c>
      <c r="J739" s="90" t="s">
        <v>4214</v>
      </c>
      <c r="K739" s="90" t="s">
        <v>5048</v>
      </c>
      <c r="L739" s="90" t="s">
        <v>5625</v>
      </c>
      <c r="M739" s="88">
        <v>45291</v>
      </c>
    </row>
    <row r="740" spans="1:13" ht="33.75" x14ac:dyDescent="0.25">
      <c r="A740" s="89">
        <v>1789</v>
      </c>
      <c r="B740" s="88">
        <v>44585</v>
      </c>
      <c r="C740" s="89" t="s">
        <v>5634</v>
      </c>
      <c r="D740" s="89" t="s">
        <v>4202</v>
      </c>
      <c r="E740" s="89" t="s">
        <v>4204</v>
      </c>
      <c r="F740" s="89" t="s">
        <v>4295</v>
      </c>
      <c r="G740" s="89" t="s">
        <v>4296</v>
      </c>
      <c r="H740" s="89" t="s">
        <v>4297</v>
      </c>
      <c r="I740" s="89">
        <v>58</v>
      </c>
      <c r="J740" s="90" t="s">
        <v>4208</v>
      </c>
      <c r="K740" s="90" t="s">
        <v>4263</v>
      </c>
      <c r="L740" s="90" t="s">
        <v>5635</v>
      </c>
      <c r="M740" s="88">
        <v>45163</v>
      </c>
    </row>
    <row r="741" spans="1:13" ht="33.75" x14ac:dyDescent="0.25">
      <c r="A741" s="89">
        <v>3505</v>
      </c>
      <c r="B741" s="88">
        <v>44588</v>
      </c>
      <c r="C741" s="89" t="s">
        <v>5636</v>
      </c>
      <c r="D741" s="89" t="s">
        <v>4202</v>
      </c>
      <c r="E741" s="89" t="s">
        <v>4204</v>
      </c>
      <c r="F741" s="89" t="s">
        <v>4295</v>
      </c>
      <c r="G741" s="89" t="s">
        <v>4296</v>
      </c>
      <c r="H741" s="89" t="s">
        <v>4297</v>
      </c>
      <c r="I741" s="89">
        <v>180</v>
      </c>
      <c r="J741" s="90" t="s">
        <v>24</v>
      </c>
      <c r="K741" s="90" t="s">
        <v>4260</v>
      </c>
      <c r="L741" s="90" t="s">
        <v>5637</v>
      </c>
      <c r="M741" s="88">
        <v>44926</v>
      </c>
    </row>
    <row r="742" spans="1:13" ht="33.75" x14ac:dyDescent="0.25">
      <c r="A742" s="89">
        <v>3506</v>
      </c>
      <c r="B742" s="88">
        <v>44588</v>
      </c>
      <c r="C742" s="89" t="s">
        <v>1640</v>
      </c>
      <c r="D742" s="89" t="s">
        <v>4202</v>
      </c>
      <c r="E742" s="89" t="s">
        <v>4204</v>
      </c>
      <c r="F742" s="89" t="s">
        <v>4295</v>
      </c>
      <c r="G742" s="89" t="s">
        <v>4296</v>
      </c>
      <c r="H742" s="89" t="s">
        <v>4297</v>
      </c>
      <c r="I742" s="89">
        <v>19.899999999999999</v>
      </c>
      <c r="J742" s="90" t="s">
        <v>4214</v>
      </c>
      <c r="K742" s="90" t="s">
        <v>4567</v>
      </c>
      <c r="L742" s="90" t="s">
        <v>5638</v>
      </c>
      <c r="M742" s="88">
        <v>45078</v>
      </c>
    </row>
    <row r="743" spans="1:13" ht="22.5" x14ac:dyDescent="0.25">
      <c r="A743" s="89">
        <v>3507</v>
      </c>
      <c r="B743" s="88">
        <v>44588</v>
      </c>
      <c r="C743" s="89" t="s">
        <v>5639</v>
      </c>
      <c r="D743" s="89" t="s">
        <v>4202</v>
      </c>
      <c r="E743" s="89" t="s">
        <v>4204</v>
      </c>
      <c r="F743" s="89" t="s">
        <v>4295</v>
      </c>
      <c r="G743" s="89" t="s">
        <v>4296</v>
      </c>
      <c r="H743" s="89" t="s">
        <v>4297</v>
      </c>
      <c r="I743" s="89">
        <v>200</v>
      </c>
      <c r="J743" s="90" t="s">
        <v>4247</v>
      </c>
      <c r="K743" s="90" t="s">
        <v>4275</v>
      </c>
      <c r="L743" s="90" t="s">
        <v>5640</v>
      </c>
      <c r="M743" s="88">
        <v>45838</v>
      </c>
    </row>
    <row r="744" spans="1:13" ht="33.75" x14ac:dyDescent="0.25">
      <c r="A744" s="89">
        <v>1665</v>
      </c>
      <c r="B744" s="88">
        <v>44594</v>
      </c>
      <c r="C744" s="89" t="s">
        <v>5641</v>
      </c>
      <c r="D744" s="89" t="s">
        <v>4202</v>
      </c>
      <c r="E744" s="89" t="s">
        <v>4204</v>
      </c>
      <c r="F744" s="89" t="s">
        <v>4295</v>
      </c>
      <c r="G744" s="89" t="s">
        <v>4296</v>
      </c>
      <c r="H744" s="89" t="s">
        <v>4297</v>
      </c>
      <c r="I744" s="89">
        <v>19.899999999999999</v>
      </c>
      <c r="J744" s="90" t="s">
        <v>4205</v>
      </c>
      <c r="K744" s="90" t="s">
        <v>4558</v>
      </c>
      <c r="L744" s="90" t="s">
        <v>5642</v>
      </c>
      <c r="M744" s="88">
        <v>46022</v>
      </c>
    </row>
    <row r="745" spans="1:13" ht="45" x14ac:dyDescent="0.25">
      <c r="A745" s="89">
        <v>3508</v>
      </c>
      <c r="B745" s="88">
        <v>44603</v>
      </c>
      <c r="C745" s="89" t="s">
        <v>5643</v>
      </c>
      <c r="D745" s="89" t="s">
        <v>5501</v>
      </c>
      <c r="E745" s="89" t="s">
        <v>4219</v>
      </c>
      <c r="F745" s="89" t="s">
        <v>4295</v>
      </c>
      <c r="G745" s="89" t="s">
        <v>4296</v>
      </c>
      <c r="H745" s="89" t="s">
        <v>4297</v>
      </c>
      <c r="I745" s="89">
        <v>19.8</v>
      </c>
      <c r="J745" s="90" t="s">
        <v>4214</v>
      </c>
      <c r="K745" s="90" t="s">
        <v>5048</v>
      </c>
      <c r="L745" s="90" t="s">
        <v>5625</v>
      </c>
      <c r="M745" s="88">
        <v>45291</v>
      </c>
    </row>
    <row r="746" spans="1:13" ht="45" x14ac:dyDescent="0.25">
      <c r="A746" s="89">
        <v>3509</v>
      </c>
      <c r="B746" s="88">
        <v>44603</v>
      </c>
      <c r="C746" s="89" t="s">
        <v>5644</v>
      </c>
      <c r="D746" s="89" t="s">
        <v>5501</v>
      </c>
      <c r="E746" s="89" t="s">
        <v>4219</v>
      </c>
      <c r="F746" s="89" t="s">
        <v>4295</v>
      </c>
      <c r="G746" s="89" t="s">
        <v>4296</v>
      </c>
      <c r="H746" s="89" t="s">
        <v>4297</v>
      </c>
      <c r="I746" s="89">
        <v>19.8</v>
      </c>
      <c r="J746" s="90" t="s">
        <v>4214</v>
      </c>
      <c r="K746" s="90" t="s">
        <v>5048</v>
      </c>
      <c r="L746" s="90" t="s">
        <v>5625</v>
      </c>
      <c r="M746" s="88">
        <v>45291</v>
      </c>
    </row>
    <row r="747" spans="1:13" ht="45" x14ac:dyDescent="0.25">
      <c r="A747" s="89">
        <v>3510</v>
      </c>
      <c r="B747" s="88">
        <v>44603</v>
      </c>
      <c r="C747" s="89" t="s">
        <v>5645</v>
      </c>
      <c r="D747" s="89" t="s">
        <v>5501</v>
      </c>
      <c r="E747" s="89" t="s">
        <v>4219</v>
      </c>
      <c r="F747" s="89" t="s">
        <v>4295</v>
      </c>
      <c r="G747" s="89" t="s">
        <v>4296</v>
      </c>
      <c r="H747" s="89" t="s">
        <v>4297</v>
      </c>
      <c r="I747" s="89">
        <v>19.8</v>
      </c>
      <c r="J747" s="90" t="s">
        <v>4214</v>
      </c>
      <c r="K747" s="90" t="s">
        <v>5048</v>
      </c>
      <c r="L747" s="90" t="s">
        <v>5625</v>
      </c>
      <c r="M747" s="88">
        <v>45291</v>
      </c>
    </row>
    <row r="748" spans="1:13" ht="45" x14ac:dyDescent="0.25">
      <c r="A748" s="89">
        <v>3511</v>
      </c>
      <c r="B748" s="88">
        <v>44603</v>
      </c>
      <c r="C748" s="89" t="s">
        <v>5646</v>
      </c>
      <c r="D748" s="89" t="s">
        <v>5501</v>
      </c>
      <c r="E748" s="89" t="s">
        <v>4219</v>
      </c>
      <c r="F748" s="89" t="s">
        <v>4295</v>
      </c>
      <c r="G748" s="89" t="s">
        <v>4296</v>
      </c>
      <c r="H748" s="89" t="s">
        <v>4297</v>
      </c>
      <c r="I748" s="89">
        <v>19.8</v>
      </c>
      <c r="J748" s="90" t="s">
        <v>4214</v>
      </c>
      <c r="K748" s="90" t="s">
        <v>5048</v>
      </c>
      <c r="L748" s="90" t="s">
        <v>5625</v>
      </c>
      <c r="M748" s="88">
        <v>45291</v>
      </c>
    </row>
    <row r="749" spans="1:13" ht="45" x14ac:dyDescent="0.25">
      <c r="A749" s="89">
        <v>3512</v>
      </c>
      <c r="B749" s="88">
        <v>44603</v>
      </c>
      <c r="C749" s="89" t="s">
        <v>5647</v>
      </c>
      <c r="D749" s="89" t="s">
        <v>5501</v>
      </c>
      <c r="E749" s="89" t="s">
        <v>4219</v>
      </c>
      <c r="F749" s="89" t="s">
        <v>4295</v>
      </c>
      <c r="G749" s="89" t="s">
        <v>4296</v>
      </c>
      <c r="H749" s="89" t="s">
        <v>4297</v>
      </c>
      <c r="I749" s="89">
        <v>19.8</v>
      </c>
      <c r="J749" s="90" t="s">
        <v>4214</v>
      </c>
      <c r="K749" s="90" t="s">
        <v>5048</v>
      </c>
      <c r="L749" s="90" t="s">
        <v>5625</v>
      </c>
      <c r="M749" s="88">
        <v>45291</v>
      </c>
    </row>
    <row r="750" spans="1:13" ht="45" x14ac:dyDescent="0.25">
      <c r="A750" s="89">
        <v>1700</v>
      </c>
      <c r="B750" s="88">
        <v>44609</v>
      </c>
      <c r="C750" s="89" t="s">
        <v>5648</v>
      </c>
      <c r="D750" s="89" t="s">
        <v>4202</v>
      </c>
      <c r="E750" s="89" t="s">
        <v>4204</v>
      </c>
      <c r="F750" s="89" t="s">
        <v>4295</v>
      </c>
      <c r="G750" s="89" t="s">
        <v>4296</v>
      </c>
      <c r="H750" s="89" t="s">
        <v>4297</v>
      </c>
      <c r="I750" s="89">
        <v>6</v>
      </c>
      <c r="J750" s="90" t="s">
        <v>4236</v>
      </c>
      <c r="K750" s="90" t="s">
        <v>5649</v>
      </c>
      <c r="L750" s="90" t="s">
        <v>5565</v>
      </c>
      <c r="M750" s="88">
        <v>45281</v>
      </c>
    </row>
    <row r="751" spans="1:13" ht="33.75" x14ac:dyDescent="0.25">
      <c r="A751" s="89">
        <v>3515</v>
      </c>
      <c r="B751" s="88">
        <v>44622</v>
      </c>
      <c r="C751" s="89" t="s">
        <v>5650</v>
      </c>
      <c r="D751" s="89" t="s">
        <v>4202</v>
      </c>
      <c r="E751" s="89" t="s">
        <v>4204</v>
      </c>
      <c r="F751" s="89" t="s">
        <v>4295</v>
      </c>
      <c r="G751" s="89" t="s">
        <v>4296</v>
      </c>
      <c r="H751" s="89" t="s">
        <v>4297</v>
      </c>
      <c r="I751" s="89">
        <v>9.9</v>
      </c>
      <c r="J751" s="90" t="s">
        <v>17</v>
      </c>
      <c r="K751" s="90" t="s">
        <v>5264</v>
      </c>
      <c r="L751" s="90" t="s">
        <v>5626</v>
      </c>
      <c r="M751" s="88">
        <v>46022</v>
      </c>
    </row>
    <row r="752" spans="1:13" ht="33.75" x14ac:dyDescent="0.25">
      <c r="A752" s="89">
        <v>895</v>
      </c>
      <c r="B752" s="88">
        <v>44634</v>
      </c>
      <c r="C752" s="89" t="s">
        <v>5651</v>
      </c>
      <c r="D752" s="89" t="s">
        <v>4202</v>
      </c>
      <c r="E752" s="89" t="s">
        <v>4204</v>
      </c>
      <c r="F752" s="89" t="s">
        <v>4295</v>
      </c>
      <c r="G752" s="89" t="s">
        <v>4296</v>
      </c>
      <c r="H752" s="89" t="s">
        <v>4297</v>
      </c>
      <c r="I752" s="89">
        <v>9.9</v>
      </c>
      <c r="J752" s="90" t="s">
        <v>4247</v>
      </c>
      <c r="K752" s="90" t="s">
        <v>5271</v>
      </c>
      <c r="L752" s="90" t="s">
        <v>5568</v>
      </c>
      <c r="M752" s="88">
        <v>45290</v>
      </c>
    </row>
    <row r="753" spans="1:13" ht="33.75" x14ac:dyDescent="0.25">
      <c r="A753" s="89">
        <v>3516</v>
      </c>
      <c r="B753" s="88">
        <v>44644</v>
      </c>
      <c r="C753" s="89" t="s">
        <v>5652</v>
      </c>
      <c r="D753" s="89" t="s">
        <v>5501</v>
      </c>
      <c r="E753" s="89" t="s">
        <v>4219</v>
      </c>
      <c r="F753" s="89" t="s">
        <v>4295</v>
      </c>
      <c r="G753" s="89" t="s">
        <v>4296</v>
      </c>
      <c r="H753" s="89" t="s">
        <v>4297</v>
      </c>
      <c r="I753" s="89">
        <v>1</v>
      </c>
      <c r="J753" s="90" t="s">
        <v>4229</v>
      </c>
      <c r="K753" s="90" t="s">
        <v>4230</v>
      </c>
      <c r="L753" s="90" t="s">
        <v>4321</v>
      </c>
      <c r="M753" s="88">
        <v>44895</v>
      </c>
    </row>
    <row r="754" spans="1:13" ht="56.25" x14ac:dyDescent="0.25">
      <c r="A754" s="89">
        <v>1637</v>
      </c>
      <c r="B754" s="88">
        <v>44649</v>
      </c>
      <c r="C754" s="89" t="s">
        <v>5653</v>
      </c>
      <c r="D754" s="89" t="s">
        <v>4202</v>
      </c>
      <c r="E754" s="89" t="s">
        <v>4204</v>
      </c>
      <c r="F754" s="89" t="s">
        <v>4295</v>
      </c>
      <c r="G754" s="89" t="s">
        <v>4296</v>
      </c>
      <c r="H754" s="89" t="s">
        <v>4297</v>
      </c>
      <c r="I754" s="89">
        <v>50</v>
      </c>
      <c r="J754" s="90" t="s">
        <v>4233</v>
      </c>
      <c r="K754" s="90" t="s">
        <v>4234</v>
      </c>
      <c r="L754" s="90" t="s">
        <v>5654</v>
      </c>
      <c r="M754" s="88">
        <v>45473</v>
      </c>
    </row>
    <row r="755" spans="1:13" ht="45" x14ac:dyDescent="0.25">
      <c r="A755" s="89">
        <v>3517</v>
      </c>
      <c r="B755" s="88">
        <v>44649</v>
      </c>
      <c r="C755" s="89" t="s">
        <v>5655</v>
      </c>
      <c r="D755" s="89" t="s">
        <v>5501</v>
      </c>
      <c r="E755" s="89" t="s">
        <v>4219</v>
      </c>
      <c r="F755" s="89" t="s">
        <v>4295</v>
      </c>
      <c r="G755" s="89" t="s">
        <v>4296</v>
      </c>
      <c r="H755" s="89" t="s">
        <v>4297</v>
      </c>
      <c r="I755" s="89">
        <v>300</v>
      </c>
      <c r="J755" s="90" t="s">
        <v>4208</v>
      </c>
      <c r="K755" s="90" t="s">
        <v>4239</v>
      </c>
      <c r="L755" s="90" t="s">
        <v>5040</v>
      </c>
      <c r="M755" s="88">
        <v>46021</v>
      </c>
    </row>
    <row r="756" spans="1:13" ht="45" x14ac:dyDescent="0.25">
      <c r="A756" s="89">
        <v>3423</v>
      </c>
      <c r="B756" s="88">
        <v>44663</v>
      </c>
      <c r="C756" s="89" t="s">
        <v>5656</v>
      </c>
      <c r="D756" s="89" t="s">
        <v>5501</v>
      </c>
      <c r="E756" s="89" t="s">
        <v>4219</v>
      </c>
      <c r="F756" s="89" t="s">
        <v>4295</v>
      </c>
      <c r="G756" s="89" t="s">
        <v>4296</v>
      </c>
      <c r="H756" s="89" t="s">
        <v>4297</v>
      </c>
      <c r="I756" s="89">
        <v>19.899999999999999</v>
      </c>
      <c r="J756" s="90" t="s">
        <v>4236</v>
      </c>
      <c r="K756" s="90" t="s">
        <v>4637</v>
      </c>
      <c r="L756" s="90" t="s">
        <v>5657</v>
      </c>
      <c r="M756" s="88">
        <v>45657</v>
      </c>
    </row>
    <row r="757" spans="1:13" ht="45" x14ac:dyDescent="0.25">
      <c r="A757" s="89">
        <v>1708</v>
      </c>
      <c r="B757" s="88">
        <v>44672</v>
      </c>
      <c r="C757" s="89" t="s">
        <v>5658</v>
      </c>
      <c r="D757" s="89" t="s">
        <v>4202</v>
      </c>
      <c r="E757" s="89" t="s">
        <v>4204</v>
      </c>
      <c r="F757" s="89" t="s">
        <v>4295</v>
      </c>
      <c r="G757" s="89" t="s">
        <v>4296</v>
      </c>
      <c r="H757" s="89" t="s">
        <v>4297</v>
      </c>
      <c r="I757" s="89">
        <v>3.2</v>
      </c>
      <c r="J757" s="90" t="s">
        <v>4236</v>
      </c>
      <c r="K757" s="90" t="s">
        <v>4286</v>
      </c>
      <c r="L757" s="90" t="s">
        <v>5565</v>
      </c>
      <c r="M757" s="88">
        <v>45290</v>
      </c>
    </row>
    <row r="758" spans="1:13" ht="33.75" x14ac:dyDescent="0.25">
      <c r="A758" s="89">
        <v>1485</v>
      </c>
      <c r="B758" s="88">
        <v>44678</v>
      </c>
      <c r="C758" s="89" t="s">
        <v>5659</v>
      </c>
      <c r="D758" s="89" t="s">
        <v>4202</v>
      </c>
      <c r="E758" s="89" t="s">
        <v>4204</v>
      </c>
      <c r="F758" s="89" t="s">
        <v>4295</v>
      </c>
      <c r="G758" s="89" t="s">
        <v>4296</v>
      </c>
      <c r="H758" s="89" t="s">
        <v>4297</v>
      </c>
      <c r="I758" s="89">
        <v>19.899999999999999</v>
      </c>
      <c r="J758" s="90" t="s">
        <v>17</v>
      </c>
      <c r="K758" s="90" t="s">
        <v>4256</v>
      </c>
      <c r="L758" s="90" t="s">
        <v>5660</v>
      </c>
      <c r="M758" s="88">
        <v>46022</v>
      </c>
    </row>
    <row r="759" spans="1:13" ht="33.75" x14ac:dyDescent="0.25">
      <c r="A759" s="89">
        <v>1548</v>
      </c>
      <c r="B759" s="88">
        <v>44678</v>
      </c>
      <c r="C759" s="89" t="s">
        <v>5661</v>
      </c>
      <c r="D759" s="89" t="s">
        <v>4202</v>
      </c>
      <c r="E759" s="89" t="s">
        <v>4204</v>
      </c>
      <c r="F759" s="89" t="s">
        <v>4295</v>
      </c>
      <c r="G759" s="89" t="s">
        <v>4296</v>
      </c>
      <c r="H759" s="89" t="s">
        <v>4297</v>
      </c>
      <c r="I759" s="89">
        <v>19.899999999999999</v>
      </c>
      <c r="J759" s="90" t="s">
        <v>17</v>
      </c>
      <c r="K759" s="90" t="s">
        <v>5360</v>
      </c>
      <c r="L759" s="90" t="s">
        <v>5662</v>
      </c>
      <c r="M759" s="88">
        <v>46022</v>
      </c>
    </row>
    <row r="760" spans="1:13" ht="45" x14ac:dyDescent="0.25">
      <c r="A760" s="89">
        <v>3518</v>
      </c>
      <c r="B760" s="88">
        <v>44678</v>
      </c>
      <c r="C760" s="89" t="s">
        <v>5663</v>
      </c>
      <c r="D760" s="89" t="s">
        <v>4202</v>
      </c>
      <c r="E760" s="89" t="s">
        <v>4204</v>
      </c>
      <c r="F760" s="89" t="s">
        <v>4295</v>
      </c>
      <c r="G760" s="89" t="s">
        <v>4296</v>
      </c>
      <c r="H760" s="89" t="s">
        <v>4297</v>
      </c>
      <c r="I760" s="89">
        <v>90</v>
      </c>
      <c r="J760" s="90" t="s">
        <v>4214</v>
      </c>
      <c r="K760" s="90" t="s">
        <v>5226</v>
      </c>
      <c r="L760" s="90" t="s">
        <v>5664</v>
      </c>
      <c r="M760" s="88">
        <v>46022</v>
      </c>
    </row>
    <row r="761" spans="1:13" ht="45" x14ac:dyDescent="0.25">
      <c r="A761" s="89">
        <v>1551</v>
      </c>
      <c r="B761" s="88">
        <v>44683</v>
      </c>
      <c r="C761" s="89" t="s">
        <v>5665</v>
      </c>
      <c r="D761" s="89" t="s">
        <v>4202</v>
      </c>
      <c r="E761" s="89" t="s">
        <v>4204</v>
      </c>
      <c r="F761" s="89" t="s">
        <v>4295</v>
      </c>
      <c r="G761" s="89" t="s">
        <v>4296</v>
      </c>
      <c r="H761" s="89" t="s">
        <v>4297</v>
      </c>
      <c r="I761" s="89">
        <v>99.9</v>
      </c>
      <c r="J761" s="90" t="s">
        <v>4247</v>
      </c>
      <c r="K761" s="90" t="s">
        <v>5666</v>
      </c>
      <c r="L761" s="90" t="s">
        <v>5667</v>
      </c>
      <c r="M761" s="88">
        <v>45322</v>
      </c>
    </row>
    <row r="762" spans="1:13" ht="45" x14ac:dyDescent="0.25">
      <c r="A762" s="89">
        <v>1712</v>
      </c>
      <c r="B762" s="88">
        <v>44683</v>
      </c>
      <c r="C762" s="89" t="s">
        <v>5668</v>
      </c>
      <c r="D762" s="89" t="s">
        <v>4202</v>
      </c>
      <c r="E762" s="89" t="s">
        <v>4204</v>
      </c>
      <c r="F762" s="89" t="s">
        <v>4295</v>
      </c>
      <c r="G762" s="89" t="s">
        <v>4296</v>
      </c>
      <c r="H762" s="89" t="s">
        <v>4297</v>
      </c>
      <c r="I762" s="89">
        <v>9.9</v>
      </c>
      <c r="J762" s="90" t="s">
        <v>4227</v>
      </c>
      <c r="K762" s="90" t="s">
        <v>5559</v>
      </c>
      <c r="L762" s="90" t="s">
        <v>5518</v>
      </c>
      <c r="M762" s="88">
        <v>45291</v>
      </c>
    </row>
    <row r="763" spans="1:13" ht="33.75" x14ac:dyDescent="0.25">
      <c r="A763" s="89">
        <v>3519</v>
      </c>
      <c r="B763" s="88">
        <v>44683</v>
      </c>
      <c r="C763" s="89" t="s">
        <v>5669</v>
      </c>
      <c r="D763" s="89" t="s">
        <v>5501</v>
      </c>
      <c r="E763" s="89" t="s">
        <v>4219</v>
      </c>
      <c r="F763" s="89" t="s">
        <v>4295</v>
      </c>
      <c r="G763" s="89" t="s">
        <v>4296</v>
      </c>
      <c r="H763" s="89" t="s">
        <v>4297</v>
      </c>
      <c r="I763" s="89">
        <v>23</v>
      </c>
      <c r="J763" s="90" t="s">
        <v>4233</v>
      </c>
      <c r="K763" s="90" t="s">
        <v>4291</v>
      </c>
      <c r="L763" s="90" t="s">
        <v>4226</v>
      </c>
      <c r="M763" s="88">
        <v>44835</v>
      </c>
    </row>
    <row r="764" spans="1:13" ht="45" x14ac:dyDescent="0.25">
      <c r="A764" s="89">
        <v>3520</v>
      </c>
      <c r="B764" s="88">
        <v>44683</v>
      </c>
      <c r="C764" s="89" t="s">
        <v>5670</v>
      </c>
      <c r="D764" s="89" t="s">
        <v>5501</v>
      </c>
      <c r="E764" s="89" t="s">
        <v>4219</v>
      </c>
      <c r="F764" s="89" t="s">
        <v>4295</v>
      </c>
      <c r="G764" s="89" t="s">
        <v>4296</v>
      </c>
      <c r="H764" s="89" t="s">
        <v>4297</v>
      </c>
      <c r="I764" s="89">
        <v>19.899999999999999</v>
      </c>
      <c r="J764" s="90" t="s">
        <v>4236</v>
      </c>
      <c r="K764" s="90" t="s">
        <v>5671</v>
      </c>
      <c r="L764" s="90" t="s">
        <v>5657</v>
      </c>
      <c r="M764" s="88">
        <v>45657</v>
      </c>
    </row>
    <row r="765" spans="1:13" ht="45" x14ac:dyDescent="0.25">
      <c r="A765" s="89">
        <v>3521</v>
      </c>
      <c r="B765" s="88">
        <v>44683</v>
      </c>
      <c r="C765" s="89" t="s">
        <v>5672</v>
      </c>
      <c r="D765" s="89" t="s">
        <v>5501</v>
      </c>
      <c r="E765" s="89" t="s">
        <v>4219</v>
      </c>
      <c r="F765" s="89" t="s">
        <v>4295</v>
      </c>
      <c r="G765" s="89" t="s">
        <v>4296</v>
      </c>
      <c r="H765" s="89" t="s">
        <v>4297</v>
      </c>
      <c r="I765" s="89">
        <v>19.899999999999999</v>
      </c>
      <c r="J765" s="90" t="s">
        <v>4236</v>
      </c>
      <c r="K765" s="90" t="s">
        <v>4243</v>
      </c>
      <c r="L765" s="90" t="s">
        <v>5657</v>
      </c>
      <c r="M765" s="88">
        <v>45657</v>
      </c>
    </row>
    <row r="766" spans="1:13" ht="45" x14ac:dyDescent="0.25">
      <c r="A766" s="89">
        <v>1721</v>
      </c>
      <c r="B766" s="88">
        <v>44685</v>
      </c>
      <c r="C766" s="89" t="s">
        <v>5673</v>
      </c>
      <c r="D766" s="89" t="s">
        <v>4202</v>
      </c>
      <c r="E766" s="89" t="s">
        <v>4204</v>
      </c>
      <c r="F766" s="89" t="s">
        <v>4295</v>
      </c>
      <c r="G766" s="89" t="s">
        <v>4296</v>
      </c>
      <c r="H766" s="89" t="s">
        <v>4297</v>
      </c>
      <c r="I766" s="89">
        <v>9.9</v>
      </c>
      <c r="J766" s="90" t="s">
        <v>4227</v>
      </c>
      <c r="K766" s="90" t="s">
        <v>5674</v>
      </c>
      <c r="L766" s="90" t="s">
        <v>5518</v>
      </c>
      <c r="M766" s="88">
        <v>45291</v>
      </c>
    </row>
    <row r="767" spans="1:13" ht="45" x14ac:dyDescent="0.25">
      <c r="A767" s="89">
        <v>1722</v>
      </c>
      <c r="B767" s="88">
        <v>44685</v>
      </c>
      <c r="C767" s="89" t="s">
        <v>5675</v>
      </c>
      <c r="D767" s="89" t="s">
        <v>4202</v>
      </c>
      <c r="E767" s="89" t="s">
        <v>4204</v>
      </c>
      <c r="F767" s="89" t="s">
        <v>4295</v>
      </c>
      <c r="G767" s="89" t="s">
        <v>4296</v>
      </c>
      <c r="H767" s="89" t="s">
        <v>4297</v>
      </c>
      <c r="I767" s="89">
        <v>9.9</v>
      </c>
      <c r="J767" s="90" t="s">
        <v>4227</v>
      </c>
      <c r="K767" s="90" t="s">
        <v>5674</v>
      </c>
      <c r="L767" s="90" t="s">
        <v>5518</v>
      </c>
      <c r="M767" s="88">
        <v>45291</v>
      </c>
    </row>
    <row r="768" spans="1:13" ht="33.75" x14ac:dyDescent="0.25">
      <c r="A768" s="89">
        <v>3523</v>
      </c>
      <c r="B768" s="88">
        <v>44691</v>
      </c>
      <c r="C768" s="89" t="s">
        <v>5676</v>
      </c>
      <c r="D768" s="89" t="s">
        <v>5501</v>
      </c>
      <c r="E768" s="89" t="s">
        <v>4204</v>
      </c>
      <c r="F768" s="89" t="s">
        <v>4295</v>
      </c>
      <c r="G768" s="89" t="s">
        <v>4296</v>
      </c>
      <c r="H768" s="89" t="s">
        <v>4297</v>
      </c>
      <c r="I768" s="89">
        <v>40</v>
      </c>
      <c r="J768" s="90" t="s">
        <v>24</v>
      </c>
      <c r="K768" s="90" t="s">
        <v>4213</v>
      </c>
      <c r="L768" s="90" t="s">
        <v>5361</v>
      </c>
      <c r="M768" s="88">
        <v>45536</v>
      </c>
    </row>
    <row r="769" spans="1:13" ht="22.5" x14ac:dyDescent="0.25">
      <c r="A769" s="89">
        <v>1596</v>
      </c>
      <c r="B769" s="88">
        <v>44697</v>
      </c>
      <c r="C769" s="89" t="s">
        <v>5677</v>
      </c>
      <c r="D769" s="89" t="s">
        <v>5501</v>
      </c>
      <c r="E769" s="89" t="s">
        <v>4204</v>
      </c>
      <c r="F769" s="89" t="s">
        <v>4295</v>
      </c>
      <c r="G769" s="89" t="s">
        <v>4296</v>
      </c>
      <c r="H769" s="89" t="s">
        <v>4297</v>
      </c>
      <c r="I769" s="89">
        <v>9.9</v>
      </c>
      <c r="J769" s="90" t="s">
        <v>4214</v>
      </c>
      <c r="K769" s="90" t="s">
        <v>4215</v>
      </c>
      <c r="L769" s="90" t="s">
        <v>4288</v>
      </c>
      <c r="M769" s="88">
        <v>45169</v>
      </c>
    </row>
    <row r="770" spans="1:13" ht="45" x14ac:dyDescent="0.25">
      <c r="A770" s="89">
        <v>1669</v>
      </c>
      <c r="B770" s="88">
        <v>44697</v>
      </c>
      <c r="C770" s="89" t="s">
        <v>5678</v>
      </c>
      <c r="D770" s="89" t="s">
        <v>5501</v>
      </c>
      <c r="E770" s="89" t="s">
        <v>4204</v>
      </c>
      <c r="F770" s="89" t="s">
        <v>4295</v>
      </c>
      <c r="G770" s="89" t="s">
        <v>4296</v>
      </c>
      <c r="H770" s="89" t="s">
        <v>4297</v>
      </c>
      <c r="I770" s="89">
        <v>99.9</v>
      </c>
      <c r="J770" s="90" t="s">
        <v>4308</v>
      </c>
      <c r="K770" s="90" t="s">
        <v>4478</v>
      </c>
      <c r="L770" s="90" t="s">
        <v>5679</v>
      </c>
      <c r="M770" s="88">
        <v>45291</v>
      </c>
    </row>
    <row r="771" spans="1:13" ht="22.5" x14ac:dyDescent="0.25">
      <c r="A771" s="89">
        <v>1592</v>
      </c>
      <c r="B771" s="88">
        <v>44700</v>
      </c>
      <c r="C771" s="89" t="s">
        <v>5680</v>
      </c>
      <c r="D771" s="89" t="s">
        <v>5501</v>
      </c>
      <c r="E771" s="89" t="s">
        <v>4204</v>
      </c>
      <c r="F771" s="89" t="s">
        <v>4295</v>
      </c>
      <c r="G771" s="89" t="s">
        <v>4296</v>
      </c>
      <c r="H771" s="89" t="s">
        <v>4297</v>
      </c>
      <c r="I771" s="89">
        <v>9.9</v>
      </c>
      <c r="J771" s="90" t="s">
        <v>4205</v>
      </c>
      <c r="K771" s="90" t="s">
        <v>4206</v>
      </c>
      <c r="L771" s="90" t="s">
        <v>4288</v>
      </c>
      <c r="M771" s="88">
        <v>45261</v>
      </c>
    </row>
    <row r="772" spans="1:13" ht="90" x14ac:dyDescent="0.25">
      <c r="A772" s="89">
        <v>3525</v>
      </c>
      <c r="B772" s="88">
        <v>44700</v>
      </c>
      <c r="C772" s="89" t="s">
        <v>5681</v>
      </c>
      <c r="D772" s="89" t="s">
        <v>5501</v>
      </c>
      <c r="E772" s="89" t="s">
        <v>4219</v>
      </c>
      <c r="F772" s="89" t="s">
        <v>4295</v>
      </c>
      <c r="G772" s="89" t="s">
        <v>4296</v>
      </c>
      <c r="H772" s="89" t="s">
        <v>4297</v>
      </c>
      <c r="I772" s="89">
        <v>9.9</v>
      </c>
      <c r="J772" s="90" t="s">
        <v>4247</v>
      </c>
      <c r="K772" s="90" t="s">
        <v>5420</v>
      </c>
      <c r="L772" s="90" t="s">
        <v>5682</v>
      </c>
      <c r="M772" s="88">
        <v>45261</v>
      </c>
    </row>
    <row r="773" spans="1:13" ht="45" x14ac:dyDescent="0.25">
      <c r="A773" s="89">
        <v>384</v>
      </c>
      <c r="B773" s="88">
        <v>44705</v>
      </c>
      <c r="C773" s="89" t="s">
        <v>5683</v>
      </c>
      <c r="D773" s="89" t="s">
        <v>5501</v>
      </c>
      <c r="E773" s="89" t="s">
        <v>4204</v>
      </c>
      <c r="F773" s="89" t="s">
        <v>4295</v>
      </c>
      <c r="G773" s="89" t="s">
        <v>4296</v>
      </c>
      <c r="H773" s="89" t="s">
        <v>4297</v>
      </c>
      <c r="I773" s="89">
        <v>19.899999999999999</v>
      </c>
      <c r="J773" s="90" t="s">
        <v>4205</v>
      </c>
      <c r="K773" s="90" t="s">
        <v>4543</v>
      </c>
      <c r="L773" s="90" t="s">
        <v>5684</v>
      </c>
      <c r="M773" s="88">
        <v>45291</v>
      </c>
    </row>
    <row r="774" spans="1:13" ht="45" x14ac:dyDescent="0.25">
      <c r="A774" s="89">
        <v>391</v>
      </c>
      <c r="B774" s="88">
        <v>44705</v>
      </c>
      <c r="C774" s="89" t="s">
        <v>5685</v>
      </c>
      <c r="D774" s="89" t="s">
        <v>5501</v>
      </c>
      <c r="E774" s="89" t="s">
        <v>4204</v>
      </c>
      <c r="F774" s="89" t="s">
        <v>4295</v>
      </c>
      <c r="G774" s="89" t="s">
        <v>4296</v>
      </c>
      <c r="H774" s="89" t="s">
        <v>4297</v>
      </c>
      <c r="I774" s="89">
        <v>19.899999999999999</v>
      </c>
      <c r="J774" s="90" t="s">
        <v>4205</v>
      </c>
      <c r="K774" s="90" t="s">
        <v>4543</v>
      </c>
      <c r="L774" s="90" t="s">
        <v>5686</v>
      </c>
      <c r="M774" s="88">
        <v>45291</v>
      </c>
    </row>
    <row r="775" spans="1:13" ht="67.5" x14ac:dyDescent="0.25">
      <c r="A775" s="89">
        <v>3526</v>
      </c>
      <c r="B775" s="88">
        <v>44705</v>
      </c>
      <c r="C775" s="89" t="s">
        <v>5687</v>
      </c>
      <c r="D775" s="89" t="s">
        <v>5501</v>
      </c>
      <c r="E775" s="89" t="s">
        <v>4219</v>
      </c>
      <c r="F775" s="89" t="s">
        <v>4295</v>
      </c>
      <c r="G775" s="89" t="s">
        <v>4296</v>
      </c>
      <c r="H775" s="89" t="s">
        <v>4297</v>
      </c>
      <c r="I775" s="89">
        <v>7.85</v>
      </c>
      <c r="J775" s="90" t="s">
        <v>4308</v>
      </c>
      <c r="K775" s="90" t="s">
        <v>4801</v>
      </c>
      <c r="L775" s="90" t="s">
        <v>5537</v>
      </c>
      <c r="M775" s="88">
        <v>44918</v>
      </c>
    </row>
    <row r="776" spans="1:13" ht="78.75" x14ac:dyDescent="0.25">
      <c r="A776" s="89">
        <v>3527</v>
      </c>
      <c r="B776" s="88">
        <v>44705</v>
      </c>
      <c r="C776" s="89" t="s">
        <v>5688</v>
      </c>
      <c r="D776" s="89" t="s">
        <v>5501</v>
      </c>
      <c r="E776" s="89" t="s">
        <v>4219</v>
      </c>
      <c r="F776" s="89" t="s">
        <v>4295</v>
      </c>
      <c r="G776" s="89" t="s">
        <v>4296</v>
      </c>
      <c r="H776" s="89" t="s">
        <v>4297</v>
      </c>
      <c r="I776" s="89">
        <v>40</v>
      </c>
      <c r="J776" s="90" t="s">
        <v>4270</v>
      </c>
      <c r="K776" s="90" t="s">
        <v>5689</v>
      </c>
      <c r="L776" s="90" t="s">
        <v>5537</v>
      </c>
      <c r="M776" s="88">
        <v>44986</v>
      </c>
    </row>
    <row r="777" spans="1:13" ht="45" x14ac:dyDescent="0.25">
      <c r="A777" s="89">
        <v>385</v>
      </c>
      <c r="B777" s="88">
        <v>44706</v>
      </c>
      <c r="C777" s="89" t="s">
        <v>5690</v>
      </c>
      <c r="D777" s="89" t="s">
        <v>5501</v>
      </c>
      <c r="E777" s="89" t="s">
        <v>4204</v>
      </c>
      <c r="F777" s="89" t="s">
        <v>4295</v>
      </c>
      <c r="G777" s="89" t="s">
        <v>4296</v>
      </c>
      <c r="H777" s="89" t="s">
        <v>4297</v>
      </c>
      <c r="I777" s="89">
        <v>19.899999999999999</v>
      </c>
      <c r="J777" s="90" t="s">
        <v>4205</v>
      </c>
      <c r="K777" s="90" t="s">
        <v>4543</v>
      </c>
      <c r="L777" s="90" t="s">
        <v>5691</v>
      </c>
      <c r="M777" s="88">
        <v>45291</v>
      </c>
    </row>
    <row r="778" spans="1:13" ht="45" x14ac:dyDescent="0.25">
      <c r="A778" s="89">
        <v>386</v>
      </c>
      <c r="B778" s="88">
        <v>44706</v>
      </c>
      <c r="C778" s="89" t="s">
        <v>5692</v>
      </c>
      <c r="D778" s="89" t="s">
        <v>5501</v>
      </c>
      <c r="E778" s="89" t="s">
        <v>4204</v>
      </c>
      <c r="F778" s="89" t="s">
        <v>4295</v>
      </c>
      <c r="G778" s="89" t="s">
        <v>4296</v>
      </c>
      <c r="H778" s="89" t="s">
        <v>4297</v>
      </c>
      <c r="I778" s="89">
        <v>19.899999999999999</v>
      </c>
      <c r="J778" s="90" t="s">
        <v>4205</v>
      </c>
      <c r="K778" s="90" t="s">
        <v>4543</v>
      </c>
      <c r="L778" s="90" t="s">
        <v>5693</v>
      </c>
      <c r="M778" s="88">
        <v>45291</v>
      </c>
    </row>
    <row r="779" spans="1:13" ht="45" x14ac:dyDescent="0.25">
      <c r="A779" s="89">
        <v>387</v>
      </c>
      <c r="B779" s="88">
        <v>44706</v>
      </c>
      <c r="C779" s="89" t="s">
        <v>5694</v>
      </c>
      <c r="D779" s="89" t="s">
        <v>5501</v>
      </c>
      <c r="E779" s="89" t="s">
        <v>4204</v>
      </c>
      <c r="F779" s="89" t="s">
        <v>4295</v>
      </c>
      <c r="G779" s="89" t="s">
        <v>4296</v>
      </c>
      <c r="H779" s="89" t="s">
        <v>4297</v>
      </c>
      <c r="I779" s="89">
        <v>19.899999999999999</v>
      </c>
      <c r="J779" s="90" t="s">
        <v>4205</v>
      </c>
      <c r="K779" s="90" t="s">
        <v>4543</v>
      </c>
      <c r="L779" s="90" t="s">
        <v>5695</v>
      </c>
      <c r="M779" s="88">
        <v>45291</v>
      </c>
    </row>
    <row r="780" spans="1:13" ht="45" x14ac:dyDescent="0.25">
      <c r="A780" s="89">
        <v>3528</v>
      </c>
      <c r="B780" s="88">
        <v>44708</v>
      </c>
      <c r="C780" s="89" t="s">
        <v>5696</v>
      </c>
      <c r="D780" s="89" t="s">
        <v>5501</v>
      </c>
      <c r="E780" s="89" t="s">
        <v>4219</v>
      </c>
      <c r="F780" s="89" t="s">
        <v>4295</v>
      </c>
      <c r="G780" s="89" t="s">
        <v>4296</v>
      </c>
      <c r="H780" s="89" t="s">
        <v>4297</v>
      </c>
      <c r="I780" s="89">
        <v>100</v>
      </c>
      <c r="J780" s="90" t="s">
        <v>4236</v>
      </c>
      <c r="K780" s="90" t="s">
        <v>4238</v>
      </c>
      <c r="L780" s="90" t="s">
        <v>5657</v>
      </c>
      <c r="M780" s="88">
        <v>46021</v>
      </c>
    </row>
    <row r="781" spans="1:13" ht="45" x14ac:dyDescent="0.25">
      <c r="A781" s="89">
        <v>3529</v>
      </c>
      <c r="B781" s="88">
        <v>44718</v>
      </c>
      <c r="C781" s="89" t="s">
        <v>5697</v>
      </c>
      <c r="D781" s="89" t="s">
        <v>5501</v>
      </c>
      <c r="E781" s="89" t="s">
        <v>4219</v>
      </c>
      <c r="F781" s="89" t="s">
        <v>4295</v>
      </c>
      <c r="G781" s="89" t="s">
        <v>4296</v>
      </c>
      <c r="H781" s="89" t="s">
        <v>4297</v>
      </c>
      <c r="I781" s="89">
        <v>19.899999999999999</v>
      </c>
      <c r="J781" s="90" t="s">
        <v>4236</v>
      </c>
      <c r="K781" s="90" t="s">
        <v>4238</v>
      </c>
      <c r="L781" s="90" t="s">
        <v>5657</v>
      </c>
      <c r="M781" s="88">
        <v>45656</v>
      </c>
    </row>
    <row r="782" spans="1:13" ht="22.5" x14ac:dyDescent="0.25">
      <c r="A782" s="89">
        <v>1545</v>
      </c>
      <c r="B782" s="88">
        <v>44722</v>
      </c>
      <c r="C782" s="89" t="s">
        <v>5698</v>
      </c>
      <c r="D782" s="89" t="s">
        <v>5501</v>
      </c>
      <c r="E782" s="89" t="s">
        <v>4204</v>
      </c>
      <c r="F782" s="89" t="s">
        <v>4295</v>
      </c>
      <c r="G782" s="89" t="s">
        <v>4296</v>
      </c>
      <c r="H782" s="89" t="s">
        <v>4297</v>
      </c>
      <c r="I782" s="89">
        <v>80</v>
      </c>
      <c r="J782" s="90" t="s">
        <v>4216</v>
      </c>
      <c r="K782" s="90" t="s">
        <v>5234</v>
      </c>
      <c r="L782" s="90" t="s">
        <v>5699</v>
      </c>
      <c r="M782" s="88">
        <v>45838</v>
      </c>
    </row>
    <row r="783" spans="1:13" ht="33.75" x14ac:dyDescent="0.25">
      <c r="A783" s="89">
        <v>1626</v>
      </c>
      <c r="B783" s="88">
        <v>44722</v>
      </c>
      <c r="C783" s="89" t="s">
        <v>5700</v>
      </c>
      <c r="D783" s="89" t="s">
        <v>5501</v>
      </c>
      <c r="E783" s="89" t="s">
        <v>4204</v>
      </c>
      <c r="F783" s="89" t="s">
        <v>4295</v>
      </c>
      <c r="G783" s="89" t="s">
        <v>4296</v>
      </c>
      <c r="H783" s="89" t="s">
        <v>4297</v>
      </c>
      <c r="I783" s="89">
        <v>8</v>
      </c>
      <c r="J783" s="90" t="s">
        <v>4236</v>
      </c>
      <c r="K783" s="90" t="s">
        <v>5701</v>
      </c>
      <c r="L783" s="90" t="s">
        <v>5702</v>
      </c>
      <c r="M783" s="88">
        <v>45107</v>
      </c>
    </row>
    <row r="784" spans="1:13" ht="33.75" x14ac:dyDescent="0.25">
      <c r="A784" s="89">
        <v>1732</v>
      </c>
      <c r="B784" s="88">
        <v>44722</v>
      </c>
      <c r="C784" s="89" t="s">
        <v>5703</v>
      </c>
      <c r="D784" s="89" t="s">
        <v>5501</v>
      </c>
      <c r="E784" s="89" t="s">
        <v>4204</v>
      </c>
      <c r="F784" s="89" t="s">
        <v>4295</v>
      </c>
      <c r="G784" s="89" t="s">
        <v>4296</v>
      </c>
      <c r="H784" s="89" t="s">
        <v>4297</v>
      </c>
      <c r="I784" s="89">
        <v>200</v>
      </c>
      <c r="J784" s="90" t="s">
        <v>4247</v>
      </c>
      <c r="K784" s="90" t="s">
        <v>4275</v>
      </c>
      <c r="L784" s="90" t="s">
        <v>5704</v>
      </c>
      <c r="M784" s="88">
        <v>45992</v>
      </c>
    </row>
    <row r="785" spans="1:13" ht="22.5" x14ac:dyDescent="0.25">
      <c r="A785" s="89">
        <v>3530</v>
      </c>
      <c r="B785" s="88">
        <v>44722</v>
      </c>
      <c r="C785" s="89" t="s">
        <v>5705</v>
      </c>
      <c r="D785" s="89" t="s">
        <v>5501</v>
      </c>
      <c r="E785" s="89" t="s">
        <v>4204</v>
      </c>
      <c r="F785" s="89" t="s">
        <v>4295</v>
      </c>
      <c r="G785" s="89" t="s">
        <v>4296</v>
      </c>
      <c r="H785" s="89" t="s">
        <v>4297</v>
      </c>
      <c r="I785" s="89">
        <v>19.899999999999999</v>
      </c>
      <c r="J785" s="90" t="s">
        <v>4216</v>
      </c>
      <c r="K785" s="90" t="s">
        <v>5234</v>
      </c>
      <c r="L785" s="90" t="s">
        <v>5699</v>
      </c>
      <c r="M785" s="88">
        <v>45838</v>
      </c>
    </row>
    <row r="786" spans="1:13" ht="22.5" x14ac:dyDescent="0.25">
      <c r="A786" s="89">
        <v>1683</v>
      </c>
      <c r="B786" s="88">
        <v>44733</v>
      </c>
      <c r="C786" s="89" t="s">
        <v>5706</v>
      </c>
      <c r="D786" s="89" t="s">
        <v>5501</v>
      </c>
      <c r="E786" s="89" t="s">
        <v>4204</v>
      </c>
      <c r="F786" s="89" t="s">
        <v>4295</v>
      </c>
      <c r="G786" s="89" t="s">
        <v>4296</v>
      </c>
      <c r="H786" s="89" t="s">
        <v>4297</v>
      </c>
      <c r="I786" s="89">
        <v>19.09</v>
      </c>
      <c r="J786" s="90" t="s">
        <v>4220</v>
      </c>
      <c r="K786" s="90" t="s">
        <v>4386</v>
      </c>
      <c r="L786" s="90" t="s">
        <v>5707</v>
      </c>
      <c r="M786" s="88">
        <v>45108</v>
      </c>
    </row>
    <row r="787" spans="1:13" ht="101.25" x14ac:dyDescent="0.25">
      <c r="A787" s="89">
        <v>3531</v>
      </c>
      <c r="B787" s="88">
        <v>44740</v>
      </c>
      <c r="C787" s="89" t="s">
        <v>5708</v>
      </c>
      <c r="D787" s="89" t="s">
        <v>5501</v>
      </c>
      <c r="E787" s="89" t="s">
        <v>4219</v>
      </c>
      <c r="F787" s="89" t="s">
        <v>4295</v>
      </c>
      <c r="G787" s="89" t="s">
        <v>4296</v>
      </c>
      <c r="H787" s="89" t="s">
        <v>4297</v>
      </c>
      <c r="I787" s="89">
        <v>9.9</v>
      </c>
      <c r="J787" s="90" t="s">
        <v>4249</v>
      </c>
      <c r="K787" s="90" t="s">
        <v>4289</v>
      </c>
      <c r="L787" s="90" t="s">
        <v>5709</v>
      </c>
      <c r="M787" s="88">
        <v>45473</v>
      </c>
    </row>
    <row r="788" spans="1:13" ht="22.5" x14ac:dyDescent="0.25">
      <c r="A788" s="89">
        <v>3532</v>
      </c>
      <c r="B788" s="88">
        <v>44743</v>
      </c>
      <c r="C788" s="89" t="s">
        <v>5710</v>
      </c>
      <c r="D788" s="89" t="s">
        <v>5501</v>
      </c>
      <c r="E788" s="89" t="s">
        <v>4219</v>
      </c>
      <c r="F788" s="89" t="s">
        <v>4295</v>
      </c>
      <c r="G788" s="89" t="s">
        <v>4296</v>
      </c>
      <c r="H788" s="89" t="s">
        <v>4297</v>
      </c>
      <c r="I788" s="89">
        <v>50</v>
      </c>
      <c r="J788" s="90" t="s">
        <v>4247</v>
      </c>
      <c r="K788" s="90" t="s">
        <v>4248</v>
      </c>
      <c r="L788" s="90" t="s">
        <v>5711</v>
      </c>
      <c r="M788" s="88">
        <v>45290</v>
      </c>
    </row>
    <row r="789" spans="1:13" ht="45" x14ac:dyDescent="0.25">
      <c r="A789" s="89">
        <v>3533</v>
      </c>
      <c r="B789" s="88">
        <v>44743</v>
      </c>
      <c r="C789" s="89" t="s">
        <v>5712</v>
      </c>
      <c r="D789" s="89" t="s">
        <v>5501</v>
      </c>
      <c r="E789" s="89" t="s">
        <v>4219</v>
      </c>
      <c r="F789" s="89" t="s">
        <v>4295</v>
      </c>
      <c r="G789" s="89" t="s">
        <v>4296</v>
      </c>
      <c r="H789" s="89" t="s">
        <v>4297</v>
      </c>
      <c r="I789" s="89">
        <v>9.9</v>
      </c>
      <c r="J789" s="90" t="s">
        <v>4208</v>
      </c>
      <c r="K789" s="90" t="s">
        <v>5483</v>
      </c>
      <c r="L789" s="90" t="s">
        <v>5484</v>
      </c>
      <c r="M789" s="88">
        <v>45448</v>
      </c>
    </row>
    <row r="790" spans="1:13" ht="67.5" x14ac:dyDescent="0.25">
      <c r="A790" s="89">
        <v>3534</v>
      </c>
      <c r="B790" s="88">
        <v>44755</v>
      </c>
      <c r="C790" s="89" t="s">
        <v>5713</v>
      </c>
      <c r="D790" s="89" t="s">
        <v>5501</v>
      </c>
      <c r="E790" s="89" t="s">
        <v>4204</v>
      </c>
      <c r="F790" s="89" t="s">
        <v>4295</v>
      </c>
      <c r="G790" s="89" t="s">
        <v>4296</v>
      </c>
      <c r="H790" s="89" t="s">
        <v>4297</v>
      </c>
      <c r="I790" s="89">
        <v>0.95899999999999996</v>
      </c>
      <c r="J790" s="90" t="s">
        <v>4205</v>
      </c>
      <c r="K790" s="90" t="s">
        <v>4212</v>
      </c>
      <c r="L790" s="90" t="s">
        <v>5714</v>
      </c>
      <c r="M790" s="88">
        <v>45021</v>
      </c>
    </row>
    <row r="791" spans="1:13" ht="56.25" x14ac:dyDescent="0.25">
      <c r="A791" s="89">
        <v>1750</v>
      </c>
      <c r="B791" s="88">
        <v>44760</v>
      </c>
      <c r="C791" s="89" t="s">
        <v>5715</v>
      </c>
      <c r="D791" s="89" t="s">
        <v>5501</v>
      </c>
      <c r="E791" s="89" t="s">
        <v>4204</v>
      </c>
      <c r="F791" s="89" t="s">
        <v>4295</v>
      </c>
      <c r="G791" s="89" t="s">
        <v>4296</v>
      </c>
      <c r="H791" s="89" t="s">
        <v>4297</v>
      </c>
      <c r="I791" s="89">
        <v>9.9</v>
      </c>
      <c r="J791" s="90" t="s">
        <v>4270</v>
      </c>
      <c r="K791" s="90" t="s">
        <v>4271</v>
      </c>
      <c r="L791" s="90" t="s">
        <v>5716</v>
      </c>
      <c r="M791" s="88">
        <v>45286</v>
      </c>
    </row>
    <row r="792" spans="1:13" ht="45" x14ac:dyDescent="0.25">
      <c r="A792" s="89">
        <v>3535</v>
      </c>
      <c r="B792" s="88">
        <v>44760</v>
      </c>
      <c r="C792" s="89" t="s">
        <v>5717</v>
      </c>
      <c r="D792" s="89" t="s">
        <v>5501</v>
      </c>
      <c r="E792" s="89" t="s">
        <v>4219</v>
      </c>
      <c r="F792" s="89" t="s">
        <v>4295</v>
      </c>
      <c r="G792" s="89" t="s">
        <v>4296</v>
      </c>
      <c r="H792" s="89" t="s">
        <v>4297</v>
      </c>
      <c r="I792" s="89">
        <v>99</v>
      </c>
      <c r="J792" s="90" t="s">
        <v>4214</v>
      </c>
      <c r="K792" s="90" t="s">
        <v>5718</v>
      </c>
      <c r="L792" s="90" t="s">
        <v>5719</v>
      </c>
      <c r="M792" s="88">
        <v>46022</v>
      </c>
    </row>
    <row r="793" spans="1:13" ht="45" x14ac:dyDescent="0.25">
      <c r="A793" s="89">
        <v>3536</v>
      </c>
      <c r="B793" s="88">
        <v>44760</v>
      </c>
      <c r="C793" s="89" t="s">
        <v>5720</v>
      </c>
      <c r="D793" s="89" t="s">
        <v>5501</v>
      </c>
      <c r="E793" s="89" t="s">
        <v>4219</v>
      </c>
      <c r="F793" s="89" t="s">
        <v>4295</v>
      </c>
      <c r="G793" s="89" t="s">
        <v>4296</v>
      </c>
      <c r="H793" s="89" t="s">
        <v>4297</v>
      </c>
      <c r="I793" s="89">
        <v>99</v>
      </c>
      <c r="J793" s="90" t="s">
        <v>4214</v>
      </c>
      <c r="K793" s="90" t="s">
        <v>5721</v>
      </c>
      <c r="L793" s="90" t="s">
        <v>5719</v>
      </c>
      <c r="M793" s="88">
        <v>46022</v>
      </c>
    </row>
    <row r="794" spans="1:13" ht="45" x14ac:dyDescent="0.25">
      <c r="A794" s="89">
        <v>3537</v>
      </c>
      <c r="B794" s="88">
        <v>44761</v>
      </c>
      <c r="C794" s="89" t="s">
        <v>5722</v>
      </c>
      <c r="D794" s="89" t="s">
        <v>5501</v>
      </c>
      <c r="E794" s="89" t="s">
        <v>4219</v>
      </c>
      <c r="F794" s="89" t="s">
        <v>4295</v>
      </c>
      <c r="G794" s="89" t="s">
        <v>4296</v>
      </c>
      <c r="H794" s="89" t="s">
        <v>4297</v>
      </c>
      <c r="I794" s="89">
        <v>19.899999999999999</v>
      </c>
      <c r="J794" s="90" t="s">
        <v>4236</v>
      </c>
      <c r="K794" s="90" t="s">
        <v>5723</v>
      </c>
      <c r="L794" s="90" t="s">
        <v>5657</v>
      </c>
      <c r="M794" s="88">
        <v>45656</v>
      </c>
    </row>
    <row r="795" spans="1:13" ht="45" x14ac:dyDescent="0.25">
      <c r="A795" s="89">
        <v>1680</v>
      </c>
      <c r="B795" s="88">
        <v>44763</v>
      </c>
      <c r="C795" s="89" t="s">
        <v>5724</v>
      </c>
      <c r="D795" s="89" t="s">
        <v>5501</v>
      </c>
      <c r="E795" s="89" t="s">
        <v>4204</v>
      </c>
      <c r="F795" s="89" t="s">
        <v>4295</v>
      </c>
      <c r="G795" s="89" t="s">
        <v>4296</v>
      </c>
      <c r="H795" s="89" t="s">
        <v>4297</v>
      </c>
      <c r="I795" s="89">
        <v>50</v>
      </c>
      <c r="J795" s="90" t="s">
        <v>4236</v>
      </c>
      <c r="K795" s="90" t="s">
        <v>5671</v>
      </c>
      <c r="L795" s="90" t="s">
        <v>5725</v>
      </c>
      <c r="M795" s="88">
        <v>45291</v>
      </c>
    </row>
    <row r="796" spans="1:13" ht="33.75" x14ac:dyDescent="0.25">
      <c r="A796" s="89">
        <v>3538</v>
      </c>
      <c r="B796" s="88">
        <v>44764</v>
      </c>
      <c r="C796" s="89" t="s">
        <v>5726</v>
      </c>
      <c r="D796" s="89" t="s">
        <v>5501</v>
      </c>
      <c r="E796" s="89" t="s">
        <v>4219</v>
      </c>
      <c r="F796" s="89" t="s">
        <v>4295</v>
      </c>
      <c r="G796" s="89" t="s">
        <v>4296</v>
      </c>
      <c r="H796" s="89" t="s">
        <v>4297</v>
      </c>
      <c r="I796" s="89">
        <v>19.899999999999999</v>
      </c>
      <c r="J796" s="90" t="s">
        <v>4247</v>
      </c>
      <c r="K796" s="90" t="s">
        <v>4248</v>
      </c>
      <c r="L796" s="90" t="s">
        <v>5727</v>
      </c>
      <c r="M796" s="88">
        <v>45659</v>
      </c>
    </row>
    <row r="797" spans="1:13" ht="33.75" x14ac:dyDescent="0.25">
      <c r="A797" s="89">
        <v>3455</v>
      </c>
      <c r="B797" s="88">
        <v>44767</v>
      </c>
      <c r="C797" s="89" t="s">
        <v>5728</v>
      </c>
      <c r="D797" s="89" t="s">
        <v>5501</v>
      </c>
      <c r="E797" s="89" t="s">
        <v>4204</v>
      </c>
      <c r="F797" s="89" t="s">
        <v>4295</v>
      </c>
      <c r="G797" s="89" t="s">
        <v>4296</v>
      </c>
      <c r="H797" s="89" t="s">
        <v>4297</v>
      </c>
      <c r="I797" s="89">
        <v>19.899999999999999</v>
      </c>
      <c r="J797" s="90" t="s">
        <v>4247</v>
      </c>
      <c r="K797" s="90" t="s">
        <v>4275</v>
      </c>
      <c r="L797" s="90" t="s">
        <v>5729</v>
      </c>
      <c r="M797" s="88">
        <v>45473</v>
      </c>
    </row>
    <row r="798" spans="1:13" ht="56.25" x14ac:dyDescent="0.25">
      <c r="A798" s="89">
        <v>1743</v>
      </c>
      <c r="B798" s="88">
        <v>44769</v>
      </c>
      <c r="C798" s="89" t="s">
        <v>5730</v>
      </c>
      <c r="D798" s="89" t="s">
        <v>5501</v>
      </c>
      <c r="E798" s="89" t="s">
        <v>4204</v>
      </c>
      <c r="F798" s="89" t="s">
        <v>4295</v>
      </c>
      <c r="G798" s="89" t="s">
        <v>4296</v>
      </c>
      <c r="H798" s="89" t="s">
        <v>4297</v>
      </c>
      <c r="I798" s="89">
        <v>9.9</v>
      </c>
      <c r="J798" s="90" t="s">
        <v>4236</v>
      </c>
      <c r="K798" s="90" t="s">
        <v>5731</v>
      </c>
      <c r="L798" s="90" t="s">
        <v>5732</v>
      </c>
      <c r="M798" s="88">
        <v>45291</v>
      </c>
    </row>
    <row r="799" spans="1:13" ht="33.75" x14ac:dyDescent="0.25">
      <c r="A799" s="89">
        <v>3457</v>
      </c>
      <c r="B799" s="88">
        <v>44769</v>
      </c>
      <c r="C799" s="89" t="s">
        <v>5733</v>
      </c>
      <c r="D799" s="89" t="s">
        <v>5501</v>
      </c>
      <c r="E799" s="89" t="s">
        <v>4204</v>
      </c>
      <c r="F799" s="89" t="s">
        <v>4295</v>
      </c>
      <c r="G799" s="89" t="s">
        <v>4296</v>
      </c>
      <c r="H799" s="89" t="s">
        <v>4297</v>
      </c>
      <c r="I799" s="89">
        <v>19.899999999999999</v>
      </c>
      <c r="J799" s="90" t="s">
        <v>4247</v>
      </c>
      <c r="K799" s="90" t="s">
        <v>4275</v>
      </c>
      <c r="L799" s="90" t="s">
        <v>5729</v>
      </c>
      <c r="M799" s="88">
        <v>45473</v>
      </c>
    </row>
    <row r="800" spans="1:13" ht="33.75" x14ac:dyDescent="0.25">
      <c r="A800" s="89">
        <v>3458</v>
      </c>
      <c r="B800" s="88">
        <v>44769</v>
      </c>
      <c r="C800" s="89" t="s">
        <v>5734</v>
      </c>
      <c r="D800" s="89" t="s">
        <v>5501</v>
      </c>
      <c r="E800" s="89" t="s">
        <v>4204</v>
      </c>
      <c r="F800" s="89" t="s">
        <v>4295</v>
      </c>
      <c r="G800" s="89" t="s">
        <v>4296</v>
      </c>
      <c r="H800" s="89" t="s">
        <v>4297</v>
      </c>
      <c r="I800" s="89">
        <v>19.899999999999999</v>
      </c>
      <c r="J800" s="90" t="s">
        <v>4247</v>
      </c>
      <c r="K800" s="90" t="s">
        <v>4275</v>
      </c>
      <c r="L800" s="90" t="s">
        <v>5729</v>
      </c>
      <c r="M800" s="88">
        <v>45473</v>
      </c>
    </row>
    <row r="801" spans="1:13" ht="56.25" x14ac:dyDescent="0.25">
      <c r="A801" s="89">
        <v>1744</v>
      </c>
      <c r="B801" s="88">
        <v>44774</v>
      </c>
      <c r="C801" s="89" t="s">
        <v>5735</v>
      </c>
      <c r="D801" s="89" t="s">
        <v>5501</v>
      </c>
      <c r="E801" s="89" t="s">
        <v>4204</v>
      </c>
      <c r="F801" s="89" t="s">
        <v>4295</v>
      </c>
      <c r="G801" s="89" t="s">
        <v>4296</v>
      </c>
      <c r="H801" s="89" t="s">
        <v>4297</v>
      </c>
      <c r="I801" s="89">
        <v>9.9</v>
      </c>
      <c r="J801" s="90" t="s">
        <v>4236</v>
      </c>
      <c r="K801" s="90" t="s">
        <v>5723</v>
      </c>
      <c r="L801" s="90" t="s">
        <v>5736</v>
      </c>
      <c r="M801" s="88">
        <v>45291</v>
      </c>
    </row>
    <row r="802" spans="1:13" ht="56.25" x14ac:dyDescent="0.25">
      <c r="A802" s="89">
        <v>1370</v>
      </c>
      <c r="B802" s="88">
        <v>44781</v>
      </c>
      <c r="C802" s="89" t="s">
        <v>5737</v>
      </c>
      <c r="D802" s="89" t="s">
        <v>5501</v>
      </c>
      <c r="E802" s="89" t="s">
        <v>4204</v>
      </c>
      <c r="F802" s="89" t="s">
        <v>4295</v>
      </c>
      <c r="G802" s="89" t="s">
        <v>4296</v>
      </c>
      <c r="H802" s="89" t="s">
        <v>4297</v>
      </c>
      <c r="I802" s="89">
        <v>50</v>
      </c>
      <c r="J802" s="90" t="s">
        <v>4205</v>
      </c>
      <c r="K802" s="90" t="s">
        <v>4687</v>
      </c>
      <c r="L802" s="90" t="s">
        <v>5073</v>
      </c>
      <c r="M802" s="88">
        <v>45230</v>
      </c>
    </row>
    <row r="803" spans="1:13" ht="22.5" x14ac:dyDescent="0.25">
      <c r="A803" s="89">
        <v>3539</v>
      </c>
      <c r="B803" s="88">
        <v>44783</v>
      </c>
      <c r="C803" s="89" t="s">
        <v>5738</v>
      </c>
      <c r="D803" s="89" t="s">
        <v>5501</v>
      </c>
      <c r="E803" s="89" t="s">
        <v>4219</v>
      </c>
      <c r="F803" s="89" t="s">
        <v>4295</v>
      </c>
      <c r="G803" s="89" t="s">
        <v>4296</v>
      </c>
      <c r="H803" s="89" t="s">
        <v>4297</v>
      </c>
      <c r="I803" s="89">
        <v>19.899999999999999</v>
      </c>
      <c r="J803" s="90" t="s">
        <v>4236</v>
      </c>
      <c r="K803" s="90" t="s">
        <v>5671</v>
      </c>
      <c r="L803" s="90" t="s">
        <v>5739</v>
      </c>
      <c r="M803" s="88">
        <v>45657</v>
      </c>
    </row>
    <row r="804" spans="1:13" ht="33.75" x14ac:dyDescent="0.25">
      <c r="A804" s="89">
        <v>1595</v>
      </c>
      <c r="B804" s="88">
        <v>44789</v>
      </c>
      <c r="C804" s="89" t="s">
        <v>5740</v>
      </c>
      <c r="D804" s="89" t="s">
        <v>5501</v>
      </c>
      <c r="E804" s="89" t="s">
        <v>4204</v>
      </c>
      <c r="F804" s="89" t="s">
        <v>4295</v>
      </c>
      <c r="G804" s="89" t="s">
        <v>4296</v>
      </c>
      <c r="H804" s="89" t="s">
        <v>4297</v>
      </c>
      <c r="I804" s="89">
        <v>9.9</v>
      </c>
      <c r="J804" s="90" t="s">
        <v>4205</v>
      </c>
      <c r="K804" s="90" t="s">
        <v>4206</v>
      </c>
      <c r="L804" s="90" t="s">
        <v>5361</v>
      </c>
      <c r="M804" s="88">
        <v>45627</v>
      </c>
    </row>
    <row r="805" spans="1:13" ht="33.75" x14ac:dyDescent="0.25">
      <c r="A805" s="89">
        <v>1598</v>
      </c>
      <c r="B805" s="88">
        <v>44789</v>
      </c>
      <c r="C805" s="89" t="s">
        <v>5741</v>
      </c>
      <c r="D805" s="89" t="s">
        <v>5501</v>
      </c>
      <c r="E805" s="89" t="s">
        <v>4204</v>
      </c>
      <c r="F805" s="89" t="s">
        <v>4295</v>
      </c>
      <c r="G805" s="89" t="s">
        <v>4296</v>
      </c>
      <c r="H805" s="89" t="s">
        <v>4297</v>
      </c>
      <c r="I805" s="89">
        <v>9.9</v>
      </c>
      <c r="J805" s="90" t="s">
        <v>4205</v>
      </c>
      <c r="K805" s="90" t="s">
        <v>4206</v>
      </c>
      <c r="L805" s="90" t="s">
        <v>5361</v>
      </c>
      <c r="M805" s="88">
        <v>45627</v>
      </c>
    </row>
    <row r="806" spans="1:13" ht="33.75" x14ac:dyDescent="0.25">
      <c r="A806" s="89">
        <v>1674</v>
      </c>
      <c r="B806" s="88">
        <v>44789</v>
      </c>
      <c r="C806" s="89" t="s">
        <v>5742</v>
      </c>
      <c r="D806" s="89" t="s">
        <v>5501</v>
      </c>
      <c r="E806" s="89" t="s">
        <v>4204</v>
      </c>
      <c r="F806" s="89" t="s">
        <v>4295</v>
      </c>
      <c r="G806" s="89" t="s">
        <v>4296</v>
      </c>
      <c r="H806" s="89" t="s">
        <v>4297</v>
      </c>
      <c r="I806" s="89">
        <v>9.9</v>
      </c>
      <c r="J806" s="90" t="s">
        <v>4214</v>
      </c>
      <c r="K806" s="90" t="s">
        <v>5060</v>
      </c>
      <c r="L806" s="90" t="s">
        <v>5743</v>
      </c>
      <c r="M806" s="88">
        <v>44804</v>
      </c>
    </row>
    <row r="807" spans="1:13" ht="22.5" x14ac:dyDescent="0.25">
      <c r="A807" s="89">
        <v>1353</v>
      </c>
      <c r="B807" s="88">
        <v>44790</v>
      </c>
      <c r="C807" s="89" t="s">
        <v>5744</v>
      </c>
      <c r="D807" s="89" t="s">
        <v>5501</v>
      </c>
      <c r="E807" s="89" t="s">
        <v>4204</v>
      </c>
      <c r="F807" s="89" t="s">
        <v>4295</v>
      </c>
      <c r="G807" s="89" t="s">
        <v>4296</v>
      </c>
      <c r="H807" s="89" t="s">
        <v>4297</v>
      </c>
      <c r="I807" s="89">
        <v>80</v>
      </c>
      <c r="J807" s="90" t="s">
        <v>4247</v>
      </c>
      <c r="K807" s="90" t="s">
        <v>4281</v>
      </c>
      <c r="L807" s="90" t="s">
        <v>5745</v>
      </c>
      <c r="M807" s="88">
        <v>45291</v>
      </c>
    </row>
    <row r="808" spans="1:13" ht="22.5" x14ac:dyDescent="0.25">
      <c r="A808" s="89">
        <v>1354</v>
      </c>
      <c r="B808" s="88">
        <v>44790</v>
      </c>
      <c r="C808" s="89" t="s">
        <v>5746</v>
      </c>
      <c r="D808" s="89" t="s">
        <v>5501</v>
      </c>
      <c r="E808" s="89" t="s">
        <v>4204</v>
      </c>
      <c r="F808" s="89" t="s">
        <v>4295</v>
      </c>
      <c r="G808" s="89" t="s">
        <v>4296</v>
      </c>
      <c r="H808" s="89" t="s">
        <v>4297</v>
      </c>
      <c r="I808" s="89">
        <v>99.9</v>
      </c>
      <c r="J808" s="90" t="s">
        <v>4214</v>
      </c>
      <c r="K808" s="90" t="s">
        <v>4567</v>
      </c>
      <c r="L808" s="90" t="s">
        <v>5747</v>
      </c>
      <c r="M808" s="88">
        <v>45291</v>
      </c>
    </row>
    <row r="809" spans="1:13" ht="45" x14ac:dyDescent="0.25">
      <c r="A809" s="89">
        <v>1205</v>
      </c>
      <c r="B809" s="88">
        <v>44804</v>
      </c>
      <c r="C809" s="89" t="s">
        <v>5748</v>
      </c>
      <c r="D809" s="89" t="s">
        <v>5501</v>
      </c>
      <c r="E809" s="89" t="s">
        <v>4204</v>
      </c>
      <c r="F809" s="89" t="s">
        <v>4295</v>
      </c>
      <c r="G809" s="89" t="s">
        <v>4296</v>
      </c>
      <c r="H809" s="89" t="s">
        <v>4297</v>
      </c>
      <c r="I809" s="89">
        <v>83</v>
      </c>
      <c r="J809" s="90" t="s">
        <v>4249</v>
      </c>
      <c r="K809" s="90" t="s">
        <v>5178</v>
      </c>
      <c r="L809" s="90" t="s">
        <v>4207</v>
      </c>
      <c r="M809" s="88">
        <v>45212</v>
      </c>
    </row>
    <row r="810" spans="1:13" ht="45" x14ac:dyDescent="0.25">
      <c r="A810" s="89">
        <v>1380</v>
      </c>
      <c r="B810" s="88">
        <v>44804</v>
      </c>
      <c r="C810" s="89" t="s">
        <v>5749</v>
      </c>
      <c r="D810" s="89" t="s">
        <v>5501</v>
      </c>
      <c r="E810" s="89" t="s">
        <v>4204</v>
      </c>
      <c r="F810" s="89" t="s">
        <v>4295</v>
      </c>
      <c r="G810" s="89" t="s">
        <v>4296</v>
      </c>
      <c r="H810" s="89" t="s">
        <v>4297</v>
      </c>
      <c r="I810" s="89">
        <v>9.9</v>
      </c>
      <c r="J810" s="90" t="s">
        <v>4308</v>
      </c>
      <c r="K810" s="90" t="s">
        <v>4861</v>
      </c>
      <c r="L810" s="90" t="s">
        <v>5750</v>
      </c>
      <c r="M810" s="88">
        <v>45290</v>
      </c>
    </row>
    <row r="811" spans="1:13" ht="45" x14ac:dyDescent="0.25">
      <c r="A811" s="89">
        <v>1553</v>
      </c>
      <c r="B811" s="88">
        <v>44804</v>
      </c>
      <c r="C811" s="89" t="s">
        <v>5751</v>
      </c>
      <c r="D811" s="89" t="s">
        <v>5501</v>
      </c>
      <c r="E811" s="89" t="s">
        <v>4204</v>
      </c>
      <c r="F811" s="89" t="s">
        <v>4295</v>
      </c>
      <c r="G811" s="89" t="s">
        <v>4296</v>
      </c>
      <c r="H811" s="89" t="s">
        <v>4297</v>
      </c>
      <c r="I811" s="89">
        <v>9.9</v>
      </c>
      <c r="J811" s="90" t="s">
        <v>4308</v>
      </c>
      <c r="K811" s="90" t="s">
        <v>4861</v>
      </c>
      <c r="L811" s="90" t="s">
        <v>5273</v>
      </c>
      <c r="M811" s="88">
        <v>45290</v>
      </c>
    </row>
    <row r="812" spans="1:13" ht="45" x14ac:dyDescent="0.25">
      <c r="A812" s="89">
        <v>1498</v>
      </c>
      <c r="B812" s="88">
        <v>44812</v>
      </c>
      <c r="C812" s="89" t="s">
        <v>5752</v>
      </c>
      <c r="D812" s="89" t="s">
        <v>5501</v>
      </c>
      <c r="E812" s="89" t="s">
        <v>4204</v>
      </c>
      <c r="F812" s="89" t="s">
        <v>4295</v>
      </c>
      <c r="G812" s="89" t="s">
        <v>4296</v>
      </c>
      <c r="H812" s="89" t="s">
        <v>4297</v>
      </c>
      <c r="I812" s="89">
        <v>9.9</v>
      </c>
      <c r="J812" s="90" t="s">
        <v>4214</v>
      </c>
      <c r="K812" s="90" t="s">
        <v>5325</v>
      </c>
      <c r="L812" s="90" t="s">
        <v>5224</v>
      </c>
      <c r="M812" s="88">
        <v>45290</v>
      </c>
    </row>
    <row r="813" spans="1:13" ht="33.75" x14ac:dyDescent="0.25">
      <c r="A813" s="89">
        <v>1774</v>
      </c>
      <c r="B813" s="88">
        <v>44812</v>
      </c>
      <c r="C813" s="89" t="s">
        <v>5753</v>
      </c>
      <c r="D813" s="89" t="s">
        <v>5501</v>
      </c>
      <c r="E813" s="89" t="s">
        <v>4204</v>
      </c>
      <c r="F813" s="89" t="s">
        <v>4295</v>
      </c>
      <c r="G813" s="89" t="s">
        <v>4296</v>
      </c>
      <c r="H813" s="89" t="s">
        <v>4297</v>
      </c>
      <c r="I813" s="89">
        <v>9.9</v>
      </c>
      <c r="J813" s="90" t="s">
        <v>4231</v>
      </c>
      <c r="K813" s="90" t="s">
        <v>5594</v>
      </c>
      <c r="L813" s="90" t="s">
        <v>5568</v>
      </c>
      <c r="M813" s="88">
        <v>45291</v>
      </c>
    </row>
    <row r="814" spans="1:13" ht="45" x14ac:dyDescent="0.25">
      <c r="A814" s="89">
        <v>1379</v>
      </c>
      <c r="B814" s="88">
        <v>44813</v>
      </c>
      <c r="C814" s="89" t="s">
        <v>5754</v>
      </c>
      <c r="D814" s="89" t="s">
        <v>5501</v>
      </c>
      <c r="E814" s="89" t="s">
        <v>4204</v>
      </c>
      <c r="F814" s="89" t="s">
        <v>4295</v>
      </c>
      <c r="G814" s="89" t="s">
        <v>4296</v>
      </c>
      <c r="H814" s="89" t="s">
        <v>4297</v>
      </c>
      <c r="I814" s="89">
        <v>9.9</v>
      </c>
      <c r="J814" s="90" t="s">
        <v>4308</v>
      </c>
      <c r="K814" s="90" t="s">
        <v>5160</v>
      </c>
      <c r="L814" s="90" t="s">
        <v>5260</v>
      </c>
      <c r="M814" s="88">
        <v>45290</v>
      </c>
    </row>
    <row r="815" spans="1:13" ht="45" x14ac:dyDescent="0.25">
      <c r="A815" s="89">
        <v>1497</v>
      </c>
      <c r="B815" s="88">
        <v>44830</v>
      </c>
      <c r="C815" s="89" t="s">
        <v>5755</v>
      </c>
      <c r="D815" s="89" t="s">
        <v>5501</v>
      </c>
      <c r="E815" s="89" t="s">
        <v>4204</v>
      </c>
      <c r="F815" s="89" t="s">
        <v>4295</v>
      </c>
      <c r="G815" s="89" t="s">
        <v>4296</v>
      </c>
      <c r="H815" s="89" t="s">
        <v>4297</v>
      </c>
      <c r="I815" s="89">
        <v>9.9</v>
      </c>
      <c r="J815" s="90" t="s">
        <v>4308</v>
      </c>
      <c r="K815" s="90" t="s">
        <v>4538</v>
      </c>
      <c r="L815" s="90" t="s">
        <v>5756</v>
      </c>
      <c r="M815" s="88">
        <v>45290</v>
      </c>
    </row>
    <row r="816" spans="1:13" ht="22.5" x14ac:dyDescent="0.25">
      <c r="A816" s="89">
        <v>1361</v>
      </c>
      <c r="B816" s="88">
        <v>44831</v>
      </c>
      <c r="C816" s="89" t="s">
        <v>5757</v>
      </c>
      <c r="D816" s="89" t="s">
        <v>5501</v>
      </c>
      <c r="E816" s="89" t="s">
        <v>4204</v>
      </c>
      <c r="F816" s="89" t="s">
        <v>4295</v>
      </c>
      <c r="G816" s="89" t="s">
        <v>4296</v>
      </c>
      <c r="H816" s="89" t="s">
        <v>4297</v>
      </c>
      <c r="I816" s="89">
        <v>99.9</v>
      </c>
      <c r="J816" s="90" t="s">
        <v>4214</v>
      </c>
      <c r="K816" s="90" t="s">
        <v>5226</v>
      </c>
      <c r="L816" s="90" t="s">
        <v>5758</v>
      </c>
      <c r="M816" s="88">
        <v>45107</v>
      </c>
    </row>
    <row r="817" spans="1:13" ht="45" x14ac:dyDescent="0.25">
      <c r="A817" s="89">
        <v>1768</v>
      </c>
      <c r="B817" s="88">
        <v>44832</v>
      </c>
      <c r="C817" s="89" t="s">
        <v>5759</v>
      </c>
      <c r="D817" s="89" t="s">
        <v>5501</v>
      </c>
      <c r="E817" s="89" t="s">
        <v>4204</v>
      </c>
      <c r="F817" s="89" t="s">
        <v>4295</v>
      </c>
      <c r="G817" s="89" t="s">
        <v>4296</v>
      </c>
      <c r="H817" s="89" t="s">
        <v>4297</v>
      </c>
      <c r="I817" s="89">
        <v>99.9</v>
      </c>
      <c r="J817" s="90" t="s">
        <v>17</v>
      </c>
      <c r="K817" s="90" t="s">
        <v>4632</v>
      </c>
      <c r="L817" s="90" t="s">
        <v>5760</v>
      </c>
      <c r="M817" s="88">
        <v>45292</v>
      </c>
    </row>
    <row r="818" spans="1:13" ht="45" x14ac:dyDescent="0.25">
      <c r="A818" s="89">
        <v>550</v>
      </c>
      <c r="B818" s="88">
        <v>44837</v>
      </c>
      <c r="C818" s="89" t="s">
        <v>5761</v>
      </c>
      <c r="D818" s="89" t="s">
        <v>5501</v>
      </c>
      <c r="E818" s="89" t="s">
        <v>4204</v>
      </c>
      <c r="F818" s="89" t="s">
        <v>4295</v>
      </c>
      <c r="G818" s="89" t="s">
        <v>4296</v>
      </c>
      <c r="H818" s="89" t="s">
        <v>4297</v>
      </c>
      <c r="I818" s="89">
        <v>9.9</v>
      </c>
      <c r="J818" s="90" t="s">
        <v>4231</v>
      </c>
      <c r="K818" s="90" t="s">
        <v>5762</v>
      </c>
      <c r="L818" s="90" t="s">
        <v>5309</v>
      </c>
      <c r="M818" s="88">
        <v>44896</v>
      </c>
    </row>
    <row r="819" spans="1:13" ht="45" x14ac:dyDescent="0.25">
      <c r="A819" s="89">
        <v>1222</v>
      </c>
      <c r="B819" s="88">
        <v>44837</v>
      </c>
      <c r="C819" s="89" t="s">
        <v>5763</v>
      </c>
      <c r="D819" s="89" t="s">
        <v>5501</v>
      </c>
      <c r="E819" s="89" t="s">
        <v>4204</v>
      </c>
      <c r="F819" s="89" t="s">
        <v>4295</v>
      </c>
      <c r="G819" s="89" t="s">
        <v>4296</v>
      </c>
      <c r="H819" s="89" t="s">
        <v>4297</v>
      </c>
      <c r="I819" s="89">
        <v>8.6</v>
      </c>
      <c r="J819" s="90" t="s">
        <v>4224</v>
      </c>
      <c r="K819" s="90" t="s">
        <v>5349</v>
      </c>
      <c r="L819" s="90" t="s">
        <v>5309</v>
      </c>
      <c r="M819" s="88">
        <v>44926</v>
      </c>
    </row>
    <row r="820" spans="1:13" ht="33.75" x14ac:dyDescent="0.25">
      <c r="A820" s="89">
        <v>3552</v>
      </c>
      <c r="B820" s="88">
        <v>44837</v>
      </c>
      <c r="C820" s="89" t="s">
        <v>5764</v>
      </c>
      <c r="D820" s="89" t="s">
        <v>5501</v>
      </c>
      <c r="E820" s="89" t="s">
        <v>4219</v>
      </c>
      <c r="F820" s="89" t="s">
        <v>4295</v>
      </c>
      <c r="G820" s="89" t="s">
        <v>4296</v>
      </c>
      <c r="H820" s="89" t="s">
        <v>4297</v>
      </c>
      <c r="I820" s="89">
        <v>9.9</v>
      </c>
      <c r="J820" s="90" t="s">
        <v>4227</v>
      </c>
      <c r="K820" s="90" t="s">
        <v>5765</v>
      </c>
      <c r="L820" s="90" t="s">
        <v>5766</v>
      </c>
      <c r="M820" s="88">
        <v>46022</v>
      </c>
    </row>
    <row r="821" spans="1:13" ht="45" x14ac:dyDescent="0.25">
      <c r="A821" s="89">
        <v>1398</v>
      </c>
      <c r="B821" s="88">
        <v>44844</v>
      </c>
      <c r="C821" s="89" t="s">
        <v>5767</v>
      </c>
      <c r="D821" s="89" t="s">
        <v>5501</v>
      </c>
      <c r="E821" s="89" t="s">
        <v>4203</v>
      </c>
      <c r="F821" s="89" t="s">
        <v>4295</v>
      </c>
      <c r="G821" s="89" t="s">
        <v>4296</v>
      </c>
      <c r="H821" s="89" t="s">
        <v>4297</v>
      </c>
      <c r="I821" s="89">
        <v>102</v>
      </c>
      <c r="J821" s="90" t="s">
        <v>4249</v>
      </c>
      <c r="K821" s="90" t="s">
        <v>5178</v>
      </c>
      <c r="L821" s="90" t="s">
        <v>5768</v>
      </c>
      <c r="M821" s="88">
        <v>45291</v>
      </c>
    </row>
    <row r="822" spans="1:13" ht="33.75" x14ac:dyDescent="0.25">
      <c r="A822" s="89">
        <v>1357</v>
      </c>
      <c r="B822" s="88">
        <v>44848</v>
      </c>
      <c r="C822" s="89" t="s">
        <v>5769</v>
      </c>
      <c r="D822" s="89" t="s">
        <v>5501</v>
      </c>
      <c r="E822" s="89" t="s">
        <v>4204</v>
      </c>
      <c r="F822" s="89" t="s">
        <v>4295</v>
      </c>
      <c r="G822" s="89" t="s">
        <v>4296</v>
      </c>
      <c r="H822" s="89" t="s">
        <v>4297</v>
      </c>
      <c r="I822" s="89">
        <v>19.899999999999999</v>
      </c>
      <c r="J822" s="90" t="s">
        <v>4205</v>
      </c>
      <c r="K822" s="90" t="s">
        <v>4558</v>
      </c>
      <c r="L822" s="90" t="s">
        <v>5770</v>
      </c>
      <c r="M822" s="88">
        <v>45291</v>
      </c>
    </row>
    <row r="823" spans="1:13" ht="22.5" x14ac:dyDescent="0.25">
      <c r="A823" s="89">
        <v>3557</v>
      </c>
      <c r="B823" s="88">
        <v>44848</v>
      </c>
      <c r="C823" s="89" t="s">
        <v>5771</v>
      </c>
      <c r="D823" s="89" t="s">
        <v>5501</v>
      </c>
      <c r="E823" s="89" t="s">
        <v>4204</v>
      </c>
      <c r="F823" s="89" t="s">
        <v>4295</v>
      </c>
      <c r="G823" s="89" t="s">
        <v>4296</v>
      </c>
      <c r="H823" s="89" t="s">
        <v>4297</v>
      </c>
      <c r="I823" s="89">
        <v>19.02</v>
      </c>
      <c r="J823" s="90" t="s">
        <v>4224</v>
      </c>
      <c r="K823" s="90" t="s">
        <v>4225</v>
      </c>
      <c r="L823" s="90" t="s">
        <v>4237</v>
      </c>
      <c r="M823" s="88">
        <v>44854</v>
      </c>
    </row>
    <row r="824" spans="1:13" ht="56.25" x14ac:dyDescent="0.25">
      <c r="A824" s="89">
        <v>3558</v>
      </c>
      <c r="B824" s="88">
        <v>44848</v>
      </c>
      <c r="C824" s="89" t="s">
        <v>5772</v>
      </c>
      <c r="D824" s="89" t="s">
        <v>5501</v>
      </c>
      <c r="E824" s="89" t="s">
        <v>4219</v>
      </c>
      <c r="F824" s="89" t="s">
        <v>4295</v>
      </c>
      <c r="G824" s="89" t="s">
        <v>4296</v>
      </c>
      <c r="H824" s="89" t="s">
        <v>4297</v>
      </c>
      <c r="I824" s="89">
        <v>55</v>
      </c>
      <c r="J824" s="90" t="s">
        <v>4249</v>
      </c>
      <c r="K824" s="90" t="s">
        <v>4489</v>
      </c>
      <c r="L824" s="90" t="s">
        <v>5654</v>
      </c>
      <c r="M824" s="88">
        <v>45838</v>
      </c>
    </row>
    <row r="825" spans="1:13" ht="33.75" x14ac:dyDescent="0.25">
      <c r="A825" s="89">
        <v>1785</v>
      </c>
      <c r="B825" s="88">
        <v>44854</v>
      </c>
      <c r="C825" s="89" t="s">
        <v>5773</v>
      </c>
      <c r="D825" s="89" t="s">
        <v>5501</v>
      </c>
      <c r="E825" s="89" t="s">
        <v>4204</v>
      </c>
      <c r="F825" s="89" t="s">
        <v>4295</v>
      </c>
      <c r="G825" s="89" t="s">
        <v>4296</v>
      </c>
      <c r="H825" s="89" t="s">
        <v>4297</v>
      </c>
      <c r="I825" s="89">
        <v>19.899999999999999</v>
      </c>
      <c r="J825" s="90" t="s">
        <v>4236</v>
      </c>
      <c r="K825" s="90" t="s">
        <v>4984</v>
      </c>
      <c r="L825" s="90" t="s">
        <v>5774</v>
      </c>
      <c r="M825" s="88">
        <v>46022</v>
      </c>
    </row>
    <row r="826" spans="1:13" ht="33.75" x14ac:dyDescent="0.25">
      <c r="A826" s="89">
        <v>1786</v>
      </c>
      <c r="B826" s="88">
        <v>44854</v>
      </c>
      <c r="C826" s="89" t="s">
        <v>5775</v>
      </c>
      <c r="D826" s="89" t="s">
        <v>5501</v>
      </c>
      <c r="E826" s="89" t="s">
        <v>4204</v>
      </c>
      <c r="F826" s="89" t="s">
        <v>4295</v>
      </c>
      <c r="G826" s="89" t="s">
        <v>4296</v>
      </c>
      <c r="H826" s="89" t="s">
        <v>4297</v>
      </c>
      <c r="I826" s="89">
        <v>19.899999999999999</v>
      </c>
      <c r="J826" s="90" t="s">
        <v>4236</v>
      </c>
      <c r="K826" s="90" t="s">
        <v>4984</v>
      </c>
      <c r="L826" s="90" t="s">
        <v>5776</v>
      </c>
      <c r="M826" s="88">
        <v>46022</v>
      </c>
    </row>
    <row r="827" spans="1:13" ht="22.5" x14ac:dyDescent="0.25">
      <c r="A827" s="89">
        <v>3559</v>
      </c>
      <c r="B827" s="88">
        <v>44854</v>
      </c>
      <c r="C827" s="89" t="s">
        <v>5777</v>
      </c>
      <c r="D827" s="89" t="s">
        <v>5501</v>
      </c>
      <c r="E827" s="89" t="s">
        <v>4219</v>
      </c>
      <c r="F827" s="89" t="s">
        <v>4295</v>
      </c>
      <c r="G827" s="89" t="s">
        <v>4296</v>
      </c>
      <c r="H827" s="89" t="s">
        <v>4297</v>
      </c>
      <c r="I827" s="89">
        <v>19.899999999999999</v>
      </c>
      <c r="J827" s="90" t="s">
        <v>4236</v>
      </c>
      <c r="K827" s="90" t="s">
        <v>5671</v>
      </c>
      <c r="L827" s="90" t="s">
        <v>5778</v>
      </c>
      <c r="M827" s="88">
        <v>45647</v>
      </c>
    </row>
    <row r="828" spans="1:13" ht="67.5" x14ac:dyDescent="0.25">
      <c r="A828" s="89">
        <v>1567</v>
      </c>
      <c r="B828" s="88">
        <v>44860</v>
      </c>
      <c r="C828" s="89" t="s">
        <v>5779</v>
      </c>
      <c r="D828" s="89" t="s">
        <v>5501</v>
      </c>
      <c r="E828" s="89" t="s">
        <v>4204</v>
      </c>
      <c r="F828" s="89" t="s">
        <v>4295</v>
      </c>
      <c r="G828" s="89" t="s">
        <v>4296</v>
      </c>
      <c r="H828" s="89" t="s">
        <v>4297</v>
      </c>
      <c r="I828" s="89">
        <v>160</v>
      </c>
      <c r="J828" s="90" t="s">
        <v>4236</v>
      </c>
      <c r="K828" s="90" t="s">
        <v>4242</v>
      </c>
      <c r="L828" s="90" t="s">
        <v>5780</v>
      </c>
      <c r="M828" s="88">
        <v>45291</v>
      </c>
    </row>
    <row r="829" spans="1:13" ht="67.5" x14ac:dyDescent="0.25">
      <c r="A829" s="89">
        <v>1672</v>
      </c>
      <c r="B829" s="88">
        <v>44862</v>
      </c>
      <c r="C829" s="89" t="s">
        <v>5781</v>
      </c>
      <c r="D829" s="89" t="s">
        <v>5501</v>
      </c>
      <c r="E829" s="89" t="s">
        <v>4204</v>
      </c>
      <c r="F829" s="89" t="s">
        <v>4295</v>
      </c>
      <c r="G829" s="89" t="s">
        <v>4296</v>
      </c>
      <c r="H829" s="89" t="s">
        <v>4297</v>
      </c>
      <c r="I829" s="89">
        <v>9.9</v>
      </c>
      <c r="J829" s="90" t="s">
        <v>4236</v>
      </c>
      <c r="K829" s="90" t="s">
        <v>4671</v>
      </c>
      <c r="L829" s="90" t="s">
        <v>5780</v>
      </c>
      <c r="M829" s="88">
        <v>45291</v>
      </c>
    </row>
    <row r="830" spans="1:13" ht="78.75" x14ac:dyDescent="0.25">
      <c r="A830" s="89">
        <v>1689</v>
      </c>
      <c r="B830" s="88">
        <v>44862</v>
      </c>
      <c r="C830" s="89" t="s">
        <v>5782</v>
      </c>
      <c r="D830" s="89" t="s">
        <v>5501</v>
      </c>
      <c r="E830" s="89" t="s">
        <v>4204</v>
      </c>
      <c r="F830" s="89" t="s">
        <v>4295</v>
      </c>
      <c r="G830" s="89" t="s">
        <v>4296</v>
      </c>
      <c r="H830" s="89" t="s">
        <v>4297</v>
      </c>
      <c r="I830" s="89">
        <v>9.9</v>
      </c>
      <c r="J830" s="90" t="s">
        <v>4236</v>
      </c>
      <c r="K830" s="90" t="s">
        <v>4671</v>
      </c>
      <c r="L830" s="90" t="s">
        <v>5783</v>
      </c>
      <c r="M830" s="88">
        <v>45291</v>
      </c>
    </row>
    <row r="831" spans="1:13" ht="78.75" x14ac:dyDescent="0.25">
      <c r="A831" s="89">
        <v>1690</v>
      </c>
      <c r="B831" s="88">
        <v>44862</v>
      </c>
      <c r="C831" s="89" t="s">
        <v>5784</v>
      </c>
      <c r="D831" s="89" t="s">
        <v>5501</v>
      </c>
      <c r="E831" s="89" t="s">
        <v>4204</v>
      </c>
      <c r="F831" s="89" t="s">
        <v>4295</v>
      </c>
      <c r="G831" s="89" t="s">
        <v>4296</v>
      </c>
      <c r="H831" s="89" t="s">
        <v>4297</v>
      </c>
      <c r="I831" s="89">
        <v>9.9</v>
      </c>
      <c r="J831" s="90" t="s">
        <v>4236</v>
      </c>
      <c r="K831" s="90" t="s">
        <v>4671</v>
      </c>
      <c r="L831" s="90" t="s">
        <v>5783</v>
      </c>
      <c r="M831" s="88">
        <v>45291</v>
      </c>
    </row>
    <row r="832" spans="1:13" ht="78.75" x14ac:dyDescent="0.25">
      <c r="A832" s="89">
        <v>1691</v>
      </c>
      <c r="B832" s="88">
        <v>44862</v>
      </c>
      <c r="C832" s="89" t="s">
        <v>5785</v>
      </c>
      <c r="D832" s="89" t="s">
        <v>5501</v>
      </c>
      <c r="E832" s="89" t="s">
        <v>4204</v>
      </c>
      <c r="F832" s="89" t="s">
        <v>4295</v>
      </c>
      <c r="G832" s="89" t="s">
        <v>4296</v>
      </c>
      <c r="H832" s="89" t="s">
        <v>4297</v>
      </c>
      <c r="I832" s="89">
        <v>9.9</v>
      </c>
      <c r="J832" s="90" t="s">
        <v>4236</v>
      </c>
      <c r="K832" s="90" t="s">
        <v>4671</v>
      </c>
      <c r="L832" s="90" t="s">
        <v>5783</v>
      </c>
      <c r="M832" s="88">
        <v>45291</v>
      </c>
    </row>
    <row r="833" spans="1:13" ht="67.5" x14ac:dyDescent="0.25">
      <c r="A833" s="89">
        <v>1777</v>
      </c>
      <c r="B833" s="88">
        <v>44865</v>
      </c>
      <c r="C833" s="89" t="s">
        <v>5786</v>
      </c>
      <c r="D833" s="89" t="s">
        <v>5501</v>
      </c>
      <c r="E833" s="89" t="s">
        <v>4204</v>
      </c>
      <c r="F833" s="89" t="s">
        <v>4295</v>
      </c>
      <c r="G833" s="89" t="s">
        <v>4296</v>
      </c>
      <c r="H833" s="89" t="s">
        <v>4297</v>
      </c>
      <c r="I833" s="89">
        <v>200</v>
      </c>
      <c r="J833" s="90" t="s">
        <v>4205</v>
      </c>
      <c r="K833" s="90" t="s">
        <v>4876</v>
      </c>
      <c r="L833" s="90" t="s">
        <v>5787</v>
      </c>
      <c r="M833" s="88">
        <v>45290</v>
      </c>
    </row>
    <row r="834" spans="1:13" ht="33.75" x14ac:dyDescent="0.25">
      <c r="A834" s="89">
        <v>3561</v>
      </c>
      <c r="B834" s="88">
        <v>44867</v>
      </c>
      <c r="C834" s="89" t="s">
        <v>5788</v>
      </c>
      <c r="D834" s="89" t="s">
        <v>5501</v>
      </c>
      <c r="E834" s="89" t="s">
        <v>4204</v>
      </c>
      <c r="F834" s="89" t="s">
        <v>4295</v>
      </c>
      <c r="G834" s="89" t="s">
        <v>4296</v>
      </c>
      <c r="H834" s="89" t="s">
        <v>4297</v>
      </c>
      <c r="I834" s="89">
        <v>19.899999999999999</v>
      </c>
      <c r="J834" s="90" t="s">
        <v>4205</v>
      </c>
      <c r="K834" s="90" t="s">
        <v>4558</v>
      </c>
      <c r="L834" s="90" t="s">
        <v>5578</v>
      </c>
      <c r="M834" s="88">
        <v>46022</v>
      </c>
    </row>
    <row r="835" spans="1:13" ht="33.75" x14ac:dyDescent="0.25">
      <c r="A835" s="89">
        <v>1306</v>
      </c>
      <c r="B835" s="88">
        <v>44869</v>
      </c>
      <c r="C835" s="89" t="s">
        <v>5789</v>
      </c>
      <c r="D835" s="89" t="s">
        <v>5501</v>
      </c>
      <c r="E835" s="89" t="s">
        <v>4204</v>
      </c>
      <c r="F835" s="89" t="s">
        <v>4295</v>
      </c>
      <c r="G835" s="89" t="s">
        <v>4296</v>
      </c>
      <c r="H835" s="89" t="s">
        <v>4297</v>
      </c>
      <c r="I835" s="89">
        <v>19.899999999999999</v>
      </c>
      <c r="J835" s="90" t="s">
        <v>4231</v>
      </c>
      <c r="K835" s="90" t="s">
        <v>5258</v>
      </c>
      <c r="L835" s="90" t="s">
        <v>5790</v>
      </c>
      <c r="M835" s="88">
        <v>46022</v>
      </c>
    </row>
    <row r="836" spans="1:13" ht="45" x14ac:dyDescent="0.25">
      <c r="A836" s="89">
        <v>3562</v>
      </c>
      <c r="B836" s="88">
        <v>44874</v>
      </c>
      <c r="C836" s="89" t="s">
        <v>5791</v>
      </c>
      <c r="D836" s="89" t="s">
        <v>5501</v>
      </c>
      <c r="E836" s="89" t="s">
        <v>4219</v>
      </c>
      <c r="F836" s="89" t="s">
        <v>4295</v>
      </c>
      <c r="G836" s="89" t="s">
        <v>4296</v>
      </c>
      <c r="H836" s="89" t="s">
        <v>4297</v>
      </c>
      <c r="I836" s="89">
        <v>0.24</v>
      </c>
      <c r="J836" s="90" t="s">
        <v>17</v>
      </c>
      <c r="K836" s="90" t="s">
        <v>4245</v>
      </c>
      <c r="L836" s="90" t="s">
        <v>5719</v>
      </c>
      <c r="M836" s="88">
        <v>45000</v>
      </c>
    </row>
    <row r="837" spans="1:13" ht="67.5" x14ac:dyDescent="0.25">
      <c r="A837" s="89">
        <v>1733</v>
      </c>
      <c r="B837" s="88">
        <v>44880</v>
      </c>
      <c r="C837" s="89" t="s">
        <v>5792</v>
      </c>
      <c r="D837" s="89" t="s">
        <v>5501</v>
      </c>
      <c r="E837" s="89" t="s">
        <v>4204</v>
      </c>
      <c r="F837" s="89" t="s">
        <v>4295</v>
      </c>
      <c r="G837" s="89" t="s">
        <v>4296</v>
      </c>
      <c r="H837" s="89" t="s">
        <v>4297</v>
      </c>
      <c r="I837" s="89">
        <v>19.899999999999999</v>
      </c>
      <c r="J837" s="90" t="s">
        <v>4236</v>
      </c>
      <c r="K837" s="90" t="s">
        <v>4242</v>
      </c>
      <c r="L837" s="90" t="s">
        <v>5793</v>
      </c>
      <c r="M837" s="88">
        <v>45291</v>
      </c>
    </row>
    <row r="838" spans="1:13" ht="22.5" x14ac:dyDescent="0.25">
      <c r="A838" s="89">
        <v>3492</v>
      </c>
      <c r="B838" s="88">
        <v>44880</v>
      </c>
      <c r="C838" s="89" t="s">
        <v>5794</v>
      </c>
      <c r="D838" s="89" t="s">
        <v>5501</v>
      </c>
      <c r="E838" s="89" t="s">
        <v>4219</v>
      </c>
      <c r="F838" s="89" t="s">
        <v>4295</v>
      </c>
      <c r="G838" s="89" t="s">
        <v>4296</v>
      </c>
      <c r="H838" s="89" t="s">
        <v>4297</v>
      </c>
      <c r="I838" s="89">
        <v>9.9</v>
      </c>
      <c r="J838" s="90" t="s">
        <v>24</v>
      </c>
      <c r="K838" s="90" t="s">
        <v>5255</v>
      </c>
      <c r="L838" s="90" t="s">
        <v>5347</v>
      </c>
      <c r="M838" s="88">
        <v>45298</v>
      </c>
    </row>
    <row r="839" spans="1:13" ht="45" x14ac:dyDescent="0.25">
      <c r="A839" s="89">
        <v>3563</v>
      </c>
      <c r="B839" s="88">
        <v>44880</v>
      </c>
      <c r="C839" s="89" t="s">
        <v>5795</v>
      </c>
      <c r="D839" s="89" t="s">
        <v>5501</v>
      </c>
      <c r="E839" s="89" t="s">
        <v>4219</v>
      </c>
      <c r="F839" s="89" t="s">
        <v>4295</v>
      </c>
      <c r="G839" s="89" t="s">
        <v>4296</v>
      </c>
      <c r="H839" s="89" t="s">
        <v>4297</v>
      </c>
      <c r="I839" s="89">
        <v>0.01</v>
      </c>
      <c r="J839" s="90" t="s">
        <v>4208</v>
      </c>
      <c r="K839" s="90" t="s">
        <v>4209</v>
      </c>
      <c r="L839" s="90" t="s">
        <v>5796</v>
      </c>
      <c r="M839" s="88">
        <v>44925</v>
      </c>
    </row>
    <row r="840" spans="1:13" ht="33.75" x14ac:dyDescent="0.25">
      <c r="A840" s="89">
        <v>3564</v>
      </c>
      <c r="B840" s="88">
        <v>44880</v>
      </c>
      <c r="C840" s="89" t="s">
        <v>5797</v>
      </c>
      <c r="D840" s="89" t="s">
        <v>5501</v>
      </c>
      <c r="E840" s="89" t="s">
        <v>4219</v>
      </c>
      <c r="F840" s="89" t="s">
        <v>4295</v>
      </c>
      <c r="G840" s="89" t="s">
        <v>4296</v>
      </c>
      <c r="H840" s="89" t="s">
        <v>4297</v>
      </c>
      <c r="I840" s="89">
        <v>4.2</v>
      </c>
      <c r="J840" s="90" t="s">
        <v>4229</v>
      </c>
      <c r="K840" s="90" t="s">
        <v>4261</v>
      </c>
      <c r="L840" s="90" t="s">
        <v>4262</v>
      </c>
      <c r="M840" s="88">
        <v>45413</v>
      </c>
    </row>
    <row r="841" spans="1:13" ht="22.5" x14ac:dyDescent="0.25">
      <c r="A841" s="89">
        <v>3565</v>
      </c>
      <c r="B841" s="88">
        <v>44882</v>
      </c>
      <c r="C841" s="89" t="s">
        <v>5798</v>
      </c>
      <c r="D841" s="89" t="s">
        <v>5501</v>
      </c>
      <c r="E841" s="89" t="s">
        <v>4219</v>
      </c>
      <c r="F841" s="89" t="s">
        <v>4295</v>
      </c>
      <c r="G841" s="89" t="s">
        <v>4296</v>
      </c>
      <c r="H841" s="89" t="s">
        <v>4297</v>
      </c>
      <c r="I841" s="89">
        <v>19.899999999999999</v>
      </c>
      <c r="J841" s="90" t="s">
        <v>4259</v>
      </c>
      <c r="K841" s="90" t="s">
        <v>5528</v>
      </c>
      <c r="L841" s="90" t="s">
        <v>5799</v>
      </c>
      <c r="M841" s="88">
        <v>45962</v>
      </c>
    </row>
    <row r="842" spans="1:13" ht="33.75" x14ac:dyDescent="0.25">
      <c r="A842" s="89">
        <v>3566</v>
      </c>
      <c r="B842" s="88">
        <v>44882</v>
      </c>
      <c r="C842" s="89" t="s">
        <v>5800</v>
      </c>
      <c r="D842" s="89" t="s">
        <v>5501</v>
      </c>
      <c r="E842" s="89" t="s">
        <v>4204</v>
      </c>
      <c r="F842" s="89" t="s">
        <v>4295</v>
      </c>
      <c r="G842" s="89" t="s">
        <v>4296</v>
      </c>
      <c r="H842" s="89" t="s">
        <v>4297</v>
      </c>
      <c r="I842" s="89">
        <v>19</v>
      </c>
      <c r="J842" s="90" t="s">
        <v>4236</v>
      </c>
      <c r="K842" s="90" t="s">
        <v>5801</v>
      </c>
      <c r="L842" s="90" t="s">
        <v>5802</v>
      </c>
      <c r="M842" s="88">
        <v>45597</v>
      </c>
    </row>
    <row r="843" spans="1:13" ht="33.75" x14ac:dyDescent="0.25">
      <c r="A843" s="89">
        <v>3567</v>
      </c>
      <c r="B843" s="88">
        <v>44882</v>
      </c>
      <c r="C843" s="89" t="s">
        <v>5803</v>
      </c>
      <c r="D843" s="89" t="s">
        <v>5501</v>
      </c>
      <c r="E843" s="89" t="s">
        <v>4204</v>
      </c>
      <c r="F843" s="89" t="s">
        <v>4295</v>
      </c>
      <c r="G843" s="89" t="s">
        <v>4296</v>
      </c>
      <c r="H843" s="89" t="s">
        <v>4297</v>
      </c>
      <c r="I843" s="89">
        <v>100</v>
      </c>
      <c r="J843" s="90" t="s">
        <v>4236</v>
      </c>
      <c r="K843" s="90" t="s">
        <v>4242</v>
      </c>
      <c r="L843" s="90" t="s">
        <v>5802</v>
      </c>
      <c r="M843" s="88">
        <v>45626</v>
      </c>
    </row>
    <row r="844" spans="1:13" ht="33.75" x14ac:dyDescent="0.25">
      <c r="A844" s="89">
        <v>3568</v>
      </c>
      <c r="B844" s="88">
        <v>44882</v>
      </c>
      <c r="C844" s="89" t="s">
        <v>5804</v>
      </c>
      <c r="D844" s="89" t="s">
        <v>5501</v>
      </c>
      <c r="E844" s="89" t="s">
        <v>4204</v>
      </c>
      <c r="F844" s="89" t="s">
        <v>4295</v>
      </c>
      <c r="G844" s="89" t="s">
        <v>4296</v>
      </c>
      <c r="H844" s="89" t="s">
        <v>4297</v>
      </c>
      <c r="I844" s="89">
        <v>100</v>
      </c>
      <c r="J844" s="90" t="s">
        <v>4233</v>
      </c>
      <c r="K844" s="90" t="s">
        <v>4252</v>
      </c>
      <c r="L844" s="90" t="s">
        <v>5802</v>
      </c>
      <c r="M844" s="88">
        <v>45991</v>
      </c>
    </row>
    <row r="845" spans="1:13" ht="33.75" x14ac:dyDescent="0.25">
      <c r="A845" s="89">
        <v>1063</v>
      </c>
      <c r="B845" s="88">
        <v>44889</v>
      </c>
      <c r="C845" s="89" t="s">
        <v>5805</v>
      </c>
      <c r="D845" s="89" t="s">
        <v>5501</v>
      </c>
      <c r="E845" s="89" t="s">
        <v>4204</v>
      </c>
      <c r="F845" s="89" t="s">
        <v>4295</v>
      </c>
      <c r="G845" s="89" t="s">
        <v>4296</v>
      </c>
      <c r="H845" s="89" t="s">
        <v>4297</v>
      </c>
      <c r="I845" s="89">
        <v>9.9</v>
      </c>
      <c r="J845" s="90" t="s">
        <v>4224</v>
      </c>
      <c r="K845" s="90" t="s">
        <v>4600</v>
      </c>
      <c r="L845" s="90" t="s">
        <v>5806</v>
      </c>
      <c r="M845" s="88">
        <v>45260</v>
      </c>
    </row>
    <row r="846" spans="1:13" ht="45" x14ac:dyDescent="0.25">
      <c r="A846" s="89">
        <v>3572</v>
      </c>
      <c r="B846" s="88">
        <v>44889</v>
      </c>
      <c r="C846" s="89" t="s">
        <v>5807</v>
      </c>
      <c r="D846" s="89" t="s">
        <v>5501</v>
      </c>
      <c r="E846" s="89" t="s">
        <v>4219</v>
      </c>
      <c r="F846" s="89" t="s">
        <v>4295</v>
      </c>
      <c r="G846" s="89" t="s">
        <v>4296</v>
      </c>
      <c r="H846" s="89" t="s">
        <v>4297</v>
      </c>
      <c r="I846" s="89">
        <v>50</v>
      </c>
      <c r="J846" s="90" t="s">
        <v>4236</v>
      </c>
      <c r="K846" s="90" t="s">
        <v>5671</v>
      </c>
      <c r="L846" s="90" t="s">
        <v>5657</v>
      </c>
      <c r="M846" s="88">
        <v>46022</v>
      </c>
    </row>
    <row r="847" spans="1:13" ht="56.25" x14ac:dyDescent="0.25">
      <c r="A847" s="89">
        <v>178</v>
      </c>
      <c r="B847" s="88">
        <v>44895</v>
      </c>
      <c r="C847" s="89" t="s">
        <v>5808</v>
      </c>
      <c r="D847" s="89" t="s">
        <v>5501</v>
      </c>
      <c r="E847" s="89" t="s">
        <v>4204</v>
      </c>
      <c r="F847" s="89" t="s">
        <v>4295</v>
      </c>
      <c r="G847" s="89" t="s">
        <v>4296</v>
      </c>
      <c r="H847" s="89" t="s">
        <v>4297</v>
      </c>
      <c r="I847" s="89">
        <v>19.5</v>
      </c>
      <c r="J847" s="90" t="s">
        <v>4224</v>
      </c>
      <c r="K847" s="90" t="s">
        <v>4683</v>
      </c>
      <c r="L847" s="90" t="s">
        <v>5809</v>
      </c>
      <c r="M847" s="88">
        <v>45230</v>
      </c>
    </row>
    <row r="848" spans="1:13" ht="22.5" x14ac:dyDescent="0.25">
      <c r="A848" s="89">
        <v>1043</v>
      </c>
      <c r="B848" s="88">
        <v>44895</v>
      </c>
      <c r="C848" s="89" t="s">
        <v>5810</v>
      </c>
      <c r="D848" s="89" t="s">
        <v>5501</v>
      </c>
      <c r="E848" s="89" t="s">
        <v>4204</v>
      </c>
      <c r="F848" s="89" t="s">
        <v>4295</v>
      </c>
      <c r="G848" s="89" t="s">
        <v>4296</v>
      </c>
      <c r="H848" s="89" t="s">
        <v>4297</v>
      </c>
      <c r="I848" s="89">
        <v>8</v>
      </c>
      <c r="J848" s="90" t="s">
        <v>4259</v>
      </c>
      <c r="K848" s="90" t="s">
        <v>5811</v>
      </c>
      <c r="L848" s="90" t="s">
        <v>5812</v>
      </c>
      <c r="M848" s="88">
        <v>45230</v>
      </c>
    </row>
    <row r="849" spans="1:13" ht="22.5" x14ac:dyDescent="0.25">
      <c r="A849" s="89">
        <v>133</v>
      </c>
      <c r="B849" s="88">
        <v>44896</v>
      </c>
      <c r="C849" s="89" t="s">
        <v>5813</v>
      </c>
      <c r="D849" s="89" t="s">
        <v>5501</v>
      </c>
      <c r="E849" s="89" t="s">
        <v>4204</v>
      </c>
      <c r="F849" s="89" t="s">
        <v>4295</v>
      </c>
      <c r="G849" s="89" t="s">
        <v>4296</v>
      </c>
      <c r="H849" s="89" t="s">
        <v>4297</v>
      </c>
      <c r="I849" s="89">
        <v>9.9</v>
      </c>
      <c r="J849" s="90" t="s">
        <v>4224</v>
      </c>
      <c r="K849" s="90" t="s">
        <v>5814</v>
      </c>
      <c r="L849" s="90" t="s">
        <v>5815</v>
      </c>
      <c r="M849" s="88">
        <v>45322</v>
      </c>
    </row>
    <row r="850" spans="1:13" ht="33.75" x14ac:dyDescent="0.25">
      <c r="A850" s="89">
        <v>353</v>
      </c>
      <c r="B850" s="88">
        <v>44896</v>
      </c>
      <c r="C850" s="89" t="s">
        <v>5816</v>
      </c>
      <c r="D850" s="89" t="s">
        <v>5501</v>
      </c>
      <c r="E850" s="89" t="s">
        <v>4204</v>
      </c>
      <c r="F850" s="89" t="s">
        <v>4295</v>
      </c>
      <c r="G850" s="89" t="s">
        <v>4296</v>
      </c>
      <c r="H850" s="89" t="s">
        <v>4297</v>
      </c>
      <c r="I850" s="89">
        <v>9.9</v>
      </c>
      <c r="J850" s="90" t="s">
        <v>4224</v>
      </c>
      <c r="K850" s="90" t="s">
        <v>5334</v>
      </c>
      <c r="L850" s="90" t="s">
        <v>5817</v>
      </c>
      <c r="M850" s="88">
        <v>45351</v>
      </c>
    </row>
    <row r="851" spans="1:13" ht="33.75" x14ac:dyDescent="0.25">
      <c r="A851" s="89">
        <v>354</v>
      </c>
      <c r="B851" s="88">
        <v>44896</v>
      </c>
      <c r="C851" s="89" t="s">
        <v>5818</v>
      </c>
      <c r="D851" s="89" t="s">
        <v>5501</v>
      </c>
      <c r="E851" s="89" t="s">
        <v>4204</v>
      </c>
      <c r="F851" s="89" t="s">
        <v>4295</v>
      </c>
      <c r="G851" s="89" t="s">
        <v>4296</v>
      </c>
      <c r="H851" s="89" t="s">
        <v>4297</v>
      </c>
      <c r="I851" s="89">
        <v>9.9</v>
      </c>
      <c r="J851" s="90" t="s">
        <v>4224</v>
      </c>
      <c r="K851" s="90" t="s">
        <v>5334</v>
      </c>
      <c r="L851" s="90" t="s">
        <v>5817</v>
      </c>
      <c r="M851" s="88">
        <v>45351</v>
      </c>
    </row>
    <row r="852" spans="1:13" ht="33.75" x14ac:dyDescent="0.25">
      <c r="A852" s="89">
        <v>752</v>
      </c>
      <c r="B852" s="88">
        <v>44896</v>
      </c>
      <c r="C852" s="89" t="s">
        <v>5819</v>
      </c>
      <c r="D852" s="89" t="s">
        <v>5501</v>
      </c>
      <c r="E852" s="89" t="s">
        <v>4204</v>
      </c>
      <c r="F852" s="89" t="s">
        <v>4295</v>
      </c>
      <c r="G852" s="89" t="s">
        <v>4296</v>
      </c>
      <c r="H852" s="89" t="s">
        <v>4297</v>
      </c>
      <c r="I852" s="89">
        <v>8</v>
      </c>
      <c r="J852" s="90" t="s">
        <v>4259</v>
      </c>
      <c r="K852" s="90" t="s">
        <v>5180</v>
      </c>
      <c r="L852" s="90" t="s">
        <v>5820</v>
      </c>
      <c r="M852" s="88">
        <v>45230</v>
      </c>
    </row>
    <row r="853" spans="1:13" ht="33.75" x14ac:dyDescent="0.25">
      <c r="A853" s="89">
        <v>1062</v>
      </c>
      <c r="B853" s="88">
        <v>44896</v>
      </c>
      <c r="C853" s="89" t="s">
        <v>5821</v>
      </c>
      <c r="D853" s="89" t="s">
        <v>5501</v>
      </c>
      <c r="E853" s="89" t="s">
        <v>4204</v>
      </c>
      <c r="F853" s="89" t="s">
        <v>4295</v>
      </c>
      <c r="G853" s="89" t="s">
        <v>4296</v>
      </c>
      <c r="H853" s="89" t="s">
        <v>4297</v>
      </c>
      <c r="I853" s="89">
        <v>9.9</v>
      </c>
      <c r="J853" s="90" t="s">
        <v>4224</v>
      </c>
      <c r="K853" s="90" t="s">
        <v>4600</v>
      </c>
      <c r="L853" s="90" t="s">
        <v>5806</v>
      </c>
      <c r="M853" s="88">
        <v>45260</v>
      </c>
    </row>
    <row r="854" spans="1:13" ht="33.75" x14ac:dyDescent="0.25">
      <c r="A854" s="89">
        <v>1129</v>
      </c>
      <c r="B854" s="88">
        <v>44896</v>
      </c>
      <c r="C854" s="89" t="s">
        <v>5822</v>
      </c>
      <c r="D854" s="89" t="s">
        <v>5501</v>
      </c>
      <c r="E854" s="89" t="s">
        <v>4204</v>
      </c>
      <c r="F854" s="89" t="s">
        <v>4295</v>
      </c>
      <c r="G854" s="89" t="s">
        <v>4296</v>
      </c>
      <c r="H854" s="89" t="s">
        <v>4297</v>
      </c>
      <c r="I854" s="89">
        <v>19.5</v>
      </c>
      <c r="J854" s="90" t="s">
        <v>4231</v>
      </c>
      <c r="K854" s="90" t="s">
        <v>4803</v>
      </c>
      <c r="L854" s="90" t="s">
        <v>5823</v>
      </c>
      <c r="M854" s="88">
        <v>45290</v>
      </c>
    </row>
    <row r="855" spans="1:13" ht="33.75" x14ac:dyDescent="0.25">
      <c r="A855" s="89">
        <v>3573</v>
      </c>
      <c r="B855" s="88">
        <v>44900</v>
      </c>
      <c r="C855" s="89" t="s">
        <v>5824</v>
      </c>
      <c r="D855" s="89" t="s">
        <v>5501</v>
      </c>
      <c r="E855" s="89" t="s">
        <v>4219</v>
      </c>
      <c r="F855" s="89" t="s">
        <v>4295</v>
      </c>
      <c r="G855" s="89" t="s">
        <v>4296</v>
      </c>
      <c r="H855" s="89" t="s">
        <v>4297</v>
      </c>
      <c r="I855" s="89">
        <v>9.9</v>
      </c>
      <c r="J855" s="90" t="s">
        <v>4208</v>
      </c>
      <c r="K855" s="90" t="s">
        <v>5603</v>
      </c>
      <c r="L855" s="90" t="s">
        <v>5825</v>
      </c>
      <c r="M855" s="88">
        <v>45275</v>
      </c>
    </row>
    <row r="856" spans="1:13" ht="33.75" x14ac:dyDescent="0.25">
      <c r="A856" s="89">
        <v>3578</v>
      </c>
      <c r="B856" s="88">
        <v>44907</v>
      </c>
      <c r="C856" s="89" t="s">
        <v>5826</v>
      </c>
      <c r="D856" s="89" t="s">
        <v>5501</v>
      </c>
      <c r="E856" s="89" t="s">
        <v>4219</v>
      </c>
      <c r="F856" s="89" t="s">
        <v>4295</v>
      </c>
      <c r="G856" s="89" t="s">
        <v>4296</v>
      </c>
      <c r="H856" s="89" t="s">
        <v>4297</v>
      </c>
      <c r="I856" s="89">
        <v>200</v>
      </c>
      <c r="J856" s="90" t="s">
        <v>4247</v>
      </c>
      <c r="K856" s="90" t="s">
        <v>4275</v>
      </c>
      <c r="L856" s="90" t="s">
        <v>5827</v>
      </c>
      <c r="M856" s="88">
        <v>46022</v>
      </c>
    </row>
    <row r="857" spans="1:13" ht="22.5" x14ac:dyDescent="0.25">
      <c r="A857" s="89">
        <v>1194</v>
      </c>
      <c r="B857" s="88">
        <v>44908</v>
      </c>
      <c r="C857" s="89" t="s">
        <v>5828</v>
      </c>
      <c r="D857" s="89" t="s">
        <v>5501</v>
      </c>
      <c r="E857" s="89" t="s">
        <v>4204</v>
      </c>
      <c r="F857" s="89" t="s">
        <v>4295</v>
      </c>
      <c r="G857" s="89" t="s">
        <v>4296</v>
      </c>
      <c r="H857" s="89" t="s">
        <v>4297</v>
      </c>
      <c r="I857" s="89">
        <v>9.9</v>
      </c>
      <c r="J857" s="90" t="s">
        <v>4247</v>
      </c>
      <c r="K857" s="90" t="s">
        <v>4317</v>
      </c>
      <c r="L857" s="90" t="s">
        <v>5829</v>
      </c>
      <c r="M857" s="88">
        <v>45809</v>
      </c>
    </row>
    <row r="858" spans="1:13" ht="22.5" x14ac:dyDescent="0.25">
      <c r="A858" s="89">
        <v>1756</v>
      </c>
      <c r="B858" s="88">
        <v>44908</v>
      </c>
      <c r="C858" s="89" t="s">
        <v>5830</v>
      </c>
      <c r="D858" s="89" t="s">
        <v>5501</v>
      </c>
      <c r="E858" s="89" t="s">
        <v>4204</v>
      </c>
      <c r="F858" s="89" t="s">
        <v>4295</v>
      </c>
      <c r="G858" s="89" t="s">
        <v>4296</v>
      </c>
      <c r="H858" s="89" t="s">
        <v>4297</v>
      </c>
      <c r="I858" s="89">
        <v>100</v>
      </c>
      <c r="J858" s="90" t="s">
        <v>4227</v>
      </c>
      <c r="K858" s="90" t="s">
        <v>4311</v>
      </c>
      <c r="L858" s="90" t="s">
        <v>5831</v>
      </c>
      <c r="M858" s="88">
        <v>46021</v>
      </c>
    </row>
    <row r="859" spans="1:13" ht="45" x14ac:dyDescent="0.25">
      <c r="A859" s="89">
        <v>3575</v>
      </c>
      <c r="B859" s="88">
        <v>44908</v>
      </c>
      <c r="C859" s="89" t="s">
        <v>4255</v>
      </c>
      <c r="D859" s="89" t="s">
        <v>5501</v>
      </c>
      <c r="E859" s="89" t="s">
        <v>4219</v>
      </c>
      <c r="F859" s="89" t="s">
        <v>4295</v>
      </c>
      <c r="G859" s="89" t="s">
        <v>4296</v>
      </c>
      <c r="H859" s="89" t="s">
        <v>4297</v>
      </c>
      <c r="I859" s="89">
        <v>0.24</v>
      </c>
      <c r="J859" s="90" t="s">
        <v>17</v>
      </c>
      <c r="K859" s="90" t="s">
        <v>4245</v>
      </c>
      <c r="L859" s="90" t="s">
        <v>5719</v>
      </c>
      <c r="M859" s="88">
        <v>45000</v>
      </c>
    </row>
    <row r="860" spans="1:13" ht="22.5" x14ac:dyDescent="0.25">
      <c r="A860" s="89">
        <v>3576</v>
      </c>
      <c r="B860" s="88">
        <v>44908</v>
      </c>
      <c r="C860" s="89" t="s">
        <v>5832</v>
      </c>
      <c r="D860" s="89" t="s">
        <v>5501</v>
      </c>
      <c r="E860" s="89" t="s">
        <v>4204</v>
      </c>
      <c r="F860" s="89" t="s">
        <v>4295</v>
      </c>
      <c r="G860" s="89" t="s">
        <v>4296</v>
      </c>
      <c r="H860" s="89" t="s">
        <v>4297</v>
      </c>
      <c r="I860" s="89">
        <v>44.8</v>
      </c>
      <c r="J860" s="90" t="s">
        <v>24</v>
      </c>
      <c r="K860" s="90" t="s">
        <v>4213</v>
      </c>
      <c r="L860" s="90" t="s">
        <v>4237</v>
      </c>
      <c r="M860" s="88">
        <v>45250</v>
      </c>
    </row>
    <row r="861" spans="1:13" ht="45" x14ac:dyDescent="0.25">
      <c r="A861" s="89">
        <v>1752</v>
      </c>
      <c r="B861" s="88">
        <v>44914</v>
      </c>
      <c r="C861" s="89" t="s">
        <v>5833</v>
      </c>
      <c r="D861" s="89" t="s">
        <v>5501</v>
      </c>
      <c r="E861" s="89" t="s">
        <v>4204</v>
      </c>
      <c r="F861" s="89" t="s">
        <v>4295</v>
      </c>
      <c r="G861" s="89" t="s">
        <v>4296</v>
      </c>
      <c r="H861" s="89" t="s">
        <v>4297</v>
      </c>
      <c r="I861" s="89">
        <v>100</v>
      </c>
      <c r="J861" s="90" t="s">
        <v>4259</v>
      </c>
      <c r="K861" s="90" t="s">
        <v>5448</v>
      </c>
      <c r="L861" s="90" t="s">
        <v>5834</v>
      </c>
      <c r="M861" s="88">
        <v>45291</v>
      </c>
    </row>
    <row r="862" spans="1:13" ht="45" x14ac:dyDescent="0.25">
      <c r="A862" s="89">
        <v>3569</v>
      </c>
      <c r="B862" s="88">
        <v>44918</v>
      </c>
      <c r="C862" s="89" t="s">
        <v>5835</v>
      </c>
      <c r="D862" s="89" t="s">
        <v>5501</v>
      </c>
      <c r="E862" s="89" t="s">
        <v>4204</v>
      </c>
      <c r="F862" s="89" t="s">
        <v>4295</v>
      </c>
      <c r="G862" s="89" t="s">
        <v>4296</v>
      </c>
      <c r="H862" s="89" t="s">
        <v>4297</v>
      </c>
      <c r="I862" s="89">
        <v>9</v>
      </c>
      <c r="J862" s="90" t="s">
        <v>4236</v>
      </c>
      <c r="K862" s="90" t="s">
        <v>5723</v>
      </c>
      <c r="L862" s="90" t="s">
        <v>5836</v>
      </c>
      <c r="M862" s="88">
        <v>45283</v>
      </c>
    </row>
    <row r="863" spans="1:13" ht="33.75" x14ac:dyDescent="0.25">
      <c r="A863" s="89">
        <v>3580</v>
      </c>
      <c r="B863" s="88">
        <v>44921</v>
      </c>
      <c r="C863" s="89" t="s">
        <v>5837</v>
      </c>
      <c r="D863" s="89" t="s">
        <v>5501</v>
      </c>
      <c r="E863" s="89" t="s">
        <v>4219</v>
      </c>
      <c r="F863" s="89" t="s">
        <v>4295</v>
      </c>
      <c r="G863" s="89" t="s">
        <v>4296</v>
      </c>
      <c r="H863" s="89" t="s">
        <v>4297</v>
      </c>
      <c r="I863" s="89">
        <v>80</v>
      </c>
      <c r="J863" s="90" t="s">
        <v>4208</v>
      </c>
      <c r="K863" s="90" t="s">
        <v>5838</v>
      </c>
      <c r="L863" s="90" t="s">
        <v>5839</v>
      </c>
      <c r="M863" s="88">
        <v>46022</v>
      </c>
    </row>
    <row r="864" spans="1:13" ht="33.75" x14ac:dyDescent="0.25">
      <c r="A864" s="89">
        <v>3586</v>
      </c>
      <c r="B864" s="88">
        <v>44931</v>
      </c>
      <c r="C864" s="89" t="s">
        <v>5840</v>
      </c>
      <c r="D864" s="89" t="s">
        <v>5501</v>
      </c>
      <c r="E864" s="89" t="s">
        <v>4204</v>
      </c>
      <c r="F864" s="89" t="s">
        <v>4295</v>
      </c>
      <c r="G864" s="89" t="s">
        <v>4296</v>
      </c>
      <c r="H864" s="89" t="s">
        <v>4297</v>
      </c>
      <c r="I864" s="89">
        <v>9.9</v>
      </c>
      <c r="J864" s="90" t="s">
        <v>4233</v>
      </c>
      <c r="K864" s="90" t="s">
        <v>5841</v>
      </c>
      <c r="L864" s="90" t="s">
        <v>5802</v>
      </c>
      <c r="M864" s="88">
        <v>45633</v>
      </c>
    </row>
    <row r="865" spans="1:13" ht="22.5" x14ac:dyDescent="0.25">
      <c r="A865" s="89">
        <v>3587</v>
      </c>
      <c r="B865" s="88">
        <v>44936</v>
      </c>
      <c r="C865" s="89" t="s">
        <v>5842</v>
      </c>
      <c r="D865" s="89" t="s">
        <v>5501</v>
      </c>
      <c r="E865" s="89" t="s">
        <v>4204</v>
      </c>
      <c r="F865" s="89" t="s">
        <v>4295</v>
      </c>
      <c r="G865" s="89" t="s">
        <v>4296</v>
      </c>
      <c r="H865" s="89" t="s">
        <v>4297</v>
      </c>
      <c r="I865" s="89">
        <v>19.899999999999999</v>
      </c>
      <c r="J865" s="90" t="s">
        <v>4259</v>
      </c>
      <c r="K865" s="90" t="s">
        <v>5448</v>
      </c>
      <c r="L865" s="90" t="s">
        <v>5843</v>
      </c>
      <c r="M865" s="88">
        <v>45291</v>
      </c>
    </row>
    <row r="866" spans="1:13" ht="22.5" x14ac:dyDescent="0.25">
      <c r="A866" s="89">
        <v>3588</v>
      </c>
      <c r="B866" s="88">
        <v>44938</v>
      </c>
      <c r="C866" s="89" t="s">
        <v>5346</v>
      </c>
      <c r="D866" s="89" t="s">
        <v>5501</v>
      </c>
      <c r="E866" s="89" t="s">
        <v>4204</v>
      </c>
      <c r="F866" s="89" t="s">
        <v>4295</v>
      </c>
      <c r="G866" s="89" t="s">
        <v>4296</v>
      </c>
      <c r="H866" s="89" t="s">
        <v>4297</v>
      </c>
      <c r="I866" s="89">
        <v>19.899999999999999</v>
      </c>
      <c r="J866" s="90" t="s">
        <v>24</v>
      </c>
      <c r="K866" s="90" t="s">
        <v>5346</v>
      </c>
      <c r="L866" s="90" t="s">
        <v>5844</v>
      </c>
      <c r="M866" s="88">
        <v>45565</v>
      </c>
    </row>
    <row r="867" spans="1:13" ht="22.5" x14ac:dyDescent="0.25">
      <c r="A867" s="89">
        <v>961</v>
      </c>
      <c r="B867" s="88">
        <v>44946</v>
      </c>
      <c r="C867" s="89" t="s">
        <v>5845</v>
      </c>
      <c r="D867" s="89" t="s">
        <v>5501</v>
      </c>
      <c r="E867" s="89" t="s">
        <v>4204</v>
      </c>
      <c r="F867" s="89" t="s">
        <v>4295</v>
      </c>
      <c r="G867" s="89" t="s">
        <v>4296</v>
      </c>
      <c r="H867" s="89" t="s">
        <v>4297</v>
      </c>
      <c r="I867" s="89">
        <v>28</v>
      </c>
      <c r="J867" s="90" t="s">
        <v>4227</v>
      </c>
      <c r="K867" s="90" t="s">
        <v>5846</v>
      </c>
      <c r="L867" s="90" t="s">
        <v>5847</v>
      </c>
      <c r="M867" s="88">
        <v>45627</v>
      </c>
    </row>
    <row r="868" spans="1:13" ht="33.75" x14ac:dyDescent="0.25">
      <c r="A868" s="89">
        <v>1676</v>
      </c>
      <c r="B868" s="88">
        <v>44946</v>
      </c>
      <c r="C868" s="89" t="s">
        <v>5848</v>
      </c>
      <c r="D868" s="89" t="s">
        <v>5501</v>
      </c>
      <c r="E868" s="89" t="s">
        <v>4204</v>
      </c>
      <c r="F868" s="89" t="s">
        <v>4295</v>
      </c>
      <c r="G868" s="89" t="s">
        <v>4296</v>
      </c>
      <c r="H868" s="89" t="s">
        <v>4297</v>
      </c>
      <c r="I868" s="89">
        <v>9.9</v>
      </c>
      <c r="J868" s="90" t="s">
        <v>4214</v>
      </c>
      <c r="K868" s="90" t="s">
        <v>5325</v>
      </c>
      <c r="L868" s="90" t="s">
        <v>5361</v>
      </c>
      <c r="M868" s="88">
        <v>45290</v>
      </c>
    </row>
    <row r="869" spans="1:13" ht="33.75" x14ac:dyDescent="0.25">
      <c r="A869" s="89">
        <v>3498</v>
      </c>
      <c r="B869" s="88">
        <v>44946</v>
      </c>
      <c r="C869" s="89" t="s">
        <v>5407</v>
      </c>
      <c r="D869" s="89" t="s">
        <v>5501</v>
      </c>
      <c r="E869" s="89" t="s">
        <v>4204</v>
      </c>
      <c r="F869" s="89" t="s">
        <v>4295</v>
      </c>
      <c r="G869" s="89" t="s">
        <v>4296</v>
      </c>
      <c r="H869" s="89" t="s">
        <v>4297</v>
      </c>
      <c r="I869" s="89">
        <v>9.9</v>
      </c>
      <c r="J869" s="90" t="s">
        <v>4229</v>
      </c>
      <c r="K869" s="90" t="s">
        <v>5407</v>
      </c>
      <c r="L869" s="90" t="s">
        <v>4318</v>
      </c>
      <c r="M869" s="88">
        <v>45291</v>
      </c>
    </row>
    <row r="870" spans="1:13" ht="33.75" x14ac:dyDescent="0.25">
      <c r="A870" s="89">
        <v>3503</v>
      </c>
      <c r="B870" s="88">
        <v>44946</v>
      </c>
      <c r="C870" s="89" t="s">
        <v>5849</v>
      </c>
      <c r="D870" s="89" t="s">
        <v>5501</v>
      </c>
      <c r="E870" s="89" t="s">
        <v>4204</v>
      </c>
      <c r="F870" s="89" t="s">
        <v>4295</v>
      </c>
      <c r="G870" s="89" t="s">
        <v>4296</v>
      </c>
      <c r="H870" s="89" t="s">
        <v>4297</v>
      </c>
      <c r="I870" s="89">
        <v>9.9</v>
      </c>
      <c r="J870" s="90" t="s">
        <v>4214</v>
      </c>
      <c r="K870" s="90" t="s">
        <v>5409</v>
      </c>
      <c r="L870" s="90" t="s">
        <v>5361</v>
      </c>
      <c r="M870" s="88">
        <v>45291</v>
      </c>
    </row>
    <row r="871" spans="1:13" ht="33.75" x14ac:dyDescent="0.25">
      <c r="A871" s="89">
        <v>3589</v>
      </c>
      <c r="B871" s="88">
        <v>44946</v>
      </c>
      <c r="C871" s="89" t="s">
        <v>5850</v>
      </c>
      <c r="D871" s="89" t="s">
        <v>5501</v>
      </c>
      <c r="E871" s="89" t="s">
        <v>4219</v>
      </c>
      <c r="F871" s="89" t="s">
        <v>4295</v>
      </c>
      <c r="G871" s="89" t="s">
        <v>4296</v>
      </c>
      <c r="H871" s="89" t="s">
        <v>4297</v>
      </c>
      <c r="I871" s="89">
        <v>9.9</v>
      </c>
      <c r="J871" s="90" t="s">
        <v>4259</v>
      </c>
      <c r="K871" s="90" t="s">
        <v>5567</v>
      </c>
      <c r="L871" s="90" t="s">
        <v>5851</v>
      </c>
      <c r="M871" s="88">
        <v>45656</v>
      </c>
    </row>
    <row r="872" spans="1:13" ht="56.25" x14ac:dyDescent="0.25">
      <c r="A872" s="89">
        <v>3590</v>
      </c>
      <c r="B872" s="88">
        <v>44946</v>
      </c>
      <c r="C872" s="89" t="s">
        <v>5852</v>
      </c>
      <c r="D872" s="89" t="s">
        <v>5501</v>
      </c>
      <c r="E872" s="89" t="s">
        <v>4204</v>
      </c>
      <c r="F872" s="89" t="s">
        <v>4295</v>
      </c>
      <c r="G872" s="89" t="s">
        <v>4296</v>
      </c>
      <c r="H872" s="89" t="s">
        <v>4297</v>
      </c>
      <c r="I872" s="89">
        <v>9.9</v>
      </c>
      <c r="J872" s="90" t="s">
        <v>4270</v>
      </c>
      <c r="K872" s="90" t="s">
        <v>5689</v>
      </c>
      <c r="L872" s="90" t="s">
        <v>5853</v>
      </c>
      <c r="M872" s="88">
        <v>45656</v>
      </c>
    </row>
    <row r="873" spans="1:13" ht="33.75" x14ac:dyDescent="0.25">
      <c r="A873" s="89">
        <v>3591</v>
      </c>
      <c r="B873" s="88">
        <v>44946</v>
      </c>
      <c r="C873" s="89" t="s">
        <v>5627</v>
      </c>
      <c r="D873" s="89" t="s">
        <v>5501</v>
      </c>
      <c r="E873" s="89" t="s">
        <v>4219</v>
      </c>
      <c r="F873" s="89" t="s">
        <v>4295</v>
      </c>
      <c r="G873" s="89" t="s">
        <v>4296</v>
      </c>
      <c r="H873" s="89" t="s">
        <v>4297</v>
      </c>
      <c r="I873" s="89">
        <v>9.9</v>
      </c>
      <c r="J873" s="90" t="s">
        <v>4259</v>
      </c>
      <c r="K873" s="90" t="s">
        <v>5567</v>
      </c>
      <c r="L873" s="90" t="s">
        <v>5851</v>
      </c>
      <c r="M873" s="88">
        <v>45656</v>
      </c>
    </row>
    <row r="874" spans="1:13" ht="33.75" x14ac:dyDescent="0.25">
      <c r="A874" s="89">
        <v>3592</v>
      </c>
      <c r="B874" s="88">
        <v>44946</v>
      </c>
      <c r="C874" s="89" t="s">
        <v>5854</v>
      </c>
      <c r="D874" s="89" t="s">
        <v>5501</v>
      </c>
      <c r="E874" s="89" t="s">
        <v>4219</v>
      </c>
      <c r="F874" s="89" t="s">
        <v>4295</v>
      </c>
      <c r="G874" s="89" t="s">
        <v>4296</v>
      </c>
      <c r="H874" s="89" t="s">
        <v>4297</v>
      </c>
      <c r="I874" s="89">
        <v>4.9000000000000004</v>
      </c>
      <c r="J874" s="90" t="s">
        <v>4208</v>
      </c>
      <c r="K874" s="90" t="s">
        <v>5292</v>
      </c>
      <c r="L874" s="90" t="s">
        <v>5855</v>
      </c>
      <c r="M874" s="88">
        <v>45838</v>
      </c>
    </row>
    <row r="875" spans="1:13" ht="22.5" x14ac:dyDescent="0.25">
      <c r="A875" s="89">
        <v>644</v>
      </c>
      <c r="B875" s="88">
        <v>44951</v>
      </c>
      <c r="C875" s="89" t="s">
        <v>5856</v>
      </c>
      <c r="D875" s="89" t="s">
        <v>5501</v>
      </c>
      <c r="E875" s="89" t="s">
        <v>4204</v>
      </c>
      <c r="F875" s="89" t="s">
        <v>4295</v>
      </c>
      <c r="G875" s="89" t="s">
        <v>4296</v>
      </c>
      <c r="H875" s="89" t="s">
        <v>4297</v>
      </c>
      <c r="I875" s="89">
        <v>72</v>
      </c>
      <c r="J875" s="90" t="s">
        <v>4229</v>
      </c>
      <c r="K875" s="90" t="s">
        <v>5857</v>
      </c>
      <c r="L875" s="90" t="s">
        <v>5858</v>
      </c>
      <c r="M875" s="88">
        <v>45261</v>
      </c>
    </row>
    <row r="876" spans="1:13" ht="22.5" x14ac:dyDescent="0.25">
      <c r="A876" s="89">
        <v>645</v>
      </c>
      <c r="B876" s="88">
        <v>44951</v>
      </c>
      <c r="C876" s="89" t="s">
        <v>5859</v>
      </c>
      <c r="D876" s="89" t="s">
        <v>5501</v>
      </c>
      <c r="E876" s="89" t="s">
        <v>4204</v>
      </c>
      <c r="F876" s="89" t="s">
        <v>4295</v>
      </c>
      <c r="G876" s="89" t="s">
        <v>4296</v>
      </c>
      <c r="H876" s="89" t="s">
        <v>4297</v>
      </c>
      <c r="I876" s="89">
        <v>88</v>
      </c>
      <c r="J876" s="90" t="s">
        <v>4229</v>
      </c>
      <c r="K876" s="90" t="s">
        <v>5857</v>
      </c>
      <c r="L876" s="90" t="s">
        <v>5860</v>
      </c>
      <c r="M876" s="88">
        <v>45261</v>
      </c>
    </row>
    <row r="877" spans="1:13" ht="22.5" x14ac:dyDescent="0.25">
      <c r="A877" s="89">
        <v>1603</v>
      </c>
      <c r="B877" s="88">
        <v>44951</v>
      </c>
      <c r="C877" s="89" t="s">
        <v>5861</v>
      </c>
      <c r="D877" s="89" t="s">
        <v>5501</v>
      </c>
      <c r="E877" s="89" t="s">
        <v>4204</v>
      </c>
      <c r="F877" s="89" t="s">
        <v>4295</v>
      </c>
      <c r="G877" s="89" t="s">
        <v>4296</v>
      </c>
      <c r="H877" s="89" t="s">
        <v>4297</v>
      </c>
      <c r="I877" s="89">
        <v>19.899999999999999</v>
      </c>
      <c r="J877" s="90" t="s">
        <v>4227</v>
      </c>
      <c r="K877" s="90" t="s">
        <v>4345</v>
      </c>
      <c r="L877" s="90" t="s">
        <v>5862</v>
      </c>
      <c r="M877" s="88">
        <v>45657</v>
      </c>
    </row>
    <row r="878" spans="1:13" ht="22.5" x14ac:dyDescent="0.25">
      <c r="A878" s="89">
        <v>1163</v>
      </c>
      <c r="B878" s="88">
        <v>44952</v>
      </c>
      <c r="C878" s="89" t="s">
        <v>5863</v>
      </c>
      <c r="D878" s="89" t="s">
        <v>5501</v>
      </c>
      <c r="E878" s="89" t="s">
        <v>4204</v>
      </c>
      <c r="F878" s="89" t="s">
        <v>4295</v>
      </c>
      <c r="G878" s="89" t="s">
        <v>4296</v>
      </c>
      <c r="H878" s="89" t="s">
        <v>4297</v>
      </c>
      <c r="I878" s="89">
        <v>50</v>
      </c>
      <c r="J878" s="90" t="s">
        <v>4227</v>
      </c>
      <c r="K878" s="90" t="s">
        <v>4345</v>
      </c>
      <c r="L878" s="90" t="s">
        <v>5864</v>
      </c>
      <c r="M878" s="88">
        <v>45627</v>
      </c>
    </row>
    <row r="879" spans="1:13" ht="45" x14ac:dyDescent="0.25">
      <c r="A879" s="89">
        <v>3597</v>
      </c>
      <c r="B879" s="88">
        <v>44957</v>
      </c>
      <c r="C879" s="89" t="s">
        <v>5865</v>
      </c>
      <c r="D879" s="89" t="s">
        <v>5501</v>
      </c>
      <c r="E879" s="89" t="s">
        <v>4204</v>
      </c>
      <c r="F879" s="89" t="s">
        <v>4295</v>
      </c>
      <c r="G879" s="89" t="s">
        <v>4296</v>
      </c>
      <c r="H879" s="89" t="s">
        <v>4297</v>
      </c>
      <c r="I879" s="89">
        <v>9.9</v>
      </c>
      <c r="J879" s="90" t="s">
        <v>4220</v>
      </c>
      <c r="K879" s="90" t="s">
        <v>5866</v>
      </c>
      <c r="L879" s="90" t="s">
        <v>5836</v>
      </c>
      <c r="M879" s="88">
        <v>45261</v>
      </c>
    </row>
    <row r="880" spans="1:13" ht="33.75" x14ac:dyDescent="0.25">
      <c r="A880" s="89">
        <v>3599</v>
      </c>
      <c r="B880" s="88">
        <v>44964</v>
      </c>
      <c r="C880" s="89" t="s">
        <v>5867</v>
      </c>
      <c r="D880" s="89" t="s">
        <v>5501</v>
      </c>
      <c r="E880" s="89" t="s">
        <v>4219</v>
      </c>
      <c r="F880" s="89" t="s">
        <v>4295</v>
      </c>
      <c r="G880" s="89" t="s">
        <v>4296</v>
      </c>
      <c r="H880" s="89" t="s">
        <v>4297</v>
      </c>
      <c r="I880" s="89">
        <v>19.899999999999999</v>
      </c>
      <c r="J880" s="90" t="s">
        <v>4208</v>
      </c>
      <c r="K880" s="90" t="s">
        <v>4209</v>
      </c>
      <c r="L880" s="90" t="s">
        <v>5868</v>
      </c>
      <c r="M880" s="88">
        <v>45638</v>
      </c>
    </row>
    <row r="881" spans="1:13" ht="33.75" x14ac:dyDescent="0.25">
      <c r="A881" s="89">
        <v>1478</v>
      </c>
      <c r="B881" s="88">
        <v>44971</v>
      </c>
      <c r="C881" s="89" t="s">
        <v>5869</v>
      </c>
      <c r="D881" s="89" t="s">
        <v>5501</v>
      </c>
      <c r="E881" s="89" t="s">
        <v>4204</v>
      </c>
      <c r="F881" s="89" t="s">
        <v>4295</v>
      </c>
      <c r="G881" s="89" t="s">
        <v>4296</v>
      </c>
      <c r="H881" s="89" t="s">
        <v>4297</v>
      </c>
      <c r="I881" s="89">
        <v>50</v>
      </c>
      <c r="J881" s="90" t="s">
        <v>4236</v>
      </c>
      <c r="K881" s="90" t="s">
        <v>4967</v>
      </c>
      <c r="L881" s="90" t="s">
        <v>5870</v>
      </c>
      <c r="M881" s="88">
        <v>45657</v>
      </c>
    </row>
    <row r="882" spans="1:13" ht="56.25" x14ac:dyDescent="0.25">
      <c r="A882" s="89">
        <v>1685</v>
      </c>
      <c r="B882" s="88">
        <v>44971</v>
      </c>
      <c r="C882" s="89" t="s">
        <v>5871</v>
      </c>
      <c r="D882" s="89" t="s">
        <v>5501</v>
      </c>
      <c r="E882" s="89" t="s">
        <v>4204</v>
      </c>
      <c r="F882" s="89" t="s">
        <v>4295</v>
      </c>
      <c r="G882" s="89" t="s">
        <v>4296</v>
      </c>
      <c r="H882" s="89" t="s">
        <v>4297</v>
      </c>
      <c r="I882" s="89">
        <v>19.899999999999999</v>
      </c>
      <c r="J882" s="90" t="s">
        <v>4205</v>
      </c>
      <c r="K882" s="90" t="s">
        <v>4206</v>
      </c>
      <c r="L882" s="90" t="s">
        <v>5872</v>
      </c>
      <c r="M882" s="88">
        <v>45199</v>
      </c>
    </row>
    <row r="883" spans="1:13" ht="45" x14ac:dyDescent="0.25">
      <c r="A883" s="89">
        <v>1706</v>
      </c>
      <c r="B883" s="88">
        <v>44971</v>
      </c>
      <c r="C883" s="89" t="s">
        <v>5873</v>
      </c>
      <c r="D883" s="89" t="s">
        <v>5501</v>
      </c>
      <c r="E883" s="89" t="s">
        <v>4203</v>
      </c>
      <c r="F883" s="89" t="s">
        <v>4295</v>
      </c>
      <c r="G883" s="89" t="s">
        <v>4296</v>
      </c>
      <c r="H883" s="89" t="s">
        <v>4297</v>
      </c>
      <c r="I883" s="89">
        <v>9.8000000000000007</v>
      </c>
      <c r="J883" s="90" t="s">
        <v>4235</v>
      </c>
      <c r="K883" s="90" t="s">
        <v>5353</v>
      </c>
      <c r="L883" s="90" t="s">
        <v>5164</v>
      </c>
      <c r="M883" s="88">
        <v>45321</v>
      </c>
    </row>
    <row r="884" spans="1:13" ht="56.25" x14ac:dyDescent="0.25">
      <c r="A884" s="89">
        <v>3600</v>
      </c>
      <c r="B884" s="88">
        <v>44971</v>
      </c>
      <c r="C884" s="89" t="s">
        <v>5874</v>
      </c>
      <c r="D884" s="89" t="s">
        <v>5501</v>
      </c>
      <c r="E884" s="89" t="s">
        <v>4219</v>
      </c>
      <c r="F884" s="89" t="s">
        <v>4295</v>
      </c>
      <c r="G884" s="89" t="s">
        <v>4296</v>
      </c>
      <c r="H884" s="89" t="s">
        <v>4297</v>
      </c>
      <c r="I884" s="89">
        <v>2.9</v>
      </c>
      <c r="J884" s="90" t="s">
        <v>4308</v>
      </c>
      <c r="K884" s="90" t="s">
        <v>4492</v>
      </c>
      <c r="L884" s="90" t="s">
        <v>4535</v>
      </c>
      <c r="M884" s="88">
        <v>45107</v>
      </c>
    </row>
    <row r="885" spans="1:13" ht="45" x14ac:dyDescent="0.25">
      <c r="A885" s="89">
        <v>165</v>
      </c>
      <c r="B885" s="88">
        <v>44978</v>
      </c>
      <c r="C885" s="89" t="s">
        <v>5875</v>
      </c>
      <c r="D885" s="89" t="s">
        <v>5501</v>
      </c>
      <c r="E885" s="89" t="s">
        <v>4203</v>
      </c>
      <c r="F885" s="89" t="s">
        <v>4295</v>
      </c>
      <c r="G885" s="89" t="s">
        <v>4296</v>
      </c>
      <c r="H885" s="89" t="s">
        <v>4297</v>
      </c>
      <c r="I885" s="89">
        <v>7.6</v>
      </c>
      <c r="J885" s="90" t="s">
        <v>4361</v>
      </c>
      <c r="K885" s="90" t="s">
        <v>4362</v>
      </c>
      <c r="L885" s="90" t="s">
        <v>5164</v>
      </c>
      <c r="M885" s="88">
        <v>45261</v>
      </c>
    </row>
    <row r="886" spans="1:13" ht="33.75" x14ac:dyDescent="0.25">
      <c r="A886" s="89">
        <v>1618</v>
      </c>
      <c r="B886" s="88">
        <v>44978</v>
      </c>
      <c r="C886" s="89" t="s">
        <v>5876</v>
      </c>
      <c r="D886" s="89" t="s">
        <v>5501</v>
      </c>
      <c r="E886" s="89" t="s">
        <v>4203</v>
      </c>
      <c r="F886" s="89" t="s">
        <v>4295</v>
      </c>
      <c r="G886" s="89" t="s">
        <v>4296</v>
      </c>
      <c r="H886" s="89" t="s">
        <v>4297</v>
      </c>
      <c r="I886" s="89">
        <v>9.9</v>
      </c>
      <c r="J886" s="90" t="s">
        <v>4229</v>
      </c>
      <c r="K886" s="90" t="s">
        <v>5212</v>
      </c>
      <c r="L886" s="90" t="s">
        <v>5877</v>
      </c>
      <c r="M886" s="88">
        <v>45291</v>
      </c>
    </row>
    <row r="887" spans="1:13" ht="22.5" x14ac:dyDescent="0.25">
      <c r="A887" s="89">
        <v>3601</v>
      </c>
      <c r="B887" s="88">
        <v>44978</v>
      </c>
      <c r="C887" s="89" t="s">
        <v>5878</v>
      </c>
      <c r="D887" s="89" t="s">
        <v>5501</v>
      </c>
      <c r="E887" s="89" t="s">
        <v>4219</v>
      </c>
      <c r="F887" s="89" t="s">
        <v>4295</v>
      </c>
      <c r="G887" s="89" t="s">
        <v>4296</v>
      </c>
      <c r="H887" s="89" t="s">
        <v>4297</v>
      </c>
      <c r="I887" s="89">
        <v>9.9</v>
      </c>
      <c r="J887" s="90" t="s">
        <v>4208</v>
      </c>
      <c r="K887" s="90" t="s">
        <v>4239</v>
      </c>
      <c r="L887" s="90" t="s">
        <v>5868</v>
      </c>
      <c r="M887" s="88">
        <v>45689</v>
      </c>
    </row>
    <row r="888" spans="1:13" ht="45" x14ac:dyDescent="0.25">
      <c r="A888" s="89">
        <v>1646</v>
      </c>
      <c r="B888" s="88">
        <v>44993</v>
      </c>
      <c r="C888" s="89" t="s">
        <v>5879</v>
      </c>
      <c r="D888" s="89" t="s">
        <v>5501</v>
      </c>
      <c r="E888" s="89" t="s">
        <v>4204</v>
      </c>
      <c r="F888" s="89" t="s">
        <v>4295</v>
      </c>
      <c r="G888" s="89" t="s">
        <v>4296</v>
      </c>
      <c r="H888" s="89" t="s">
        <v>4297</v>
      </c>
      <c r="I888" s="89">
        <v>9.9</v>
      </c>
      <c r="J888" s="90" t="s">
        <v>4259</v>
      </c>
      <c r="K888" s="90" t="s">
        <v>5448</v>
      </c>
      <c r="L888" s="90" t="s">
        <v>5880</v>
      </c>
      <c r="M888" s="88">
        <v>45229</v>
      </c>
    </row>
    <row r="889" spans="1:13" ht="45" x14ac:dyDescent="0.25">
      <c r="A889" s="89">
        <v>1647</v>
      </c>
      <c r="B889" s="88">
        <v>45001</v>
      </c>
      <c r="C889" s="89" t="s">
        <v>5881</v>
      </c>
      <c r="D889" s="89" t="s">
        <v>5501</v>
      </c>
      <c r="E889" s="89" t="s">
        <v>4204</v>
      </c>
      <c r="F889" s="89" t="s">
        <v>4295</v>
      </c>
      <c r="G889" s="89" t="s">
        <v>4296</v>
      </c>
      <c r="H889" s="89" t="s">
        <v>4297</v>
      </c>
      <c r="I889" s="89">
        <v>9.9</v>
      </c>
      <c r="J889" s="90" t="s">
        <v>4205</v>
      </c>
      <c r="K889" s="90" t="s">
        <v>4687</v>
      </c>
      <c r="L889" s="90" t="s">
        <v>5882</v>
      </c>
      <c r="M889" s="88">
        <v>45229</v>
      </c>
    </row>
    <row r="890" spans="1:13" ht="45" x14ac:dyDescent="0.25">
      <c r="A890" s="89">
        <v>1648</v>
      </c>
      <c r="B890" s="88">
        <v>45001</v>
      </c>
      <c r="C890" s="89" t="s">
        <v>5883</v>
      </c>
      <c r="D890" s="89" t="s">
        <v>5501</v>
      </c>
      <c r="E890" s="89" t="s">
        <v>4204</v>
      </c>
      <c r="F890" s="89" t="s">
        <v>4295</v>
      </c>
      <c r="G890" s="89" t="s">
        <v>4296</v>
      </c>
      <c r="H890" s="89" t="s">
        <v>4297</v>
      </c>
      <c r="I890" s="89">
        <v>9.9</v>
      </c>
      <c r="J890" s="90" t="s">
        <v>4205</v>
      </c>
      <c r="K890" s="90" t="s">
        <v>4687</v>
      </c>
      <c r="L890" s="90" t="s">
        <v>5884</v>
      </c>
      <c r="M890" s="88">
        <v>45229</v>
      </c>
    </row>
    <row r="891" spans="1:13" ht="33.75" x14ac:dyDescent="0.25">
      <c r="A891" s="89">
        <v>1649</v>
      </c>
      <c r="B891" s="88">
        <v>45001</v>
      </c>
      <c r="C891" s="89" t="s">
        <v>5885</v>
      </c>
      <c r="D891" s="89" t="s">
        <v>5501</v>
      </c>
      <c r="E891" s="89" t="s">
        <v>4204</v>
      </c>
      <c r="F891" s="89" t="s">
        <v>4295</v>
      </c>
      <c r="G891" s="89" t="s">
        <v>4296</v>
      </c>
      <c r="H891" s="89" t="s">
        <v>4297</v>
      </c>
      <c r="I891" s="89">
        <v>9.9</v>
      </c>
      <c r="J891" s="90" t="s">
        <v>4224</v>
      </c>
      <c r="K891" s="90" t="s">
        <v>4683</v>
      </c>
      <c r="L891" s="90" t="s">
        <v>5886</v>
      </c>
      <c r="M891" s="88">
        <v>45229</v>
      </c>
    </row>
    <row r="892" spans="1:13" ht="22.5" x14ac:dyDescent="0.25">
      <c r="A892" s="89">
        <v>3603</v>
      </c>
      <c r="B892" s="88">
        <v>45001</v>
      </c>
      <c r="C892" s="89" t="s">
        <v>5887</v>
      </c>
      <c r="D892" s="89" t="s">
        <v>5501</v>
      </c>
      <c r="E892" s="89" t="s">
        <v>4219</v>
      </c>
      <c r="F892" s="89" t="s">
        <v>4295</v>
      </c>
      <c r="G892" s="89" t="s">
        <v>4296</v>
      </c>
      <c r="H892" s="89" t="s">
        <v>4297</v>
      </c>
      <c r="I892" s="89">
        <v>9.9</v>
      </c>
      <c r="J892" s="90" t="s">
        <v>4208</v>
      </c>
      <c r="K892" s="90" t="s">
        <v>4209</v>
      </c>
      <c r="L892" s="90" t="s">
        <v>5868</v>
      </c>
      <c r="M892" s="88">
        <v>45807</v>
      </c>
    </row>
    <row r="893" spans="1:13" ht="22.5" x14ac:dyDescent="0.25">
      <c r="A893" s="89">
        <v>1568</v>
      </c>
      <c r="B893" s="88">
        <v>45014</v>
      </c>
      <c r="C893" s="89" t="s">
        <v>5888</v>
      </c>
      <c r="D893" s="89" t="s">
        <v>5501</v>
      </c>
      <c r="E893" s="89" t="s">
        <v>4204</v>
      </c>
      <c r="F893" s="89" t="s">
        <v>4295</v>
      </c>
      <c r="G893" s="89" t="s">
        <v>4296</v>
      </c>
      <c r="H893" s="89" t="s">
        <v>4297</v>
      </c>
      <c r="I893" s="89">
        <v>200</v>
      </c>
      <c r="J893" s="90" t="s">
        <v>4224</v>
      </c>
      <c r="K893" s="90" t="s">
        <v>4265</v>
      </c>
      <c r="L893" s="90" t="s">
        <v>5889</v>
      </c>
      <c r="M893" s="88">
        <v>46022</v>
      </c>
    </row>
    <row r="894" spans="1:13" ht="45" x14ac:dyDescent="0.25">
      <c r="A894" s="89">
        <v>1645</v>
      </c>
      <c r="B894" s="88">
        <v>45014</v>
      </c>
      <c r="C894" s="89" t="s">
        <v>5890</v>
      </c>
      <c r="D894" s="89" t="s">
        <v>5501</v>
      </c>
      <c r="E894" s="89" t="s">
        <v>4204</v>
      </c>
      <c r="F894" s="89" t="s">
        <v>4295</v>
      </c>
      <c r="G894" s="89" t="s">
        <v>4296</v>
      </c>
      <c r="H894" s="89" t="s">
        <v>4297</v>
      </c>
      <c r="I894" s="89">
        <v>9.9</v>
      </c>
      <c r="J894" s="90" t="s">
        <v>4205</v>
      </c>
      <c r="K894" s="90" t="s">
        <v>4264</v>
      </c>
      <c r="L894" s="90" t="s">
        <v>5891</v>
      </c>
      <c r="M894" s="88">
        <v>45229</v>
      </c>
    </row>
    <row r="895" spans="1:13" ht="22.5" x14ac:dyDescent="0.25">
      <c r="A895" s="89">
        <v>3604</v>
      </c>
      <c r="B895" s="88">
        <v>45014</v>
      </c>
      <c r="C895" s="89" t="s">
        <v>5892</v>
      </c>
      <c r="D895" s="89" t="s">
        <v>5501</v>
      </c>
      <c r="E895" s="89" t="s">
        <v>4219</v>
      </c>
      <c r="F895" s="89" t="s">
        <v>4295</v>
      </c>
      <c r="G895" s="89" t="s">
        <v>4296</v>
      </c>
      <c r="H895" s="89" t="s">
        <v>4297</v>
      </c>
      <c r="I895" s="89">
        <v>9.9</v>
      </c>
      <c r="J895" s="90" t="s">
        <v>4208</v>
      </c>
      <c r="K895" s="90" t="s">
        <v>5429</v>
      </c>
      <c r="L895" s="90" t="s">
        <v>5868</v>
      </c>
      <c r="M895" s="88">
        <v>45746</v>
      </c>
    </row>
    <row r="896" spans="1:13" ht="22.5" x14ac:dyDescent="0.25">
      <c r="A896" s="89">
        <v>3605</v>
      </c>
      <c r="B896" s="88">
        <v>45014</v>
      </c>
      <c r="C896" s="89" t="s">
        <v>5893</v>
      </c>
      <c r="D896" s="89" t="s">
        <v>5501</v>
      </c>
      <c r="E896" s="89" t="s">
        <v>4219</v>
      </c>
      <c r="F896" s="89" t="s">
        <v>4295</v>
      </c>
      <c r="G896" s="89" t="s">
        <v>4296</v>
      </c>
      <c r="H896" s="89" t="s">
        <v>4297</v>
      </c>
      <c r="I896" s="89">
        <v>9.9</v>
      </c>
      <c r="J896" s="90" t="s">
        <v>4208</v>
      </c>
      <c r="K896" s="90" t="s">
        <v>4211</v>
      </c>
      <c r="L896" s="90" t="s">
        <v>5868</v>
      </c>
      <c r="M896" s="88">
        <v>45807</v>
      </c>
    </row>
    <row r="897" spans="1:13" ht="22.5" x14ac:dyDescent="0.25">
      <c r="A897" s="89">
        <v>3606</v>
      </c>
      <c r="B897" s="88">
        <v>45014</v>
      </c>
      <c r="C897" s="89" t="s">
        <v>5894</v>
      </c>
      <c r="D897" s="89" t="s">
        <v>5501</v>
      </c>
      <c r="E897" s="89" t="s">
        <v>4219</v>
      </c>
      <c r="F897" s="89" t="s">
        <v>4295</v>
      </c>
      <c r="G897" s="89" t="s">
        <v>4296</v>
      </c>
      <c r="H897" s="89" t="s">
        <v>4297</v>
      </c>
      <c r="I897" s="89">
        <v>9.9</v>
      </c>
      <c r="J897" s="90" t="s">
        <v>4233</v>
      </c>
      <c r="K897" s="90" t="s">
        <v>5895</v>
      </c>
      <c r="L897" s="90" t="s">
        <v>5868</v>
      </c>
      <c r="M897" s="88">
        <v>45807</v>
      </c>
    </row>
    <row r="898" spans="1:13" ht="22.5" x14ac:dyDescent="0.25">
      <c r="A898" s="89">
        <v>3607</v>
      </c>
      <c r="B898" s="88">
        <v>45014</v>
      </c>
      <c r="C898" s="89" t="s">
        <v>5896</v>
      </c>
      <c r="D898" s="89" t="s">
        <v>5501</v>
      </c>
      <c r="E898" s="89" t="s">
        <v>4219</v>
      </c>
      <c r="F898" s="89" t="s">
        <v>4295</v>
      </c>
      <c r="G898" s="89" t="s">
        <v>4296</v>
      </c>
      <c r="H898" s="89" t="s">
        <v>4297</v>
      </c>
      <c r="I898" s="89">
        <v>9.9</v>
      </c>
      <c r="J898" s="90" t="s">
        <v>4233</v>
      </c>
      <c r="K898" s="90" t="s">
        <v>5895</v>
      </c>
      <c r="L898" s="90" t="s">
        <v>5868</v>
      </c>
      <c r="M898" s="88">
        <v>45807</v>
      </c>
    </row>
    <row r="899" spans="1:13" ht="33.75" x14ac:dyDescent="0.25">
      <c r="A899" s="89">
        <v>3608</v>
      </c>
      <c r="B899" s="88">
        <v>45014</v>
      </c>
      <c r="C899" s="89" t="s">
        <v>5897</v>
      </c>
      <c r="D899" s="89" t="s">
        <v>5501</v>
      </c>
      <c r="E899" s="89" t="s">
        <v>4204</v>
      </c>
      <c r="F899" s="89" t="s">
        <v>4295</v>
      </c>
      <c r="G899" s="89" t="s">
        <v>4296</v>
      </c>
      <c r="H899" s="89" t="s">
        <v>4297</v>
      </c>
      <c r="I899" s="89">
        <v>100</v>
      </c>
      <c r="J899" s="90" t="s">
        <v>4236</v>
      </c>
      <c r="K899" s="90" t="s">
        <v>4242</v>
      </c>
      <c r="L899" s="90" t="s">
        <v>5802</v>
      </c>
      <c r="M899" s="88">
        <v>45626</v>
      </c>
    </row>
    <row r="900" spans="1:13" ht="22.5" x14ac:dyDescent="0.25">
      <c r="A900" s="89">
        <v>1513</v>
      </c>
      <c r="B900" s="88">
        <v>45030</v>
      </c>
      <c r="C900" s="89" t="s">
        <v>5898</v>
      </c>
      <c r="D900" s="89" t="s">
        <v>5501</v>
      </c>
      <c r="E900" s="89" t="s">
        <v>4204</v>
      </c>
      <c r="F900" s="89" t="s">
        <v>4295</v>
      </c>
      <c r="G900" s="89" t="s">
        <v>4296</v>
      </c>
      <c r="H900" s="89" t="s">
        <v>4297</v>
      </c>
      <c r="I900" s="89">
        <v>40</v>
      </c>
      <c r="J900" s="90" t="s">
        <v>24</v>
      </c>
      <c r="K900" s="90" t="s">
        <v>4213</v>
      </c>
      <c r="L900" s="90" t="s">
        <v>5899</v>
      </c>
      <c r="M900" s="88">
        <v>45565</v>
      </c>
    </row>
    <row r="901" spans="1:13" ht="33.75" x14ac:dyDescent="0.25">
      <c r="A901" s="89">
        <v>3570</v>
      </c>
      <c r="B901" s="88">
        <v>45040</v>
      </c>
      <c r="C901" s="89" t="s">
        <v>5900</v>
      </c>
      <c r="D901" s="89" t="s">
        <v>5501</v>
      </c>
      <c r="E901" s="89" t="s">
        <v>4204</v>
      </c>
      <c r="F901" s="89" t="s">
        <v>4295</v>
      </c>
      <c r="G901" s="89" t="s">
        <v>4296</v>
      </c>
      <c r="H901" s="89" t="s">
        <v>4297</v>
      </c>
      <c r="I901" s="89">
        <v>80</v>
      </c>
      <c r="J901" s="90" t="s">
        <v>4254</v>
      </c>
      <c r="K901" s="90" t="s">
        <v>4276</v>
      </c>
      <c r="L901" s="90" t="s">
        <v>5500</v>
      </c>
      <c r="M901" s="88">
        <v>46022</v>
      </c>
    </row>
    <row r="902" spans="1:13" ht="33.75" x14ac:dyDescent="0.25">
      <c r="A902" s="89">
        <v>1514</v>
      </c>
      <c r="B902" s="88">
        <v>45041</v>
      </c>
      <c r="C902" s="89" t="s">
        <v>5901</v>
      </c>
      <c r="D902" s="89" t="s">
        <v>5501</v>
      </c>
      <c r="E902" s="89" t="s">
        <v>4204</v>
      </c>
      <c r="F902" s="89" t="s">
        <v>4295</v>
      </c>
      <c r="G902" s="89" t="s">
        <v>4296</v>
      </c>
      <c r="H902" s="89" t="s">
        <v>4297</v>
      </c>
      <c r="I902" s="89">
        <v>40</v>
      </c>
      <c r="J902" s="90" t="s">
        <v>4222</v>
      </c>
      <c r="K902" s="90" t="s">
        <v>5570</v>
      </c>
      <c r="L902" s="90" t="s">
        <v>5902</v>
      </c>
      <c r="M902" s="88">
        <v>45290</v>
      </c>
    </row>
    <row r="903" spans="1:13" ht="56.25" x14ac:dyDescent="0.25">
      <c r="A903" s="89">
        <v>3594</v>
      </c>
      <c r="B903" s="88">
        <v>45050</v>
      </c>
      <c r="C903" s="89" t="s">
        <v>5903</v>
      </c>
      <c r="D903" s="89" t="s">
        <v>5501</v>
      </c>
      <c r="E903" s="89" t="s">
        <v>4203</v>
      </c>
      <c r="F903" s="89" t="s">
        <v>4295</v>
      </c>
      <c r="G903" s="89" t="s">
        <v>4296</v>
      </c>
      <c r="H903" s="89" t="s">
        <v>4297</v>
      </c>
      <c r="I903" s="89">
        <v>9.9</v>
      </c>
      <c r="J903" s="90" t="s">
        <v>4227</v>
      </c>
      <c r="K903" s="90" t="s">
        <v>5055</v>
      </c>
      <c r="L903" s="90" t="s">
        <v>5904</v>
      </c>
      <c r="M903" s="88">
        <v>45291</v>
      </c>
    </row>
    <row r="904" spans="1:13" ht="56.25" x14ac:dyDescent="0.25">
      <c r="A904" s="89">
        <v>3491</v>
      </c>
      <c r="B904" s="88">
        <v>45051</v>
      </c>
      <c r="C904" s="89" t="s">
        <v>5905</v>
      </c>
      <c r="D904" s="89" t="s">
        <v>5501</v>
      </c>
      <c r="E904" s="89" t="s">
        <v>4203</v>
      </c>
      <c r="F904" s="89" t="s">
        <v>4295</v>
      </c>
      <c r="G904" s="89" t="s">
        <v>4296</v>
      </c>
      <c r="H904" s="89" t="s">
        <v>4297</v>
      </c>
      <c r="I904" s="89">
        <v>9.9</v>
      </c>
      <c r="J904" s="90" t="s">
        <v>4227</v>
      </c>
      <c r="K904" s="90" t="s">
        <v>5906</v>
      </c>
      <c r="L904" s="90" t="s">
        <v>5907</v>
      </c>
      <c r="M904" s="88">
        <v>45290</v>
      </c>
    </row>
    <row r="905" spans="1:13" x14ac:dyDescent="0.25">
      <c r="I905" s="33">
        <f>SUM(I2:I904)</f>
        <v>21494.492715000091</v>
      </c>
      <c r="J905" s="33">
        <v>387.7</v>
      </c>
      <c r="K905" s="138">
        <f>J905/I905</f>
        <v>1.8037178413121639E-2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A5708-50AA-486E-8EC2-190BA7CBCFB7}">
  <dimension ref="A1:K58"/>
  <sheetViews>
    <sheetView showGridLines="0" workbookViewId="0">
      <selection activeCell="H4" sqref="H4"/>
    </sheetView>
  </sheetViews>
  <sheetFormatPr baseColWidth="10" defaultRowHeight="15" x14ac:dyDescent="0.25"/>
  <cols>
    <col min="2" max="2" width="17" customWidth="1"/>
    <col min="3" max="7" width="13.85546875" customWidth="1"/>
    <col min="10" max="10" width="16.28515625" customWidth="1"/>
  </cols>
  <sheetData>
    <row r="1" spans="1:11" ht="22.5" x14ac:dyDescent="0.25">
      <c r="A1" s="135"/>
      <c r="B1" s="131" t="s">
        <v>5908</v>
      </c>
      <c r="C1" s="131" t="s">
        <v>5912</v>
      </c>
      <c r="D1" s="131" t="s">
        <v>5909</v>
      </c>
      <c r="E1" s="131" t="s">
        <v>5910</v>
      </c>
      <c r="F1" s="131" t="s">
        <v>5911</v>
      </c>
      <c r="G1" s="131" t="s">
        <v>5913</v>
      </c>
    </row>
    <row r="2" spans="1:11" ht="33.75" x14ac:dyDescent="0.25">
      <c r="A2" s="130"/>
      <c r="B2" s="131" t="s">
        <v>3853</v>
      </c>
      <c r="C2" s="131" t="s">
        <v>3854</v>
      </c>
      <c r="D2" s="131" t="s">
        <v>3749</v>
      </c>
      <c r="E2" s="131" t="s">
        <v>3839</v>
      </c>
      <c r="F2" s="131" t="s">
        <v>3784</v>
      </c>
      <c r="G2" s="133">
        <v>66</v>
      </c>
      <c r="J2" s="136" t="s">
        <v>5914</v>
      </c>
      <c r="K2" s="137" t="s">
        <v>5915</v>
      </c>
    </row>
    <row r="3" spans="1:11" ht="33.75" x14ac:dyDescent="0.25">
      <c r="A3" s="130"/>
      <c r="B3" s="131" t="s">
        <v>3853</v>
      </c>
      <c r="C3" s="131" t="s">
        <v>3855</v>
      </c>
      <c r="D3" s="131" t="s">
        <v>3749</v>
      </c>
      <c r="E3" s="131" t="s">
        <v>3839</v>
      </c>
      <c r="F3" s="131" t="s">
        <v>3784</v>
      </c>
      <c r="G3" s="133">
        <v>66</v>
      </c>
      <c r="J3" s="107">
        <v>66</v>
      </c>
      <c r="K3" s="107">
        <v>2</v>
      </c>
    </row>
    <row r="4" spans="1:11" ht="33.75" x14ac:dyDescent="0.25">
      <c r="A4" s="130"/>
      <c r="B4" s="131" t="s">
        <v>3752</v>
      </c>
      <c r="C4" s="131" t="s">
        <v>3782</v>
      </c>
      <c r="D4" s="131" t="s">
        <v>3781</v>
      </c>
      <c r="E4" s="131" t="s">
        <v>3783</v>
      </c>
      <c r="F4" s="131" t="s">
        <v>3784</v>
      </c>
      <c r="G4" s="133">
        <v>110</v>
      </c>
      <c r="J4" s="107">
        <v>110</v>
      </c>
      <c r="K4" s="107">
        <v>17</v>
      </c>
    </row>
    <row r="5" spans="1:11" ht="22.5" x14ac:dyDescent="0.25">
      <c r="A5" s="130"/>
      <c r="B5" s="131" t="s">
        <v>3762</v>
      </c>
      <c r="C5" s="131" t="s">
        <v>3789</v>
      </c>
      <c r="D5" s="131" t="s">
        <v>3749</v>
      </c>
      <c r="E5" s="131" t="s">
        <v>3783</v>
      </c>
      <c r="F5" s="131" t="s">
        <v>3784</v>
      </c>
      <c r="G5" s="133">
        <v>110</v>
      </c>
      <c r="J5" s="107">
        <v>220</v>
      </c>
      <c r="K5" s="107">
        <v>10</v>
      </c>
    </row>
    <row r="6" spans="1:11" ht="45" x14ac:dyDescent="0.25">
      <c r="A6" s="130"/>
      <c r="B6" s="131" t="s">
        <v>3790</v>
      </c>
      <c r="C6" s="131" t="s">
        <v>3791</v>
      </c>
      <c r="D6" s="131" t="s">
        <v>3749</v>
      </c>
      <c r="E6" s="131" t="s">
        <v>3783</v>
      </c>
      <c r="F6" s="131" t="s">
        <v>3784</v>
      </c>
      <c r="G6" s="133">
        <v>110</v>
      </c>
      <c r="J6" s="107">
        <v>230</v>
      </c>
      <c r="K6" s="107">
        <v>9</v>
      </c>
    </row>
    <row r="7" spans="1:11" ht="22.5" x14ac:dyDescent="0.25">
      <c r="A7" s="130"/>
      <c r="B7" s="131" t="s">
        <v>222</v>
      </c>
      <c r="C7" s="131" t="s">
        <v>3800</v>
      </c>
      <c r="D7" s="131" t="s">
        <v>3801</v>
      </c>
      <c r="E7" s="131" t="s">
        <v>3802</v>
      </c>
      <c r="F7" s="131" t="s">
        <v>3784</v>
      </c>
      <c r="G7" s="133">
        <v>110</v>
      </c>
      <c r="J7" s="107">
        <v>500</v>
      </c>
      <c r="K7" s="107">
        <v>15</v>
      </c>
    </row>
    <row r="8" spans="1:11" ht="22.5" x14ac:dyDescent="0.25">
      <c r="A8" s="130"/>
      <c r="B8" s="131" t="s">
        <v>3762</v>
      </c>
      <c r="C8" s="131" t="s">
        <v>3803</v>
      </c>
      <c r="D8" s="131" t="s">
        <v>3781</v>
      </c>
      <c r="E8" s="131" t="s">
        <v>3804</v>
      </c>
      <c r="F8" s="131" t="s">
        <v>3784</v>
      </c>
      <c r="G8" s="133">
        <v>110</v>
      </c>
      <c r="J8" s="107" t="s">
        <v>3715</v>
      </c>
      <c r="K8" s="107">
        <f>SUM(K3:K7)</f>
        <v>53</v>
      </c>
    </row>
    <row r="9" spans="1:11" ht="22.5" x14ac:dyDescent="0.25">
      <c r="A9" s="130"/>
      <c r="B9" s="131" t="s">
        <v>3762</v>
      </c>
      <c r="C9" s="131" t="s">
        <v>3812</v>
      </c>
      <c r="D9" s="131" t="s">
        <v>3749</v>
      </c>
      <c r="E9" s="131" t="s">
        <v>3813</v>
      </c>
      <c r="F9" s="131" t="s">
        <v>3784</v>
      </c>
      <c r="G9" s="133">
        <v>110</v>
      </c>
    </row>
    <row r="10" spans="1:11" ht="22.5" x14ac:dyDescent="0.25">
      <c r="A10" s="130"/>
      <c r="B10" s="131" t="s">
        <v>3762</v>
      </c>
      <c r="C10" s="131" t="s">
        <v>3814</v>
      </c>
      <c r="D10" s="131" t="s">
        <v>3749</v>
      </c>
      <c r="E10" s="131" t="s">
        <v>3813</v>
      </c>
      <c r="F10" s="131" t="s">
        <v>3784</v>
      </c>
      <c r="G10" s="133">
        <v>110</v>
      </c>
    </row>
    <row r="11" spans="1:11" ht="45" x14ac:dyDescent="0.25">
      <c r="A11" s="130"/>
      <c r="B11" s="131" t="s">
        <v>3790</v>
      </c>
      <c r="C11" s="131" t="s">
        <v>3820</v>
      </c>
      <c r="D11" s="131" t="s">
        <v>3749</v>
      </c>
      <c r="E11" s="131" t="s">
        <v>3821</v>
      </c>
      <c r="F11" s="131" t="s">
        <v>3784</v>
      </c>
      <c r="G11" s="133">
        <v>110</v>
      </c>
    </row>
    <row r="12" spans="1:11" ht="22.5" x14ac:dyDescent="0.25">
      <c r="A12" s="130"/>
      <c r="B12" s="131" t="s">
        <v>3824</v>
      </c>
      <c r="C12" s="131" t="s">
        <v>3825</v>
      </c>
      <c r="D12" s="131" t="s">
        <v>3781</v>
      </c>
      <c r="E12" s="131" t="s">
        <v>3813</v>
      </c>
      <c r="F12" s="131" t="s">
        <v>3784</v>
      </c>
      <c r="G12" s="133">
        <v>110</v>
      </c>
    </row>
    <row r="13" spans="1:11" ht="22.5" x14ac:dyDescent="0.25">
      <c r="A13" s="130"/>
      <c r="B13" s="131" t="s">
        <v>3762</v>
      </c>
      <c r="C13" s="131" t="s">
        <v>3826</v>
      </c>
      <c r="D13" s="131" t="s">
        <v>3749</v>
      </c>
      <c r="E13" s="131" t="s">
        <v>3813</v>
      </c>
      <c r="F13" s="131" t="s">
        <v>3784</v>
      </c>
      <c r="G13" s="133">
        <v>110</v>
      </c>
    </row>
    <row r="14" spans="1:11" ht="22.5" x14ac:dyDescent="0.25">
      <c r="A14" s="130"/>
      <c r="B14" s="131" t="s">
        <v>3777</v>
      </c>
      <c r="C14" s="131" t="s">
        <v>3833</v>
      </c>
      <c r="D14" s="131" t="s">
        <v>3749</v>
      </c>
      <c r="E14" s="131" t="s">
        <v>3813</v>
      </c>
      <c r="F14" s="131" t="s">
        <v>3784</v>
      </c>
      <c r="G14" s="133">
        <v>110</v>
      </c>
    </row>
    <row r="15" spans="1:11" ht="22.5" x14ac:dyDescent="0.25">
      <c r="A15" s="130"/>
      <c r="B15" s="131" t="s">
        <v>3762</v>
      </c>
      <c r="C15" s="131" t="s">
        <v>3834</v>
      </c>
      <c r="D15" s="131" t="s">
        <v>3749</v>
      </c>
      <c r="E15" s="131" t="s">
        <v>3813</v>
      </c>
      <c r="F15" s="131" t="s">
        <v>3784</v>
      </c>
      <c r="G15" s="133">
        <v>110</v>
      </c>
    </row>
    <row r="16" spans="1:11" ht="45" x14ac:dyDescent="0.25">
      <c r="A16" s="130"/>
      <c r="B16" s="131" t="s">
        <v>3837</v>
      </c>
      <c r="C16" s="131" t="s">
        <v>3838</v>
      </c>
      <c r="D16" s="131" t="s">
        <v>3749</v>
      </c>
      <c r="E16" s="131" t="s">
        <v>3839</v>
      </c>
      <c r="F16" s="131" t="s">
        <v>3784</v>
      </c>
      <c r="G16" s="133">
        <v>110</v>
      </c>
    </row>
    <row r="17" spans="1:7" ht="33.75" x14ac:dyDescent="0.25">
      <c r="A17" s="130"/>
      <c r="B17" s="131" t="s">
        <v>3794</v>
      </c>
      <c r="C17" s="131" t="s">
        <v>3840</v>
      </c>
      <c r="D17" s="131" t="s">
        <v>3749</v>
      </c>
      <c r="E17" s="131" t="s">
        <v>3813</v>
      </c>
      <c r="F17" s="131" t="s">
        <v>3784</v>
      </c>
      <c r="G17" s="133">
        <v>110</v>
      </c>
    </row>
    <row r="18" spans="1:7" ht="33.75" x14ac:dyDescent="0.25">
      <c r="A18" s="130"/>
      <c r="B18" s="131" t="s">
        <v>3794</v>
      </c>
      <c r="C18" s="131" t="s">
        <v>3843</v>
      </c>
      <c r="D18" s="131" t="s">
        <v>3749</v>
      </c>
      <c r="E18" s="131" t="s">
        <v>3813</v>
      </c>
      <c r="F18" s="131" t="s">
        <v>3784</v>
      </c>
      <c r="G18" s="133">
        <v>110</v>
      </c>
    </row>
    <row r="19" spans="1:7" ht="33.75" x14ac:dyDescent="0.25">
      <c r="A19" s="130"/>
      <c r="B19" s="131" t="s">
        <v>3747</v>
      </c>
      <c r="C19" s="131" t="s">
        <v>3844</v>
      </c>
      <c r="D19" s="131" t="s">
        <v>3749</v>
      </c>
      <c r="E19" s="131" t="s">
        <v>3813</v>
      </c>
      <c r="F19" s="131" t="s">
        <v>3784</v>
      </c>
      <c r="G19" s="133">
        <v>110</v>
      </c>
    </row>
    <row r="20" spans="1:7" ht="33.75" x14ac:dyDescent="0.25">
      <c r="A20" s="130"/>
      <c r="B20" s="131" t="s">
        <v>3752</v>
      </c>
      <c r="C20" s="131" t="s">
        <v>3851</v>
      </c>
      <c r="D20" s="131" t="s">
        <v>3749</v>
      </c>
      <c r="E20" s="131" t="s">
        <v>3852</v>
      </c>
      <c r="F20" s="131" t="s">
        <v>3784</v>
      </c>
      <c r="G20" s="133">
        <v>110</v>
      </c>
    </row>
    <row r="21" spans="1:7" ht="22.5" x14ac:dyDescent="0.25">
      <c r="A21" s="130"/>
      <c r="B21" s="131" t="s">
        <v>3762</v>
      </c>
      <c r="C21" s="131" t="s">
        <v>3763</v>
      </c>
      <c r="D21" s="131" t="s">
        <v>3749</v>
      </c>
      <c r="E21" s="131" t="s">
        <v>3764</v>
      </c>
      <c r="F21" s="131" t="s">
        <v>3751</v>
      </c>
      <c r="G21" s="133" t="s">
        <v>5916</v>
      </c>
    </row>
    <row r="22" spans="1:7" ht="22.5" x14ac:dyDescent="0.25">
      <c r="A22" s="130"/>
      <c r="B22" s="131" t="s">
        <v>3777</v>
      </c>
      <c r="C22" s="131" t="s">
        <v>3778</v>
      </c>
      <c r="D22" s="131" t="s">
        <v>3749</v>
      </c>
      <c r="E22" s="131" t="s">
        <v>3779</v>
      </c>
      <c r="F22" s="131" t="s">
        <v>3751</v>
      </c>
      <c r="G22" s="133">
        <v>220</v>
      </c>
    </row>
    <row r="23" spans="1:7" ht="33.75" x14ac:dyDescent="0.25">
      <c r="A23" s="130"/>
      <c r="B23" s="131" t="s">
        <v>3755</v>
      </c>
      <c r="C23" s="131" t="s">
        <v>3780</v>
      </c>
      <c r="D23" s="131" t="s">
        <v>3781</v>
      </c>
      <c r="E23" s="131" t="s">
        <v>3779</v>
      </c>
      <c r="F23" s="131" t="s">
        <v>3751</v>
      </c>
      <c r="G23" s="133">
        <v>220</v>
      </c>
    </row>
    <row r="24" spans="1:7" ht="45" x14ac:dyDescent="0.25">
      <c r="A24" s="130"/>
      <c r="B24" s="131" t="s">
        <v>3777</v>
      </c>
      <c r="C24" s="131" t="s">
        <v>3792</v>
      </c>
      <c r="D24" s="131" t="s">
        <v>3749</v>
      </c>
      <c r="E24" s="131" t="s">
        <v>3793</v>
      </c>
      <c r="F24" s="131" t="s">
        <v>3751</v>
      </c>
      <c r="G24" s="133">
        <v>220</v>
      </c>
    </row>
    <row r="25" spans="1:7" ht="33.75" x14ac:dyDescent="0.25">
      <c r="A25" s="130"/>
      <c r="B25" s="131" t="s">
        <v>3794</v>
      </c>
      <c r="C25" s="131" t="s">
        <v>3795</v>
      </c>
      <c r="D25" s="131" t="s">
        <v>3749</v>
      </c>
      <c r="E25" s="131" t="s">
        <v>3796</v>
      </c>
      <c r="F25" s="131" t="s">
        <v>3751</v>
      </c>
      <c r="G25" s="133">
        <v>220</v>
      </c>
    </row>
    <row r="26" spans="1:7" ht="33.75" x14ac:dyDescent="0.25">
      <c r="A26" s="130"/>
      <c r="B26" s="131" t="s">
        <v>3755</v>
      </c>
      <c r="C26" s="131" t="s">
        <v>3797</v>
      </c>
      <c r="D26" s="131" t="s">
        <v>3749</v>
      </c>
      <c r="E26" s="131" t="s">
        <v>3793</v>
      </c>
      <c r="F26" s="131" t="s">
        <v>3751</v>
      </c>
      <c r="G26" s="133">
        <v>220</v>
      </c>
    </row>
    <row r="27" spans="1:7" ht="33.75" x14ac:dyDescent="0.25">
      <c r="A27" s="130"/>
      <c r="B27" s="131" t="s">
        <v>3794</v>
      </c>
      <c r="C27" s="131" t="s">
        <v>3798</v>
      </c>
      <c r="D27" s="131" t="s">
        <v>3781</v>
      </c>
      <c r="E27" s="131" t="s">
        <v>3799</v>
      </c>
      <c r="F27" s="131" t="s">
        <v>3751</v>
      </c>
      <c r="G27" s="133">
        <v>220</v>
      </c>
    </row>
    <row r="28" spans="1:7" ht="56.25" x14ac:dyDescent="0.25">
      <c r="A28" s="130"/>
      <c r="B28" s="131" t="s">
        <v>3752</v>
      </c>
      <c r="C28" s="131" t="s">
        <v>3805</v>
      </c>
      <c r="D28" s="131" t="s">
        <v>3749</v>
      </c>
      <c r="E28" s="131" t="s">
        <v>3806</v>
      </c>
      <c r="F28" s="131" t="s">
        <v>3751</v>
      </c>
      <c r="G28" s="133">
        <v>220</v>
      </c>
    </row>
    <row r="29" spans="1:7" ht="33.75" x14ac:dyDescent="0.25">
      <c r="A29" s="130"/>
      <c r="B29" s="131" t="s">
        <v>3755</v>
      </c>
      <c r="C29" s="131" t="s">
        <v>3807</v>
      </c>
      <c r="D29" s="131" t="s">
        <v>3749</v>
      </c>
      <c r="E29" s="131" t="s">
        <v>3808</v>
      </c>
      <c r="F29" s="131" t="s">
        <v>3751</v>
      </c>
      <c r="G29" s="133">
        <v>220</v>
      </c>
    </row>
    <row r="30" spans="1:7" ht="78.75" x14ac:dyDescent="0.25">
      <c r="A30" s="130"/>
      <c r="B30" s="131" t="s">
        <v>3755</v>
      </c>
      <c r="C30" s="131" t="s">
        <v>3822</v>
      </c>
      <c r="D30" s="131" t="s">
        <v>3749</v>
      </c>
      <c r="E30" s="131" t="s">
        <v>3823</v>
      </c>
      <c r="F30" s="131" t="s">
        <v>3751</v>
      </c>
      <c r="G30" s="133">
        <v>220</v>
      </c>
    </row>
    <row r="31" spans="1:7" ht="33.75" x14ac:dyDescent="0.25">
      <c r="A31" s="130"/>
      <c r="B31" s="131" t="s">
        <v>3755</v>
      </c>
      <c r="C31" s="131" t="s">
        <v>3827</v>
      </c>
      <c r="D31" s="131" t="s">
        <v>3749</v>
      </c>
      <c r="E31" s="131" t="s">
        <v>3828</v>
      </c>
      <c r="F31" s="131" t="s">
        <v>3751</v>
      </c>
      <c r="G31" s="133">
        <v>220</v>
      </c>
    </row>
    <row r="32" spans="1:7" ht="33.75" x14ac:dyDescent="0.25">
      <c r="A32" s="130"/>
      <c r="B32" s="131" t="s">
        <v>3777</v>
      </c>
      <c r="C32" s="131" t="s">
        <v>3829</v>
      </c>
      <c r="D32" s="131" t="s">
        <v>3749</v>
      </c>
      <c r="E32" s="131" t="s">
        <v>3830</v>
      </c>
      <c r="F32" s="131" t="s">
        <v>3751</v>
      </c>
      <c r="G32" s="133">
        <v>220</v>
      </c>
    </row>
    <row r="33" spans="1:7" ht="33.75" x14ac:dyDescent="0.25">
      <c r="A33" s="130"/>
      <c r="B33" s="131" t="s">
        <v>3794</v>
      </c>
      <c r="C33" s="131" t="s">
        <v>3831</v>
      </c>
      <c r="D33" s="131" t="s">
        <v>3749</v>
      </c>
      <c r="E33" s="131" t="s">
        <v>3832</v>
      </c>
      <c r="F33" s="131" t="s">
        <v>3751</v>
      </c>
      <c r="G33" s="133">
        <v>220</v>
      </c>
    </row>
    <row r="34" spans="1:7" ht="33.75" x14ac:dyDescent="0.25">
      <c r="A34" s="130"/>
      <c r="B34" s="131" t="s">
        <v>3755</v>
      </c>
      <c r="C34" s="131" t="s">
        <v>3842</v>
      </c>
      <c r="D34" s="131" t="s">
        <v>3749</v>
      </c>
      <c r="E34" s="131" t="s">
        <v>3832</v>
      </c>
      <c r="F34" s="131" t="s">
        <v>3751</v>
      </c>
      <c r="G34" s="133">
        <v>220</v>
      </c>
    </row>
    <row r="35" spans="1:7" ht="33.75" x14ac:dyDescent="0.25">
      <c r="A35" s="130"/>
      <c r="B35" s="131" t="s">
        <v>3755</v>
      </c>
      <c r="C35" s="131" t="s">
        <v>3756</v>
      </c>
      <c r="D35" s="131" t="s">
        <v>3749</v>
      </c>
      <c r="E35" s="131" t="s">
        <v>3757</v>
      </c>
      <c r="F35" s="131" t="s">
        <v>3751</v>
      </c>
      <c r="G35" s="133">
        <v>230</v>
      </c>
    </row>
    <row r="36" spans="1:7" ht="33.75" x14ac:dyDescent="0.25">
      <c r="A36" s="130"/>
      <c r="B36" s="131" t="s">
        <v>3752</v>
      </c>
      <c r="C36" s="131" t="s">
        <v>3758</v>
      </c>
      <c r="D36" s="131" t="s">
        <v>3749</v>
      </c>
      <c r="E36" s="131" t="s">
        <v>3757</v>
      </c>
      <c r="F36" s="131" t="s">
        <v>3751</v>
      </c>
      <c r="G36" s="133">
        <v>230</v>
      </c>
    </row>
    <row r="37" spans="1:7" ht="33.75" x14ac:dyDescent="0.25">
      <c r="A37" s="130"/>
      <c r="B37" s="131" t="s">
        <v>3752</v>
      </c>
      <c r="C37" s="131" t="s">
        <v>3759</v>
      </c>
      <c r="D37" s="131" t="s">
        <v>3749</v>
      </c>
      <c r="E37" s="131" t="s">
        <v>3757</v>
      </c>
      <c r="F37" s="131" t="s">
        <v>3751</v>
      </c>
      <c r="G37" s="133">
        <v>230</v>
      </c>
    </row>
    <row r="38" spans="1:7" ht="33.75" x14ac:dyDescent="0.25">
      <c r="A38" s="130"/>
      <c r="B38" s="131" t="s">
        <v>3755</v>
      </c>
      <c r="C38" s="131" t="s">
        <v>3765</v>
      </c>
      <c r="D38" s="131" t="s">
        <v>3749</v>
      </c>
      <c r="E38" s="131" t="s">
        <v>3766</v>
      </c>
      <c r="F38" s="131" t="s">
        <v>3751</v>
      </c>
      <c r="G38" s="133">
        <v>230</v>
      </c>
    </row>
    <row r="39" spans="1:7" ht="33.75" x14ac:dyDescent="0.25">
      <c r="A39" s="130"/>
      <c r="B39" s="131" t="s">
        <v>3752</v>
      </c>
      <c r="C39" s="131" t="s">
        <v>3785</v>
      </c>
      <c r="D39" s="131" t="s">
        <v>3749</v>
      </c>
      <c r="E39" s="131" t="s">
        <v>3786</v>
      </c>
      <c r="F39" s="131" t="s">
        <v>3751</v>
      </c>
      <c r="G39" s="133">
        <v>230</v>
      </c>
    </row>
    <row r="40" spans="1:7" ht="33.75" x14ac:dyDescent="0.25">
      <c r="A40" s="130"/>
      <c r="B40" s="131" t="s">
        <v>3755</v>
      </c>
      <c r="C40" s="131" t="s">
        <v>3811</v>
      </c>
      <c r="D40" s="131" t="s">
        <v>3749</v>
      </c>
      <c r="E40" s="131" t="s">
        <v>3757</v>
      </c>
      <c r="F40" s="131" t="s">
        <v>3751</v>
      </c>
      <c r="G40" s="133">
        <v>230</v>
      </c>
    </row>
    <row r="41" spans="1:7" ht="33.75" x14ac:dyDescent="0.25">
      <c r="A41" s="130"/>
      <c r="B41" s="131" t="s">
        <v>3747</v>
      </c>
      <c r="C41" s="131" t="s">
        <v>3845</v>
      </c>
      <c r="D41" s="131" t="s">
        <v>3749</v>
      </c>
      <c r="E41" s="131" t="s">
        <v>3846</v>
      </c>
      <c r="F41" s="131" t="s">
        <v>3751</v>
      </c>
      <c r="G41" s="133">
        <v>230</v>
      </c>
    </row>
    <row r="42" spans="1:7" ht="33.75" x14ac:dyDescent="0.25">
      <c r="A42" s="130"/>
      <c r="B42" s="131" t="s">
        <v>3755</v>
      </c>
      <c r="C42" s="131" t="s">
        <v>3847</v>
      </c>
      <c r="D42" s="131" t="s">
        <v>3749</v>
      </c>
      <c r="E42" s="131" t="s">
        <v>3848</v>
      </c>
      <c r="F42" s="131" t="s">
        <v>3751</v>
      </c>
      <c r="G42" s="133">
        <v>230</v>
      </c>
    </row>
    <row r="43" spans="1:7" ht="33.75" x14ac:dyDescent="0.25">
      <c r="A43" s="130"/>
      <c r="B43" s="131" t="s">
        <v>3755</v>
      </c>
      <c r="C43" s="131" t="s">
        <v>3849</v>
      </c>
      <c r="D43" s="131" t="s">
        <v>3749</v>
      </c>
      <c r="E43" s="131" t="s">
        <v>3850</v>
      </c>
      <c r="F43" s="131" t="s">
        <v>3751</v>
      </c>
      <c r="G43" s="133">
        <v>230</v>
      </c>
    </row>
    <row r="44" spans="1:7" ht="33.75" x14ac:dyDescent="0.25">
      <c r="A44" s="130"/>
      <c r="B44" s="131" t="s">
        <v>3747</v>
      </c>
      <c r="C44" s="131" t="s">
        <v>3748</v>
      </c>
      <c r="D44" s="131" t="s">
        <v>3749</v>
      </c>
      <c r="E44" s="131" t="s">
        <v>3750</v>
      </c>
      <c r="F44" s="131" t="s">
        <v>3751</v>
      </c>
      <c r="G44" s="133">
        <v>500</v>
      </c>
    </row>
    <row r="45" spans="1:7" ht="33.75" x14ac:dyDescent="0.25">
      <c r="A45" s="130"/>
      <c r="B45" s="131" t="s">
        <v>3752</v>
      </c>
      <c r="C45" s="131" t="s">
        <v>3753</v>
      </c>
      <c r="D45" s="131" t="s">
        <v>3749</v>
      </c>
      <c r="E45" s="131" t="s">
        <v>3754</v>
      </c>
      <c r="F45" s="131" t="s">
        <v>3751</v>
      </c>
      <c r="G45" s="133">
        <v>500</v>
      </c>
    </row>
    <row r="46" spans="1:7" ht="78.75" x14ac:dyDescent="0.25">
      <c r="A46" s="130"/>
      <c r="B46" s="131" t="s">
        <v>3755</v>
      </c>
      <c r="C46" s="131" t="s">
        <v>3760</v>
      </c>
      <c r="D46" s="131" t="s">
        <v>3749</v>
      </c>
      <c r="E46" s="131" t="s">
        <v>3761</v>
      </c>
      <c r="F46" s="131" t="s">
        <v>3751</v>
      </c>
      <c r="G46" s="133">
        <v>500</v>
      </c>
    </row>
    <row r="47" spans="1:7" ht="56.25" x14ac:dyDescent="0.25">
      <c r="A47" s="130"/>
      <c r="B47" s="131" t="s">
        <v>3755</v>
      </c>
      <c r="C47" s="131" t="s">
        <v>3767</v>
      </c>
      <c r="D47" s="131" t="s">
        <v>3749</v>
      </c>
      <c r="E47" s="131" t="s">
        <v>3768</v>
      </c>
      <c r="F47" s="131" t="s">
        <v>3751</v>
      </c>
      <c r="G47" s="133">
        <v>500</v>
      </c>
    </row>
    <row r="48" spans="1:7" ht="33.75" x14ac:dyDescent="0.25">
      <c r="A48" s="130"/>
      <c r="B48" s="131" t="s">
        <v>3755</v>
      </c>
      <c r="C48" s="131" t="s">
        <v>3769</v>
      </c>
      <c r="D48" s="131" t="s">
        <v>3749</v>
      </c>
      <c r="E48" s="131" t="s">
        <v>3770</v>
      </c>
      <c r="F48" s="131" t="s">
        <v>3751</v>
      </c>
      <c r="G48" s="133">
        <v>500</v>
      </c>
    </row>
    <row r="49" spans="1:7" ht="78.75" x14ac:dyDescent="0.25">
      <c r="A49" s="130"/>
      <c r="B49" s="131" t="s">
        <v>3755</v>
      </c>
      <c r="C49" s="131" t="s">
        <v>3771</v>
      </c>
      <c r="D49" s="131" t="s">
        <v>3749</v>
      </c>
      <c r="E49" s="131" t="s">
        <v>3772</v>
      </c>
      <c r="F49" s="131" t="s">
        <v>3751</v>
      </c>
      <c r="G49" s="133">
        <v>500</v>
      </c>
    </row>
    <row r="50" spans="1:7" ht="33.75" x14ac:dyDescent="0.25">
      <c r="A50" s="130"/>
      <c r="B50" s="131" t="s">
        <v>3755</v>
      </c>
      <c r="C50" s="131" t="s">
        <v>3773</v>
      </c>
      <c r="D50" s="131" t="s">
        <v>3749</v>
      </c>
      <c r="E50" s="131" t="s">
        <v>3774</v>
      </c>
      <c r="F50" s="131" t="s">
        <v>3751</v>
      </c>
      <c r="G50" s="133">
        <v>500</v>
      </c>
    </row>
    <row r="51" spans="1:7" ht="33.75" x14ac:dyDescent="0.25">
      <c r="A51" s="130"/>
      <c r="B51" s="131" t="s">
        <v>3755</v>
      </c>
      <c r="C51" s="131" t="s">
        <v>3775</v>
      </c>
      <c r="D51" s="131" t="s">
        <v>3749</v>
      </c>
      <c r="E51" s="131" t="s">
        <v>3776</v>
      </c>
      <c r="F51" s="131" t="s">
        <v>3751</v>
      </c>
      <c r="G51" s="133">
        <v>500</v>
      </c>
    </row>
    <row r="52" spans="1:7" ht="33.75" x14ac:dyDescent="0.25">
      <c r="A52" s="130"/>
      <c r="B52" s="131" t="s">
        <v>3777</v>
      </c>
      <c r="C52" s="131" t="s">
        <v>3787</v>
      </c>
      <c r="D52" s="131" t="s">
        <v>3749</v>
      </c>
      <c r="E52" s="131" t="s">
        <v>3788</v>
      </c>
      <c r="F52" s="131" t="s">
        <v>3751</v>
      </c>
      <c r="G52" s="133">
        <v>500</v>
      </c>
    </row>
    <row r="53" spans="1:7" ht="33.75" x14ac:dyDescent="0.25">
      <c r="A53" s="130"/>
      <c r="B53" s="131" t="s">
        <v>3752</v>
      </c>
      <c r="C53" s="131" t="s">
        <v>3809</v>
      </c>
      <c r="D53" s="131" t="s">
        <v>3781</v>
      </c>
      <c r="E53" s="131" t="s">
        <v>3810</v>
      </c>
      <c r="F53" s="131" t="s">
        <v>3751</v>
      </c>
      <c r="G53" s="133">
        <v>500</v>
      </c>
    </row>
    <row r="54" spans="1:7" ht="33.75" x14ac:dyDescent="0.25">
      <c r="A54" s="130"/>
      <c r="B54" s="131" t="s">
        <v>3755</v>
      </c>
      <c r="C54" s="131" t="s">
        <v>3815</v>
      </c>
      <c r="D54" s="131" t="s">
        <v>3749</v>
      </c>
      <c r="E54" s="131" t="s">
        <v>3816</v>
      </c>
      <c r="F54" s="131" t="s">
        <v>3751</v>
      </c>
      <c r="G54" s="133">
        <v>500</v>
      </c>
    </row>
    <row r="55" spans="1:7" ht="33.75" x14ac:dyDescent="0.25">
      <c r="A55" s="130"/>
      <c r="B55" s="131" t="s">
        <v>3755</v>
      </c>
      <c r="C55" s="131" t="s">
        <v>3817</v>
      </c>
      <c r="D55" s="131" t="s">
        <v>3749</v>
      </c>
      <c r="E55" s="131" t="s">
        <v>3818</v>
      </c>
      <c r="F55" s="131" t="s">
        <v>3751</v>
      </c>
      <c r="G55" s="133">
        <v>500</v>
      </c>
    </row>
    <row r="56" spans="1:7" ht="33.75" x14ac:dyDescent="0.25">
      <c r="A56" s="130"/>
      <c r="B56" s="131" t="s">
        <v>3752</v>
      </c>
      <c r="C56" s="131" t="s">
        <v>3819</v>
      </c>
      <c r="D56" s="131" t="s">
        <v>3749</v>
      </c>
      <c r="E56" s="131" t="s">
        <v>3816</v>
      </c>
      <c r="F56" s="131" t="s">
        <v>3751</v>
      </c>
      <c r="G56" s="133">
        <v>500</v>
      </c>
    </row>
    <row r="57" spans="1:7" ht="33.75" x14ac:dyDescent="0.25">
      <c r="A57" s="130"/>
      <c r="B57" s="131" t="s">
        <v>3752</v>
      </c>
      <c r="C57" s="131" t="s">
        <v>3835</v>
      </c>
      <c r="D57" s="131" t="s">
        <v>3749</v>
      </c>
      <c r="E57" s="131" t="s">
        <v>3836</v>
      </c>
      <c r="F57" s="131" t="s">
        <v>3751</v>
      </c>
      <c r="G57" s="133">
        <v>500</v>
      </c>
    </row>
    <row r="58" spans="1:7" ht="33.75" x14ac:dyDescent="0.25">
      <c r="A58" s="135"/>
      <c r="B58" s="131" t="s">
        <v>3755</v>
      </c>
      <c r="C58" s="131" t="s">
        <v>3841</v>
      </c>
      <c r="D58" s="131" t="s">
        <v>3749</v>
      </c>
      <c r="E58" s="131" t="s">
        <v>3816</v>
      </c>
      <c r="F58" s="131" t="s">
        <v>3751</v>
      </c>
      <c r="G58" s="133">
        <v>500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F9F9BE-FE82-4197-A08B-5D245392D091}">
  <dimension ref="A1:R41"/>
  <sheetViews>
    <sheetView zoomScale="75" zoomScaleNormal="75" workbookViewId="0">
      <selection activeCell="D1" sqref="D1:D41"/>
    </sheetView>
  </sheetViews>
  <sheetFormatPr baseColWidth="10" defaultRowHeight="15" x14ac:dyDescent="0.25"/>
  <cols>
    <col min="3" max="3" width="23.28515625" customWidth="1"/>
    <col min="4" max="4" width="19.5703125" customWidth="1"/>
    <col min="8" max="8" width="22.28515625" customWidth="1"/>
    <col min="9" max="9" width="29" customWidth="1"/>
    <col min="10" max="10" width="25" customWidth="1"/>
  </cols>
  <sheetData>
    <row r="1" spans="1:18" x14ac:dyDescent="0.25">
      <c r="B1" t="s">
        <v>4025</v>
      </c>
      <c r="C1" t="s">
        <v>4026</v>
      </c>
      <c r="D1" t="s">
        <v>4027</v>
      </c>
      <c r="E1" t="s">
        <v>4028</v>
      </c>
      <c r="F1" t="s">
        <v>4029</v>
      </c>
      <c r="G1" t="s">
        <v>4030</v>
      </c>
      <c r="H1" t="s">
        <v>4031</v>
      </c>
      <c r="I1" t="s">
        <v>4032</v>
      </c>
      <c r="J1" t="s">
        <v>4033</v>
      </c>
      <c r="K1" t="s">
        <v>4034</v>
      </c>
      <c r="L1" t="s">
        <v>4035</v>
      </c>
      <c r="M1" t="s">
        <v>4036</v>
      </c>
      <c r="N1" t="s">
        <v>4037</v>
      </c>
      <c r="O1" t="s">
        <v>4038</v>
      </c>
      <c r="P1" t="s">
        <v>4039</v>
      </c>
      <c r="Q1" t="s">
        <v>4040</v>
      </c>
      <c r="R1" t="s">
        <v>4041</v>
      </c>
    </row>
    <row r="2" spans="1:18" ht="225" x14ac:dyDescent="0.25">
      <c r="B2" s="76" t="s">
        <v>3856</v>
      </c>
      <c r="C2" s="78">
        <v>43147</v>
      </c>
      <c r="D2" s="78">
        <v>45860</v>
      </c>
      <c r="E2" s="76" t="s">
        <v>3857</v>
      </c>
      <c r="F2" s="76" t="s">
        <v>3858</v>
      </c>
      <c r="G2" s="76" t="s">
        <v>3810</v>
      </c>
      <c r="H2" s="76" t="s">
        <v>3859</v>
      </c>
      <c r="I2" s="76" t="s">
        <v>3860</v>
      </c>
      <c r="J2" s="76" t="s">
        <v>3861</v>
      </c>
      <c r="K2" s="76" t="s">
        <v>3751</v>
      </c>
      <c r="L2" s="76">
        <v>500</v>
      </c>
      <c r="M2" s="76" t="s">
        <v>3862</v>
      </c>
      <c r="N2" s="76" t="s">
        <v>3863</v>
      </c>
      <c r="O2" s="76" t="s">
        <v>3864</v>
      </c>
      <c r="P2" s="76" t="s">
        <v>3865</v>
      </c>
      <c r="Q2" s="76" t="s">
        <v>3802</v>
      </c>
      <c r="R2" s="79" t="s">
        <v>3866</v>
      </c>
    </row>
    <row r="3" spans="1:18" ht="240" x14ac:dyDescent="0.25">
      <c r="A3" s="77"/>
      <c r="B3" s="76" t="s">
        <v>3752</v>
      </c>
      <c r="C3" s="78">
        <v>41766</v>
      </c>
      <c r="D3" s="78">
        <v>45275</v>
      </c>
      <c r="E3" s="76" t="s">
        <v>3857</v>
      </c>
      <c r="F3" s="76" t="s">
        <v>3858</v>
      </c>
      <c r="G3" s="76" t="s">
        <v>3867</v>
      </c>
      <c r="H3" s="76" t="s">
        <v>3868</v>
      </c>
      <c r="I3" s="76" t="s">
        <v>3869</v>
      </c>
      <c r="J3" s="76" t="s">
        <v>3870</v>
      </c>
      <c r="K3" s="76" t="s">
        <v>3751</v>
      </c>
      <c r="L3" s="76">
        <v>500</v>
      </c>
      <c r="M3" s="76" t="s">
        <v>3871</v>
      </c>
      <c r="N3" s="76" t="s">
        <v>3863</v>
      </c>
      <c r="O3" s="76" t="s">
        <v>3872</v>
      </c>
      <c r="P3" s="76" t="s">
        <v>3873</v>
      </c>
      <c r="Q3" s="76" t="s">
        <v>3802</v>
      </c>
      <c r="R3" s="79" t="s">
        <v>3874</v>
      </c>
    </row>
    <row r="4" spans="1:18" ht="240" x14ac:dyDescent="0.25">
      <c r="A4" s="77"/>
      <c r="B4" s="76" t="s">
        <v>3752</v>
      </c>
      <c r="C4" s="78">
        <v>41766</v>
      </c>
      <c r="D4" s="78">
        <v>45275</v>
      </c>
      <c r="E4" s="76" t="s">
        <v>3857</v>
      </c>
      <c r="F4" s="76" t="s">
        <v>3858</v>
      </c>
      <c r="G4" s="76" t="s">
        <v>3867</v>
      </c>
      <c r="H4" s="76" t="s">
        <v>3868</v>
      </c>
      <c r="I4" s="76" t="s">
        <v>3869</v>
      </c>
      <c r="J4" s="76" t="s">
        <v>3875</v>
      </c>
      <c r="K4" s="76" t="s">
        <v>3751</v>
      </c>
      <c r="L4" s="76">
        <v>500</v>
      </c>
      <c r="M4" s="76" t="s">
        <v>3876</v>
      </c>
      <c r="N4" s="76" t="s">
        <v>3863</v>
      </c>
      <c r="O4" s="76" t="s">
        <v>3872</v>
      </c>
      <c r="P4" s="76" t="s">
        <v>3873</v>
      </c>
      <c r="Q4" s="76" t="s">
        <v>3802</v>
      </c>
      <c r="R4" s="79" t="s">
        <v>3874</v>
      </c>
    </row>
    <row r="5" spans="1:18" ht="210" x14ac:dyDescent="0.25">
      <c r="A5" s="77"/>
      <c r="B5" s="76" t="s">
        <v>3752</v>
      </c>
      <c r="C5" s="78">
        <v>41380</v>
      </c>
      <c r="D5" s="78">
        <v>45056</v>
      </c>
      <c r="E5" s="76" t="s">
        <v>3877</v>
      </c>
      <c r="F5" s="76" t="s">
        <v>3858</v>
      </c>
      <c r="G5" s="76" t="s">
        <v>3757</v>
      </c>
      <c r="H5" s="76" t="s">
        <v>3878</v>
      </c>
      <c r="I5" s="76" t="s">
        <v>3879</v>
      </c>
      <c r="J5" s="76" t="s">
        <v>3880</v>
      </c>
      <c r="K5" s="76" t="s">
        <v>3751</v>
      </c>
      <c r="L5" s="76">
        <v>230</v>
      </c>
      <c r="M5" s="76" t="s">
        <v>3881</v>
      </c>
      <c r="N5" s="76" t="s">
        <v>3863</v>
      </c>
      <c r="O5" s="76" t="s">
        <v>3872</v>
      </c>
      <c r="P5" s="76" t="s">
        <v>3873</v>
      </c>
      <c r="Q5" s="76" t="s">
        <v>3802</v>
      </c>
      <c r="R5" s="79" t="s">
        <v>3882</v>
      </c>
    </row>
    <row r="6" spans="1:18" ht="210" x14ac:dyDescent="0.25">
      <c r="A6" s="77"/>
      <c r="B6" s="76" t="s">
        <v>3752</v>
      </c>
      <c r="C6" s="78">
        <v>41380</v>
      </c>
      <c r="D6" s="78">
        <v>45056</v>
      </c>
      <c r="E6" s="76" t="s">
        <v>3877</v>
      </c>
      <c r="F6" s="76" t="s">
        <v>3858</v>
      </c>
      <c r="G6" s="76" t="s">
        <v>3757</v>
      </c>
      <c r="H6" s="76" t="s">
        <v>3878</v>
      </c>
      <c r="I6" s="76" t="s">
        <v>3879</v>
      </c>
      <c r="J6" s="76" t="s">
        <v>3883</v>
      </c>
      <c r="K6" s="76" t="s">
        <v>3751</v>
      </c>
      <c r="L6" s="76">
        <v>230</v>
      </c>
      <c r="M6" s="76" t="s">
        <v>3884</v>
      </c>
      <c r="N6" s="76" t="s">
        <v>3863</v>
      </c>
      <c r="O6" s="76" t="s">
        <v>3872</v>
      </c>
      <c r="P6" s="76" t="s">
        <v>3873</v>
      </c>
      <c r="Q6" s="76" t="s">
        <v>3802</v>
      </c>
      <c r="R6" s="79" t="s">
        <v>3882</v>
      </c>
    </row>
    <row r="7" spans="1:18" ht="240" x14ac:dyDescent="0.25">
      <c r="A7" s="77"/>
      <c r="B7" s="76" t="s">
        <v>3794</v>
      </c>
      <c r="C7" s="78">
        <v>43424</v>
      </c>
      <c r="D7" s="78">
        <v>45022</v>
      </c>
      <c r="E7" s="76" t="s">
        <v>3885</v>
      </c>
      <c r="F7" s="76" t="s">
        <v>3858</v>
      </c>
      <c r="G7" s="76" t="s">
        <v>3799</v>
      </c>
      <c r="H7" s="76" t="s">
        <v>3886</v>
      </c>
      <c r="I7" s="76" t="s">
        <v>3887</v>
      </c>
      <c r="J7" s="76" t="s">
        <v>3888</v>
      </c>
      <c r="K7" s="76" t="s">
        <v>3751</v>
      </c>
      <c r="L7" s="76">
        <v>220</v>
      </c>
      <c r="M7" s="76" t="s">
        <v>3889</v>
      </c>
      <c r="N7" s="76" t="s">
        <v>3863</v>
      </c>
      <c r="O7" s="76" t="s">
        <v>3872</v>
      </c>
      <c r="P7" s="76" t="s">
        <v>3890</v>
      </c>
      <c r="Q7" s="76" t="s">
        <v>3802</v>
      </c>
      <c r="R7" s="79" t="s">
        <v>3891</v>
      </c>
    </row>
    <row r="8" spans="1:18" ht="240" x14ac:dyDescent="0.25">
      <c r="A8" s="77"/>
      <c r="B8" s="76" t="s">
        <v>3794</v>
      </c>
      <c r="C8" s="78">
        <v>43424</v>
      </c>
      <c r="D8" s="78">
        <v>45022</v>
      </c>
      <c r="E8" s="76" t="s">
        <v>3885</v>
      </c>
      <c r="F8" s="76" t="s">
        <v>3858</v>
      </c>
      <c r="G8" s="76" t="s">
        <v>3799</v>
      </c>
      <c r="H8" s="76" t="s">
        <v>3886</v>
      </c>
      <c r="I8" s="76" t="s">
        <v>3887</v>
      </c>
      <c r="J8" s="76" t="s">
        <v>3892</v>
      </c>
      <c r="K8" s="76" t="s">
        <v>3751</v>
      </c>
      <c r="L8" s="76">
        <v>220</v>
      </c>
      <c r="M8" s="76" t="s">
        <v>3893</v>
      </c>
      <c r="N8" s="76" t="s">
        <v>3863</v>
      </c>
      <c r="O8" s="76" t="s">
        <v>3864</v>
      </c>
      <c r="P8" s="76" t="s">
        <v>3894</v>
      </c>
      <c r="Q8" s="76" t="s">
        <v>3895</v>
      </c>
      <c r="R8" s="79" t="s">
        <v>3891</v>
      </c>
    </row>
    <row r="9" spans="1:18" ht="210" x14ac:dyDescent="0.25">
      <c r="A9" s="77"/>
      <c r="B9" s="76" t="s">
        <v>3752</v>
      </c>
      <c r="C9" s="78">
        <v>42047</v>
      </c>
      <c r="D9" s="78">
        <v>45231</v>
      </c>
      <c r="E9" s="76" t="s">
        <v>3857</v>
      </c>
      <c r="F9" s="76" t="s">
        <v>3858</v>
      </c>
      <c r="G9" s="76" t="s">
        <v>3816</v>
      </c>
      <c r="H9" s="76" t="s">
        <v>3896</v>
      </c>
      <c r="I9" s="76" t="s">
        <v>3897</v>
      </c>
      <c r="J9" s="76" t="s">
        <v>3898</v>
      </c>
      <c r="K9" s="76" t="s">
        <v>3751</v>
      </c>
      <c r="L9" s="76">
        <v>500</v>
      </c>
      <c r="M9" s="76" t="s">
        <v>3899</v>
      </c>
      <c r="N9" s="76" t="s">
        <v>3863</v>
      </c>
      <c r="O9" s="76" t="s">
        <v>3872</v>
      </c>
      <c r="P9" s="76" t="s">
        <v>3873</v>
      </c>
      <c r="Q9" s="76" t="s">
        <v>3900</v>
      </c>
      <c r="R9" s="79" t="s">
        <v>3901</v>
      </c>
    </row>
    <row r="10" spans="1:18" ht="210" x14ac:dyDescent="0.25">
      <c r="A10" s="77"/>
      <c r="B10" s="76" t="s">
        <v>3752</v>
      </c>
      <c r="C10" s="78">
        <v>42047</v>
      </c>
      <c r="D10" s="78">
        <v>45231</v>
      </c>
      <c r="E10" s="76" t="s">
        <v>3857</v>
      </c>
      <c r="F10" s="76" t="s">
        <v>3858</v>
      </c>
      <c r="G10" s="76" t="s">
        <v>3816</v>
      </c>
      <c r="H10" s="76" t="s">
        <v>3896</v>
      </c>
      <c r="I10" s="76" t="s">
        <v>3897</v>
      </c>
      <c r="J10" s="76" t="s">
        <v>3902</v>
      </c>
      <c r="K10" s="76" t="s">
        <v>3751</v>
      </c>
      <c r="L10" s="76">
        <v>230</v>
      </c>
      <c r="M10" s="76" t="s">
        <v>3903</v>
      </c>
      <c r="N10" s="76" t="s">
        <v>3863</v>
      </c>
      <c r="O10" s="76" t="s">
        <v>3872</v>
      </c>
      <c r="P10" s="76" t="s">
        <v>3873</v>
      </c>
      <c r="Q10" s="76" t="s">
        <v>3900</v>
      </c>
      <c r="R10" s="79" t="s">
        <v>3901</v>
      </c>
    </row>
    <row r="11" spans="1:18" ht="210" x14ac:dyDescent="0.25">
      <c r="A11" s="77"/>
      <c r="B11" s="76" t="s">
        <v>3752</v>
      </c>
      <c r="C11" s="78">
        <v>42047</v>
      </c>
      <c r="D11" s="78">
        <v>45231</v>
      </c>
      <c r="E11" s="76" t="s">
        <v>3857</v>
      </c>
      <c r="F11" s="76" t="s">
        <v>3858</v>
      </c>
      <c r="G11" s="76" t="s">
        <v>3816</v>
      </c>
      <c r="H11" s="76" t="s">
        <v>3896</v>
      </c>
      <c r="I11" s="76" t="s">
        <v>3897</v>
      </c>
      <c r="J11" s="76" t="s">
        <v>3904</v>
      </c>
      <c r="K11" s="76" t="s">
        <v>3751</v>
      </c>
      <c r="L11" s="76">
        <v>500</v>
      </c>
      <c r="M11" s="76" t="s">
        <v>3905</v>
      </c>
      <c r="N11" s="76" t="s">
        <v>3863</v>
      </c>
      <c r="O11" s="76" t="s">
        <v>3864</v>
      </c>
      <c r="P11" s="76" t="s">
        <v>3894</v>
      </c>
      <c r="Q11" s="76" t="s">
        <v>3900</v>
      </c>
      <c r="R11" s="79" t="s">
        <v>3901</v>
      </c>
    </row>
    <row r="12" spans="1:18" ht="210" x14ac:dyDescent="0.25">
      <c r="A12" s="77"/>
      <c r="B12" s="76" t="s">
        <v>3752</v>
      </c>
      <c r="C12" s="78">
        <v>42047</v>
      </c>
      <c r="D12" s="78">
        <v>45231</v>
      </c>
      <c r="E12" s="76" t="s">
        <v>3857</v>
      </c>
      <c r="F12" s="76" t="s">
        <v>3858</v>
      </c>
      <c r="G12" s="76" t="s">
        <v>3816</v>
      </c>
      <c r="H12" s="76" t="s">
        <v>3896</v>
      </c>
      <c r="I12" s="76" t="s">
        <v>3897</v>
      </c>
      <c r="J12" s="76" t="s">
        <v>3906</v>
      </c>
      <c r="K12" s="76" t="s">
        <v>3751</v>
      </c>
      <c r="L12" s="76">
        <v>500</v>
      </c>
      <c r="M12" s="76" t="s">
        <v>3907</v>
      </c>
      <c r="N12" s="76" t="s">
        <v>3863</v>
      </c>
      <c r="O12" s="76" t="s">
        <v>3872</v>
      </c>
      <c r="P12" s="76" t="s">
        <v>3873</v>
      </c>
      <c r="Q12" s="76" t="s">
        <v>3900</v>
      </c>
      <c r="R12" s="79" t="s">
        <v>3901</v>
      </c>
    </row>
    <row r="13" spans="1:18" ht="270" x14ac:dyDescent="0.25">
      <c r="A13" s="77"/>
      <c r="B13" s="76" t="s">
        <v>3908</v>
      </c>
      <c r="C13" s="78">
        <v>42696</v>
      </c>
      <c r="D13" s="78">
        <v>45110</v>
      </c>
      <c r="E13" s="76" t="s">
        <v>3857</v>
      </c>
      <c r="F13" s="76" t="s">
        <v>3858</v>
      </c>
      <c r="G13" s="76" t="s">
        <v>3909</v>
      </c>
      <c r="H13" s="76" t="s">
        <v>3910</v>
      </c>
      <c r="I13" s="76" t="s">
        <v>3911</v>
      </c>
      <c r="J13" s="76" t="s">
        <v>3912</v>
      </c>
      <c r="K13" s="76" t="s">
        <v>3751</v>
      </c>
      <c r="L13" s="76">
        <v>500</v>
      </c>
      <c r="M13" s="76" t="s">
        <v>3913</v>
      </c>
      <c r="N13" s="76" t="s">
        <v>3863</v>
      </c>
      <c r="O13" s="76" t="s">
        <v>3872</v>
      </c>
      <c r="P13" s="76" t="s">
        <v>3873</v>
      </c>
      <c r="Q13" s="76" t="s">
        <v>3802</v>
      </c>
      <c r="R13" s="79" t="s">
        <v>3914</v>
      </c>
    </row>
    <row r="14" spans="1:18" ht="210" x14ac:dyDescent="0.25">
      <c r="A14" s="77"/>
      <c r="B14" s="76" t="s">
        <v>3915</v>
      </c>
      <c r="C14" s="78">
        <v>43439</v>
      </c>
      <c r="D14" s="78">
        <v>45112</v>
      </c>
      <c r="E14" s="76" t="s">
        <v>3885</v>
      </c>
      <c r="F14" s="76" t="s">
        <v>3858</v>
      </c>
      <c r="G14" s="76" t="s">
        <v>3776</v>
      </c>
      <c r="H14" s="76" t="s">
        <v>3916</v>
      </c>
      <c r="I14" s="76" t="s">
        <v>3917</v>
      </c>
      <c r="J14" s="76" t="s">
        <v>3916</v>
      </c>
      <c r="K14" s="76" t="s">
        <v>3751</v>
      </c>
      <c r="L14" s="76">
        <v>500</v>
      </c>
      <c r="M14" s="76" t="s">
        <v>3918</v>
      </c>
      <c r="N14" s="76" t="s">
        <v>3863</v>
      </c>
      <c r="O14" s="76" t="s">
        <v>3872</v>
      </c>
      <c r="P14" s="76" t="s">
        <v>3873</v>
      </c>
      <c r="Q14" s="76" t="s">
        <v>3802</v>
      </c>
      <c r="R14" s="79" t="s">
        <v>3919</v>
      </c>
    </row>
    <row r="15" spans="1:18" ht="285" x14ac:dyDescent="0.25">
      <c r="A15" s="77"/>
      <c r="B15" s="76" t="s">
        <v>3915</v>
      </c>
      <c r="C15" s="78">
        <v>42928</v>
      </c>
      <c r="D15" s="78">
        <v>45096</v>
      </c>
      <c r="E15" s="76" t="s">
        <v>3920</v>
      </c>
      <c r="F15" s="76" t="s">
        <v>3858</v>
      </c>
      <c r="G15" s="76" t="s">
        <v>3779</v>
      </c>
      <c r="H15" s="76" t="s">
        <v>3921</v>
      </c>
      <c r="I15" s="76" t="s">
        <v>3922</v>
      </c>
      <c r="J15" s="76" t="s">
        <v>3923</v>
      </c>
      <c r="K15" s="76" t="s">
        <v>3751</v>
      </c>
      <c r="L15" s="76">
        <v>220</v>
      </c>
      <c r="M15" s="76" t="s">
        <v>3924</v>
      </c>
      <c r="N15" s="76" t="s">
        <v>3863</v>
      </c>
      <c r="O15" s="76" t="s">
        <v>3872</v>
      </c>
      <c r="P15" s="76" t="s">
        <v>3873</v>
      </c>
      <c r="Q15" s="76" t="s">
        <v>3802</v>
      </c>
      <c r="R15" s="79" t="s">
        <v>3925</v>
      </c>
    </row>
    <row r="16" spans="1:18" ht="285" x14ac:dyDescent="0.25">
      <c r="A16" s="77"/>
      <c r="B16" s="76" t="s">
        <v>3915</v>
      </c>
      <c r="C16" s="78">
        <v>42928</v>
      </c>
      <c r="D16" s="78">
        <v>45096</v>
      </c>
      <c r="E16" s="76" t="s">
        <v>3920</v>
      </c>
      <c r="F16" s="76" t="s">
        <v>3858</v>
      </c>
      <c r="G16" s="76" t="s">
        <v>3779</v>
      </c>
      <c r="H16" s="76" t="s">
        <v>3921</v>
      </c>
      <c r="I16" s="76" t="s">
        <v>3922</v>
      </c>
      <c r="J16" s="76" t="s">
        <v>3926</v>
      </c>
      <c r="K16" s="76" t="s">
        <v>3751</v>
      </c>
      <c r="L16" s="76">
        <v>220</v>
      </c>
      <c r="M16" s="76" t="s">
        <v>3927</v>
      </c>
      <c r="N16" s="76" t="s">
        <v>3863</v>
      </c>
      <c r="O16" s="76" t="s">
        <v>3872</v>
      </c>
      <c r="P16" s="76" t="s">
        <v>3873</v>
      </c>
      <c r="Q16" s="76" t="s">
        <v>3802</v>
      </c>
      <c r="R16" s="79" t="s">
        <v>3925</v>
      </c>
    </row>
    <row r="17" spans="1:18" ht="225" x14ac:dyDescent="0.25">
      <c r="A17" s="77"/>
      <c r="B17" s="76" t="s">
        <v>3752</v>
      </c>
      <c r="C17" s="78">
        <v>42359</v>
      </c>
      <c r="D17" s="78">
        <v>45000</v>
      </c>
      <c r="E17" s="76" t="s">
        <v>3857</v>
      </c>
      <c r="F17" s="76" t="s">
        <v>3858</v>
      </c>
      <c r="G17" s="76" t="s">
        <v>3783</v>
      </c>
      <c r="H17" s="76" t="s">
        <v>3782</v>
      </c>
      <c r="I17" s="76" t="s">
        <v>3928</v>
      </c>
      <c r="J17" s="76" t="s">
        <v>3929</v>
      </c>
      <c r="K17" s="76" t="s">
        <v>3784</v>
      </c>
      <c r="L17" s="76">
        <v>110</v>
      </c>
      <c r="M17" s="76" t="s">
        <v>3930</v>
      </c>
      <c r="N17" s="76" t="s">
        <v>3863</v>
      </c>
      <c r="O17" s="76" t="s">
        <v>3864</v>
      </c>
      <c r="P17" s="76" t="s">
        <v>3894</v>
      </c>
      <c r="Q17" s="76" t="s">
        <v>3802</v>
      </c>
      <c r="R17" s="79" t="s">
        <v>3931</v>
      </c>
    </row>
    <row r="18" spans="1:18" ht="225" x14ac:dyDescent="0.25">
      <c r="A18" s="77"/>
      <c r="B18" s="76" t="s">
        <v>3752</v>
      </c>
      <c r="C18" s="78">
        <v>42359</v>
      </c>
      <c r="D18" s="78">
        <v>44995</v>
      </c>
      <c r="E18" s="76" t="s">
        <v>3857</v>
      </c>
      <c r="F18" s="76" t="s">
        <v>3858</v>
      </c>
      <c r="G18" s="76" t="s">
        <v>3783</v>
      </c>
      <c r="H18" s="76" t="s">
        <v>3782</v>
      </c>
      <c r="I18" s="76" t="s">
        <v>3928</v>
      </c>
      <c r="J18" s="76" t="s">
        <v>3932</v>
      </c>
      <c r="K18" s="76" t="s">
        <v>3784</v>
      </c>
      <c r="L18" s="76">
        <v>110</v>
      </c>
      <c r="M18" s="76" t="s">
        <v>3933</v>
      </c>
      <c r="N18" s="76" t="s">
        <v>3863</v>
      </c>
      <c r="O18" s="76" t="s">
        <v>3864</v>
      </c>
      <c r="P18" s="76" t="s">
        <v>3894</v>
      </c>
      <c r="Q18" s="76" t="s">
        <v>3802</v>
      </c>
      <c r="R18" s="79" t="s">
        <v>3931</v>
      </c>
    </row>
    <row r="19" spans="1:18" ht="315" x14ac:dyDescent="0.25">
      <c r="A19" s="77"/>
      <c r="B19" s="76" t="s">
        <v>3934</v>
      </c>
      <c r="C19" s="78">
        <v>43858</v>
      </c>
      <c r="D19" s="78">
        <v>45229</v>
      </c>
      <c r="E19" s="76" t="s">
        <v>3935</v>
      </c>
      <c r="F19" s="76" t="s">
        <v>3858</v>
      </c>
      <c r="G19" s="76" t="s">
        <v>3813</v>
      </c>
      <c r="H19" s="76" t="s">
        <v>3936</v>
      </c>
      <c r="I19" s="76" t="s">
        <v>3937</v>
      </c>
      <c r="J19" s="76" t="s">
        <v>3938</v>
      </c>
      <c r="K19" s="76" t="s">
        <v>3784</v>
      </c>
      <c r="L19" s="76">
        <v>110</v>
      </c>
      <c r="M19" s="76" t="s">
        <v>3939</v>
      </c>
      <c r="N19" s="76" t="s">
        <v>3863</v>
      </c>
      <c r="O19" s="76" t="s">
        <v>3872</v>
      </c>
      <c r="P19" s="76" t="s">
        <v>3873</v>
      </c>
      <c r="Q19" s="76" t="s">
        <v>3802</v>
      </c>
      <c r="R19" s="79" t="s">
        <v>3940</v>
      </c>
    </row>
    <row r="20" spans="1:18" ht="315" x14ac:dyDescent="0.25">
      <c r="A20" s="77"/>
      <c r="B20" s="76" t="s">
        <v>3934</v>
      </c>
      <c r="C20" s="78">
        <v>43858</v>
      </c>
      <c r="D20" s="78">
        <v>45229</v>
      </c>
      <c r="E20" s="76" t="s">
        <v>3935</v>
      </c>
      <c r="F20" s="76" t="s">
        <v>3858</v>
      </c>
      <c r="G20" s="76" t="s">
        <v>3813</v>
      </c>
      <c r="H20" s="76" t="s">
        <v>3936</v>
      </c>
      <c r="I20" s="76" t="s">
        <v>3937</v>
      </c>
      <c r="J20" s="76" t="s">
        <v>3941</v>
      </c>
      <c r="K20" s="76" t="s">
        <v>3784</v>
      </c>
      <c r="L20" s="76">
        <v>110</v>
      </c>
      <c r="M20" s="76" t="s">
        <v>3942</v>
      </c>
      <c r="N20" s="76" t="s">
        <v>3863</v>
      </c>
      <c r="O20" s="76" t="s">
        <v>3872</v>
      </c>
      <c r="P20" s="76" t="s">
        <v>3873</v>
      </c>
      <c r="Q20" s="76" t="s">
        <v>3802</v>
      </c>
      <c r="R20" s="79" t="s">
        <v>3940</v>
      </c>
    </row>
    <row r="21" spans="1:18" ht="315" x14ac:dyDescent="0.25">
      <c r="A21" s="77"/>
      <c r="B21" s="76" t="s">
        <v>3934</v>
      </c>
      <c r="C21" s="78">
        <v>43858</v>
      </c>
      <c r="D21" s="78">
        <v>45229</v>
      </c>
      <c r="E21" s="76" t="s">
        <v>3935</v>
      </c>
      <c r="F21" s="76" t="s">
        <v>3858</v>
      </c>
      <c r="G21" s="76" t="s">
        <v>3813</v>
      </c>
      <c r="H21" s="76" t="s">
        <v>3936</v>
      </c>
      <c r="I21" s="76" t="s">
        <v>3937</v>
      </c>
      <c r="J21" s="76" t="s">
        <v>3943</v>
      </c>
      <c r="K21" s="76" t="s">
        <v>3784</v>
      </c>
      <c r="L21" s="76">
        <v>110</v>
      </c>
      <c r="M21" s="76" t="s">
        <v>3944</v>
      </c>
      <c r="N21" s="76" t="s">
        <v>3863</v>
      </c>
      <c r="O21" s="76" t="s">
        <v>3872</v>
      </c>
      <c r="P21" s="76" t="s">
        <v>3873</v>
      </c>
      <c r="Q21" s="76" t="s">
        <v>3802</v>
      </c>
      <c r="R21" s="79" t="s">
        <v>3940</v>
      </c>
    </row>
    <row r="22" spans="1:18" ht="315" x14ac:dyDescent="0.25">
      <c r="A22" s="77"/>
      <c r="B22" s="76" t="s">
        <v>3934</v>
      </c>
      <c r="C22" s="78">
        <v>43858</v>
      </c>
      <c r="D22" s="78">
        <v>45229</v>
      </c>
      <c r="E22" s="76" t="s">
        <v>3935</v>
      </c>
      <c r="F22" s="76" t="s">
        <v>3858</v>
      </c>
      <c r="G22" s="76" t="s">
        <v>3813</v>
      </c>
      <c r="H22" s="76" t="s">
        <v>3936</v>
      </c>
      <c r="I22" s="76" t="s">
        <v>3937</v>
      </c>
      <c r="J22" s="76" t="s">
        <v>3945</v>
      </c>
      <c r="K22" s="76" t="s">
        <v>3784</v>
      </c>
      <c r="L22" s="76">
        <v>110</v>
      </c>
      <c r="M22" s="76" t="s">
        <v>3946</v>
      </c>
      <c r="N22" s="76" t="s">
        <v>3863</v>
      </c>
      <c r="O22" s="76" t="s">
        <v>3872</v>
      </c>
      <c r="P22" s="76" t="s">
        <v>3873</v>
      </c>
      <c r="Q22" s="76" t="s">
        <v>3802</v>
      </c>
      <c r="R22" s="79" t="s">
        <v>3940</v>
      </c>
    </row>
    <row r="23" spans="1:18" ht="315" x14ac:dyDescent="0.25">
      <c r="A23" s="77"/>
      <c r="B23" s="76" t="s">
        <v>3934</v>
      </c>
      <c r="C23" s="78">
        <v>43858</v>
      </c>
      <c r="D23" s="78">
        <v>45229</v>
      </c>
      <c r="E23" s="76" t="s">
        <v>3935</v>
      </c>
      <c r="F23" s="76" t="s">
        <v>3858</v>
      </c>
      <c r="G23" s="76" t="s">
        <v>3813</v>
      </c>
      <c r="H23" s="76" t="s">
        <v>3936</v>
      </c>
      <c r="I23" s="76" t="s">
        <v>3937</v>
      </c>
      <c r="J23" s="76" t="s">
        <v>3947</v>
      </c>
      <c r="K23" s="76" t="s">
        <v>3784</v>
      </c>
      <c r="L23" s="76">
        <v>110</v>
      </c>
      <c r="M23" s="76" t="s">
        <v>3948</v>
      </c>
      <c r="N23" s="76" t="s">
        <v>3863</v>
      </c>
      <c r="O23" s="76" t="s">
        <v>3872</v>
      </c>
      <c r="P23" s="76" t="s">
        <v>3873</v>
      </c>
      <c r="Q23" s="76" t="s">
        <v>3802</v>
      </c>
      <c r="R23" s="79" t="s">
        <v>3940</v>
      </c>
    </row>
    <row r="24" spans="1:18" ht="255" x14ac:dyDescent="0.25">
      <c r="A24" s="77"/>
      <c r="B24" s="76" t="s">
        <v>3949</v>
      </c>
      <c r="C24" s="78">
        <v>43761</v>
      </c>
      <c r="D24" s="78">
        <v>45168</v>
      </c>
      <c r="E24" s="76" t="s">
        <v>3920</v>
      </c>
      <c r="F24" s="76" t="s">
        <v>3858</v>
      </c>
      <c r="G24" s="76" t="s">
        <v>3839</v>
      </c>
      <c r="H24" s="76" t="s">
        <v>3950</v>
      </c>
      <c r="I24" s="76" t="s">
        <v>3951</v>
      </c>
      <c r="J24" s="76" t="s">
        <v>3952</v>
      </c>
      <c r="K24" s="76" t="s">
        <v>3784</v>
      </c>
      <c r="L24" s="76">
        <v>110</v>
      </c>
      <c r="M24" s="76" t="s">
        <v>3953</v>
      </c>
      <c r="N24" s="76" t="s">
        <v>3863</v>
      </c>
      <c r="O24" s="76" t="s">
        <v>3864</v>
      </c>
      <c r="P24" s="76" t="s">
        <v>3890</v>
      </c>
      <c r="Q24" s="76" t="s">
        <v>3802</v>
      </c>
      <c r="R24" s="79" t="s">
        <v>3954</v>
      </c>
    </row>
    <row r="25" spans="1:18" ht="255" x14ac:dyDescent="0.25">
      <c r="A25" s="77"/>
      <c r="B25" s="76" t="s">
        <v>3949</v>
      </c>
      <c r="C25" s="78">
        <v>43761</v>
      </c>
      <c r="D25" s="78">
        <v>45168</v>
      </c>
      <c r="E25" s="76" t="s">
        <v>3920</v>
      </c>
      <c r="F25" s="76" t="s">
        <v>3858</v>
      </c>
      <c r="G25" s="76" t="s">
        <v>3839</v>
      </c>
      <c r="H25" s="76" t="s">
        <v>3950</v>
      </c>
      <c r="I25" s="76" t="s">
        <v>3951</v>
      </c>
      <c r="J25" s="76" t="s">
        <v>3955</v>
      </c>
      <c r="K25" s="76" t="s">
        <v>3784</v>
      </c>
      <c r="L25" s="76">
        <v>110</v>
      </c>
      <c r="M25" s="76" t="s">
        <v>3956</v>
      </c>
      <c r="N25" s="76" t="s">
        <v>3863</v>
      </c>
      <c r="O25" s="76" t="s">
        <v>3864</v>
      </c>
      <c r="P25" s="76" t="s">
        <v>3890</v>
      </c>
      <c r="Q25" s="76" t="s">
        <v>3802</v>
      </c>
      <c r="R25" s="79" t="s">
        <v>3954</v>
      </c>
    </row>
    <row r="26" spans="1:18" ht="255" x14ac:dyDescent="0.25">
      <c r="A26" s="77"/>
      <c r="B26" s="76" t="s">
        <v>3915</v>
      </c>
      <c r="C26" s="78">
        <v>43900</v>
      </c>
      <c r="D26" s="78">
        <v>45291</v>
      </c>
      <c r="E26" s="76" t="s">
        <v>3957</v>
      </c>
      <c r="F26" s="76" t="s">
        <v>3858</v>
      </c>
      <c r="G26" s="76" t="s">
        <v>3958</v>
      </c>
      <c r="H26" s="76" t="s">
        <v>3959</v>
      </c>
      <c r="I26" s="76" t="s">
        <v>3960</v>
      </c>
      <c r="J26" s="76" t="s">
        <v>3961</v>
      </c>
      <c r="K26" s="76" t="s">
        <v>3751</v>
      </c>
      <c r="L26" s="76">
        <v>500</v>
      </c>
      <c r="M26" s="76" t="s">
        <v>3962</v>
      </c>
      <c r="N26" s="76" t="s">
        <v>3863</v>
      </c>
      <c r="O26" s="76" t="s">
        <v>3864</v>
      </c>
      <c r="P26" s="76" t="s">
        <v>3894</v>
      </c>
      <c r="Q26" s="76" t="s">
        <v>3802</v>
      </c>
      <c r="R26" s="79" t="s">
        <v>3963</v>
      </c>
    </row>
    <row r="27" spans="1:18" ht="210" x14ac:dyDescent="0.25">
      <c r="A27" s="77"/>
      <c r="B27" s="76" t="s">
        <v>3752</v>
      </c>
      <c r="C27" s="78">
        <v>41380</v>
      </c>
      <c r="D27" s="78">
        <v>45056</v>
      </c>
      <c r="E27" s="76" t="s">
        <v>3877</v>
      </c>
      <c r="F27" s="76" t="s">
        <v>3858</v>
      </c>
      <c r="G27" s="76" t="s">
        <v>3757</v>
      </c>
      <c r="H27" s="76" t="s">
        <v>3878</v>
      </c>
      <c r="I27" s="76" t="s">
        <v>3879</v>
      </c>
      <c r="J27" s="76" t="s">
        <v>3964</v>
      </c>
      <c r="K27" s="76" t="s">
        <v>3751</v>
      </c>
      <c r="L27" s="76">
        <v>230</v>
      </c>
      <c r="M27" s="76" t="s">
        <v>3965</v>
      </c>
      <c r="N27" s="76" t="s">
        <v>3863</v>
      </c>
      <c r="O27" s="76" t="s">
        <v>3872</v>
      </c>
      <c r="P27" s="76" t="s">
        <v>3873</v>
      </c>
      <c r="Q27" s="76" t="s">
        <v>3802</v>
      </c>
      <c r="R27" s="79" t="s">
        <v>3882</v>
      </c>
    </row>
    <row r="28" spans="1:18" ht="270" x14ac:dyDescent="0.25">
      <c r="A28" s="77"/>
      <c r="B28" s="76" t="s">
        <v>3752</v>
      </c>
      <c r="C28" s="78">
        <v>44054</v>
      </c>
      <c r="D28" s="78">
        <v>45260</v>
      </c>
      <c r="E28" s="76" t="s">
        <v>3966</v>
      </c>
      <c r="F28" s="76" t="s">
        <v>3858</v>
      </c>
      <c r="G28" s="76" t="s">
        <v>3967</v>
      </c>
      <c r="H28" s="76" t="s">
        <v>3968</v>
      </c>
      <c r="I28" s="76" t="s">
        <v>3969</v>
      </c>
      <c r="J28" s="76" t="s">
        <v>3970</v>
      </c>
      <c r="K28" s="76" t="s">
        <v>3751</v>
      </c>
      <c r="L28" s="76">
        <v>220</v>
      </c>
      <c r="M28" s="76" t="s">
        <v>3971</v>
      </c>
      <c r="N28" s="76" t="s">
        <v>3863</v>
      </c>
      <c r="O28" s="76" t="s">
        <v>3864</v>
      </c>
      <c r="P28" s="76" t="s">
        <v>3865</v>
      </c>
      <c r="Q28" s="76" t="s">
        <v>3802</v>
      </c>
      <c r="R28" s="79" t="s">
        <v>3972</v>
      </c>
    </row>
    <row r="29" spans="1:18" ht="210" x14ac:dyDescent="0.25">
      <c r="A29" s="77"/>
      <c r="B29" s="76" t="s">
        <v>3752</v>
      </c>
      <c r="C29" s="78">
        <v>41380</v>
      </c>
      <c r="D29" s="78">
        <v>45056</v>
      </c>
      <c r="E29" s="76" t="s">
        <v>3877</v>
      </c>
      <c r="F29" s="76" t="s">
        <v>3858</v>
      </c>
      <c r="G29" s="76" t="s">
        <v>3757</v>
      </c>
      <c r="H29" s="76" t="s">
        <v>3878</v>
      </c>
      <c r="I29" s="76" t="s">
        <v>3879</v>
      </c>
      <c r="J29" s="76" t="s">
        <v>3973</v>
      </c>
      <c r="K29" s="76" t="s">
        <v>3751</v>
      </c>
      <c r="L29" s="76">
        <v>230</v>
      </c>
      <c r="M29" s="76" t="s">
        <v>3974</v>
      </c>
      <c r="N29" s="76" t="s">
        <v>3863</v>
      </c>
      <c r="O29" s="76" t="s">
        <v>3872</v>
      </c>
      <c r="P29" s="76" t="s">
        <v>3873</v>
      </c>
      <c r="Q29" s="76" t="s">
        <v>3802</v>
      </c>
      <c r="R29" s="79" t="s">
        <v>3882</v>
      </c>
    </row>
    <row r="30" spans="1:18" ht="315" x14ac:dyDescent="0.25">
      <c r="A30" s="77"/>
      <c r="B30" s="76" t="s">
        <v>3934</v>
      </c>
      <c r="C30" s="78">
        <v>43858</v>
      </c>
      <c r="D30" s="78">
        <v>45229</v>
      </c>
      <c r="E30" s="76" t="s">
        <v>3935</v>
      </c>
      <c r="F30" s="76" t="s">
        <v>3858</v>
      </c>
      <c r="G30" s="76" t="s">
        <v>3813</v>
      </c>
      <c r="H30" s="76" t="s">
        <v>3975</v>
      </c>
      <c r="I30" s="76" t="s">
        <v>3937</v>
      </c>
      <c r="J30" s="76" t="s">
        <v>3976</v>
      </c>
      <c r="K30" s="76" t="s">
        <v>3784</v>
      </c>
      <c r="L30" s="76">
        <v>110</v>
      </c>
      <c r="M30" s="76" t="s">
        <v>3977</v>
      </c>
      <c r="N30" s="76" t="s">
        <v>3863</v>
      </c>
      <c r="O30" s="76" t="s">
        <v>3872</v>
      </c>
      <c r="P30" s="76" t="s">
        <v>3873</v>
      </c>
      <c r="Q30" s="76" t="s">
        <v>3802</v>
      </c>
      <c r="R30" s="79" t="s">
        <v>3978</v>
      </c>
    </row>
    <row r="31" spans="1:18" ht="315" x14ac:dyDescent="0.25">
      <c r="A31" s="77"/>
      <c r="B31" s="76" t="s">
        <v>3934</v>
      </c>
      <c r="C31" s="78">
        <v>43858</v>
      </c>
      <c r="D31" s="78">
        <v>45229</v>
      </c>
      <c r="E31" s="76" t="s">
        <v>3935</v>
      </c>
      <c r="F31" s="76" t="s">
        <v>3858</v>
      </c>
      <c r="G31" s="76" t="s">
        <v>3813</v>
      </c>
      <c r="H31" s="76" t="s">
        <v>3975</v>
      </c>
      <c r="I31" s="76" t="s">
        <v>3937</v>
      </c>
      <c r="J31" s="76" t="s">
        <v>3979</v>
      </c>
      <c r="K31" s="76" t="s">
        <v>3784</v>
      </c>
      <c r="L31" s="76">
        <v>110</v>
      </c>
      <c r="M31" s="76" t="s">
        <v>3980</v>
      </c>
      <c r="N31" s="76" t="s">
        <v>3863</v>
      </c>
      <c r="O31" s="76" t="s">
        <v>3872</v>
      </c>
      <c r="P31" s="76" t="s">
        <v>3873</v>
      </c>
      <c r="Q31" s="76" t="s">
        <v>3802</v>
      </c>
      <c r="R31" s="79" t="s">
        <v>3978</v>
      </c>
    </row>
    <row r="32" spans="1:18" ht="315" x14ac:dyDescent="0.25">
      <c r="A32" s="77"/>
      <c r="B32" s="76" t="s">
        <v>3934</v>
      </c>
      <c r="C32" s="78">
        <v>43858</v>
      </c>
      <c r="D32" s="78">
        <v>45229</v>
      </c>
      <c r="E32" s="76" t="s">
        <v>3935</v>
      </c>
      <c r="F32" s="76" t="s">
        <v>3858</v>
      </c>
      <c r="G32" s="76" t="s">
        <v>3813</v>
      </c>
      <c r="H32" s="76" t="s">
        <v>3936</v>
      </c>
      <c r="I32" s="76" t="s">
        <v>3937</v>
      </c>
      <c r="J32" s="76" t="s">
        <v>3981</v>
      </c>
      <c r="K32" s="76" t="s">
        <v>3784</v>
      </c>
      <c r="L32" s="76">
        <v>110</v>
      </c>
      <c r="M32" s="76" t="s">
        <v>3982</v>
      </c>
      <c r="N32" s="76" t="s">
        <v>3863</v>
      </c>
      <c r="O32" s="76" t="s">
        <v>3872</v>
      </c>
      <c r="P32" s="76" t="s">
        <v>3873</v>
      </c>
      <c r="Q32" s="76" t="s">
        <v>3802</v>
      </c>
      <c r="R32" s="79" t="s">
        <v>3940</v>
      </c>
    </row>
    <row r="33" spans="1:18" ht="285" x14ac:dyDescent="0.25">
      <c r="A33" s="77"/>
      <c r="B33" s="76" t="s">
        <v>3983</v>
      </c>
      <c r="C33" s="78">
        <v>44379</v>
      </c>
      <c r="D33" s="78">
        <v>45107</v>
      </c>
      <c r="E33" s="76" t="s">
        <v>222</v>
      </c>
      <c r="F33" s="76" t="s">
        <v>3858</v>
      </c>
      <c r="G33" s="76" t="s">
        <v>3984</v>
      </c>
      <c r="H33" s="76" t="s">
        <v>3985</v>
      </c>
      <c r="I33" s="76" t="s">
        <v>3986</v>
      </c>
      <c r="J33" s="76" t="s">
        <v>222</v>
      </c>
      <c r="K33" s="76" t="s">
        <v>3784</v>
      </c>
      <c r="L33" s="76">
        <v>115</v>
      </c>
      <c r="M33" s="76" t="s">
        <v>3987</v>
      </c>
      <c r="N33" s="76" t="s">
        <v>3863</v>
      </c>
      <c r="O33" s="76" t="s">
        <v>3864</v>
      </c>
      <c r="P33" s="76" t="s">
        <v>222</v>
      </c>
      <c r="Q33" s="76" t="s">
        <v>3802</v>
      </c>
      <c r="R33" s="79" t="s">
        <v>3988</v>
      </c>
    </row>
    <row r="34" spans="1:18" ht="225" x14ac:dyDescent="0.25">
      <c r="A34" s="77"/>
      <c r="B34" s="76" t="s">
        <v>3794</v>
      </c>
      <c r="C34" s="78">
        <v>44371</v>
      </c>
      <c r="D34" s="78">
        <v>45808</v>
      </c>
      <c r="E34" s="76" t="s">
        <v>3957</v>
      </c>
      <c r="F34" s="76" t="s">
        <v>3858</v>
      </c>
      <c r="G34" s="76" t="s">
        <v>3989</v>
      </c>
      <c r="H34" s="76" t="s">
        <v>3990</v>
      </c>
      <c r="I34" s="76" t="s">
        <v>3991</v>
      </c>
      <c r="J34" s="76" t="s">
        <v>222</v>
      </c>
      <c r="K34" s="76" t="s">
        <v>3751</v>
      </c>
      <c r="L34" s="76">
        <v>230</v>
      </c>
      <c r="M34" s="76" t="s">
        <v>3992</v>
      </c>
      <c r="N34" s="76" t="s">
        <v>3863</v>
      </c>
      <c r="O34" s="76" t="s">
        <v>3864</v>
      </c>
      <c r="P34" s="76" t="s">
        <v>3993</v>
      </c>
      <c r="Q34" s="76" t="s">
        <v>3802</v>
      </c>
      <c r="R34" s="79" t="s">
        <v>3994</v>
      </c>
    </row>
    <row r="35" spans="1:18" ht="270" x14ac:dyDescent="0.25">
      <c r="A35" s="77"/>
      <c r="B35" s="76" t="s">
        <v>3752</v>
      </c>
      <c r="C35" s="78">
        <v>44054</v>
      </c>
      <c r="D35" s="78">
        <v>45260</v>
      </c>
      <c r="E35" s="76" t="s">
        <v>3966</v>
      </c>
      <c r="F35" s="76" t="s">
        <v>3858</v>
      </c>
      <c r="G35" s="76" t="s">
        <v>3967</v>
      </c>
      <c r="H35" s="76" t="s">
        <v>3968</v>
      </c>
      <c r="I35" s="76" t="s">
        <v>3969</v>
      </c>
      <c r="J35" s="76" t="s">
        <v>3995</v>
      </c>
      <c r="K35" s="76" t="s">
        <v>3751</v>
      </c>
      <c r="L35" s="76">
        <v>220</v>
      </c>
      <c r="M35" s="76" t="s">
        <v>3996</v>
      </c>
      <c r="N35" s="76" t="s">
        <v>3863</v>
      </c>
      <c r="O35" s="76" t="s">
        <v>3872</v>
      </c>
      <c r="P35" s="76" t="s">
        <v>3873</v>
      </c>
      <c r="Q35" s="76" t="s">
        <v>3802</v>
      </c>
      <c r="R35" s="79" t="s">
        <v>3972</v>
      </c>
    </row>
    <row r="36" spans="1:18" ht="67.5" x14ac:dyDescent="0.25">
      <c r="A36" s="77"/>
      <c r="B36" s="76" t="s">
        <v>3915</v>
      </c>
      <c r="C36" s="76"/>
      <c r="D36" s="78">
        <v>45193</v>
      </c>
      <c r="E36" s="76" t="s">
        <v>3997</v>
      </c>
      <c r="F36" s="76" t="s">
        <v>3858</v>
      </c>
      <c r="G36" s="76" t="s">
        <v>3998</v>
      </c>
      <c r="H36" s="76" t="s">
        <v>3999</v>
      </c>
      <c r="I36" s="76" t="s">
        <v>4000</v>
      </c>
      <c r="J36" s="76" t="s">
        <v>4001</v>
      </c>
      <c r="K36" s="76" t="s">
        <v>3751</v>
      </c>
      <c r="L36" s="76">
        <v>500</v>
      </c>
      <c r="M36" s="76" t="s">
        <v>4002</v>
      </c>
      <c r="N36" s="76" t="s">
        <v>3863</v>
      </c>
      <c r="O36" s="76" t="s">
        <v>3872</v>
      </c>
      <c r="P36" s="76" t="s">
        <v>3873</v>
      </c>
      <c r="Q36" s="76" t="s">
        <v>3802</v>
      </c>
      <c r="R36" s="76" t="s">
        <v>3858</v>
      </c>
    </row>
    <row r="37" spans="1:18" ht="285" x14ac:dyDescent="0.25">
      <c r="A37" s="77"/>
      <c r="B37" s="76" t="s">
        <v>3915</v>
      </c>
      <c r="C37" s="78">
        <v>42928</v>
      </c>
      <c r="D37" s="78">
        <v>45096</v>
      </c>
      <c r="E37" s="76" t="s">
        <v>3920</v>
      </c>
      <c r="F37" s="76" t="s">
        <v>3858</v>
      </c>
      <c r="G37" s="76" t="s">
        <v>3779</v>
      </c>
      <c r="H37" s="76" t="s">
        <v>3921</v>
      </c>
      <c r="I37" s="76" t="s">
        <v>3922</v>
      </c>
      <c r="J37" s="76" t="s">
        <v>4003</v>
      </c>
      <c r="K37" s="76" t="s">
        <v>3751</v>
      </c>
      <c r="L37" s="76">
        <v>500</v>
      </c>
      <c r="M37" s="76" t="s">
        <v>4004</v>
      </c>
      <c r="N37" s="76" t="s">
        <v>3863</v>
      </c>
      <c r="O37" s="76" t="s">
        <v>3872</v>
      </c>
      <c r="P37" s="76" t="s">
        <v>3873</v>
      </c>
      <c r="Q37" s="76" t="s">
        <v>3802</v>
      </c>
      <c r="R37" s="79" t="s">
        <v>3925</v>
      </c>
    </row>
    <row r="38" spans="1:18" ht="56.25" x14ac:dyDescent="0.25">
      <c r="A38" s="77"/>
      <c r="B38" s="76" t="s">
        <v>3752</v>
      </c>
      <c r="C38" s="76"/>
      <c r="D38" s="78">
        <v>45291</v>
      </c>
      <c r="E38" s="76" t="s">
        <v>3857</v>
      </c>
      <c r="F38" s="76" t="s">
        <v>3858</v>
      </c>
      <c r="G38" s="76" t="s">
        <v>3998</v>
      </c>
      <c r="H38" s="76" t="s">
        <v>4005</v>
      </c>
      <c r="I38" s="76" t="s">
        <v>4006</v>
      </c>
      <c r="J38" s="76"/>
      <c r="K38" s="76" t="s">
        <v>3751</v>
      </c>
      <c r="L38" s="76">
        <v>500</v>
      </c>
      <c r="M38" s="76" t="s">
        <v>4007</v>
      </c>
      <c r="N38" s="76" t="s">
        <v>3863</v>
      </c>
      <c r="O38" s="76" t="s">
        <v>4008</v>
      </c>
      <c r="P38" s="76" t="s">
        <v>4009</v>
      </c>
      <c r="Q38" s="76" t="s">
        <v>3802</v>
      </c>
      <c r="R38" s="76" t="s">
        <v>3858</v>
      </c>
    </row>
    <row r="39" spans="1:18" ht="225" x14ac:dyDescent="0.25">
      <c r="A39" s="77"/>
      <c r="B39" s="76" t="s">
        <v>3752</v>
      </c>
      <c r="C39" s="78">
        <v>43147</v>
      </c>
      <c r="D39" s="78">
        <v>45860</v>
      </c>
      <c r="E39" s="76" t="s">
        <v>3857</v>
      </c>
      <c r="F39" s="76" t="s">
        <v>3858</v>
      </c>
      <c r="G39" s="76" t="s">
        <v>3810</v>
      </c>
      <c r="H39" s="76" t="s">
        <v>3859</v>
      </c>
      <c r="I39" s="76" t="s">
        <v>3860</v>
      </c>
      <c r="J39" s="76" t="s">
        <v>4010</v>
      </c>
      <c r="K39" s="76" t="s">
        <v>3751</v>
      </c>
      <c r="L39" s="76">
        <v>500</v>
      </c>
      <c r="M39" s="76" t="s">
        <v>4007</v>
      </c>
      <c r="N39" s="76" t="s">
        <v>3863</v>
      </c>
      <c r="O39" s="76" t="s">
        <v>3864</v>
      </c>
      <c r="P39" s="76" t="s">
        <v>4009</v>
      </c>
      <c r="Q39" s="76" t="s">
        <v>3802</v>
      </c>
      <c r="R39" s="79" t="s">
        <v>3866</v>
      </c>
    </row>
    <row r="40" spans="1:18" ht="210" x14ac:dyDescent="0.25">
      <c r="A40" s="77"/>
      <c r="B40" s="76" t="s">
        <v>4011</v>
      </c>
      <c r="C40" s="78">
        <v>43795</v>
      </c>
      <c r="D40" s="78">
        <v>45069</v>
      </c>
      <c r="E40" s="76" t="s">
        <v>4012</v>
      </c>
      <c r="F40" s="76" t="s">
        <v>3858</v>
      </c>
      <c r="G40" s="76" t="s">
        <v>4013</v>
      </c>
      <c r="H40" s="76" t="s">
        <v>4014</v>
      </c>
      <c r="I40" s="76" t="s">
        <v>4015</v>
      </c>
      <c r="J40" s="76" t="s">
        <v>4016</v>
      </c>
      <c r="K40" s="76" t="s">
        <v>3784</v>
      </c>
      <c r="L40" s="76">
        <v>110</v>
      </c>
      <c r="M40" s="76" t="s">
        <v>4017</v>
      </c>
      <c r="N40" s="76" t="s">
        <v>3863</v>
      </c>
      <c r="O40" s="76" t="s">
        <v>3864</v>
      </c>
      <c r="P40" s="76" t="s">
        <v>3890</v>
      </c>
      <c r="Q40" s="76" t="s">
        <v>3802</v>
      </c>
      <c r="R40" s="79" t="s">
        <v>4018</v>
      </c>
    </row>
    <row r="41" spans="1:18" ht="56.25" x14ac:dyDescent="0.25">
      <c r="A41" s="77"/>
      <c r="B41" s="76" t="s">
        <v>4019</v>
      </c>
      <c r="C41" s="78">
        <v>44349</v>
      </c>
      <c r="D41" s="78">
        <v>45688</v>
      </c>
      <c r="E41" s="76" t="s">
        <v>3957</v>
      </c>
      <c r="F41" s="76" t="s">
        <v>3858</v>
      </c>
      <c r="G41" s="76" t="s">
        <v>4020</v>
      </c>
      <c r="H41" s="76" t="s">
        <v>4021</v>
      </c>
      <c r="I41" s="76" t="s">
        <v>4022</v>
      </c>
      <c r="J41" s="76" t="s">
        <v>222</v>
      </c>
      <c r="K41" s="76" t="s">
        <v>3751</v>
      </c>
      <c r="L41" s="76">
        <v>230</v>
      </c>
      <c r="M41" s="76" t="s">
        <v>4023</v>
      </c>
      <c r="N41" s="76" t="s">
        <v>3863</v>
      </c>
      <c r="O41" s="76" t="s">
        <v>4024</v>
      </c>
    </row>
  </sheetData>
  <hyperlinks>
    <hyperlink ref="R2" r:id="rId1" xr:uid="{4CC132B9-761F-4C22-AE45-9CFF2757AC77}"/>
    <hyperlink ref="R3" r:id="rId2" xr:uid="{C8CCD9D8-1581-4793-9242-61A0DC93AEE5}"/>
    <hyperlink ref="R4" r:id="rId3" xr:uid="{421FCC62-3410-4087-96A5-617ED8B1AE36}"/>
    <hyperlink ref="R5" r:id="rId4" xr:uid="{22659A4F-89F4-44F4-8832-1E0EBA64A5ED}"/>
    <hyperlink ref="R6" r:id="rId5" xr:uid="{17A9CC20-D411-4710-90BE-2AEAD8100D9A}"/>
    <hyperlink ref="R7" r:id="rId6" xr:uid="{0D152AB1-1593-478A-B43F-11E348410C79}"/>
    <hyperlink ref="R8" r:id="rId7" xr:uid="{F3BD1CC6-D972-442A-89F1-6CD465A5724F}"/>
    <hyperlink ref="R9" r:id="rId8" xr:uid="{B3D7BF82-ACF3-4794-960D-2A454BE9CB6E}"/>
    <hyperlink ref="R10" r:id="rId9" xr:uid="{316DC690-F093-4B5D-8689-38A871A8286D}"/>
    <hyperlink ref="R11" r:id="rId10" xr:uid="{9FABBCE7-38FC-4376-A7BE-18694B09CE10}"/>
    <hyperlink ref="R12" r:id="rId11" xr:uid="{7BCC294D-00A5-4569-AD9E-F345BE97CED3}"/>
    <hyperlink ref="R13" r:id="rId12" xr:uid="{B7A64B05-CE3E-4DC6-9D81-B6EB3B7D0A02}"/>
    <hyperlink ref="R14" r:id="rId13" xr:uid="{6FA510AC-A44D-45E0-AFDB-5596D16B109F}"/>
    <hyperlink ref="R15" r:id="rId14" xr:uid="{438A4DD1-544C-4685-820B-DFC907DE8C2B}"/>
    <hyperlink ref="R16" r:id="rId15" xr:uid="{45915B6C-6817-4141-BC07-4C8B7EEF4C06}"/>
    <hyperlink ref="R17" r:id="rId16" xr:uid="{B6ADB928-8291-4126-9755-C5EFC95CD0CA}"/>
    <hyperlink ref="R18" r:id="rId17" xr:uid="{5D785DAC-4F61-4909-978C-47D63F7CCF6F}"/>
    <hyperlink ref="R19" r:id="rId18" xr:uid="{D502FADC-91B9-4A75-AC14-74C5E000BB5A}"/>
    <hyperlink ref="R20" r:id="rId19" xr:uid="{7391AA59-0FDD-4393-B65E-D2D99FF40301}"/>
    <hyperlink ref="R21" r:id="rId20" xr:uid="{8006EAC0-79FF-444C-8E30-869D5BB9708F}"/>
    <hyperlink ref="R22" r:id="rId21" xr:uid="{985BAC4A-4E9B-4A9B-95B7-F989BCF78FEA}"/>
    <hyperlink ref="R23" r:id="rId22" xr:uid="{AA091F93-3ACE-43E8-B3F3-80571FC27CA1}"/>
    <hyperlink ref="R24" r:id="rId23" xr:uid="{563F4159-7BA5-4FA5-AD12-3D7692945DFF}"/>
    <hyperlink ref="R25" r:id="rId24" xr:uid="{2C586155-E4F3-4AC7-B722-8028895AE7B2}"/>
    <hyperlink ref="R26" r:id="rId25" xr:uid="{5991B22F-6FCA-48A3-A20A-DC7C7326C676}"/>
    <hyperlink ref="R27" r:id="rId26" xr:uid="{2F3C53C4-F92A-4DFB-860C-E457C6A5C398}"/>
    <hyperlink ref="R28" r:id="rId27" xr:uid="{705F316C-4B10-4CA1-9841-631F54CC73F1}"/>
    <hyperlink ref="R29" r:id="rId28" xr:uid="{537388FB-BF98-4D67-B093-236641880DED}"/>
    <hyperlink ref="R30" r:id="rId29" xr:uid="{DF374B78-7715-42A4-96DE-228A56992225}"/>
    <hyperlink ref="R31" r:id="rId30" xr:uid="{AC2A81C5-1EC8-4219-A084-5387C0E72A37}"/>
    <hyperlink ref="R32" r:id="rId31" xr:uid="{A0EF3F83-11E6-4D4C-A293-7C89BB31F566}"/>
    <hyperlink ref="R33" r:id="rId32" xr:uid="{285A240B-203B-4727-BDBB-803E2880CB7C}"/>
    <hyperlink ref="R34" r:id="rId33" xr:uid="{8A916D4A-D99F-4783-8222-27AD23D456CA}"/>
    <hyperlink ref="R35" r:id="rId34" xr:uid="{298C6F8B-D0A5-4193-8393-A512A9BA2F76}"/>
    <hyperlink ref="R37" r:id="rId35" xr:uid="{8EF9A760-AA14-4D22-BAAC-AF82A48B2D76}"/>
    <hyperlink ref="R39" r:id="rId36" xr:uid="{536352F4-88ED-4BF3-9804-F50A2C779C62}"/>
    <hyperlink ref="R40" r:id="rId37" xr:uid="{E057CA28-EF9B-4972-9E03-89D96AD4D407}"/>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8DE2-45AB-4B9D-B912-416CC6C84059}">
  <dimension ref="A1:P100"/>
  <sheetViews>
    <sheetView showGridLines="0" topLeftCell="A67" workbookViewId="0">
      <selection activeCell="J28" sqref="J28"/>
    </sheetView>
  </sheetViews>
  <sheetFormatPr baseColWidth="10" defaultRowHeight="15" x14ac:dyDescent="0.25"/>
  <cols>
    <col min="1" max="1" width="32.85546875" customWidth="1"/>
    <col min="2" max="2" width="25.5703125" customWidth="1"/>
    <col min="3" max="4" width="15.5703125" customWidth="1"/>
    <col min="5" max="5" width="23.28515625" customWidth="1"/>
    <col min="6" max="6" width="15.85546875" customWidth="1"/>
    <col min="8" max="8" width="14.28515625" customWidth="1"/>
    <col min="9" max="9" width="13.7109375" customWidth="1"/>
    <col min="10" max="11" width="14.140625" customWidth="1"/>
    <col min="12" max="12" width="16.140625" customWidth="1"/>
    <col min="13" max="13" width="15.140625" customWidth="1"/>
  </cols>
  <sheetData>
    <row r="1" spans="1:16" ht="45" x14ac:dyDescent="0.25">
      <c r="A1" s="72" t="s">
        <v>4096</v>
      </c>
      <c r="B1" s="72" t="s">
        <v>4097</v>
      </c>
      <c r="C1" s="72" t="s">
        <v>4098</v>
      </c>
      <c r="D1" s="72" t="s">
        <v>4099</v>
      </c>
      <c r="E1" s="72" t="s">
        <v>4100</v>
      </c>
      <c r="F1" s="72" t="s">
        <v>4101</v>
      </c>
      <c r="I1" s="80" t="s">
        <v>4098</v>
      </c>
      <c r="J1" s="80" t="s">
        <v>4108</v>
      </c>
      <c r="K1" s="83" t="s">
        <v>4112</v>
      </c>
      <c r="L1" s="80" t="s">
        <v>4113</v>
      </c>
      <c r="M1" s="80" t="s">
        <v>4109</v>
      </c>
    </row>
    <row r="2" spans="1:16" ht="22.5" x14ac:dyDescent="0.25">
      <c r="A2" s="132" t="s">
        <v>3861</v>
      </c>
      <c r="B2" s="133" t="s">
        <v>3751</v>
      </c>
      <c r="C2" s="133">
        <v>500</v>
      </c>
      <c r="D2" s="133">
        <v>114.33</v>
      </c>
      <c r="E2" s="132" t="s">
        <v>3864</v>
      </c>
      <c r="F2" s="134">
        <v>45860</v>
      </c>
      <c r="I2" s="31">
        <v>500</v>
      </c>
      <c r="J2" s="31">
        <v>13</v>
      </c>
      <c r="K2" s="31">
        <v>3588.14</v>
      </c>
      <c r="L2" s="31">
        <v>2453.6799999999998</v>
      </c>
      <c r="M2" s="82">
        <f>L2/K2</f>
        <v>0.68383061976400028</v>
      </c>
    </row>
    <row r="3" spans="1:16" ht="22.5" x14ac:dyDescent="0.25">
      <c r="A3" s="132" t="s">
        <v>3870</v>
      </c>
      <c r="B3" s="133" t="s">
        <v>3751</v>
      </c>
      <c r="C3" s="133">
        <v>500</v>
      </c>
      <c r="D3" s="133">
        <v>135.52000000000001</v>
      </c>
      <c r="E3" s="132" t="s">
        <v>3872</v>
      </c>
      <c r="F3" s="134">
        <v>45275</v>
      </c>
      <c r="I3" s="31">
        <v>230</v>
      </c>
      <c r="J3" s="31">
        <v>7</v>
      </c>
      <c r="K3" s="31">
        <v>10958.66</v>
      </c>
      <c r="L3" s="31">
        <v>220.24</v>
      </c>
      <c r="M3" s="82">
        <f>L3/K3</f>
        <v>2.0097347668419314E-2</v>
      </c>
    </row>
    <row r="4" spans="1:16" x14ac:dyDescent="0.25">
      <c r="A4" s="132" t="s">
        <v>3875</v>
      </c>
      <c r="B4" s="133" t="s">
        <v>3751</v>
      </c>
      <c r="C4" s="133">
        <v>500</v>
      </c>
      <c r="D4" s="133">
        <v>247.14</v>
      </c>
      <c r="E4" s="132" t="s">
        <v>3872</v>
      </c>
      <c r="F4" s="134">
        <v>45275</v>
      </c>
      <c r="I4" s="31">
        <v>220</v>
      </c>
      <c r="J4" s="31">
        <v>6</v>
      </c>
      <c r="K4" s="31">
        <v>2668.07</v>
      </c>
      <c r="L4" s="31">
        <v>240.64</v>
      </c>
      <c r="M4" s="82">
        <f>L4/K4</f>
        <v>9.0192536177836402E-2</v>
      </c>
    </row>
    <row r="5" spans="1:16" x14ac:dyDescent="0.25">
      <c r="A5" s="132" t="s">
        <v>3898</v>
      </c>
      <c r="B5" s="133" t="s">
        <v>3751</v>
      </c>
      <c r="C5" s="133">
        <v>500</v>
      </c>
      <c r="D5" s="133">
        <v>37.31</v>
      </c>
      <c r="E5" s="132" t="s">
        <v>3872</v>
      </c>
      <c r="F5" s="134">
        <v>45231</v>
      </c>
      <c r="I5" s="31">
        <v>115</v>
      </c>
      <c r="J5" s="31">
        <v>1</v>
      </c>
      <c r="K5" s="31">
        <v>8341.4699999999993</v>
      </c>
      <c r="L5" s="31">
        <v>0.67</v>
      </c>
      <c r="M5" s="82">
        <f>L5/K5</f>
        <v>8.0321574015131643E-5</v>
      </c>
    </row>
    <row r="6" spans="1:16" ht="22.5" x14ac:dyDescent="0.25">
      <c r="A6" s="132" t="s">
        <v>3904</v>
      </c>
      <c r="B6" s="133" t="s">
        <v>3751</v>
      </c>
      <c r="C6" s="133">
        <v>500</v>
      </c>
      <c r="D6" s="133">
        <v>211.35</v>
      </c>
      <c r="E6" s="132" t="s">
        <v>3864</v>
      </c>
      <c r="F6" s="134">
        <v>45231</v>
      </c>
      <c r="I6" s="31">
        <v>110</v>
      </c>
      <c r="J6" s="31">
        <v>13</v>
      </c>
      <c r="K6" s="31">
        <v>3814.19</v>
      </c>
      <c r="L6" s="31">
        <v>102.16</v>
      </c>
      <c r="M6" s="82">
        <f>L6/K6</f>
        <v>2.6784192711951947E-2</v>
      </c>
    </row>
    <row r="7" spans="1:16" x14ac:dyDescent="0.25">
      <c r="A7" s="132" t="s">
        <v>3906</v>
      </c>
      <c r="B7" s="133" t="s">
        <v>3751</v>
      </c>
      <c r="C7" s="133">
        <v>500</v>
      </c>
      <c r="D7" s="133">
        <v>179.51</v>
      </c>
      <c r="E7" s="132" t="s">
        <v>3872</v>
      </c>
      <c r="F7" s="134">
        <v>45231</v>
      </c>
      <c r="J7">
        <f>SUM(J2:J6)</f>
        <v>40</v>
      </c>
      <c r="M7" s="82">
        <f>SUM(M2:M6)</f>
        <v>0.82098501789622313</v>
      </c>
    </row>
    <row r="8" spans="1:16" ht="22.5" x14ac:dyDescent="0.25">
      <c r="A8" s="132" t="s">
        <v>3912</v>
      </c>
      <c r="B8" s="133" t="s">
        <v>3751</v>
      </c>
      <c r="C8" s="133">
        <v>500</v>
      </c>
      <c r="D8" s="133">
        <v>235.41</v>
      </c>
      <c r="E8" s="132" t="s">
        <v>3872</v>
      </c>
      <c r="F8" s="134">
        <v>45110</v>
      </c>
      <c r="P8" s="32"/>
    </row>
    <row r="9" spans="1:16" x14ac:dyDescent="0.25">
      <c r="A9" s="132" t="s">
        <v>3916</v>
      </c>
      <c r="B9" s="133" t="s">
        <v>3751</v>
      </c>
      <c r="C9" s="133">
        <v>500</v>
      </c>
      <c r="D9" s="133">
        <v>66.42</v>
      </c>
      <c r="E9" s="132" t="s">
        <v>3872</v>
      </c>
      <c r="F9" s="134">
        <v>45112</v>
      </c>
    </row>
    <row r="10" spans="1:16" ht="22.5" x14ac:dyDescent="0.25">
      <c r="A10" s="132" t="s">
        <v>3961</v>
      </c>
      <c r="B10" s="133" t="s">
        <v>3751</v>
      </c>
      <c r="C10" s="133">
        <v>500</v>
      </c>
      <c r="D10" s="133">
        <v>295.83</v>
      </c>
      <c r="E10" s="132" t="s">
        <v>3864</v>
      </c>
      <c r="F10" s="134">
        <v>45291</v>
      </c>
    </row>
    <row r="11" spans="1:16" ht="22.5" x14ac:dyDescent="0.25">
      <c r="A11" s="132" t="s">
        <v>4001</v>
      </c>
      <c r="B11" s="133" t="s">
        <v>3751</v>
      </c>
      <c r="C11" s="133">
        <v>500</v>
      </c>
      <c r="D11" s="133">
        <v>218.5</v>
      </c>
      <c r="E11" s="132" t="s">
        <v>3872</v>
      </c>
      <c r="F11" s="134">
        <v>45193</v>
      </c>
    </row>
    <row r="12" spans="1:16" x14ac:dyDescent="0.25">
      <c r="A12" s="132" t="s">
        <v>4003</v>
      </c>
      <c r="B12" s="133" t="s">
        <v>3751</v>
      </c>
      <c r="C12" s="133">
        <v>500</v>
      </c>
      <c r="D12" s="133">
        <v>217.4</v>
      </c>
      <c r="E12" s="132" t="s">
        <v>3872</v>
      </c>
      <c r="F12" s="134">
        <v>45096</v>
      </c>
    </row>
    <row r="13" spans="1:16" ht="22.5" x14ac:dyDescent="0.25">
      <c r="A13" s="132" t="s">
        <v>4006</v>
      </c>
      <c r="B13" s="133" t="s">
        <v>3751</v>
      </c>
      <c r="C13" s="133">
        <v>500</v>
      </c>
      <c r="D13" s="133">
        <v>247.48</v>
      </c>
      <c r="E13" s="132" t="s">
        <v>4008</v>
      </c>
      <c r="F13" s="134">
        <v>45291</v>
      </c>
    </row>
    <row r="14" spans="1:16" ht="22.5" x14ac:dyDescent="0.25">
      <c r="A14" s="132" t="s">
        <v>4010</v>
      </c>
      <c r="B14" s="133" t="s">
        <v>3751</v>
      </c>
      <c r="C14" s="133">
        <v>500</v>
      </c>
      <c r="D14" s="133">
        <v>247.48</v>
      </c>
      <c r="E14" s="132" t="s">
        <v>3864</v>
      </c>
      <c r="F14" s="134">
        <v>45860</v>
      </c>
    </row>
    <row r="15" spans="1:16" ht="22.5" x14ac:dyDescent="0.25">
      <c r="A15" s="132" t="s">
        <v>3880</v>
      </c>
      <c r="B15" s="133" t="s">
        <v>3751</v>
      </c>
      <c r="C15" s="133">
        <v>230</v>
      </c>
      <c r="D15" s="133">
        <v>3.9</v>
      </c>
      <c r="E15" s="132" t="s">
        <v>3872</v>
      </c>
      <c r="F15" s="134">
        <v>45056</v>
      </c>
    </row>
    <row r="16" spans="1:16" x14ac:dyDescent="0.25">
      <c r="A16" s="132" t="s">
        <v>3883</v>
      </c>
      <c r="B16" s="133" t="s">
        <v>3751</v>
      </c>
      <c r="C16" s="133">
        <v>230</v>
      </c>
      <c r="D16" s="133">
        <v>97.7</v>
      </c>
      <c r="E16" s="132" t="s">
        <v>3872</v>
      </c>
      <c r="F16" s="134">
        <v>45056</v>
      </c>
    </row>
    <row r="17" spans="1:6" ht="22.5" x14ac:dyDescent="0.25">
      <c r="A17" s="132" t="s">
        <v>3902</v>
      </c>
      <c r="B17" s="133" t="s">
        <v>3751</v>
      </c>
      <c r="C17" s="133">
        <v>230</v>
      </c>
      <c r="D17" s="133">
        <v>1.38</v>
      </c>
      <c r="E17" s="132" t="s">
        <v>3872</v>
      </c>
      <c r="F17" s="134">
        <v>45231</v>
      </c>
    </row>
    <row r="18" spans="1:6" x14ac:dyDescent="0.25">
      <c r="A18" s="132" t="s">
        <v>3964</v>
      </c>
      <c r="B18" s="133" t="s">
        <v>3751</v>
      </c>
      <c r="C18" s="133">
        <v>230</v>
      </c>
      <c r="D18" s="133">
        <v>55.92</v>
      </c>
      <c r="E18" s="132" t="s">
        <v>3872</v>
      </c>
      <c r="F18" s="134">
        <v>45056</v>
      </c>
    </row>
    <row r="19" spans="1:6" ht="22.5" x14ac:dyDescent="0.25">
      <c r="A19" s="132" t="s">
        <v>3973</v>
      </c>
      <c r="B19" s="133" t="s">
        <v>3751</v>
      </c>
      <c r="C19" s="133">
        <v>230</v>
      </c>
      <c r="D19" s="133">
        <v>4.3</v>
      </c>
      <c r="E19" s="132" t="s">
        <v>3872</v>
      </c>
      <c r="F19" s="134">
        <v>45056</v>
      </c>
    </row>
    <row r="20" spans="1:6" ht="22.5" x14ac:dyDescent="0.25">
      <c r="A20" s="132" t="s">
        <v>3990</v>
      </c>
      <c r="B20" s="133" t="s">
        <v>3751</v>
      </c>
      <c r="C20" s="133">
        <v>230</v>
      </c>
      <c r="D20" s="133">
        <v>50.28</v>
      </c>
      <c r="E20" s="132" t="s">
        <v>3864</v>
      </c>
      <c r="F20" s="134">
        <v>45808</v>
      </c>
    </row>
    <row r="21" spans="1:6" ht="22.5" x14ac:dyDescent="0.25">
      <c r="A21" s="132" t="s">
        <v>4021</v>
      </c>
      <c r="B21" s="133" t="s">
        <v>3751</v>
      </c>
      <c r="C21" s="133">
        <v>230</v>
      </c>
      <c r="D21" s="133">
        <v>6.76</v>
      </c>
      <c r="E21" s="132" t="s">
        <v>4024</v>
      </c>
      <c r="F21" s="134">
        <v>45688</v>
      </c>
    </row>
    <row r="22" spans="1:6" x14ac:dyDescent="0.25">
      <c r="A22" s="132" t="s">
        <v>3888</v>
      </c>
      <c r="B22" s="133" t="s">
        <v>3751</v>
      </c>
      <c r="C22" s="133">
        <v>220</v>
      </c>
      <c r="D22" s="133">
        <v>40.93</v>
      </c>
      <c r="E22" s="132" t="s">
        <v>3872</v>
      </c>
      <c r="F22" s="134">
        <v>45022</v>
      </c>
    </row>
    <row r="23" spans="1:6" ht="22.5" x14ac:dyDescent="0.25">
      <c r="A23" s="132" t="s">
        <v>3892</v>
      </c>
      <c r="B23" s="133" t="s">
        <v>3751</v>
      </c>
      <c r="C23" s="133">
        <v>220</v>
      </c>
      <c r="D23" s="133">
        <v>114.74</v>
      </c>
      <c r="E23" s="132" t="s">
        <v>3864</v>
      </c>
      <c r="F23" s="134">
        <v>45022</v>
      </c>
    </row>
    <row r="24" spans="1:6" ht="22.5" x14ac:dyDescent="0.25">
      <c r="A24" s="132" t="s">
        <v>3923</v>
      </c>
      <c r="B24" s="133" t="s">
        <v>3751</v>
      </c>
      <c r="C24" s="133">
        <v>220</v>
      </c>
      <c r="D24" s="133">
        <v>1.84</v>
      </c>
      <c r="E24" s="132" t="s">
        <v>3872</v>
      </c>
      <c r="F24" s="134">
        <v>45096</v>
      </c>
    </row>
    <row r="25" spans="1:6" x14ac:dyDescent="0.25">
      <c r="A25" s="132" t="s">
        <v>3926</v>
      </c>
      <c r="B25" s="133" t="s">
        <v>3751</v>
      </c>
      <c r="C25" s="133">
        <v>220</v>
      </c>
      <c r="D25" s="133">
        <v>50.12</v>
      </c>
      <c r="E25" s="132" t="s">
        <v>3872</v>
      </c>
      <c r="F25" s="134">
        <v>45096</v>
      </c>
    </row>
    <row r="26" spans="1:6" ht="22.5" x14ac:dyDescent="0.25">
      <c r="A26" s="132" t="s">
        <v>3970</v>
      </c>
      <c r="B26" s="133" t="s">
        <v>3751</v>
      </c>
      <c r="C26" s="133">
        <v>220</v>
      </c>
      <c r="D26" s="133">
        <v>28.78</v>
      </c>
      <c r="E26" s="132" t="s">
        <v>3864</v>
      </c>
      <c r="F26" s="134">
        <v>45260</v>
      </c>
    </row>
    <row r="27" spans="1:6" ht="22.5" x14ac:dyDescent="0.25">
      <c r="A27" s="132" t="s">
        <v>3995</v>
      </c>
      <c r="B27" s="133" t="s">
        <v>3751</v>
      </c>
      <c r="C27" s="133">
        <v>220</v>
      </c>
      <c r="D27" s="133">
        <v>4.2300000000000004</v>
      </c>
      <c r="E27" s="132" t="s">
        <v>3872</v>
      </c>
      <c r="F27" s="134">
        <v>45260</v>
      </c>
    </row>
    <row r="28" spans="1:6" ht="22.5" x14ac:dyDescent="0.25">
      <c r="A28" s="132" t="s">
        <v>3985</v>
      </c>
      <c r="B28" s="133" t="s">
        <v>3784</v>
      </c>
      <c r="C28" s="133">
        <v>115</v>
      </c>
      <c r="D28" s="133">
        <v>0.67</v>
      </c>
      <c r="E28" s="132" t="s">
        <v>3864</v>
      </c>
      <c r="F28" s="134">
        <v>45107</v>
      </c>
    </row>
    <row r="29" spans="1:6" ht="22.5" x14ac:dyDescent="0.25">
      <c r="A29" s="132" t="s">
        <v>3929</v>
      </c>
      <c r="B29" s="133" t="s">
        <v>3784</v>
      </c>
      <c r="C29" s="133">
        <v>110</v>
      </c>
      <c r="D29" s="133">
        <v>20.37</v>
      </c>
      <c r="E29" s="132" t="s">
        <v>3864</v>
      </c>
      <c r="F29" s="134">
        <v>45000</v>
      </c>
    </row>
    <row r="30" spans="1:6" ht="22.5" x14ac:dyDescent="0.25">
      <c r="A30" s="132" t="s">
        <v>3932</v>
      </c>
      <c r="B30" s="133" t="s">
        <v>3784</v>
      </c>
      <c r="C30" s="133">
        <v>110</v>
      </c>
      <c r="D30" s="133">
        <v>50.58</v>
      </c>
      <c r="E30" s="132" t="s">
        <v>3864</v>
      </c>
      <c r="F30" s="134">
        <v>44995</v>
      </c>
    </row>
    <row r="31" spans="1:6" x14ac:dyDescent="0.25">
      <c r="A31" s="132" t="s">
        <v>3938</v>
      </c>
      <c r="B31" s="133" t="s">
        <v>3784</v>
      </c>
      <c r="C31" s="133">
        <v>110</v>
      </c>
      <c r="D31" s="133">
        <v>2.61</v>
      </c>
      <c r="E31" s="132" t="s">
        <v>3872</v>
      </c>
      <c r="F31" s="134">
        <v>45229</v>
      </c>
    </row>
    <row r="32" spans="1:6" x14ac:dyDescent="0.25">
      <c r="A32" s="132" t="s">
        <v>3941</v>
      </c>
      <c r="B32" s="133" t="s">
        <v>3784</v>
      </c>
      <c r="C32" s="133">
        <v>110</v>
      </c>
      <c r="D32" s="133">
        <v>2.2200000000000002</v>
      </c>
      <c r="E32" s="132" t="s">
        <v>3872</v>
      </c>
      <c r="F32" s="134">
        <v>45229</v>
      </c>
    </row>
    <row r="33" spans="1:8" x14ac:dyDescent="0.25">
      <c r="A33" s="132" t="s">
        <v>3943</v>
      </c>
      <c r="B33" s="133" t="s">
        <v>3784</v>
      </c>
      <c r="C33" s="133">
        <v>110</v>
      </c>
      <c r="D33" s="133">
        <v>2.68</v>
      </c>
      <c r="E33" s="132" t="s">
        <v>3872</v>
      </c>
      <c r="F33" s="134">
        <v>45229</v>
      </c>
    </row>
    <row r="34" spans="1:8" x14ac:dyDescent="0.25">
      <c r="A34" s="132" t="s">
        <v>3945</v>
      </c>
      <c r="B34" s="133" t="s">
        <v>3784</v>
      </c>
      <c r="C34" s="133">
        <v>110</v>
      </c>
      <c r="D34" s="133">
        <v>1.66</v>
      </c>
      <c r="E34" s="132" t="s">
        <v>3872</v>
      </c>
      <c r="F34" s="134">
        <v>45229</v>
      </c>
    </row>
    <row r="35" spans="1:8" ht="22.5" x14ac:dyDescent="0.25">
      <c r="A35" s="132" t="s">
        <v>3947</v>
      </c>
      <c r="B35" s="133" t="s">
        <v>3784</v>
      </c>
      <c r="C35" s="133">
        <v>110</v>
      </c>
      <c r="D35" s="133">
        <v>0.66</v>
      </c>
      <c r="E35" s="132" t="s">
        <v>3872</v>
      </c>
      <c r="F35" s="134">
        <v>45229</v>
      </c>
    </row>
    <row r="36" spans="1:8" ht="22.5" x14ac:dyDescent="0.25">
      <c r="A36" s="132" t="s">
        <v>3952</v>
      </c>
      <c r="B36" s="133" t="s">
        <v>3784</v>
      </c>
      <c r="C36" s="133">
        <v>110</v>
      </c>
      <c r="D36" s="133">
        <v>4.0999999999999996</v>
      </c>
      <c r="E36" s="132" t="s">
        <v>3864</v>
      </c>
      <c r="F36" s="134">
        <v>45168</v>
      </c>
    </row>
    <row r="37" spans="1:8" ht="22.5" x14ac:dyDescent="0.25">
      <c r="A37" s="132" t="s">
        <v>3955</v>
      </c>
      <c r="B37" s="133" t="s">
        <v>3784</v>
      </c>
      <c r="C37" s="133">
        <v>110</v>
      </c>
      <c r="D37" s="133">
        <v>1.57</v>
      </c>
      <c r="E37" s="132" t="s">
        <v>3864</v>
      </c>
      <c r="F37" s="134">
        <v>45168</v>
      </c>
    </row>
    <row r="38" spans="1:8" x14ac:dyDescent="0.25">
      <c r="A38" s="132" t="s">
        <v>3976</v>
      </c>
      <c r="B38" s="133" t="s">
        <v>3784</v>
      </c>
      <c r="C38" s="133">
        <v>110</v>
      </c>
      <c r="D38" s="133">
        <v>5.69</v>
      </c>
      <c r="E38" s="132" t="s">
        <v>3872</v>
      </c>
      <c r="F38" s="134">
        <v>45229</v>
      </c>
    </row>
    <row r="39" spans="1:8" x14ac:dyDescent="0.25">
      <c r="A39" s="132" t="s">
        <v>3979</v>
      </c>
      <c r="B39" s="133" t="s">
        <v>3784</v>
      </c>
      <c r="C39" s="133">
        <v>110</v>
      </c>
      <c r="D39" s="133">
        <v>4.8499999999999996</v>
      </c>
      <c r="E39" s="132" t="s">
        <v>3872</v>
      </c>
      <c r="F39" s="134">
        <v>45229</v>
      </c>
    </row>
    <row r="40" spans="1:8" x14ac:dyDescent="0.25">
      <c r="A40" s="132" t="s">
        <v>3981</v>
      </c>
      <c r="B40" s="133" t="s">
        <v>3784</v>
      </c>
      <c r="C40" s="133">
        <v>110</v>
      </c>
      <c r="D40" s="133">
        <v>1.67</v>
      </c>
      <c r="E40" s="132" t="s">
        <v>3872</v>
      </c>
      <c r="F40" s="134">
        <v>45229</v>
      </c>
    </row>
    <row r="41" spans="1:8" ht="22.5" x14ac:dyDescent="0.25">
      <c r="A41" s="132" t="s">
        <v>4016</v>
      </c>
      <c r="B41" s="133" t="s">
        <v>3784</v>
      </c>
      <c r="C41" s="133">
        <v>110</v>
      </c>
      <c r="D41" s="133">
        <v>3.5</v>
      </c>
      <c r="E41" s="132" t="s">
        <v>3864</v>
      </c>
      <c r="F41" s="134">
        <v>45069</v>
      </c>
    </row>
    <row r="42" spans="1:8" x14ac:dyDescent="0.25">
      <c r="A42" s="132"/>
      <c r="B42" s="133"/>
      <c r="C42" s="133"/>
      <c r="D42" s="133">
        <f>SUM(Tabla4[LONGITUD DEL TRAMO])</f>
        <v>3017.39</v>
      </c>
      <c r="E42" s="132"/>
      <c r="F42" s="132"/>
      <c r="H42" s="128">
        <f>SUM(D29:D41)</f>
        <v>102.15999999999998</v>
      </c>
    </row>
    <row r="43" spans="1:8" x14ac:dyDescent="0.25">
      <c r="A43" t="s">
        <v>4103</v>
      </c>
      <c r="B43" t="s">
        <v>4102</v>
      </c>
      <c r="C43" t="s">
        <v>4104</v>
      </c>
      <c r="D43" s="80" t="s">
        <v>4097</v>
      </c>
      <c r="E43" s="80" t="s">
        <v>4098</v>
      </c>
    </row>
    <row r="44" spans="1:8" ht="22.5" x14ac:dyDescent="0.25">
      <c r="A44" s="131" t="s">
        <v>3747</v>
      </c>
      <c r="B44" s="131" t="s">
        <v>3748</v>
      </c>
      <c r="C44" s="131" t="s">
        <v>3749</v>
      </c>
      <c r="D44" s="131" t="s">
        <v>3751</v>
      </c>
      <c r="E44" s="131">
        <v>500</v>
      </c>
    </row>
    <row r="45" spans="1:8" ht="22.5" x14ac:dyDescent="0.25">
      <c r="A45" s="131" t="s">
        <v>3752</v>
      </c>
      <c r="B45" s="131" t="s">
        <v>3753</v>
      </c>
      <c r="C45" s="131" t="s">
        <v>3749</v>
      </c>
      <c r="D45" s="131" t="s">
        <v>3751</v>
      </c>
      <c r="E45" s="131">
        <v>500</v>
      </c>
    </row>
    <row r="46" spans="1:8" x14ac:dyDescent="0.25">
      <c r="A46" s="131" t="s">
        <v>3755</v>
      </c>
      <c r="B46" s="131" t="s">
        <v>3760</v>
      </c>
      <c r="C46" s="131" t="s">
        <v>3749</v>
      </c>
      <c r="D46" s="131" t="s">
        <v>3751</v>
      </c>
      <c r="E46" s="131">
        <v>500</v>
      </c>
    </row>
    <row r="47" spans="1:8" x14ac:dyDescent="0.25">
      <c r="A47" s="131" t="s">
        <v>3755</v>
      </c>
      <c r="B47" s="131" t="s">
        <v>3767</v>
      </c>
      <c r="C47" s="131" t="s">
        <v>3749</v>
      </c>
      <c r="D47" s="131" t="s">
        <v>3751</v>
      </c>
      <c r="E47" s="131">
        <v>500</v>
      </c>
    </row>
    <row r="48" spans="1:8" x14ac:dyDescent="0.25">
      <c r="A48" s="131" t="s">
        <v>3755</v>
      </c>
      <c r="B48" s="131" t="s">
        <v>3769</v>
      </c>
      <c r="C48" s="131" t="s">
        <v>3749</v>
      </c>
      <c r="D48" s="131" t="s">
        <v>3751</v>
      </c>
      <c r="E48" s="131">
        <v>500</v>
      </c>
    </row>
    <row r="49" spans="1:5" x14ac:dyDescent="0.25">
      <c r="A49" s="131" t="s">
        <v>3755</v>
      </c>
      <c r="B49" s="131" t="s">
        <v>3771</v>
      </c>
      <c r="C49" s="131" t="s">
        <v>3749</v>
      </c>
      <c r="D49" s="131" t="s">
        <v>3751</v>
      </c>
      <c r="E49" s="131">
        <v>500</v>
      </c>
    </row>
    <row r="50" spans="1:5" x14ac:dyDescent="0.25">
      <c r="A50" s="131" t="s">
        <v>3755</v>
      </c>
      <c r="B50" s="131" t="s">
        <v>3773</v>
      </c>
      <c r="C50" s="131" t="s">
        <v>3749</v>
      </c>
      <c r="D50" s="131" t="s">
        <v>3751</v>
      </c>
      <c r="E50" s="131">
        <v>500</v>
      </c>
    </row>
    <row r="51" spans="1:5" x14ac:dyDescent="0.25">
      <c r="A51" s="131" t="s">
        <v>3755</v>
      </c>
      <c r="B51" s="131" t="s">
        <v>3775</v>
      </c>
      <c r="C51" s="131" t="s">
        <v>3749</v>
      </c>
      <c r="D51" s="131" t="s">
        <v>3751</v>
      </c>
      <c r="E51" s="131">
        <v>500</v>
      </c>
    </row>
    <row r="52" spans="1:5" x14ac:dyDescent="0.25">
      <c r="A52" s="131" t="s">
        <v>3777</v>
      </c>
      <c r="B52" s="131" t="s">
        <v>3787</v>
      </c>
      <c r="C52" s="131" t="s">
        <v>3749</v>
      </c>
      <c r="D52" s="131" t="s">
        <v>3751</v>
      </c>
      <c r="E52" s="131">
        <v>500</v>
      </c>
    </row>
    <row r="53" spans="1:5" ht="22.5" x14ac:dyDescent="0.25">
      <c r="A53" s="131" t="s">
        <v>3752</v>
      </c>
      <c r="B53" s="131" t="s">
        <v>3809</v>
      </c>
      <c r="C53" s="131" t="s">
        <v>3781</v>
      </c>
      <c r="D53" s="131" t="s">
        <v>3751</v>
      </c>
      <c r="E53" s="131">
        <v>500</v>
      </c>
    </row>
    <row r="54" spans="1:5" x14ac:dyDescent="0.25">
      <c r="A54" s="131" t="s">
        <v>3755</v>
      </c>
      <c r="B54" s="131" t="s">
        <v>3815</v>
      </c>
      <c r="C54" s="131" t="s">
        <v>3749</v>
      </c>
      <c r="D54" s="131" t="s">
        <v>3751</v>
      </c>
      <c r="E54" s="131">
        <v>500</v>
      </c>
    </row>
    <row r="55" spans="1:5" x14ac:dyDescent="0.25">
      <c r="A55" s="131" t="s">
        <v>3755</v>
      </c>
      <c r="B55" s="131" t="s">
        <v>3817</v>
      </c>
      <c r="C55" s="131" t="s">
        <v>3749</v>
      </c>
      <c r="D55" s="131" t="s">
        <v>3751</v>
      </c>
      <c r="E55" s="131">
        <v>500</v>
      </c>
    </row>
    <row r="56" spans="1:5" ht="22.5" x14ac:dyDescent="0.25">
      <c r="A56" s="131" t="s">
        <v>3752</v>
      </c>
      <c r="B56" s="131" t="s">
        <v>3819</v>
      </c>
      <c r="C56" s="131" t="s">
        <v>3749</v>
      </c>
      <c r="D56" s="131" t="s">
        <v>3751</v>
      </c>
      <c r="E56" s="131">
        <v>500</v>
      </c>
    </row>
    <row r="57" spans="1:5" ht="22.5" x14ac:dyDescent="0.25">
      <c r="A57" s="131" t="s">
        <v>3752</v>
      </c>
      <c r="B57" s="131" t="s">
        <v>3835</v>
      </c>
      <c r="C57" s="131" t="s">
        <v>3749</v>
      </c>
      <c r="D57" s="131" t="s">
        <v>3751</v>
      </c>
      <c r="E57" s="131">
        <v>500</v>
      </c>
    </row>
    <row r="58" spans="1:5" x14ac:dyDescent="0.25">
      <c r="A58" s="131" t="s">
        <v>3755</v>
      </c>
      <c r="B58" s="131" t="s">
        <v>3841</v>
      </c>
      <c r="C58" s="131" t="s">
        <v>3749</v>
      </c>
      <c r="D58" s="131" t="s">
        <v>3751</v>
      </c>
      <c r="E58" s="131">
        <v>500</v>
      </c>
    </row>
    <row r="59" spans="1:5" x14ac:dyDescent="0.25">
      <c r="A59" s="131" t="s">
        <v>3755</v>
      </c>
      <c r="B59" s="131" t="s">
        <v>3756</v>
      </c>
      <c r="C59" s="131" t="s">
        <v>3749</v>
      </c>
      <c r="D59" s="131" t="s">
        <v>3751</v>
      </c>
      <c r="E59" s="131">
        <v>230</v>
      </c>
    </row>
    <row r="60" spans="1:5" ht="22.5" x14ac:dyDescent="0.25">
      <c r="A60" s="131" t="s">
        <v>3752</v>
      </c>
      <c r="B60" s="131" t="s">
        <v>3758</v>
      </c>
      <c r="C60" s="131" t="s">
        <v>3749</v>
      </c>
      <c r="D60" s="131" t="s">
        <v>3751</v>
      </c>
      <c r="E60" s="131">
        <v>230</v>
      </c>
    </row>
    <row r="61" spans="1:5" ht="22.5" x14ac:dyDescent="0.25">
      <c r="A61" s="131" t="s">
        <v>3752</v>
      </c>
      <c r="B61" s="131" t="s">
        <v>3759</v>
      </c>
      <c r="C61" s="131" t="s">
        <v>3749</v>
      </c>
      <c r="D61" s="131" t="s">
        <v>3751</v>
      </c>
      <c r="E61" s="131">
        <v>230</v>
      </c>
    </row>
    <row r="62" spans="1:5" x14ac:dyDescent="0.25">
      <c r="A62" s="131" t="s">
        <v>3755</v>
      </c>
      <c r="B62" s="131" t="s">
        <v>3765</v>
      </c>
      <c r="C62" s="131" t="s">
        <v>3749</v>
      </c>
      <c r="D62" s="131" t="s">
        <v>3751</v>
      </c>
      <c r="E62" s="131">
        <v>230</v>
      </c>
    </row>
    <row r="63" spans="1:5" ht="22.5" x14ac:dyDescent="0.25">
      <c r="A63" s="131" t="s">
        <v>3752</v>
      </c>
      <c r="B63" s="131" t="s">
        <v>3785</v>
      </c>
      <c r="C63" s="131" t="s">
        <v>3749</v>
      </c>
      <c r="D63" s="131" t="s">
        <v>3751</v>
      </c>
      <c r="E63" s="131">
        <v>230</v>
      </c>
    </row>
    <row r="64" spans="1:5" x14ac:dyDescent="0.25">
      <c r="A64" s="131" t="s">
        <v>3755</v>
      </c>
      <c r="B64" s="131" t="s">
        <v>3811</v>
      </c>
      <c r="C64" s="131" t="s">
        <v>3749</v>
      </c>
      <c r="D64" s="131" t="s">
        <v>3751</v>
      </c>
      <c r="E64" s="131">
        <v>230</v>
      </c>
    </row>
    <row r="65" spans="1:5" ht="22.5" x14ac:dyDescent="0.25">
      <c r="A65" s="131" t="s">
        <v>3747</v>
      </c>
      <c r="B65" s="131" t="s">
        <v>3845</v>
      </c>
      <c r="C65" s="131" t="s">
        <v>3749</v>
      </c>
      <c r="D65" s="131" t="s">
        <v>3751</v>
      </c>
      <c r="E65" s="131">
        <v>230</v>
      </c>
    </row>
    <row r="66" spans="1:5" x14ac:dyDescent="0.25">
      <c r="A66" s="131" t="s">
        <v>3755</v>
      </c>
      <c r="B66" s="131" t="s">
        <v>3847</v>
      </c>
      <c r="C66" s="131" t="s">
        <v>3749</v>
      </c>
      <c r="D66" s="131" t="s">
        <v>3751</v>
      </c>
      <c r="E66" s="131">
        <v>230</v>
      </c>
    </row>
    <row r="67" spans="1:5" x14ac:dyDescent="0.25">
      <c r="A67" s="131" t="s">
        <v>3755</v>
      </c>
      <c r="B67" s="131" t="s">
        <v>3849</v>
      </c>
      <c r="C67" s="131" t="s">
        <v>3749</v>
      </c>
      <c r="D67" s="131" t="s">
        <v>3751</v>
      </c>
      <c r="E67" s="131">
        <v>230</v>
      </c>
    </row>
    <row r="68" spans="1:5" x14ac:dyDescent="0.25">
      <c r="A68" s="131" t="s">
        <v>3762</v>
      </c>
      <c r="B68" s="131" t="s">
        <v>3763</v>
      </c>
      <c r="C68" s="131" t="s">
        <v>3749</v>
      </c>
      <c r="D68" s="131" t="s">
        <v>3751</v>
      </c>
      <c r="E68" s="131">
        <v>220</v>
      </c>
    </row>
    <row r="69" spans="1:5" x14ac:dyDescent="0.25">
      <c r="A69" s="131" t="s">
        <v>3777</v>
      </c>
      <c r="B69" s="131" t="s">
        <v>3778</v>
      </c>
      <c r="C69" s="131" t="s">
        <v>3749</v>
      </c>
      <c r="D69" s="131" t="s">
        <v>3751</v>
      </c>
      <c r="E69" s="131">
        <v>220</v>
      </c>
    </row>
    <row r="70" spans="1:5" ht="22.5" x14ac:dyDescent="0.25">
      <c r="A70" s="131" t="s">
        <v>3755</v>
      </c>
      <c r="B70" s="131" t="s">
        <v>3780</v>
      </c>
      <c r="C70" s="131" t="s">
        <v>3781</v>
      </c>
      <c r="D70" s="131" t="s">
        <v>3751</v>
      </c>
      <c r="E70" s="131">
        <v>220</v>
      </c>
    </row>
    <row r="71" spans="1:5" ht="33.75" x14ac:dyDescent="0.25">
      <c r="A71" s="131" t="s">
        <v>3777</v>
      </c>
      <c r="B71" s="131" t="s">
        <v>3792</v>
      </c>
      <c r="C71" s="131" t="s">
        <v>3749</v>
      </c>
      <c r="D71" s="131" t="s">
        <v>3751</v>
      </c>
      <c r="E71" s="131">
        <v>220</v>
      </c>
    </row>
    <row r="72" spans="1:5" x14ac:dyDescent="0.25">
      <c r="A72" s="131" t="s">
        <v>3794</v>
      </c>
      <c r="B72" s="131" t="s">
        <v>3795</v>
      </c>
      <c r="C72" s="131" t="s">
        <v>3749</v>
      </c>
      <c r="D72" s="131" t="s">
        <v>3751</v>
      </c>
      <c r="E72" s="131">
        <v>220</v>
      </c>
    </row>
    <row r="73" spans="1:5" x14ac:dyDescent="0.25">
      <c r="A73" s="131" t="s">
        <v>3755</v>
      </c>
      <c r="B73" s="131" t="s">
        <v>3797</v>
      </c>
      <c r="C73" s="131" t="s">
        <v>3749</v>
      </c>
      <c r="D73" s="131" t="s">
        <v>3751</v>
      </c>
      <c r="E73" s="131">
        <v>220</v>
      </c>
    </row>
    <row r="74" spans="1:5" x14ac:dyDescent="0.25">
      <c r="A74" s="131" t="s">
        <v>3794</v>
      </c>
      <c r="B74" s="131" t="s">
        <v>3798</v>
      </c>
      <c r="C74" s="131" t="s">
        <v>3781</v>
      </c>
      <c r="D74" s="131" t="s">
        <v>3751</v>
      </c>
      <c r="E74" s="131">
        <v>220</v>
      </c>
    </row>
    <row r="75" spans="1:5" ht="22.5" x14ac:dyDescent="0.25">
      <c r="A75" s="131" t="s">
        <v>3752</v>
      </c>
      <c r="B75" s="131" t="s">
        <v>3805</v>
      </c>
      <c r="C75" s="131" t="s">
        <v>3749</v>
      </c>
      <c r="D75" s="131" t="s">
        <v>3751</v>
      </c>
      <c r="E75" s="131">
        <v>220</v>
      </c>
    </row>
    <row r="76" spans="1:5" ht="22.5" x14ac:dyDescent="0.25">
      <c r="A76" s="131" t="s">
        <v>3755</v>
      </c>
      <c r="B76" s="131" t="s">
        <v>3807</v>
      </c>
      <c r="C76" s="131" t="s">
        <v>3749</v>
      </c>
      <c r="D76" s="131" t="s">
        <v>3751</v>
      </c>
      <c r="E76" s="131">
        <v>220</v>
      </c>
    </row>
    <row r="77" spans="1:5" x14ac:dyDescent="0.25">
      <c r="A77" s="131" t="s">
        <v>3755</v>
      </c>
      <c r="B77" s="131" t="s">
        <v>3822</v>
      </c>
      <c r="C77" s="131" t="s">
        <v>3749</v>
      </c>
      <c r="D77" s="131" t="s">
        <v>3751</v>
      </c>
      <c r="E77" s="131">
        <v>220</v>
      </c>
    </row>
    <row r="78" spans="1:5" x14ac:dyDescent="0.25">
      <c r="A78" s="131" t="s">
        <v>3755</v>
      </c>
      <c r="B78" s="131" t="s">
        <v>3827</v>
      </c>
      <c r="C78" s="131" t="s">
        <v>3749</v>
      </c>
      <c r="D78" s="131" t="s">
        <v>3751</v>
      </c>
      <c r="E78" s="131">
        <v>220</v>
      </c>
    </row>
    <row r="79" spans="1:5" x14ac:dyDescent="0.25">
      <c r="A79" s="131" t="s">
        <v>3777</v>
      </c>
      <c r="B79" s="131" t="s">
        <v>3829</v>
      </c>
      <c r="C79" s="131" t="s">
        <v>3749</v>
      </c>
      <c r="D79" s="131" t="s">
        <v>3751</v>
      </c>
      <c r="E79" s="131">
        <v>220</v>
      </c>
    </row>
    <row r="80" spans="1:5" x14ac:dyDescent="0.25">
      <c r="A80" s="131" t="s">
        <v>3794</v>
      </c>
      <c r="B80" s="131" t="s">
        <v>3831</v>
      </c>
      <c r="C80" s="131" t="s">
        <v>3749</v>
      </c>
      <c r="D80" s="131" t="s">
        <v>3751</v>
      </c>
      <c r="E80" s="131">
        <v>220</v>
      </c>
    </row>
    <row r="81" spans="1:5" x14ac:dyDescent="0.25">
      <c r="A81" s="131" t="s">
        <v>3755</v>
      </c>
      <c r="B81" s="131" t="s">
        <v>3842</v>
      </c>
      <c r="C81" s="131" t="s">
        <v>3749</v>
      </c>
      <c r="D81" s="131" t="s">
        <v>3751</v>
      </c>
      <c r="E81" s="131">
        <v>220</v>
      </c>
    </row>
    <row r="82" spans="1:5" ht="22.5" x14ac:dyDescent="0.25">
      <c r="A82" s="131" t="s">
        <v>3752</v>
      </c>
      <c r="B82" s="131" t="s">
        <v>3782</v>
      </c>
      <c r="C82" s="131" t="s">
        <v>3781</v>
      </c>
      <c r="D82" s="131" t="s">
        <v>3784</v>
      </c>
      <c r="E82" s="131">
        <v>110</v>
      </c>
    </row>
    <row r="83" spans="1:5" x14ac:dyDescent="0.25">
      <c r="A83" s="131" t="s">
        <v>3762</v>
      </c>
      <c r="B83" s="131" t="s">
        <v>3789</v>
      </c>
      <c r="C83" s="131" t="s">
        <v>3749</v>
      </c>
      <c r="D83" s="131" t="s">
        <v>3784</v>
      </c>
      <c r="E83" s="131">
        <v>110</v>
      </c>
    </row>
    <row r="84" spans="1:5" ht="22.5" x14ac:dyDescent="0.25">
      <c r="A84" s="131" t="s">
        <v>3790</v>
      </c>
      <c r="B84" s="131" t="s">
        <v>3791</v>
      </c>
      <c r="C84" s="131" t="s">
        <v>3749</v>
      </c>
      <c r="D84" s="131" t="s">
        <v>3784</v>
      </c>
      <c r="E84" s="131">
        <v>110</v>
      </c>
    </row>
    <row r="85" spans="1:5" x14ac:dyDescent="0.25">
      <c r="A85" s="131" t="s">
        <v>222</v>
      </c>
      <c r="B85" s="131" t="s">
        <v>3800</v>
      </c>
      <c r="C85" s="131" t="s">
        <v>3801</v>
      </c>
      <c r="D85" s="131" t="s">
        <v>3784</v>
      </c>
      <c r="E85" s="131">
        <v>110</v>
      </c>
    </row>
    <row r="86" spans="1:5" x14ac:dyDescent="0.25">
      <c r="A86" s="131" t="s">
        <v>3762</v>
      </c>
      <c r="B86" s="131" t="s">
        <v>3803</v>
      </c>
      <c r="C86" s="131" t="s">
        <v>3781</v>
      </c>
      <c r="D86" s="131" t="s">
        <v>3784</v>
      </c>
      <c r="E86" s="131">
        <v>110</v>
      </c>
    </row>
    <row r="87" spans="1:5" x14ac:dyDescent="0.25">
      <c r="A87" s="131" t="s">
        <v>3762</v>
      </c>
      <c r="B87" s="131" t="s">
        <v>3812</v>
      </c>
      <c r="C87" s="131" t="s">
        <v>3749</v>
      </c>
      <c r="D87" s="131" t="s">
        <v>3784</v>
      </c>
      <c r="E87" s="131">
        <v>110</v>
      </c>
    </row>
    <row r="88" spans="1:5" x14ac:dyDescent="0.25">
      <c r="A88" s="131" t="s">
        <v>3762</v>
      </c>
      <c r="B88" s="131" t="s">
        <v>3814</v>
      </c>
      <c r="C88" s="131" t="s">
        <v>3749</v>
      </c>
      <c r="D88" s="131" t="s">
        <v>3784</v>
      </c>
      <c r="E88" s="131">
        <v>110</v>
      </c>
    </row>
    <row r="89" spans="1:5" ht="22.5" x14ac:dyDescent="0.25">
      <c r="A89" s="131" t="s">
        <v>3790</v>
      </c>
      <c r="B89" s="131" t="s">
        <v>3820</v>
      </c>
      <c r="C89" s="131" t="s">
        <v>3749</v>
      </c>
      <c r="D89" s="131" t="s">
        <v>3784</v>
      </c>
      <c r="E89" s="131">
        <v>110</v>
      </c>
    </row>
    <row r="90" spans="1:5" x14ac:dyDescent="0.25">
      <c r="A90" s="131" t="s">
        <v>3824</v>
      </c>
      <c r="B90" s="131" t="s">
        <v>3825</v>
      </c>
      <c r="C90" s="131" t="s">
        <v>3781</v>
      </c>
      <c r="D90" s="131" t="s">
        <v>3784</v>
      </c>
      <c r="E90" s="131">
        <v>110</v>
      </c>
    </row>
    <row r="91" spans="1:5" x14ac:dyDescent="0.25">
      <c r="A91" s="131" t="s">
        <v>3762</v>
      </c>
      <c r="B91" s="131" t="s">
        <v>3826</v>
      </c>
      <c r="C91" s="131" t="s">
        <v>3749</v>
      </c>
      <c r="D91" s="131" t="s">
        <v>3784</v>
      </c>
      <c r="E91" s="131">
        <v>110</v>
      </c>
    </row>
    <row r="92" spans="1:5" x14ac:dyDescent="0.25">
      <c r="A92" s="131" t="s">
        <v>3777</v>
      </c>
      <c r="B92" s="131" t="s">
        <v>3833</v>
      </c>
      <c r="C92" s="131" t="s">
        <v>3749</v>
      </c>
      <c r="D92" s="131" t="s">
        <v>3784</v>
      </c>
      <c r="E92" s="131">
        <v>110</v>
      </c>
    </row>
    <row r="93" spans="1:5" x14ac:dyDescent="0.25">
      <c r="A93" s="131" t="s">
        <v>3762</v>
      </c>
      <c r="B93" s="131" t="s">
        <v>3834</v>
      </c>
      <c r="C93" s="131" t="s">
        <v>3749</v>
      </c>
      <c r="D93" s="131" t="s">
        <v>3784</v>
      </c>
      <c r="E93" s="131">
        <v>110</v>
      </c>
    </row>
    <row r="94" spans="1:5" ht="22.5" x14ac:dyDescent="0.25">
      <c r="A94" s="131" t="s">
        <v>3837</v>
      </c>
      <c r="B94" s="131" t="s">
        <v>3838</v>
      </c>
      <c r="C94" s="131" t="s">
        <v>3749</v>
      </c>
      <c r="D94" s="131" t="s">
        <v>3784</v>
      </c>
      <c r="E94" s="131">
        <v>110</v>
      </c>
    </row>
    <row r="95" spans="1:5" x14ac:dyDescent="0.25">
      <c r="A95" s="131" t="s">
        <v>3794</v>
      </c>
      <c r="B95" s="131" t="s">
        <v>3840</v>
      </c>
      <c r="C95" s="131" t="s">
        <v>3749</v>
      </c>
      <c r="D95" s="131" t="s">
        <v>3784</v>
      </c>
      <c r="E95" s="131">
        <v>110</v>
      </c>
    </row>
    <row r="96" spans="1:5" x14ac:dyDescent="0.25">
      <c r="A96" s="131" t="s">
        <v>3794</v>
      </c>
      <c r="B96" s="131" t="s">
        <v>3843</v>
      </c>
      <c r="C96" s="131" t="s">
        <v>3749</v>
      </c>
      <c r="D96" s="131" t="s">
        <v>3784</v>
      </c>
      <c r="E96" s="131">
        <v>110</v>
      </c>
    </row>
    <row r="97" spans="1:5" ht="22.5" x14ac:dyDescent="0.25">
      <c r="A97" s="131" t="s">
        <v>3747</v>
      </c>
      <c r="B97" s="131" t="s">
        <v>3844</v>
      </c>
      <c r="C97" s="131" t="s">
        <v>3749</v>
      </c>
      <c r="D97" s="131" t="s">
        <v>3784</v>
      </c>
      <c r="E97" s="131">
        <v>110</v>
      </c>
    </row>
    <row r="98" spans="1:5" ht="22.5" x14ac:dyDescent="0.25">
      <c r="A98" s="131" t="s">
        <v>3752</v>
      </c>
      <c r="B98" s="131" t="s">
        <v>3851</v>
      </c>
      <c r="C98" s="131" t="s">
        <v>3749</v>
      </c>
      <c r="D98" s="131" t="s">
        <v>3784</v>
      </c>
      <c r="E98" s="131">
        <v>110</v>
      </c>
    </row>
    <row r="99" spans="1:5" ht="22.5" x14ac:dyDescent="0.25">
      <c r="A99" s="131" t="s">
        <v>3853</v>
      </c>
      <c r="B99" s="131" t="s">
        <v>3854</v>
      </c>
      <c r="C99" s="131" t="s">
        <v>3749</v>
      </c>
      <c r="D99" s="131" t="s">
        <v>3784</v>
      </c>
      <c r="E99" s="131">
        <v>66</v>
      </c>
    </row>
    <row r="100" spans="1:5" ht="22.5" x14ac:dyDescent="0.25">
      <c r="A100" s="131" t="s">
        <v>3853</v>
      </c>
      <c r="B100" s="131" t="s">
        <v>3855</v>
      </c>
      <c r="C100" s="131" t="s">
        <v>3749</v>
      </c>
      <c r="D100" s="131" t="s">
        <v>3784</v>
      </c>
      <c r="E100" s="131">
        <v>66</v>
      </c>
    </row>
  </sheetData>
  <pageMargins left="0.7" right="0.7" top="0.75" bottom="0.75" header="0.3" footer="0.3"/>
  <drawing r:id="rId1"/>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DFD0C-3168-41BF-809A-3970D429F0E9}">
  <dimension ref="A2:I25"/>
  <sheetViews>
    <sheetView showGridLines="0" workbookViewId="0">
      <selection activeCell="F3" sqref="F3"/>
    </sheetView>
  </sheetViews>
  <sheetFormatPr baseColWidth="10" defaultRowHeight="15" x14ac:dyDescent="0.25"/>
  <cols>
    <col min="2" max="2" width="18" customWidth="1"/>
    <col min="3" max="3" width="23.42578125" customWidth="1"/>
    <col min="4" max="4" width="19.5703125" customWidth="1"/>
    <col min="5" max="5" width="25.85546875" customWidth="1"/>
    <col min="6" max="6" width="23.5703125" customWidth="1"/>
  </cols>
  <sheetData>
    <row r="2" spans="1:9" ht="89.25" x14ac:dyDescent="0.25">
      <c r="B2" s="129" t="s">
        <v>4042</v>
      </c>
      <c r="C2" s="129" t="s">
        <v>4043</v>
      </c>
      <c r="D2" s="129" t="s">
        <v>4044</v>
      </c>
      <c r="E2" s="129" t="s">
        <v>4045</v>
      </c>
      <c r="F2" s="129" t="s">
        <v>4046</v>
      </c>
    </row>
    <row r="3" spans="1:9" ht="76.5" x14ac:dyDescent="0.25">
      <c r="A3" s="130"/>
      <c r="B3" s="129" t="s">
        <v>4047</v>
      </c>
      <c r="C3" s="129" t="s">
        <v>4048</v>
      </c>
      <c r="D3" s="129" t="s">
        <v>4044</v>
      </c>
      <c r="E3" s="129" t="s">
        <v>4045</v>
      </c>
      <c r="F3" s="129" t="s">
        <v>4049</v>
      </c>
      <c r="I3" s="128">
        <v>220.24</v>
      </c>
    </row>
    <row r="4" spans="1:9" ht="63.75" x14ac:dyDescent="0.25">
      <c r="A4" s="130"/>
      <c r="B4" s="129" t="s">
        <v>4050</v>
      </c>
      <c r="C4" s="129" t="s">
        <v>4051</v>
      </c>
      <c r="D4" s="129" t="s">
        <v>4044</v>
      </c>
      <c r="E4" s="129" t="s">
        <v>4045</v>
      </c>
      <c r="F4" s="129" t="s">
        <v>4049</v>
      </c>
      <c r="I4" s="128">
        <v>240.64</v>
      </c>
    </row>
    <row r="5" spans="1:9" ht="51" x14ac:dyDescent="0.25">
      <c r="A5" s="130"/>
      <c r="B5" s="129" t="s">
        <v>3990</v>
      </c>
      <c r="C5" s="129" t="s">
        <v>4052</v>
      </c>
      <c r="D5" s="129" t="s">
        <v>4044</v>
      </c>
      <c r="E5" s="129" t="s">
        <v>4045</v>
      </c>
      <c r="F5" s="129" t="s">
        <v>4053</v>
      </c>
      <c r="I5" s="128">
        <v>102.16</v>
      </c>
    </row>
    <row r="6" spans="1:9" ht="76.5" x14ac:dyDescent="0.25">
      <c r="A6" s="130"/>
      <c r="B6" s="129" t="s">
        <v>4054</v>
      </c>
      <c r="C6" s="129" t="s">
        <v>4055</v>
      </c>
      <c r="D6" s="129" t="s">
        <v>4044</v>
      </c>
      <c r="E6" s="129" t="s">
        <v>4045</v>
      </c>
      <c r="F6" s="129" t="s">
        <v>4049</v>
      </c>
    </row>
    <row r="7" spans="1:9" ht="76.5" x14ac:dyDescent="0.25">
      <c r="A7" s="130"/>
      <c r="B7" s="129" t="s">
        <v>4056</v>
      </c>
      <c r="C7" s="129" t="s">
        <v>4057</v>
      </c>
      <c r="D7" s="129" t="s">
        <v>4044</v>
      </c>
      <c r="E7" s="129" t="s">
        <v>4045</v>
      </c>
      <c r="F7" s="129" t="s">
        <v>4049</v>
      </c>
    </row>
    <row r="8" spans="1:9" ht="153" x14ac:dyDescent="0.25">
      <c r="A8" s="130"/>
      <c r="B8" s="129" t="s">
        <v>4058</v>
      </c>
      <c r="C8" s="129" t="s">
        <v>4059</v>
      </c>
      <c r="D8" s="129" t="s">
        <v>4044</v>
      </c>
      <c r="E8" s="129" t="s">
        <v>4045</v>
      </c>
      <c r="F8" s="129" t="s">
        <v>4060</v>
      </c>
    </row>
    <row r="9" spans="1:9" ht="63.75" x14ac:dyDescent="0.25">
      <c r="A9" s="130"/>
      <c r="B9" s="129" t="s">
        <v>4061</v>
      </c>
      <c r="C9" s="129" t="s">
        <v>4062</v>
      </c>
      <c r="D9" s="129" t="s">
        <v>4044</v>
      </c>
      <c r="E9" s="129" t="s">
        <v>4045</v>
      </c>
      <c r="F9" s="129" t="s">
        <v>4046</v>
      </c>
    </row>
    <row r="10" spans="1:9" ht="153" x14ac:dyDescent="0.25">
      <c r="A10" s="130"/>
      <c r="B10" s="129" t="s">
        <v>4063</v>
      </c>
      <c r="C10" s="129" t="s">
        <v>4064</v>
      </c>
      <c r="D10" s="129" t="s">
        <v>4044</v>
      </c>
      <c r="E10" s="129" t="s">
        <v>4045</v>
      </c>
      <c r="F10" s="129" t="s">
        <v>4060</v>
      </c>
    </row>
    <row r="11" spans="1:9" ht="102" x14ac:dyDescent="0.25">
      <c r="A11" s="130"/>
      <c r="B11" s="129" t="s">
        <v>4065</v>
      </c>
      <c r="C11" s="129" t="s">
        <v>4066</v>
      </c>
      <c r="D11" s="129" t="s">
        <v>4044</v>
      </c>
      <c r="E11" s="129" t="s">
        <v>4045</v>
      </c>
      <c r="F11" s="129" t="s">
        <v>4060</v>
      </c>
    </row>
    <row r="12" spans="1:9" ht="165.75" x14ac:dyDescent="0.25">
      <c r="A12" s="130"/>
      <c r="B12" s="129" t="s">
        <v>4067</v>
      </c>
      <c r="C12" s="129" t="s">
        <v>4068</v>
      </c>
      <c r="D12" s="129" t="s">
        <v>4044</v>
      </c>
      <c r="E12" s="129" t="s">
        <v>4045</v>
      </c>
      <c r="F12" s="129" t="s">
        <v>4060</v>
      </c>
    </row>
    <row r="13" spans="1:9" ht="63.75" x14ac:dyDescent="0.25">
      <c r="A13" s="130"/>
      <c r="B13" s="129" t="s">
        <v>4069</v>
      </c>
      <c r="C13" s="129" t="s">
        <v>4070</v>
      </c>
      <c r="D13" s="129" t="s">
        <v>4044</v>
      </c>
      <c r="E13" s="129" t="s">
        <v>4045</v>
      </c>
      <c r="F13" s="129" t="s">
        <v>4046</v>
      </c>
    </row>
    <row r="14" spans="1:9" ht="51" x14ac:dyDescent="0.25">
      <c r="A14" s="130"/>
      <c r="B14" s="129" t="s">
        <v>4071</v>
      </c>
      <c r="C14" s="129" t="s">
        <v>4072</v>
      </c>
      <c r="D14" s="129" t="s">
        <v>4044</v>
      </c>
      <c r="E14" s="129" t="s">
        <v>4045</v>
      </c>
      <c r="F14" s="129" t="s">
        <v>4046</v>
      </c>
    </row>
    <row r="15" spans="1:9" ht="153" x14ac:dyDescent="0.25">
      <c r="A15" s="130"/>
      <c r="B15" s="129" t="s">
        <v>3985</v>
      </c>
      <c r="C15" s="129" t="s">
        <v>4073</v>
      </c>
      <c r="D15" s="129" t="s">
        <v>4044</v>
      </c>
      <c r="E15" s="129" t="s">
        <v>4045</v>
      </c>
      <c r="F15" s="129" t="s">
        <v>4053</v>
      </c>
    </row>
    <row r="16" spans="1:9" ht="76.5" x14ac:dyDescent="0.25">
      <c r="A16" s="130"/>
      <c r="B16" s="129" t="s">
        <v>4074</v>
      </c>
      <c r="C16" s="129" t="s">
        <v>4075</v>
      </c>
      <c r="D16" s="129" t="s">
        <v>4044</v>
      </c>
      <c r="E16" s="129" t="s">
        <v>4045</v>
      </c>
      <c r="F16" s="129" t="s">
        <v>4046</v>
      </c>
    </row>
    <row r="17" spans="1:6" ht="89.25" x14ac:dyDescent="0.25">
      <c r="A17" s="130"/>
      <c r="B17" s="129" t="s">
        <v>4076</v>
      </c>
      <c r="C17" s="129" t="s">
        <v>4077</v>
      </c>
      <c r="D17" s="129" t="s">
        <v>4044</v>
      </c>
      <c r="E17" s="129" t="s">
        <v>4045</v>
      </c>
      <c r="F17" s="129" t="s">
        <v>4049</v>
      </c>
    </row>
    <row r="18" spans="1:6" ht="178.5" x14ac:dyDescent="0.25">
      <c r="A18" s="130"/>
      <c r="B18" s="129" t="s">
        <v>4078</v>
      </c>
      <c r="C18" s="129" t="s">
        <v>4079</v>
      </c>
      <c r="D18" s="129" t="s">
        <v>4044</v>
      </c>
      <c r="E18" s="129" t="s">
        <v>4045</v>
      </c>
      <c r="F18" s="129" t="s">
        <v>4046</v>
      </c>
    </row>
    <row r="19" spans="1:6" ht="51" x14ac:dyDescent="0.25">
      <c r="A19" s="130"/>
      <c r="B19" s="129" t="s">
        <v>4080</v>
      </c>
      <c r="C19" s="129" t="s">
        <v>4081</v>
      </c>
      <c r="D19" s="129" t="s">
        <v>4044</v>
      </c>
      <c r="E19" s="129" t="s">
        <v>4045</v>
      </c>
      <c r="F19" s="129" t="s">
        <v>4082</v>
      </c>
    </row>
    <row r="20" spans="1:6" ht="76.5" x14ac:dyDescent="0.25">
      <c r="A20" s="130"/>
      <c r="B20" s="129" t="s">
        <v>4083</v>
      </c>
      <c r="C20" s="129" t="s">
        <v>4084</v>
      </c>
      <c r="D20" s="129" t="s">
        <v>4044</v>
      </c>
      <c r="E20" s="129" t="s">
        <v>4045</v>
      </c>
      <c r="F20" s="129" t="s">
        <v>4060</v>
      </c>
    </row>
    <row r="21" spans="1:6" ht="102" x14ac:dyDescent="0.25">
      <c r="A21" s="130"/>
      <c r="B21" s="129" t="s">
        <v>4085</v>
      </c>
      <c r="C21" s="129" t="s">
        <v>4086</v>
      </c>
      <c r="D21" s="129" t="s">
        <v>4044</v>
      </c>
      <c r="E21" s="129" t="s">
        <v>4045</v>
      </c>
      <c r="F21" s="129" t="s">
        <v>4060</v>
      </c>
    </row>
    <row r="22" spans="1:6" ht="331.5" x14ac:dyDescent="0.25">
      <c r="A22" s="130"/>
      <c r="B22" s="129" t="s">
        <v>4087</v>
      </c>
      <c r="C22" s="129" t="s">
        <v>4088</v>
      </c>
      <c r="D22" s="129" t="s">
        <v>4044</v>
      </c>
      <c r="E22" s="129" t="s">
        <v>4045</v>
      </c>
      <c r="F22" s="129" t="s">
        <v>4060</v>
      </c>
    </row>
    <row r="23" spans="1:6" ht="216.75" x14ac:dyDescent="0.25">
      <c r="A23" s="130"/>
      <c r="B23" s="129" t="s">
        <v>4089</v>
      </c>
      <c r="C23" s="129" t="s">
        <v>4090</v>
      </c>
      <c r="D23" s="129" t="s">
        <v>4044</v>
      </c>
      <c r="E23" s="129" t="s">
        <v>4045</v>
      </c>
      <c r="F23" s="129" t="s">
        <v>4060</v>
      </c>
    </row>
    <row r="24" spans="1:6" ht="89.25" x14ac:dyDescent="0.25">
      <c r="A24" s="130"/>
      <c r="B24" s="129" t="s">
        <v>4091</v>
      </c>
      <c r="C24" s="129" t="s">
        <v>4092</v>
      </c>
      <c r="D24" s="129" t="s">
        <v>4044</v>
      </c>
      <c r="E24" s="129" t="s">
        <v>4045</v>
      </c>
      <c r="F24" s="129" t="s">
        <v>4060</v>
      </c>
    </row>
    <row r="25" spans="1:6" ht="114.75" x14ac:dyDescent="0.25">
      <c r="A25" s="130"/>
      <c r="B25" s="129" t="s">
        <v>4093</v>
      </c>
      <c r="C25" s="129" t="s">
        <v>4094</v>
      </c>
      <c r="D25" s="129" t="s">
        <v>4044</v>
      </c>
      <c r="E25" s="129" t="s">
        <v>4045</v>
      </c>
      <c r="F25" s="129" t="s">
        <v>4046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DD491-6EFE-469E-8B6D-D059CF64C6E7}">
  <dimension ref="A1:AK558"/>
  <sheetViews>
    <sheetView showGridLines="0" topLeftCell="A537" workbookViewId="0">
      <selection activeCell="AI8" sqref="AI8"/>
    </sheetView>
  </sheetViews>
  <sheetFormatPr baseColWidth="10" defaultRowHeight="15" x14ac:dyDescent="0.25"/>
  <cols>
    <col min="2" max="2" width="18" customWidth="1"/>
    <col min="3" max="3" width="18.140625" customWidth="1"/>
    <col min="4" max="4" width="17.140625" customWidth="1"/>
    <col min="5" max="5" width="12.140625" customWidth="1"/>
    <col min="8" max="8" width="17.7109375" customWidth="1"/>
    <col min="11" max="11" width="14.5703125" customWidth="1"/>
    <col min="12" max="12" width="20.7109375" customWidth="1"/>
    <col min="13" max="13" width="15.140625" customWidth="1"/>
    <col min="14" max="14" width="29.42578125" customWidth="1"/>
    <col min="15" max="15" width="21.5703125" customWidth="1"/>
    <col min="16" max="16" width="14.7109375" customWidth="1"/>
    <col min="24" max="24" width="14.5703125" customWidth="1"/>
    <col min="25" max="25" width="12" customWidth="1"/>
    <col min="31" max="31" width="15.5703125" customWidth="1"/>
    <col min="32" max="32" width="17.42578125" customWidth="1"/>
    <col min="33" max="33" width="18.85546875" customWidth="1"/>
  </cols>
  <sheetData>
    <row r="1" spans="1:37" x14ac:dyDescent="0.25">
      <c r="A1" s="67" t="s">
        <v>0</v>
      </c>
      <c r="B1" s="67" t="s">
        <v>1</v>
      </c>
      <c r="C1" s="67" t="s">
        <v>2</v>
      </c>
      <c r="D1" s="67" t="s">
        <v>3</v>
      </c>
      <c r="E1" s="67" t="s">
        <v>4</v>
      </c>
      <c r="F1" s="67" t="s">
        <v>5</v>
      </c>
      <c r="G1" s="67" t="s">
        <v>6</v>
      </c>
      <c r="H1" s="67" t="s">
        <v>7</v>
      </c>
      <c r="I1" s="67" t="s">
        <v>8</v>
      </c>
      <c r="J1" s="67" t="s">
        <v>9</v>
      </c>
      <c r="K1" s="67" t="s">
        <v>10</v>
      </c>
      <c r="L1" s="67" t="s">
        <v>11</v>
      </c>
      <c r="M1" s="67" t="s">
        <v>12</v>
      </c>
      <c r="N1" s="67" t="s">
        <v>13</v>
      </c>
      <c r="O1" s="67" t="s">
        <v>14</v>
      </c>
      <c r="P1" s="67" t="s">
        <v>15</v>
      </c>
      <c r="Q1" s="68" t="s">
        <v>201</v>
      </c>
      <c r="R1" s="68" t="s">
        <v>202</v>
      </c>
      <c r="S1" s="68" t="s">
        <v>203</v>
      </c>
      <c r="T1" s="68" t="s">
        <v>204</v>
      </c>
      <c r="U1" s="68" t="s">
        <v>205</v>
      </c>
      <c r="V1" s="68" t="s">
        <v>206</v>
      </c>
      <c r="W1" s="68" t="s">
        <v>207</v>
      </c>
      <c r="X1" s="68" t="s">
        <v>208</v>
      </c>
      <c r="Y1" s="68" t="s">
        <v>210</v>
      </c>
      <c r="Z1" s="68" t="s">
        <v>211</v>
      </c>
      <c r="AA1" s="68" t="s">
        <v>212</v>
      </c>
      <c r="AB1" s="68" t="s">
        <v>213</v>
      </c>
      <c r="AC1" s="68" t="s">
        <v>214</v>
      </c>
      <c r="AD1" s="68" t="s">
        <v>215</v>
      </c>
      <c r="AE1" s="68" t="s">
        <v>216</v>
      </c>
      <c r="AF1" s="68" t="s">
        <v>209</v>
      </c>
      <c r="AG1" s="67" t="s">
        <v>2953</v>
      </c>
      <c r="AK1" s="128" t="s">
        <v>4</v>
      </c>
    </row>
    <row r="2" spans="1:37" x14ac:dyDescent="0.25">
      <c r="A2" s="36" t="s">
        <v>101</v>
      </c>
      <c r="B2" s="36" t="s">
        <v>102</v>
      </c>
      <c r="C2" s="37">
        <v>44760.624571759261</v>
      </c>
      <c r="D2" s="38">
        <v>44760.624571759261</v>
      </c>
      <c r="E2" s="36">
        <v>100</v>
      </c>
      <c r="F2" s="36" t="s">
        <v>21</v>
      </c>
      <c r="G2" s="36" t="s">
        <v>22</v>
      </c>
      <c r="H2" s="36" t="s">
        <v>103</v>
      </c>
      <c r="I2" s="39">
        <v>45992</v>
      </c>
      <c r="J2" s="39">
        <v>45992</v>
      </c>
      <c r="K2" s="36" t="s">
        <v>16</v>
      </c>
      <c r="L2" s="36" t="s">
        <v>16</v>
      </c>
      <c r="M2" s="36" t="s">
        <v>17</v>
      </c>
      <c r="N2" s="36" t="s">
        <v>16</v>
      </c>
      <c r="O2" s="36">
        <v>0</v>
      </c>
      <c r="P2" s="36">
        <v>-1.3630000000000001E-3</v>
      </c>
      <c r="Q2" s="40">
        <v>0</v>
      </c>
      <c r="R2" s="40">
        <v>459473.15704881452</v>
      </c>
      <c r="S2" s="40">
        <v>0</v>
      </c>
      <c r="T2" s="40">
        <v>667975.46071520646</v>
      </c>
      <c r="U2" s="40">
        <v>1521388.3015303449</v>
      </c>
      <c r="V2" s="40">
        <v>-16.119061010862886</v>
      </c>
      <c r="W2" s="40">
        <v>1521388.3015303449</v>
      </c>
      <c r="X2" s="40">
        <v>0</v>
      </c>
      <c r="Y2" s="40">
        <v>2203639.6954829735</v>
      </c>
      <c r="Z2" s="40">
        <v>1744166.5384341588</v>
      </c>
      <c r="AA2" s="40">
        <v>2412141.9991493654</v>
      </c>
      <c r="AB2" s="40">
        <v>3265554.8399645034</v>
      </c>
      <c r="AC2" s="40">
        <v>1744150.4193731479</v>
      </c>
      <c r="AD2" s="40">
        <v>3265554.8399645034</v>
      </c>
      <c r="AE2" s="40">
        <v>1744166.5384341588</v>
      </c>
      <c r="AF2" s="40">
        <v>13525680.873916648</v>
      </c>
      <c r="AG2" s="40">
        <v>2</v>
      </c>
      <c r="AK2" s="128">
        <v>9.9</v>
      </c>
    </row>
    <row r="3" spans="1:37" x14ac:dyDescent="0.25">
      <c r="A3" s="4" t="s">
        <v>98</v>
      </c>
      <c r="B3" s="4" t="s">
        <v>99</v>
      </c>
      <c r="C3" s="5">
        <v>44760.624421296292</v>
      </c>
      <c r="D3" s="6">
        <v>44760.624421296292</v>
      </c>
      <c r="E3" s="4">
        <v>100</v>
      </c>
      <c r="F3" s="4" t="s">
        <v>21</v>
      </c>
      <c r="G3" s="4" t="s">
        <v>22</v>
      </c>
      <c r="H3" s="4" t="s">
        <v>100</v>
      </c>
      <c r="I3" s="7">
        <v>45992</v>
      </c>
      <c r="J3" s="7">
        <v>45992</v>
      </c>
      <c r="K3" s="4" t="s">
        <v>16</v>
      </c>
      <c r="L3" s="4" t="s">
        <v>16</v>
      </c>
      <c r="M3" s="4" t="s">
        <v>17</v>
      </c>
      <c r="N3" s="4" t="s">
        <v>16</v>
      </c>
      <c r="O3" s="4">
        <v>0</v>
      </c>
      <c r="P3" s="4">
        <v>-1.3630000000000001E-3</v>
      </c>
      <c r="Q3" s="9">
        <v>0</v>
      </c>
      <c r="R3" s="9">
        <v>459473.15704881452</v>
      </c>
      <c r="S3" s="9">
        <v>0</v>
      </c>
      <c r="T3" s="9">
        <v>667975.46071520646</v>
      </c>
      <c r="U3" s="9">
        <v>1521388.3015303449</v>
      </c>
      <c r="V3" s="9">
        <v>-16.119061010862886</v>
      </c>
      <c r="W3" s="9">
        <v>1521388.3015303449</v>
      </c>
      <c r="X3" s="9">
        <v>0</v>
      </c>
      <c r="Y3" s="9">
        <v>2203639.6954829735</v>
      </c>
      <c r="Z3" s="9">
        <v>1744166.5384341588</v>
      </c>
      <c r="AA3" s="9">
        <v>2412141.9991493654</v>
      </c>
      <c r="AB3" s="9">
        <v>3265554.8399645034</v>
      </c>
      <c r="AC3" s="9">
        <v>1744150.4193731479</v>
      </c>
      <c r="AD3" s="9">
        <v>3265554.8399645034</v>
      </c>
      <c r="AE3" s="9">
        <v>1744166.5384341588</v>
      </c>
      <c r="AF3" s="9">
        <v>13525680.873916648</v>
      </c>
      <c r="AG3" s="9">
        <v>2</v>
      </c>
      <c r="AK3" s="128">
        <v>47</v>
      </c>
    </row>
    <row r="4" spans="1:37" x14ac:dyDescent="0.25">
      <c r="A4" s="36" t="s">
        <v>60</v>
      </c>
      <c r="B4" s="36" t="s">
        <v>61</v>
      </c>
      <c r="C4" s="37">
        <v>44755.643738425926</v>
      </c>
      <c r="D4" s="38">
        <v>44755.643738425926</v>
      </c>
      <c r="E4" s="36">
        <v>9.9</v>
      </c>
      <c r="F4" s="36" t="s">
        <v>21</v>
      </c>
      <c r="G4" s="36" t="s">
        <v>62</v>
      </c>
      <c r="H4" s="36" t="s">
        <v>63</v>
      </c>
      <c r="I4" s="39">
        <v>46022</v>
      </c>
      <c r="J4" s="39">
        <v>46022</v>
      </c>
      <c r="K4" s="36" t="s">
        <v>16</v>
      </c>
      <c r="L4" s="36" t="s">
        <v>16</v>
      </c>
      <c r="M4" s="36" t="s">
        <v>17</v>
      </c>
      <c r="N4" s="36" t="s">
        <v>16</v>
      </c>
      <c r="O4" s="36">
        <v>0</v>
      </c>
      <c r="P4" s="36">
        <v>-0.72521000000000002</v>
      </c>
      <c r="Q4" s="41">
        <v>0</v>
      </c>
      <c r="R4" s="41">
        <v>459473.15704881464</v>
      </c>
      <c r="S4" s="41">
        <v>0</v>
      </c>
      <c r="T4" s="41">
        <v>667975.46071520657</v>
      </c>
      <c r="U4" s="41">
        <v>1521388.3015303449</v>
      </c>
      <c r="V4" s="41">
        <v>-86630.829466253694</v>
      </c>
      <c r="W4" s="41">
        <v>1521388.3015303449</v>
      </c>
      <c r="X4" s="41">
        <v>0</v>
      </c>
      <c r="Y4" s="41">
        <v>2203639.6954829735</v>
      </c>
      <c r="Z4" s="41">
        <v>1744166.5384341588</v>
      </c>
      <c r="AA4" s="41">
        <v>2412141.9991493654</v>
      </c>
      <c r="AB4" s="41">
        <v>3265554.8399645034</v>
      </c>
      <c r="AC4" s="41">
        <v>1657535.708967905</v>
      </c>
      <c r="AD4" s="41">
        <v>3265554.8399645034</v>
      </c>
      <c r="AE4" s="41">
        <v>1744166.5384341588</v>
      </c>
      <c r="AF4" s="41">
        <v>13439066.163511405</v>
      </c>
      <c r="AG4" s="41">
        <v>2</v>
      </c>
      <c r="AK4" s="128">
        <v>47</v>
      </c>
    </row>
    <row r="5" spans="1:37" x14ac:dyDescent="0.25">
      <c r="A5" s="4" t="s">
        <v>26</v>
      </c>
      <c r="B5" s="4" t="s">
        <v>27</v>
      </c>
      <c r="C5" s="5">
        <v>44743.55846064815</v>
      </c>
      <c r="D5" s="6">
        <v>44743.55846064815</v>
      </c>
      <c r="E5" s="4">
        <v>9.9</v>
      </c>
      <c r="F5" s="4" t="s">
        <v>21</v>
      </c>
      <c r="G5" s="4" t="s">
        <v>28</v>
      </c>
      <c r="H5" s="4" t="s">
        <v>29</v>
      </c>
      <c r="I5" s="7">
        <v>46022</v>
      </c>
      <c r="J5" s="7">
        <v>46022</v>
      </c>
      <c r="K5" s="4" t="s">
        <v>16</v>
      </c>
      <c r="L5" s="4" t="s">
        <v>16</v>
      </c>
      <c r="M5" s="4" t="s">
        <v>17</v>
      </c>
      <c r="N5" s="4" t="s">
        <v>16</v>
      </c>
      <c r="O5" s="4">
        <v>0</v>
      </c>
      <c r="P5" s="4">
        <v>-0.34</v>
      </c>
      <c r="Q5" s="9">
        <v>0</v>
      </c>
      <c r="R5" s="9">
        <v>459473.15704881464</v>
      </c>
      <c r="S5" s="9">
        <v>0</v>
      </c>
      <c r="T5" s="9">
        <v>667975.46071520657</v>
      </c>
      <c r="U5" s="9">
        <v>1521388.3015303449</v>
      </c>
      <c r="V5" s="9">
        <v>-40615.107373762425</v>
      </c>
      <c r="W5" s="9">
        <v>1521388.3015303449</v>
      </c>
      <c r="X5" s="9">
        <v>0</v>
      </c>
      <c r="Y5" s="9">
        <v>2203639.6954829735</v>
      </c>
      <c r="Z5" s="9">
        <v>1744166.5384341588</v>
      </c>
      <c r="AA5" s="9">
        <v>2412141.9991493654</v>
      </c>
      <c r="AB5" s="9">
        <v>3265554.8399645034</v>
      </c>
      <c r="AC5" s="9">
        <v>1703551.4310603964</v>
      </c>
      <c r="AD5" s="9">
        <v>3265554.8399645034</v>
      </c>
      <c r="AE5" s="9">
        <v>1744166.5384341588</v>
      </c>
      <c r="AF5" s="9">
        <v>13485081.885603897</v>
      </c>
      <c r="AG5" s="9">
        <v>2</v>
      </c>
      <c r="AK5" s="128">
        <v>19.899999999999999</v>
      </c>
    </row>
    <row r="6" spans="1:37" x14ac:dyDescent="0.25">
      <c r="A6" s="36" t="s">
        <v>37</v>
      </c>
      <c r="B6" s="36" t="s">
        <v>38</v>
      </c>
      <c r="C6" s="37">
        <v>44753.435300925921</v>
      </c>
      <c r="D6" s="38">
        <v>44753.435300925921</v>
      </c>
      <c r="E6" s="36">
        <v>47</v>
      </c>
      <c r="F6" s="36" t="s">
        <v>21</v>
      </c>
      <c r="G6" s="36" t="s">
        <v>39</v>
      </c>
      <c r="H6" s="36" t="s">
        <v>40</v>
      </c>
      <c r="I6" s="39">
        <v>46022</v>
      </c>
      <c r="J6" s="39">
        <v>46022</v>
      </c>
      <c r="K6" s="36" t="s">
        <v>16</v>
      </c>
      <c r="L6" s="36" t="s">
        <v>16</v>
      </c>
      <c r="M6" s="36" t="s">
        <v>17</v>
      </c>
      <c r="N6" s="36" t="s">
        <v>16</v>
      </c>
      <c r="O6" s="36">
        <v>0</v>
      </c>
      <c r="P6" s="36">
        <v>-1.82772</v>
      </c>
      <c r="Q6" s="41">
        <v>0</v>
      </c>
      <c r="R6" s="41">
        <v>459473.15704881458</v>
      </c>
      <c r="S6" s="41">
        <v>0</v>
      </c>
      <c r="T6" s="41">
        <v>667975.46071520669</v>
      </c>
      <c r="U6" s="41">
        <v>1521388.3015303449</v>
      </c>
      <c r="V6" s="41">
        <v>-45989.182483530247</v>
      </c>
      <c r="W6" s="41">
        <v>1521388.3015303449</v>
      </c>
      <c r="X6" s="41">
        <v>0</v>
      </c>
      <c r="Y6" s="41">
        <v>2203639.6954829735</v>
      </c>
      <c r="Z6" s="41">
        <v>1744166.5384341588</v>
      </c>
      <c r="AA6" s="41">
        <v>2412141.9991493654</v>
      </c>
      <c r="AB6" s="41">
        <v>3265554.8399645034</v>
      </c>
      <c r="AC6" s="41">
        <v>1698177.3559506286</v>
      </c>
      <c r="AD6" s="41">
        <v>3265554.8399645034</v>
      </c>
      <c r="AE6" s="41">
        <v>1744166.5384341588</v>
      </c>
      <c r="AF6" s="41">
        <v>13479707.810494129</v>
      </c>
      <c r="AG6" s="41">
        <v>2</v>
      </c>
      <c r="AK6" s="128">
        <v>19.899999999999999</v>
      </c>
    </row>
    <row r="7" spans="1:37" x14ac:dyDescent="0.25">
      <c r="A7" s="4" t="s">
        <v>167</v>
      </c>
      <c r="B7" s="4" t="s">
        <v>168</v>
      </c>
      <c r="C7" s="5">
        <v>44790.594444444447</v>
      </c>
      <c r="D7" s="6">
        <v>44790.594444444447</v>
      </c>
      <c r="E7" s="4">
        <v>9.9</v>
      </c>
      <c r="F7" s="4" t="s">
        <v>21</v>
      </c>
      <c r="G7" s="4" t="s">
        <v>53</v>
      </c>
      <c r="H7" s="4" t="s">
        <v>169</v>
      </c>
      <c r="I7" s="7">
        <v>46022</v>
      </c>
      <c r="J7" s="7">
        <v>46022</v>
      </c>
      <c r="K7" s="4" t="s">
        <v>16</v>
      </c>
      <c r="L7" s="4" t="s">
        <v>16</v>
      </c>
      <c r="M7" s="4" t="s">
        <v>17</v>
      </c>
      <c r="N7" s="4" t="s">
        <v>16</v>
      </c>
      <c r="O7" s="4">
        <v>0</v>
      </c>
      <c r="P7" s="4">
        <v>-0.11</v>
      </c>
      <c r="Q7" s="9">
        <v>0</v>
      </c>
      <c r="R7" s="9">
        <v>459473.15704881464</v>
      </c>
      <c r="S7" s="9">
        <v>0</v>
      </c>
      <c r="T7" s="9">
        <v>667975.46071520657</v>
      </c>
      <c r="U7" s="9">
        <v>1521388.3015303449</v>
      </c>
      <c r="V7" s="9">
        <v>-13140.181797393729</v>
      </c>
      <c r="W7" s="9">
        <v>1521388.3015303449</v>
      </c>
      <c r="X7" s="9">
        <v>0</v>
      </c>
      <c r="Y7" s="9">
        <v>2203639.6954829735</v>
      </c>
      <c r="Z7" s="9">
        <v>1744166.5384341588</v>
      </c>
      <c r="AA7" s="9">
        <v>2412141.9991493654</v>
      </c>
      <c r="AB7" s="9">
        <v>3265554.8399645034</v>
      </c>
      <c r="AC7" s="9">
        <v>1731026.3566367649</v>
      </c>
      <c r="AD7" s="9">
        <v>3265554.8399645034</v>
      </c>
      <c r="AE7" s="9">
        <v>1744166.5384341588</v>
      </c>
      <c r="AF7" s="9">
        <v>13512556.811180266</v>
      </c>
      <c r="AG7" s="9">
        <v>2</v>
      </c>
      <c r="AK7" s="128">
        <v>19.899999999999999</v>
      </c>
    </row>
    <row r="8" spans="1:37" x14ac:dyDescent="0.25">
      <c r="A8" s="36" t="s">
        <v>170</v>
      </c>
      <c r="B8" s="36" t="s">
        <v>168</v>
      </c>
      <c r="C8" s="37">
        <v>44790.594444444447</v>
      </c>
      <c r="D8" s="38">
        <v>44790.594444444447</v>
      </c>
      <c r="E8" s="36">
        <v>9.9</v>
      </c>
      <c r="F8" s="36" t="s">
        <v>21</v>
      </c>
      <c r="G8" s="36" t="s">
        <v>50</v>
      </c>
      <c r="H8" s="36" t="s">
        <v>169</v>
      </c>
      <c r="I8" s="39">
        <v>46022</v>
      </c>
      <c r="J8" s="39">
        <v>46022</v>
      </c>
      <c r="K8" s="36" t="s">
        <v>16</v>
      </c>
      <c r="L8" s="36" t="s">
        <v>16</v>
      </c>
      <c r="M8" s="36" t="s">
        <v>17</v>
      </c>
      <c r="N8" s="36" t="s">
        <v>16</v>
      </c>
      <c r="O8" s="36">
        <v>0</v>
      </c>
      <c r="P8" s="36">
        <v>-0.12</v>
      </c>
      <c r="Q8" s="41">
        <v>0</v>
      </c>
      <c r="R8" s="41">
        <v>459473.15704881464</v>
      </c>
      <c r="S8" s="41">
        <v>0</v>
      </c>
      <c r="T8" s="41">
        <v>667975.46071520657</v>
      </c>
      <c r="U8" s="41">
        <v>1521388.3015303449</v>
      </c>
      <c r="V8" s="41">
        <v>-14334.743778974977</v>
      </c>
      <c r="W8" s="41">
        <v>1521388.3015303449</v>
      </c>
      <c r="X8" s="41">
        <v>0</v>
      </c>
      <c r="Y8" s="41">
        <v>2203639.6954829735</v>
      </c>
      <c r="Z8" s="41">
        <v>1744166.5384341588</v>
      </c>
      <c r="AA8" s="41">
        <v>2412141.9991493654</v>
      </c>
      <c r="AB8" s="41">
        <v>3265554.8399645034</v>
      </c>
      <c r="AC8" s="41">
        <v>1729831.7946551838</v>
      </c>
      <c r="AD8" s="41">
        <v>3265554.8399645034</v>
      </c>
      <c r="AE8" s="41">
        <v>1744166.5384341588</v>
      </c>
      <c r="AF8" s="41">
        <v>13511362.249198684</v>
      </c>
      <c r="AG8" s="41">
        <v>2</v>
      </c>
      <c r="AK8" s="128">
        <v>19.899999999999999</v>
      </c>
    </row>
    <row r="9" spans="1:37" x14ac:dyDescent="0.25">
      <c r="A9" s="4" t="s">
        <v>133</v>
      </c>
      <c r="B9" s="4" t="s">
        <v>134</v>
      </c>
      <c r="C9" s="5">
        <v>44770.524305555555</v>
      </c>
      <c r="D9" s="6">
        <v>44770.524305555555</v>
      </c>
      <c r="E9" s="4">
        <v>9.9</v>
      </c>
      <c r="F9" s="4" t="s">
        <v>21</v>
      </c>
      <c r="G9" s="4" t="s">
        <v>135</v>
      </c>
      <c r="H9" s="4" t="s">
        <v>136</v>
      </c>
      <c r="I9" s="7">
        <v>46022</v>
      </c>
      <c r="J9" s="7">
        <v>46022</v>
      </c>
      <c r="K9" s="4" t="s">
        <v>16</v>
      </c>
      <c r="L9" s="4" t="s">
        <v>16</v>
      </c>
      <c r="M9" s="4" t="s">
        <v>17</v>
      </c>
      <c r="N9" s="4" t="s">
        <v>16</v>
      </c>
      <c r="O9" s="4">
        <v>0</v>
      </c>
      <c r="P9" s="4">
        <v>-0.48754999999999998</v>
      </c>
      <c r="Q9" s="9">
        <v>0</v>
      </c>
      <c r="R9" s="9">
        <v>459473.15704881464</v>
      </c>
      <c r="S9" s="9">
        <v>0</v>
      </c>
      <c r="T9" s="9">
        <v>667975.46071520657</v>
      </c>
      <c r="U9" s="9">
        <v>1521388.3015303449</v>
      </c>
      <c r="V9" s="9">
        <v>-58240.869411993735</v>
      </c>
      <c r="W9" s="9">
        <v>1521388.3015303449</v>
      </c>
      <c r="X9" s="9">
        <v>0</v>
      </c>
      <c r="Y9" s="9">
        <v>2203639.6954829735</v>
      </c>
      <c r="Z9" s="9">
        <v>1744166.5384341588</v>
      </c>
      <c r="AA9" s="9">
        <v>2412141.9991493654</v>
      </c>
      <c r="AB9" s="9">
        <v>3265554.8399645034</v>
      </c>
      <c r="AC9" s="9">
        <v>1685925.669022165</v>
      </c>
      <c r="AD9" s="9">
        <v>3265554.8399645034</v>
      </c>
      <c r="AE9" s="9">
        <v>1744166.5384341588</v>
      </c>
      <c r="AF9" s="9">
        <v>13467456.123565665</v>
      </c>
      <c r="AG9" s="9">
        <v>2</v>
      </c>
      <c r="AK9" s="128">
        <v>9.9</v>
      </c>
    </row>
    <row r="10" spans="1:37" x14ac:dyDescent="0.25">
      <c r="A10" s="36" t="s">
        <v>137</v>
      </c>
      <c r="B10" s="36" t="s">
        <v>134</v>
      </c>
      <c r="C10" s="37">
        <v>44770.524305555555</v>
      </c>
      <c r="D10" s="38">
        <v>44770.524305555555</v>
      </c>
      <c r="E10" s="36">
        <v>9.9</v>
      </c>
      <c r="F10" s="36" t="s">
        <v>21</v>
      </c>
      <c r="G10" s="36" t="s">
        <v>138</v>
      </c>
      <c r="H10" s="36" t="s">
        <v>136</v>
      </c>
      <c r="I10" s="39">
        <v>46022</v>
      </c>
      <c r="J10" s="39">
        <v>46022</v>
      </c>
      <c r="K10" s="36" t="s">
        <v>16</v>
      </c>
      <c r="L10" s="36" t="s">
        <v>16</v>
      </c>
      <c r="M10" s="36" t="s">
        <v>17</v>
      </c>
      <c r="N10" s="36" t="s">
        <v>16</v>
      </c>
      <c r="O10" s="36">
        <v>0</v>
      </c>
      <c r="P10" s="36">
        <v>-0.49739</v>
      </c>
      <c r="Q10" s="41">
        <v>0</v>
      </c>
      <c r="R10" s="41">
        <v>459473.15704881464</v>
      </c>
      <c r="S10" s="41">
        <v>0</v>
      </c>
      <c r="T10" s="41">
        <v>667975.46071520657</v>
      </c>
      <c r="U10" s="41">
        <v>1521388.3015303449</v>
      </c>
      <c r="V10" s="41">
        <v>-59416.318401869692</v>
      </c>
      <c r="W10" s="41">
        <v>1521388.3015303449</v>
      </c>
      <c r="X10" s="41">
        <v>0</v>
      </c>
      <c r="Y10" s="41">
        <v>2203639.6954829735</v>
      </c>
      <c r="Z10" s="41">
        <v>1744166.5384341588</v>
      </c>
      <c r="AA10" s="41">
        <v>2412141.9991493654</v>
      </c>
      <c r="AB10" s="41">
        <v>3265554.8399645034</v>
      </c>
      <c r="AC10" s="41">
        <v>1684750.2200322892</v>
      </c>
      <c r="AD10" s="41">
        <v>3265554.8399645034</v>
      </c>
      <c r="AE10" s="41">
        <v>1744166.5384341588</v>
      </c>
      <c r="AF10" s="41">
        <v>13466280.674575789</v>
      </c>
      <c r="AG10" s="41">
        <v>2</v>
      </c>
      <c r="AK10" s="128">
        <v>9.9</v>
      </c>
    </row>
    <row r="11" spans="1:37" x14ac:dyDescent="0.25">
      <c r="A11" s="4" t="s">
        <v>76</v>
      </c>
      <c r="B11" s="4" t="s">
        <v>77</v>
      </c>
      <c r="C11" s="5">
        <v>44757.394270833334</v>
      </c>
      <c r="D11" s="6">
        <v>44757.394270833334</v>
      </c>
      <c r="E11" s="4">
        <v>20</v>
      </c>
      <c r="F11" s="4" t="s">
        <v>21</v>
      </c>
      <c r="G11" s="4" t="s">
        <v>22</v>
      </c>
      <c r="H11" s="4" t="s">
        <v>78</v>
      </c>
      <c r="I11" s="7">
        <v>46022</v>
      </c>
      <c r="J11" s="7">
        <v>46022</v>
      </c>
      <c r="K11" s="4" t="s">
        <v>16</v>
      </c>
      <c r="L11" s="4" t="s">
        <v>16</v>
      </c>
      <c r="M11" s="4" t="s">
        <v>24</v>
      </c>
      <c r="N11" s="4" t="s">
        <v>16</v>
      </c>
      <c r="O11" s="4">
        <v>0</v>
      </c>
      <c r="P11" s="4">
        <v>13.884</v>
      </c>
      <c r="Q11" s="9">
        <v>0</v>
      </c>
      <c r="R11" s="9">
        <v>459473.15704881446</v>
      </c>
      <c r="S11" s="9">
        <v>0</v>
      </c>
      <c r="T11" s="9">
        <v>667975.46071520681</v>
      </c>
      <c r="U11" s="9">
        <v>1521388.3015303453</v>
      </c>
      <c r="V11" s="9">
        <v>820972.27833756537</v>
      </c>
      <c r="W11" s="9">
        <v>1521388.3015303453</v>
      </c>
      <c r="X11" s="9">
        <v>0</v>
      </c>
      <c r="Y11" s="9">
        <v>2203639.695482973</v>
      </c>
      <c r="Z11" s="9">
        <v>1744166.5384341588</v>
      </c>
      <c r="AA11" s="9">
        <v>2412141.9991493654</v>
      </c>
      <c r="AB11" s="9">
        <v>3265554.8399645044</v>
      </c>
      <c r="AC11" s="9">
        <v>2565138.8167717243</v>
      </c>
      <c r="AD11" s="9">
        <v>3265554.8399645044</v>
      </c>
      <c r="AE11" s="9">
        <v>1744166.5384341588</v>
      </c>
      <c r="AF11" s="9">
        <v>14346669.271315226</v>
      </c>
      <c r="AG11" s="9">
        <v>2</v>
      </c>
      <c r="AK11" s="128">
        <v>9.9</v>
      </c>
    </row>
    <row r="12" spans="1:37" x14ac:dyDescent="0.25">
      <c r="A12" s="36" t="s">
        <v>79</v>
      </c>
      <c r="B12" s="36" t="s">
        <v>77</v>
      </c>
      <c r="C12" s="37">
        <v>44757.394270833334</v>
      </c>
      <c r="D12" s="38">
        <v>44757.394270833334</v>
      </c>
      <c r="E12" s="36">
        <v>20</v>
      </c>
      <c r="F12" s="36" t="s">
        <v>21</v>
      </c>
      <c r="G12" s="36" t="s">
        <v>22</v>
      </c>
      <c r="H12" s="36" t="s">
        <v>78</v>
      </c>
      <c r="I12" s="39">
        <v>46022</v>
      </c>
      <c r="J12" s="39">
        <v>46022</v>
      </c>
      <c r="K12" s="36" t="s">
        <v>16</v>
      </c>
      <c r="L12" s="36" t="s">
        <v>16</v>
      </c>
      <c r="M12" s="36" t="s">
        <v>24</v>
      </c>
      <c r="N12" s="36" t="s">
        <v>16</v>
      </c>
      <c r="O12" s="36">
        <v>0</v>
      </c>
      <c r="P12" s="36">
        <v>15.193</v>
      </c>
      <c r="Q12" s="41">
        <v>0</v>
      </c>
      <c r="R12" s="41">
        <v>459473.15704881446</v>
      </c>
      <c r="S12" s="41">
        <v>0</v>
      </c>
      <c r="T12" s="41">
        <v>667975.46071520681</v>
      </c>
      <c r="U12" s="41">
        <v>1521388.3015303453</v>
      </c>
      <c r="V12" s="41">
        <v>898374.51921511302</v>
      </c>
      <c r="W12" s="41">
        <v>1521388.3015303453</v>
      </c>
      <c r="X12" s="41">
        <v>0</v>
      </c>
      <c r="Y12" s="41">
        <v>2203639.695482973</v>
      </c>
      <c r="Z12" s="41">
        <v>1744166.5384341588</v>
      </c>
      <c r="AA12" s="41">
        <v>2412141.9991493654</v>
      </c>
      <c r="AB12" s="41">
        <v>3265554.8399645044</v>
      </c>
      <c r="AC12" s="41">
        <v>2642541.0576492716</v>
      </c>
      <c r="AD12" s="41">
        <v>3265554.8399645044</v>
      </c>
      <c r="AE12" s="41">
        <v>1744166.5384341588</v>
      </c>
      <c r="AF12" s="41">
        <v>14424071.512192773</v>
      </c>
      <c r="AG12" s="41">
        <v>2</v>
      </c>
      <c r="AK12" s="128">
        <v>9.9</v>
      </c>
    </row>
    <row r="13" spans="1:37" x14ac:dyDescent="0.25">
      <c r="A13" s="4" t="s">
        <v>113</v>
      </c>
      <c r="B13" s="4" t="s">
        <v>114</v>
      </c>
      <c r="C13" s="5">
        <v>44760.836273148147</v>
      </c>
      <c r="D13" s="6">
        <v>44760.836273148147</v>
      </c>
      <c r="E13" s="4">
        <v>9.9</v>
      </c>
      <c r="F13" s="4" t="s">
        <v>21</v>
      </c>
      <c r="G13" s="4" t="s">
        <v>115</v>
      </c>
      <c r="H13" s="4" t="s">
        <v>116</v>
      </c>
      <c r="I13" s="7">
        <v>46022</v>
      </c>
      <c r="J13" s="7">
        <v>46022</v>
      </c>
      <c r="K13" s="4" t="s">
        <v>16</v>
      </c>
      <c r="L13" s="4" t="s">
        <v>16</v>
      </c>
      <c r="M13" s="4" t="s">
        <v>17</v>
      </c>
      <c r="N13" s="4" t="s">
        <v>16</v>
      </c>
      <c r="O13" s="4">
        <v>0</v>
      </c>
      <c r="P13" s="4">
        <v>-0.95</v>
      </c>
      <c r="Q13" s="9">
        <v>0</v>
      </c>
      <c r="R13" s="9">
        <v>459473.15704881464</v>
      </c>
      <c r="S13" s="9">
        <v>0</v>
      </c>
      <c r="T13" s="9">
        <v>667975.46071520657</v>
      </c>
      <c r="U13" s="9">
        <v>1521388.3015303449</v>
      </c>
      <c r="V13" s="9">
        <v>-113483.38825021854</v>
      </c>
      <c r="W13" s="9">
        <v>1521388.3015303449</v>
      </c>
      <c r="X13" s="9">
        <v>0</v>
      </c>
      <c r="Y13" s="9">
        <v>2203639.6954829735</v>
      </c>
      <c r="Z13" s="9">
        <v>1744166.5384341588</v>
      </c>
      <c r="AA13" s="9">
        <v>2412141.9991493654</v>
      </c>
      <c r="AB13" s="9">
        <v>3265554.8399645034</v>
      </c>
      <c r="AC13" s="9">
        <v>1630683.1501839403</v>
      </c>
      <c r="AD13" s="9">
        <v>3265554.8399645034</v>
      </c>
      <c r="AE13" s="9">
        <v>1744166.5384341588</v>
      </c>
      <c r="AF13" s="9">
        <v>13412213.60472744</v>
      </c>
      <c r="AG13" s="9">
        <v>2</v>
      </c>
      <c r="AK13" s="128">
        <v>40</v>
      </c>
    </row>
    <row r="14" spans="1:37" x14ac:dyDescent="0.25">
      <c r="A14" s="36" t="s">
        <v>66</v>
      </c>
      <c r="B14" s="36" t="s">
        <v>67</v>
      </c>
      <c r="C14" s="37">
        <v>44755.663425925923</v>
      </c>
      <c r="D14" s="38">
        <v>44755.663425925923</v>
      </c>
      <c r="E14" s="36">
        <v>9.9</v>
      </c>
      <c r="F14" s="36" t="s">
        <v>21</v>
      </c>
      <c r="G14" s="36" t="s">
        <v>68</v>
      </c>
      <c r="H14" s="36" t="s">
        <v>69</v>
      </c>
      <c r="I14" s="39">
        <v>46022</v>
      </c>
      <c r="J14" s="39">
        <v>46022</v>
      </c>
      <c r="K14" s="36" t="s">
        <v>16</v>
      </c>
      <c r="L14" s="36" t="s">
        <v>16</v>
      </c>
      <c r="M14" s="36" t="s">
        <v>17</v>
      </c>
      <c r="N14" s="36" t="s">
        <v>16</v>
      </c>
      <c r="O14" s="36">
        <v>0</v>
      </c>
      <c r="P14" s="36">
        <v>-0.89151999999999998</v>
      </c>
      <c r="Q14" s="41">
        <v>0</v>
      </c>
      <c r="R14" s="41">
        <v>459473.15704881464</v>
      </c>
      <c r="S14" s="41">
        <v>0</v>
      </c>
      <c r="T14" s="41">
        <v>667975.46071520657</v>
      </c>
      <c r="U14" s="41">
        <v>1521388.3015303449</v>
      </c>
      <c r="V14" s="41">
        <v>-106497.58978193143</v>
      </c>
      <c r="W14" s="41">
        <v>1521388.3015303449</v>
      </c>
      <c r="X14" s="41">
        <v>0</v>
      </c>
      <c r="Y14" s="41">
        <v>2203639.6954829735</v>
      </c>
      <c r="Z14" s="41">
        <v>1744166.5384341588</v>
      </c>
      <c r="AA14" s="41">
        <v>2412141.9991493654</v>
      </c>
      <c r="AB14" s="41">
        <v>3265554.8399645034</v>
      </c>
      <c r="AC14" s="41">
        <v>1637668.9486522274</v>
      </c>
      <c r="AD14" s="41">
        <v>3265554.8399645034</v>
      </c>
      <c r="AE14" s="41">
        <v>1744166.5384341588</v>
      </c>
      <c r="AF14" s="41">
        <v>13419199.403195728</v>
      </c>
      <c r="AG14" s="41">
        <v>2</v>
      </c>
      <c r="AK14" s="128">
        <v>40</v>
      </c>
    </row>
    <row r="15" spans="1:37" x14ac:dyDescent="0.25">
      <c r="A15" s="4" t="s">
        <v>85</v>
      </c>
      <c r="B15" s="4" t="s">
        <v>86</v>
      </c>
      <c r="C15" s="5">
        <v>44758.370092592588</v>
      </c>
      <c r="D15" s="6">
        <v>44758.370092592588</v>
      </c>
      <c r="E15" s="4">
        <v>200</v>
      </c>
      <c r="F15" s="4" t="s">
        <v>21</v>
      </c>
      <c r="G15" s="4" t="s">
        <v>84</v>
      </c>
      <c r="H15" s="4" t="s">
        <v>87</v>
      </c>
      <c r="I15" s="7">
        <v>46022</v>
      </c>
      <c r="J15" s="7">
        <v>46022</v>
      </c>
      <c r="K15" s="4" t="s">
        <v>16</v>
      </c>
      <c r="L15" s="4" t="s">
        <v>16</v>
      </c>
      <c r="M15" s="4" t="s">
        <v>17</v>
      </c>
      <c r="N15" s="4" t="s">
        <v>16</v>
      </c>
      <c r="O15" s="4">
        <v>0</v>
      </c>
      <c r="P15" s="4">
        <v>-18.2</v>
      </c>
      <c r="Q15" s="9">
        <v>0</v>
      </c>
      <c r="R15" s="9">
        <v>459473.15704881452</v>
      </c>
      <c r="S15" s="9">
        <v>0</v>
      </c>
      <c r="T15" s="9">
        <v>667975.46071520646</v>
      </c>
      <c r="U15" s="9">
        <v>1521388.3015303449</v>
      </c>
      <c r="V15" s="9">
        <v>-107618.08892065469</v>
      </c>
      <c r="W15" s="9">
        <v>1521388.3015303449</v>
      </c>
      <c r="X15" s="9">
        <v>0</v>
      </c>
      <c r="Y15" s="9">
        <v>2203639.6954829735</v>
      </c>
      <c r="Z15" s="9">
        <v>1744166.5384341588</v>
      </c>
      <c r="AA15" s="9">
        <v>2412141.9991493654</v>
      </c>
      <c r="AB15" s="9">
        <v>3265554.8399645034</v>
      </c>
      <c r="AC15" s="9">
        <v>1636548.449513504</v>
      </c>
      <c r="AD15" s="9">
        <v>3265554.8399645034</v>
      </c>
      <c r="AE15" s="9">
        <v>1744166.5384341588</v>
      </c>
      <c r="AF15" s="9">
        <v>13418078.904057004</v>
      </c>
      <c r="AG15" s="9">
        <v>2</v>
      </c>
      <c r="AK15" s="128">
        <v>9.9</v>
      </c>
    </row>
    <row r="16" spans="1:37" x14ac:dyDescent="0.25">
      <c r="A16" s="36" t="s">
        <v>88</v>
      </c>
      <c r="B16" s="36" t="s">
        <v>86</v>
      </c>
      <c r="C16" s="37">
        <v>44758.370092592588</v>
      </c>
      <c r="D16" s="38">
        <v>44758.370092592588</v>
      </c>
      <c r="E16" s="36">
        <v>200</v>
      </c>
      <c r="F16" s="36" t="s">
        <v>21</v>
      </c>
      <c r="G16" s="36" t="s">
        <v>22</v>
      </c>
      <c r="H16" s="36" t="s">
        <v>87</v>
      </c>
      <c r="I16" s="39">
        <v>46022</v>
      </c>
      <c r="J16" s="39">
        <v>46020</v>
      </c>
      <c r="K16" s="36" t="s">
        <v>16</v>
      </c>
      <c r="L16" s="36" t="s">
        <v>16</v>
      </c>
      <c r="M16" s="36" t="s">
        <v>17</v>
      </c>
      <c r="N16" s="36" t="s">
        <v>16</v>
      </c>
      <c r="O16" s="36">
        <v>0</v>
      </c>
      <c r="P16" s="36">
        <v>-16.809999999999999</v>
      </c>
      <c r="Q16" s="41">
        <v>0</v>
      </c>
      <c r="R16" s="41">
        <v>459473.15704881452</v>
      </c>
      <c r="S16" s="41">
        <v>0</v>
      </c>
      <c r="T16" s="41">
        <v>667975.46071520646</v>
      </c>
      <c r="U16" s="41">
        <v>1521388.3015303449</v>
      </c>
      <c r="V16" s="41">
        <v>-99398.90520638485</v>
      </c>
      <c r="W16" s="41">
        <v>1521388.3015303449</v>
      </c>
      <c r="X16" s="41">
        <v>0</v>
      </c>
      <c r="Y16" s="41">
        <v>2203639.6954829735</v>
      </c>
      <c r="Z16" s="41">
        <v>1744166.5384341588</v>
      </c>
      <c r="AA16" s="41">
        <v>2412141.9991493654</v>
      </c>
      <c r="AB16" s="41">
        <v>3265554.8399645034</v>
      </c>
      <c r="AC16" s="41">
        <v>1644767.6332277739</v>
      </c>
      <c r="AD16" s="41">
        <v>3265554.8399645034</v>
      </c>
      <c r="AE16" s="41">
        <v>1744166.5384341588</v>
      </c>
      <c r="AF16" s="41">
        <v>13426298.087771274</v>
      </c>
      <c r="AG16" s="41">
        <v>2</v>
      </c>
      <c r="AK16" s="128">
        <v>9.9</v>
      </c>
    </row>
    <row r="17" spans="1:37" x14ac:dyDescent="0.25">
      <c r="A17" s="4" t="s">
        <v>44</v>
      </c>
      <c r="B17" s="4" t="s">
        <v>45</v>
      </c>
      <c r="C17" s="5">
        <v>44753.843923611108</v>
      </c>
      <c r="D17" s="6">
        <v>44753.843923611108</v>
      </c>
      <c r="E17" s="4">
        <v>90</v>
      </c>
      <c r="F17" s="4" t="s">
        <v>21</v>
      </c>
      <c r="G17" s="4" t="s">
        <v>46</v>
      </c>
      <c r="H17" s="4" t="s">
        <v>47</v>
      </c>
      <c r="I17" s="7">
        <v>46022</v>
      </c>
      <c r="J17" s="7">
        <v>46022</v>
      </c>
      <c r="K17" s="4" t="s">
        <v>16</v>
      </c>
      <c r="L17" s="4" t="s">
        <v>16</v>
      </c>
      <c r="M17" s="4" t="s">
        <v>34</v>
      </c>
      <c r="N17" s="4" t="s">
        <v>16</v>
      </c>
      <c r="O17" s="4">
        <v>0</v>
      </c>
      <c r="P17" s="4">
        <v>-2.77</v>
      </c>
      <c r="Q17" s="9">
        <v>0</v>
      </c>
      <c r="R17" s="9">
        <v>459473.15704881458</v>
      </c>
      <c r="S17" s="9">
        <v>0</v>
      </c>
      <c r="T17" s="9">
        <v>667975.46071520669</v>
      </c>
      <c r="U17" s="9">
        <v>1521388.3015303446</v>
      </c>
      <c r="V17" s="9">
        <v>-36398.303578780622</v>
      </c>
      <c r="W17" s="9">
        <v>1521388.3015303446</v>
      </c>
      <c r="X17" s="9">
        <v>0</v>
      </c>
      <c r="Y17" s="9">
        <v>2203639.6954829735</v>
      </c>
      <c r="Z17" s="9">
        <v>1744166.5384341588</v>
      </c>
      <c r="AA17" s="9">
        <v>2412141.9991493654</v>
      </c>
      <c r="AB17" s="9">
        <v>3265554.8399645034</v>
      </c>
      <c r="AC17" s="9">
        <v>1707768.234855378</v>
      </c>
      <c r="AD17" s="9">
        <v>3265554.8399645034</v>
      </c>
      <c r="AE17" s="9">
        <v>1744166.5384341588</v>
      </c>
      <c r="AF17" s="9">
        <v>13489298.689398877</v>
      </c>
      <c r="AG17" s="9">
        <v>2</v>
      </c>
      <c r="AK17" s="128">
        <v>99</v>
      </c>
    </row>
    <row r="18" spans="1:37" x14ac:dyDescent="0.25">
      <c r="A18" s="36" t="s">
        <v>19</v>
      </c>
      <c r="B18" s="36" t="s">
        <v>20</v>
      </c>
      <c r="C18" s="37">
        <v>44658.941631944443</v>
      </c>
      <c r="D18" s="38">
        <v>44658.941631944443</v>
      </c>
      <c r="E18" s="36">
        <v>250</v>
      </c>
      <c r="F18" s="36" t="s">
        <v>21</v>
      </c>
      <c r="G18" s="36" t="s">
        <v>22</v>
      </c>
      <c r="H18" s="36" t="s">
        <v>23</v>
      </c>
      <c r="I18" s="39">
        <v>46022</v>
      </c>
      <c r="J18" s="39">
        <v>46022</v>
      </c>
      <c r="K18" s="36" t="s">
        <v>16</v>
      </c>
      <c r="L18" s="36" t="s">
        <v>18</v>
      </c>
      <c r="M18" s="36" t="s">
        <v>24</v>
      </c>
      <c r="N18" s="36" t="s">
        <v>16</v>
      </c>
      <c r="O18" s="36" t="s">
        <v>25</v>
      </c>
      <c r="P18" s="36">
        <v>-21.165019999999998</v>
      </c>
      <c r="Q18" s="41">
        <v>0</v>
      </c>
      <c r="R18" s="41">
        <v>459473.1570488147</v>
      </c>
      <c r="S18" s="41">
        <v>0</v>
      </c>
      <c r="T18" s="41">
        <v>667975.46071520634</v>
      </c>
      <c r="U18" s="41">
        <v>1521388.3015303446</v>
      </c>
      <c r="V18" s="41">
        <v>-100120.39579637069</v>
      </c>
      <c r="W18" s="41">
        <v>1521388.3015303449</v>
      </c>
      <c r="X18" s="41">
        <v>0</v>
      </c>
      <c r="Y18" s="41">
        <v>2203639.6954829735</v>
      </c>
      <c r="Z18" s="41">
        <v>1744166.5384341588</v>
      </c>
      <c r="AA18" s="41">
        <v>2412141.9991493654</v>
      </c>
      <c r="AB18" s="41">
        <v>3265554.8399645034</v>
      </c>
      <c r="AC18" s="41">
        <v>1644046.1426377881</v>
      </c>
      <c r="AD18" s="41">
        <v>3265554.8399645034</v>
      </c>
      <c r="AE18" s="41">
        <v>1744166.5384341588</v>
      </c>
      <c r="AF18" s="41">
        <v>13425576.597181289</v>
      </c>
      <c r="AG18" s="41">
        <v>2</v>
      </c>
      <c r="AK18" s="128">
        <v>99</v>
      </c>
    </row>
    <row r="19" spans="1:37" x14ac:dyDescent="0.25">
      <c r="A19" s="4" t="s">
        <v>123</v>
      </c>
      <c r="B19" s="4" t="s">
        <v>124</v>
      </c>
      <c r="C19" s="5">
        <v>44688.681944444441</v>
      </c>
      <c r="D19" s="6">
        <v>44688.681944444441</v>
      </c>
      <c r="E19" s="4">
        <v>500</v>
      </c>
      <c r="F19" s="4" t="s">
        <v>21</v>
      </c>
      <c r="G19" s="4" t="s">
        <v>91</v>
      </c>
      <c r="H19" s="4" t="s">
        <v>125</v>
      </c>
      <c r="I19" s="7">
        <v>46022</v>
      </c>
      <c r="J19" s="7">
        <v>46022</v>
      </c>
      <c r="K19" s="4" t="s">
        <v>16</v>
      </c>
      <c r="L19" s="4" t="s">
        <v>16</v>
      </c>
      <c r="M19" s="4" t="s">
        <v>24</v>
      </c>
      <c r="N19" s="4" t="s">
        <v>16</v>
      </c>
      <c r="O19" s="4">
        <v>0</v>
      </c>
      <c r="P19" s="4">
        <v>-41.65578</v>
      </c>
      <c r="Q19" s="9">
        <v>0</v>
      </c>
      <c r="R19" s="9">
        <v>459473.1570488147</v>
      </c>
      <c r="S19" s="9">
        <v>0</v>
      </c>
      <c r="T19" s="9">
        <v>667975.46071520634</v>
      </c>
      <c r="U19" s="9">
        <v>1521388.3015303446</v>
      </c>
      <c r="V19" s="9">
        <v>-98525.613980202776</v>
      </c>
      <c r="W19" s="9">
        <v>1521388.3015303449</v>
      </c>
      <c r="X19" s="9">
        <v>0</v>
      </c>
      <c r="Y19" s="9">
        <v>2203639.6954829735</v>
      </c>
      <c r="Z19" s="9">
        <v>1744166.5384341588</v>
      </c>
      <c r="AA19" s="9">
        <v>2412141.9991493654</v>
      </c>
      <c r="AB19" s="9">
        <v>3265554.8399645034</v>
      </c>
      <c r="AC19" s="9">
        <v>1645640.9244539561</v>
      </c>
      <c r="AD19" s="9">
        <v>3265554.8399645034</v>
      </c>
      <c r="AE19" s="9">
        <v>1744166.5384341588</v>
      </c>
      <c r="AF19" s="9">
        <v>13427171.378997456</v>
      </c>
      <c r="AG19" s="9">
        <v>2</v>
      </c>
      <c r="AK19" s="128">
        <v>99</v>
      </c>
    </row>
    <row r="20" spans="1:37" x14ac:dyDescent="0.25">
      <c r="A20" s="36" t="s">
        <v>148</v>
      </c>
      <c r="B20" s="36" t="s">
        <v>149</v>
      </c>
      <c r="C20" s="37">
        <v>44781.470833333333</v>
      </c>
      <c r="D20" s="38">
        <v>44781.470833333333</v>
      </c>
      <c r="E20" s="36">
        <v>19.899999999999999</v>
      </c>
      <c r="F20" s="36" t="s">
        <v>21</v>
      </c>
      <c r="G20" s="36" t="s">
        <v>150</v>
      </c>
      <c r="H20" s="36" t="s">
        <v>151</v>
      </c>
      <c r="I20" s="39">
        <v>46022</v>
      </c>
      <c r="J20" s="39">
        <v>46022</v>
      </c>
      <c r="K20" s="36" t="s">
        <v>16</v>
      </c>
      <c r="L20" s="36" t="s">
        <v>16</v>
      </c>
      <c r="M20" s="36" t="s">
        <v>17</v>
      </c>
      <c r="N20" s="36" t="s">
        <v>16</v>
      </c>
      <c r="O20" s="36">
        <v>0</v>
      </c>
      <c r="P20" s="36">
        <v>0.26771299999999998</v>
      </c>
      <c r="Q20" s="41">
        <v>0</v>
      </c>
      <c r="R20" s="41">
        <v>459473.15704881458</v>
      </c>
      <c r="S20" s="41">
        <v>0</v>
      </c>
      <c r="T20" s="41">
        <v>667975.46071520681</v>
      </c>
      <c r="U20" s="41">
        <v>1521388.3015303449</v>
      </c>
      <c r="V20" s="41">
        <v>15909.636887302009</v>
      </c>
      <c r="W20" s="41">
        <v>1521388.3015303449</v>
      </c>
      <c r="X20" s="41">
        <v>0</v>
      </c>
      <c r="Y20" s="41">
        <v>2203639.6954829735</v>
      </c>
      <c r="Z20" s="41">
        <v>1744166.5384341588</v>
      </c>
      <c r="AA20" s="41">
        <v>2412141.9991493654</v>
      </c>
      <c r="AB20" s="41">
        <v>3265554.8399645034</v>
      </c>
      <c r="AC20" s="41">
        <v>1760076.1753214607</v>
      </c>
      <c r="AD20" s="41">
        <v>3265554.8399645034</v>
      </c>
      <c r="AE20" s="41">
        <v>1744166.5384341588</v>
      </c>
      <c r="AF20" s="41">
        <v>13541606.629864961</v>
      </c>
      <c r="AG20" s="41">
        <v>2</v>
      </c>
      <c r="AK20" s="128">
        <v>99</v>
      </c>
    </row>
    <row r="21" spans="1:37" x14ac:dyDescent="0.25">
      <c r="A21" s="4" t="s">
        <v>139</v>
      </c>
      <c r="B21" s="4" t="s">
        <v>140</v>
      </c>
      <c r="C21" s="5">
        <v>44774.529166666667</v>
      </c>
      <c r="D21" s="6">
        <v>44774.529166666667</v>
      </c>
      <c r="E21" s="4">
        <v>170</v>
      </c>
      <c r="F21" s="4" t="s">
        <v>21</v>
      </c>
      <c r="G21" s="4" t="s">
        <v>32</v>
      </c>
      <c r="H21" s="4" t="s">
        <v>141</v>
      </c>
      <c r="I21" s="7">
        <v>46022</v>
      </c>
      <c r="J21" s="7">
        <v>46022</v>
      </c>
      <c r="K21" s="4" t="s">
        <v>16</v>
      </c>
      <c r="L21" s="4" t="s">
        <v>16</v>
      </c>
      <c r="M21" s="4" t="s">
        <v>24</v>
      </c>
      <c r="N21" s="4" t="s">
        <v>16</v>
      </c>
      <c r="O21" s="4">
        <v>0</v>
      </c>
      <c r="P21" s="4">
        <v>14.185</v>
      </c>
      <c r="Q21" s="9">
        <v>0</v>
      </c>
      <c r="R21" s="9">
        <v>459473.15704881464</v>
      </c>
      <c r="S21" s="9">
        <v>0</v>
      </c>
      <c r="T21" s="9">
        <v>667975.46071520669</v>
      </c>
      <c r="U21" s="9">
        <v>1521388.3015303451</v>
      </c>
      <c r="V21" s="9">
        <v>98678.900539074733</v>
      </c>
      <c r="W21" s="9">
        <v>1521388.3015303451</v>
      </c>
      <c r="X21" s="9">
        <v>0</v>
      </c>
      <c r="Y21" s="9">
        <v>2203639.6954829735</v>
      </c>
      <c r="Z21" s="9">
        <v>1744166.5384341588</v>
      </c>
      <c r="AA21" s="9">
        <v>2412141.9991493654</v>
      </c>
      <c r="AB21" s="9">
        <v>3265554.8399645039</v>
      </c>
      <c r="AC21" s="9">
        <v>1842845.4389732336</v>
      </c>
      <c r="AD21" s="9">
        <v>3265554.8399645039</v>
      </c>
      <c r="AE21" s="9">
        <v>1744166.5384341588</v>
      </c>
      <c r="AF21" s="9">
        <v>13624375.893516734</v>
      </c>
      <c r="AG21" s="9">
        <v>2</v>
      </c>
      <c r="AK21" s="128">
        <v>19.899999999999999</v>
      </c>
    </row>
    <row r="22" spans="1:37" x14ac:dyDescent="0.25">
      <c r="A22" s="36" t="s">
        <v>180</v>
      </c>
      <c r="B22" s="36" t="s">
        <v>181</v>
      </c>
      <c r="C22" s="37">
        <v>44797.79791666667</v>
      </c>
      <c r="D22" s="38">
        <v>44797.79791666667</v>
      </c>
      <c r="E22" s="36">
        <v>19</v>
      </c>
      <c r="F22" s="36" t="s">
        <v>21</v>
      </c>
      <c r="G22" s="36" t="s">
        <v>39</v>
      </c>
      <c r="H22" s="36" t="s">
        <v>182</v>
      </c>
      <c r="I22" s="39">
        <v>46020</v>
      </c>
      <c r="J22" s="39">
        <v>46020</v>
      </c>
      <c r="K22" s="36" t="s">
        <v>16</v>
      </c>
      <c r="L22" s="36" t="s">
        <v>16</v>
      </c>
      <c r="M22" s="36" t="s">
        <v>17</v>
      </c>
      <c r="N22" s="36" t="s">
        <v>16</v>
      </c>
      <c r="O22" s="36">
        <v>0</v>
      </c>
      <c r="P22" s="36">
        <v>-1.8327899999999999</v>
      </c>
      <c r="Q22" s="41">
        <v>0</v>
      </c>
      <c r="R22" s="41">
        <v>459473.15704881458</v>
      </c>
      <c r="S22" s="41">
        <v>0</v>
      </c>
      <c r="T22" s="41">
        <v>667975.46071520657</v>
      </c>
      <c r="U22" s="41">
        <v>1521388.3015303449</v>
      </c>
      <c r="V22" s="41">
        <v>-114078.28640421433</v>
      </c>
      <c r="W22" s="41">
        <v>1521388.3015303449</v>
      </c>
      <c r="X22" s="41">
        <v>0</v>
      </c>
      <c r="Y22" s="41">
        <v>2203639.6954829735</v>
      </c>
      <c r="Z22" s="41">
        <v>1744166.5384341588</v>
      </c>
      <c r="AA22" s="41">
        <v>2412141.9991493654</v>
      </c>
      <c r="AB22" s="41">
        <v>3265554.8399645034</v>
      </c>
      <c r="AC22" s="41">
        <v>1630088.2520299444</v>
      </c>
      <c r="AD22" s="41">
        <v>3265554.8399645034</v>
      </c>
      <c r="AE22" s="41">
        <v>1744166.5384341588</v>
      </c>
      <c r="AF22" s="41">
        <v>13411618.706573445</v>
      </c>
      <c r="AG22" s="41">
        <v>2</v>
      </c>
      <c r="AK22" s="128">
        <v>19.899999999999999</v>
      </c>
    </row>
    <row r="23" spans="1:37" x14ac:dyDescent="0.25">
      <c r="A23" s="4" t="s">
        <v>106</v>
      </c>
      <c r="B23" s="4" t="s">
        <v>107</v>
      </c>
      <c r="C23" s="5">
        <v>44760.71875</v>
      </c>
      <c r="D23" s="6">
        <v>44760.71875</v>
      </c>
      <c r="E23" s="4">
        <v>200</v>
      </c>
      <c r="F23" s="4" t="s">
        <v>21</v>
      </c>
      <c r="G23" s="4" t="s">
        <v>32</v>
      </c>
      <c r="H23" s="4" t="s">
        <v>108</v>
      </c>
      <c r="I23" s="7">
        <v>46022</v>
      </c>
      <c r="J23" s="7">
        <v>46022</v>
      </c>
      <c r="K23" s="4" t="s">
        <v>16</v>
      </c>
      <c r="L23" s="4" t="s">
        <v>16</v>
      </c>
      <c r="M23" s="4" t="s">
        <v>24</v>
      </c>
      <c r="N23" s="4" t="s">
        <v>16</v>
      </c>
      <c r="O23" s="4">
        <v>0</v>
      </c>
      <c r="P23" s="4">
        <v>-2.210464</v>
      </c>
      <c r="Q23" s="9">
        <v>0</v>
      </c>
      <c r="R23" s="9">
        <v>459473.15704881452</v>
      </c>
      <c r="S23" s="9">
        <v>0</v>
      </c>
      <c r="T23" s="9">
        <v>667975.46071520646</v>
      </c>
      <c r="U23" s="9">
        <v>1521388.3015303449</v>
      </c>
      <c r="V23" s="9">
        <v>-13070.654467467355</v>
      </c>
      <c r="W23" s="9">
        <v>1521388.3015303449</v>
      </c>
      <c r="X23" s="9">
        <v>0</v>
      </c>
      <c r="Y23" s="9">
        <v>2203639.6954829735</v>
      </c>
      <c r="Z23" s="9">
        <v>1744166.5384341588</v>
      </c>
      <c r="AA23" s="9">
        <v>2412141.9991493654</v>
      </c>
      <c r="AB23" s="9">
        <v>3265554.8399645034</v>
      </c>
      <c r="AC23" s="9">
        <v>1731095.8839666913</v>
      </c>
      <c r="AD23" s="9">
        <v>3265554.8399645034</v>
      </c>
      <c r="AE23" s="9">
        <v>1744166.5384341588</v>
      </c>
      <c r="AF23" s="9">
        <v>13512626.338510191</v>
      </c>
      <c r="AG23" s="9">
        <v>2</v>
      </c>
      <c r="AK23" s="128">
        <v>40</v>
      </c>
    </row>
    <row r="24" spans="1:37" x14ac:dyDescent="0.25">
      <c r="A24" s="36" t="s">
        <v>70</v>
      </c>
      <c r="B24" s="36" t="s">
        <v>71</v>
      </c>
      <c r="C24" s="37">
        <v>44755.786111111112</v>
      </c>
      <c r="D24" s="38">
        <v>44755.786111111112</v>
      </c>
      <c r="E24" s="36">
        <v>9.9</v>
      </c>
      <c r="F24" s="36" t="s">
        <v>21</v>
      </c>
      <c r="G24" s="36" t="s">
        <v>72</v>
      </c>
      <c r="H24" s="36" t="s">
        <v>73</v>
      </c>
      <c r="I24" s="39">
        <v>46022</v>
      </c>
      <c r="J24" s="39">
        <v>46022</v>
      </c>
      <c r="K24" s="36" t="s">
        <v>16</v>
      </c>
      <c r="L24" s="36" t="s">
        <v>16</v>
      </c>
      <c r="M24" s="36" t="s">
        <v>17</v>
      </c>
      <c r="N24" s="36" t="s">
        <v>16</v>
      </c>
      <c r="O24" s="36">
        <v>0</v>
      </c>
      <c r="P24" s="36">
        <v>-1.8581300000000001</v>
      </c>
      <c r="Q24" s="41">
        <v>0</v>
      </c>
      <c r="R24" s="41">
        <v>459473.15704881464</v>
      </c>
      <c r="S24" s="41">
        <v>0</v>
      </c>
      <c r="T24" s="41">
        <v>667975.46071520657</v>
      </c>
      <c r="U24" s="41">
        <v>1521388.3015303449</v>
      </c>
      <c r="V24" s="41">
        <v>-221965.14548355647</v>
      </c>
      <c r="W24" s="41">
        <v>1521388.3015303449</v>
      </c>
      <c r="X24" s="41">
        <v>0</v>
      </c>
      <c r="Y24" s="41">
        <v>2203639.6954829735</v>
      </c>
      <c r="Z24" s="41">
        <v>1744166.5384341588</v>
      </c>
      <c r="AA24" s="41">
        <v>2412141.9991493654</v>
      </c>
      <c r="AB24" s="41">
        <v>3265554.8399645034</v>
      </c>
      <c r="AC24" s="41">
        <v>1522201.3929506023</v>
      </c>
      <c r="AD24" s="41">
        <v>3265554.8399645034</v>
      </c>
      <c r="AE24" s="41">
        <v>1744166.5384341588</v>
      </c>
      <c r="AF24" s="41">
        <v>13303731.847494103</v>
      </c>
      <c r="AG24" s="41">
        <v>2</v>
      </c>
      <c r="AK24" s="128">
        <v>19.899999999999999</v>
      </c>
    </row>
    <row r="25" spans="1:37" x14ac:dyDescent="0.25">
      <c r="A25" s="4" t="s">
        <v>89</v>
      </c>
      <c r="B25" s="4" t="s">
        <v>90</v>
      </c>
      <c r="C25" s="5">
        <v>44759.816192129627</v>
      </c>
      <c r="D25" s="6">
        <v>44759.816192129627</v>
      </c>
      <c r="E25" s="4">
        <v>250</v>
      </c>
      <c r="F25" s="4" t="s">
        <v>21</v>
      </c>
      <c r="G25" s="4" t="s">
        <v>91</v>
      </c>
      <c r="H25" s="4" t="s">
        <v>92</v>
      </c>
      <c r="I25" s="7">
        <v>45988</v>
      </c>
      <c r="J25" s="7">
        <v>45988</v>
      </c>
      <c r="K25" s="4" t="s">
        <v>16</v>
      </c>
      <c r="L25" s="4" t="s">
        <v>16</v>
      </c>
      <c r="M25" s="4" t="s">
        <v>24</v>
      </c>
      <c r="N25" s="4" t="s">
        <v>16</v>
      </c>
      <c r="O25" s="4">
        <v>0</v>
      </c>
      <c r="P25" s="4">
        <v>30.80986</v>
      </c>
      <c r="Q25" s="9">
        <v>0</v>
      </c>
      <c r="R25" s="9">
        <v>459473.1570488147</v>
      </c>
      <c r="S25" s="9">
        <v>0</v>
      </c>
      <c r="T25" s="9">
        <v>667975.46071520634</v>
      </c>
      <c r="U25" s="9">
        <v>1521388.3015303446</v>
      </c>
      <c r="V25" s="9">
        <v>145744.97815880965</v>
      </c>
      <c r="W25" s="9">
        <v>1521388.3015303449</v>
      </c>
      <c r="X25" s="9">
        <v>0</v>
      </c>
      <c r="Y25" s="9">
        <v>2203639.6954829735</v>
      </c>
      <c r="Z25" s="9">
        <v>1744166.5384341588</v>
      </c>
      <c r="AA25" s="9">
        <v>2412141.9991493654</v>
      </c>
      <c r="AB25" s="9">
        <v>3265554.8399645034</v>
      </c>
      <c r="AC25" s="9">
        <v>1889911.5165929685</v>
      </c>
      <c r="AD25" s="9">
        <v>3265554.8399645034</v>
      </c>
      <c r="AE25" s="9">
        <v>1744166.5384341588</v>
      </c>
      <c r="AF25" s="9">
        <v>13671441.971136469</v>
      </c>
      <c r="AG25" s="9">
        <v>2</v>
      </c>
      <c r="AK25" s="128">
        <v>19.899999999999999</v>
      </c>
    </row>
    <row r="26" spans="1:37" x14ac:dyDescent="0.25">
      <c r="A26" s="36" t="s">
        <v>157</v>
      </c>
      <c r="B26" s="36" t="s">
        <v>158</v>
      </c>
      <c r="C26" s="37">
        <v>44778.254861111112</v>
      </c>
      <c r="D26" s="38">
        <v>44778.254861111112</v>
      </c>
      <c r="E26" s="36">
        <v>99.9</v>
      </c>
      <c r="F26" s="36" t="s">
        <v>21</v>
      </c>
      <c r="G26" s="36" t="s">
        <v>32</v>
      </c>
      <c r="H26" s="36" t="s">
        <v>159</v>
      </c>
      <c r="I26" s="39">
        <v>46022</v>
      </c>
      <c r="J26" s="39">
        <v>46022</v>
      </c>
      <c r="K26" s="36" t="s">
        <v>16</v>
      </c>
      <c r="L26" s="36" t="s">
        <v>16</v>
      </c>
      <c r="M26" s="36" t="s">
        <v>17</v>
      </c>
      <c r="N26" s="36" t="s">
        <v>16</v>
      </c>
      <c r="O26" s="36">
        <v>0</v>
      </c>
      <c r="P26" s="36">
        <v>-6.36</v>
      </c>
      <c r="Q26" s="41">
        <v>0</v>
      </c>
      <c r="R26" s="41">
        <v>459473.15704881464</v>
      </c>
      <c r="S26" s="41">
        <v>0</v>
      </c>
      <c r="T26" s="41">
        <v>667975.46071520681</v>
      </c>
      <c r="U26" s="41">
        <v>1521388.3015303453</v>
      </c>
      <c r="V26" s="41">
        <v>-75289.690298580288</v>
      </c>
      <c r="W26" s="41">
        <v>1521388.3015303453</v>
      </c>
      <c r="X26" s="41">
        <v>0</v>
      </c>
      <c r="Y26" s="41">
        <v>2203639.6954829735</v>
      </c>
      <c r="Z26" s="41">
        <v>1744166.5384341588</v>
      </c>
      <c r="AA26" s="41">
        <v>2412141.9991493654</v>
      </c>
      <c r="AB26" s="41">
        <v>3265554.8399645044</v>
      </c>
      <c r="AC26" s="41">
        <v>1668876.8481355784</v>
      </c>
      <c r="AD26" s="41">
        <v>3265554.8399645044</v>
      </c>
      <c r="AE26" s="41">
        <v>1744166.5384341588</v>
      </c>
      <c r="AF26" s="41">
        <v>13450407.302679082</v>
      </c>
      <c r="AG26" s="41">
        <v>2</v>
      </c>
      <c r="AK26" s="128">
        <v>19.899999999999999</v>
      </c>
    </row>
    <row r="27" spans="1:37" x14ac:dyDescent="0.25">
      <c r="A27" s="4" t="s">
        <v>164</v>
      </c>
      <c r="B27" s="4" t="s">
        <v>165</v>
      </c>
      <c r="C27" s="5">
        <v>44785.921527777777</v>
      </c>
      <c r="D27" s="6">
        <v>44785.921527777777</v>
      </c>
      <c r="E27" s="4">
        <v>99.9</v>
      </c>
      <c r="F27" s="4" t="s">
        <v>21</v>
      </c>
      <c r="G27" s="4" t="s">
        <v>32</v>
      </c>
      <c r="H27" s="4" t="s">
        <v>166</v>
      </c>
      <c r="I27" s="7">
        <v>46022</v>
      </c>
      <c r="J27" s="7">
        <v>46022</v>
      </c>
      <c r="K27" s="4" t="s">
        <v>16</v>
      </c>
      <c r="L27" s="4" t="s">
        <v>16</v>
      </c>
      <c r="M27" s="4" t="s">
        <v>17</v>
      </c>
      <c r="N27" s="4" t="s">
        <v>16</v>
      </c>
      <c r="O27" s="4">
        <v>0</v>
      </c>
      <c r="P27" s="4">
        <v>-6.37</v>
      </c>
      <c r="Q27" s="9">
        <v>0</v>
      </c>
      <c r="R27" s="9">
        <v>459473.15704881464</v>
      </c>
      <c r="S27" s="9">
        <v>0</v>
      </c>
      <c r="T27" s="9">
        <v>667975.46071520681</v>
      </c>
      <c r="U27" s="9">
        <v>1521388.3015303453</v>
      </c>
      <c r="V27" s="9">
        <v>-75408.070314773024</v>
      </c>
      <c r="W27" s="9">
        <v>1521388.3015303453</v>
      </c>
      <c r="X27" s="9">
        <v>0</v>
      </c>
      <c r="Y27" s="9">
        <v>2203639.6954829735</v>
      </c>
      <c r="Z27" s="9">
        <v>1744166.5384341588</v>
      </c>
      <c r="AA27" s="9">
        <v>2412141.9991493654</v>
      </c>
      <c r="AB27" s="9">
        <v>3265554.8399645044</v>
      </c>
      <c r="AC27" s="9">
        <v>1668758.4681193857</v>
      </c>
      <c r="AD27" s="9">
        <v>3265554.8399645044</v>
      </c>
      <c r="AE27" s="9">
        <v>1744166.5384341588</v>
      </c>
      <c r="AF27" s="9">
        <v>13450288.92266289</v>
      </c>
      <c r="AG27" s="9">
        <v>2</v>
      </c>
      <c r="AK27" s="128">
        <v>19.899999999999999</v>
      </c>
    </row>
    <row r="28" spans="1:37" x14ac:dyDescent="0.25">
      <c r="A28" s="36" t="s">
        <v>30</v>
      </c>
      <c r="B28" s="36" t="s">
        <v>31</v>
      </c>
      <c r="C28" s="37">
        <v>44748.758321759255</v>
      </c>
      <c r="D28" s="38">
        <v>44748.758321759255</v>
      </c>
      <c r="E28" s="36">
        <v>180</v>
      </c>
      <c r="F28" s="36" t="s">
        <v>21</v>
      </c>
      <c r="G28" s="36" t="s">
        <v>32</v>
      </c>
      <c r="H28" s="36" t="s">
        <v>33</v>
      </c>
      <c r="I28" s="39">
        <v>46022</v>
      </c>
      <c r="J28" s="39">
        <v>46022</v>
      </c>
      <c r="K28" s="36" t="s">
        <v>16</v>
      </c>
      <c r="L28" s="36" t="s">
        <v>16</v>
      </c>
      <c r="M28" s="36" t="s">
        <v>34</v>
      </c>
      <c r="N28" s="36" t="s">
        <v>16</v>
      </c>
      <c r="O28" s="36">
        <v>0</v>
      </c>
      <c r="P28" s="36">
        <v>-15.56</v>
      </c>
      <c r="Q28" s="41">
        <v>0</v>
      </c>
      <c r="R28" s="41">
        <v>459473.15704881458</v>
      </c>
      <c r="S28" s="41">
        <v>0</v>
      </c>
      <c r="T28" s="41">
        <v>667975.46071520669</v>
      </c>
      <c r="U28" s="41">
        <v>1521388.3015303446</v>
      </c>
      <c r="V28" s="41">
        <v>-102230.61438372322</v>
      </c>
      <c r="W28" s="41">
        <v>1521388.3015303446</v>
      </c>
      <c r="X28" s="41">
        <v>0</v>
      </c>
      <c r="Y28" s="41">
        <v>2203639.6954829735</v>
      </c>
      <c r="Z28" s="41">
        <v>1744166.5384341588</v>
      </c>
      <c r="AA28" s="41">
        <v>2412141.9991493654</v>
      </c>
      <c r="AB28" s="41">
        <v>3265554.8399645034</v>
      </c>
      <c r="AC28" s="41">
        <v>1641935.9240504357</v>
      </c>
      <c r="AD28" s="41">
        <v>3265554.8399645034</v>
      </c>
      <c r="AE28" s="41">
        <v>1744166.5384341588</v>
      </c>
      <c r="AF28" s="41">
        <v>13423466.378593937</v>
      </c>
      <c r="AG28" s="41">
        <v>2</v>
      </c>
      <c r="AK28" s="128">
        <v>80</v>
      </c>
    </row>
    <row r="29" spans="1:37" x14ac:dyDescent="0.25">
      <c r="A29" s="4" t="s">
        <v>143</v>
      </c>
      <c r="B29" s="4" t="s">
        <v>144</v>
      </c>
      <c r="C29" s="5">
        <v>44779.61041666667</v>
      </c>
      <c r="D29" s="6">
        <v>44779.61041666667</v>
      </c>
      <c r="E29" s="4">
        <v>9.9</v>
      </c>
      <c r="F29" s="4" t="s">
        <v>21</v>
      </c>
      <c r="G29" s="4" t="s">
        <v>115</v>
      </c>
      <c r="H29" s="4" t="s">
        <v>145</v>
      </c>
      <c r="I29" s="7">
        <v>46022</v>
      </c>
      <c r="J29" s="7">
        <v>46022</v>
      </c>
      <c r="K29" s="4" t="s">
        <v>16</v>
      </c>
      <c r="L29" s="4" t="s">
        <v>16</v>
      </c>
      <c r="M29" s="4" t="s">
        <v>146</v>
      </c>
      <c r="N29" s="4" t="s">
        <v>16</v>
      </c>
      <c r="O29" s="4">
        <v>0</v>
      </c>
      <c r="P29" s="4">
        <v>9.36100000000053E-2</v>
      </c>
      <c r="Q29" s="9">
        <v>0</v>
      </c>
      <c r="R29" s="9">
        <v>459473.15704881464</v>
      </c>
      <c r="S29" s="9">
        <v>0</v>
      </c>
      <c r="T29" s="9">
        <v>667975.46071520657</v>
      </c>
      <c r="U29" s="9">
        <v>1521388.3015303449</v>
      </c>
      <c r="V29" s="9">
        <v>11182.294709582695</v>
      </c>
      <c r="W29" s="9">
        <v>1521388.3015303449</v>
      </c>
      <c r="X29" s="9">
        <v>0</v>
      </c>
      <c r="Y29" s="9">
        <v>2203639.6954829735</v>
      </c>
      <c r="Z29" s="9">
        <v>1744166.5384341588</v>
      </c>
      <c r="AA29" s="9">
        <v>2412141.9991493654</v>
      </c>
      <c r="AB29" s="9">
        <v>3265554.8399645034</v>
      </c>
      <c r="AC29" s="9">
        <v>1755348.8331437414</v>
      </c>
      <c r="AD29" s="9">
        <v>3265554.8399645034</v>
      </c>
      <c r="AE29" s="9">
        <v>1744166.5384341588</v>
      </c>
      <c r="AF29" s="9">
        <v>13536879.287687242</v>
      </c>
      <c r="AG29" s="9">
        <v>2</v>
      </c>
      <c r="AK29" s="128">
        <v>9.9</v>
      </c>
    </row>
    <row r="30" spans="1:37" x14ac:dyDescent="0.25">
      <c r="A30" s="36" t="s">
        <v>109</v>
      </c>
      <c r="B30" s="36" t="s">
        <v>110</v>
      </c>
      <c r="C30" s="37">
        <v>44760.78502314815</v>
      </c>
      <c r="D30" s="38">
        <v>44760.78502314815</v>
      </c>
      <c r="E30" s="36">
        <v>9.9</v>
      </c>
      <c r="F30" s="36" t="s">
        <v>21</v>
      </c>
      <c r="G30" s="36" t="s">
        <v>62</v>
      </c>
      <c r="H30" s="36" t="s">
        <v>111</v>
      </c>
      <c r="I30" s="39">
        <v>45838</v>
      </c>
      <c r="J30" s="39">
        <v>45838</v>
      </c>
      <c r="K30" s="36" t="s">
        <v>16</v>
      </c>
      <c r="L30" s="36" t="s">
        <v>16</v>
      </c>
      <c r="M30" s="36" t="s">
        <v>17</v>
      </c>
      <c r="N30" s="36" t="s">
        <v>16</v>
      </c>
      <c r="O30" s="36">
        <v>0</v>
      </c>
      <c r="P30" s="36">
        <v>-0.33</v>
      </c>
      <c r="Q30" s="41">
        <v>0</v>
      </c>
      <c r="R30" s="41">
        <v>459473.15704881464</v>
      </c>
      <c r="S30" s="41">
        <v>0</v>
      </c>
      <c r="T30" s="41">
        <v>667975.46071520657</v>
      </c>
      <c r="U30" s="41">
        <v>1521388.3015303449</v>
      </c>
      <c r="V30" s="41">
        <v>-39420.545392181186</v>
      </c>
      <c r="W30" s="41">
        <v>1521388.3015303449</v>
      </c>
      <c r="X30" s="41">
        <v>0</v>
      </c>
      <c r="Y30" s="41">
        <v>2203639.6954829735</v>
      </c>
      <c r="Z30" s="41">
        <v>1744166.5384341588</v>
      </c>
      <c r="AA30" s="41">
        <v>2412141.9991493654</v>
      </c>
      <c r="AB30" s="41">
        <v>3265554.8399645034</v>
      </c>
      <c r="AC30" s="41">
        <v>1704745.9930419775</v>
      </c>
      <c r="AD30" s="41">
        <v>3265554.8399645034</v>
      </c>
      <c r="AE30" s="41">
        <v>1744166.5384341588</v>
      </c>
      <c r="AF30" s="41">
        <v>13486276.447585478</v>
      </c>
      <c r="AG30" s="41">
        <v>2</v>
      </c>
      <c r="AK30" s="128">
        <v>47</v>
      </c>
    </row>
    <row r="31" spans="1:37" x14ac:dyDescent="0.25">
      <c r="A31" s="4" t="s">
        <v>54</v>
      </c>
      <c r="B31" s="4" t="s">
        <v>55</v>
      </c>
      <c r="C31" s="5">
        <v>44755.620138888888</v>
      </c>
      <c r="D31" s="6">
        <v>44755.620138888888</v>
      </c>
      <c r="E31" s="4">
        <v>9.9</v>
      </c>
      <c r="F31" s="4" t="s">
        <v>21</v>
      </c>
      <c r="G31" s="4" t="s">
        <v>56</v>
      </c>
      <c r="H31" s="4" t="s">
        <v>57</v>
      </c>
      <c r="I31" s="7">
        <v>46022</v>
      </c>
      <c r="J31" s="7">
        <v>46022</v>
      </c>
      <c r="K31" s="4" t="s">
        <v>16</v>
      </c>
      <c r="L31" s="4" t="s">
        <v>16</v>
      </c>
      <c r="M31" s="4" t="s">
        <v>17</v>
      </c>
      <c r="N31" s="4" t="s">
        <v>16</v>
      </c>
      <c r="O31" s="4">
        <v>0</v>
      </c>
      <c r="P31" s="4">
        <v>-0.63476999999999995</v>
      </c>
      <c r="Q31" s="9">
        <v>0</v>
      </c>
      <c r="R31" s="9">
        <v>459473.15704881464</v>
      </c>
      <c r="S31" s="9">
        <v>0</v>
      </c>
      <c r="T31" s="9">
        <v>667975.46071520657</v>
      </c>
      <c r="U31" s="9">
        <v>1521388.3015303449</v>
      </c>
      <c r="V31" s="9">
        <v>-75827.210904832886</v>
      </c>
      <c r="W31" s="9">
        <v>1521388.3015303449</v>
      </c>
      <c r="X31" s="9">
        <v>0</v>
      </c>
      <c r="Y31" s="9">
        <v>2203639.6954829735</v>
      </c>
      <c r="Z31" s="9">
        <v>1744166.5384341588</v>
      </c>
      <c r="AA31" s="9">
        <v>2412141.9991493654</v>
      </c>
      <c r="AB31" s="9">
        <v>3265554.8399645034</v>
      </c>
      <c r="AC31" s="9">
        <v>1668339.3275293258</v>
      </c>
      <c r="AD31" s="9">
        <v>3265554.8399645034</v>
      </c>
      <c r="AE31" s="9">
        <v>1744166.5384341588</v>
      </c>
      <c r="AF31" s="9">
        <v>13449869.782072825</v>
      </c>
      <c r="AG31" s="9">
        <v>2</v>
      </c>
      <c r="AK31" s="128">
        <v>47</v>
      </c>
    </row>
    <row r="32" spans="1:37" x14ac:dyDescent="0.25">
      <c r="A32" s="42" t="s">
        <v>58</v>
      </c>
      <c r="B32" s="42" t="s">
        <v>55</v>
      </c>
      <c r="C32" s="43">
        <v>44755.620138888888</v>
      </c>
      <c r="D32" s="44">
        <v>44755.620138888888</v>
      </c>
      <c r="E32" s="42">
        <v>9.9</v>
      </c>
      <c r="F32" s="42" t="s">
        <v>21</v>
      </c>
      <c r="G32" s="42" t="s">
        <v>59</v>
      </c>
      <c r="H32" s="42" t="s">
        <v>57</v>
      </c>
      <c r="I32" s="45">
        <v>46022</v>
      </c>
      <c r="J32" s="45">
        <v>46022</v>
      </c>
      <c r="K32" s="42" t="s">
        <v>16</v>
      </c>
      <c r="L32" s="42" t="s">
        <v>16</v>
      </c>
      <c r="M32" s="42" t="s">
        <v>17</v>
      </c>
      <c r="N32" s="42" t="s">
        <v>16</v>
      </c>
      <c r="O32" s="42">
        <v>0</v>
      </c>
      <c r="P32" s="42">
        <v>-0.65437000000000001</v>
      </c>
      <c r="Q32" s="46">
        <v>0</v>
      </c>
      <c r="R32" s="46">
        <v>459473.15704881464</v>
      </c>
      <c r="S32" s="46">
        <v>0</v>
      </c>
      <c r="T32" s="46">
        <v>667975.46071520657</v>
      </c>
      <c r="U32" s="46">
        <v>1521388.3015303449</v>
      </c>
      <c r="V32" s="46">
        <v>-78168.552388732132</v>
      </c>
      <c r="W32" s="46">
        <v>1521388.3015303449</v>
      </c>
      <c r="X32" s="46">
        <v>0</v>
      </c>
      <c r="Y32" s="46">
        <v>2203639.6954829735</v>
      </c>
      <c r="Z32" s="46">
        <v>1744166.5384341588</v>
      </c>
      <c r="AA32" s="46">
        <v>2412141.9991493654</v>
      </c>
      <c r="AB32" s="46">
        <v>3265554.8399645034</v>
      </c>
      <c r="AC32" s="46">
        <v>1665997.9860454267</v>
      </c>
      <c r="AD32" s="46">
        <v>3265554.8399645034</v>
      </c>
      <c r="AE32" s="46">
        <v>1744166.5384341588</v>
      </c>
      <c r="AF32" s="46">
        <v>13447528.440588927</v>
      </c>
      <c r="AG32" s="41">
        <v>2</v>
      </c>
      <c r="AK32" s="128">
        <v>19.899999999999999</v>
      </c>
    </row>
    <row r="33" spans="1:37" x14ac:dyDescent="0.25">
      <c r="A33" s="4" t="s">
        <v>381</v>
      </c>
      <c r="B33" s="4" t="s">
        <v>382</v>
      </c>
      <c r="C33" s="5">
        <v>44799.915972222225</v>
      </c>
      <c r="D33" s="6">
        <v>44799.915972222225</v>
      </c>
      <c r="E33" s="4">
        <v>7.4</v>
      </c>
      <c r="F33" s="4" t="s">
        <v>21</v>
      </c>
      <c r="G33" s="4" t="s">
        <v>264</v>
      </c>
      <c r="H33" s="4" t="s">
        <v>383</v>
      </c>
      <c r="I33" s="7">
        <v>45596</v>
      </c>
      <c r="J33" s="7">
        <v>45596</v>
      </c>
      <c r="K33" s="4" t="s">
        <v>16</v>
      </c>
      <c r="L33" s="4" t="s">
        <v>16</v>
      </c>
      <c r="M33" s="4" t="s">
        <v>227</v>
      </c>
      <c r="N33" s="4" t="s">
        <v>16</v>
      </c>
      <c r="O33" s="4" t="s">
        <v>222</v>
      </c>
      <c r="P33" s="4">
        <v>-3.669</v>
      </c>
      <c r="Q33" s="9">
        <v>0</v>
      </c>
      <c r="R33" s="9">
        <v>513690.98958057474</v>
      </c>
      <c r="S33" s="9">
        <v>0</v>
      </c>
      <c r="T33" s="9">
        <v>746796.5650796009</v>
      </c>
      <c r="U33" s="9">
        <v>1700912.1211109259</v>
      </c>
      <c r="V33" s="9">
        <v>-655543.74651524774</v>
      </c>
      <c r="W33" s="9">
        <v>1700912.1211109259</v>
      </c>
      <c r="X33" s="9">
        <v>0</v>
      </c>
      <c r="Y33" s="9">
        <v>70418155.959699079</v>
      </c>
      <c r="Z33" s="9">
        <v>69904464.970118508</v>
      </c>
      <c r="AA33" s="9">
        <v>70651261.535198107</v>
      </c>
      <c r="AB33" s="9">
        <v>71605377.091229439</v>
      </c>
      <c r="AC33" s="9">
        <v>69248921.223603263</v>
      </c>
      <c r="AD33" s="9">
        <v>71605377.091229439</v>
      </c>
      <c r="AE33" s="9">
        <v>69904464.970118508</v>
      </c>
      <c r="AF33" s="9">
        <v>408602208.81649864</v>
      </c>
      <c r="AG33" s="9">
        <v>1</v>
      </c>
      <c r="AK33" s="128">
        <v>19.899999999999999</v>
      </c>
    </row>
    <row r="34" spans="1:37" x14ac:dyDescent="0.25">
      <c r="A34" s="36" t="s">
        <v>384</v>
      </c>
      <c r="B34" s="36" t="s">
        <v>382</v>
      </c>
      <c r="C34" s="37">
        <v>44799.915972222225</v>
      </c>
      <c r="D34" s="38">
        <v>44799.915972222225</v>
      </c>
      <c r="E34" s="36">
        <v>7.4</v>
      </c>
      <c r="F34" s="36" t="s">
        <v>21</v>
      </c>
      <c r="G34" s="36" t="s">
        <v>385</v>
      </c>
      <c r="H34" s="36" t="s">
        <v>383</v>
      </c>
      <c r="I34" s="39">
        <v>45596</v>
      </c>
      <c r="J34" s="39">
        <v>45596</v>
      </c>
      <c r="K34" s="36" t="s">
        <v>16</v>
      </c>
      <c r="L34" s="36" t="s">
        <v>16</v>
      </c>
      <c r="M34" s="36" t="s">
        <v>227</v>
      </c>
      <c r="N34" s="36" t="s">
        <v>16</v>
      </c>
      <c r="O34" s="36" t="s">
        <v>222</v>
      </c>
      <c r="P34" s="36">
        <v>-3.9830000000000001</v>
      </c>
      <c r="Q34" s="41">
        <v>0</v>
      </c>
      <c r="R34" s="41">
        <v>513690.98958057474</v>
      </c>
      <c r="S34" s="41">
        <v>0</v>
      </c>
      <c r="T34" s="41">
        <v>746796.5650796009</v>
      </c>
      <c r="U34" s="41">
        <v>1700912.1211109259</v>
      </c>
      <c r="V34" s="41">
        <v>-711646.42746531265</v>
      </c>
      <c r="W34" s="41">
        <v>1700912.1211109259</v>
      </c>
      <c r="X34" s="41">
        <v>0</v>
      </c>
      <c r="Y34" s="41">
        <v>70418155.959699079</v>
      </c>
      <c r="Z34" s="41">
        <v>69904464.970118508</v>
      </c>
      <c r="AA34" s="41">
        <v>70651261.535198107</v>
      </c>
      <c r="AB34" s="41">
        <v>71605377.091229439</v>
      </c>
      <c r="AC34" s="41">
        <v>69192818.542653188</v>
      </c>
      <c r="AD34" s="41">
        <v>71605377.091229439</v>
      </c>
      <c r="AE34" s="41">
        <v>69904464.970118508</v>
      </c>
      <c r="AF34" s="41">
        <v>408546106.13554859</v>
      </c>
      <c r="AG34" s="41">
        <v>1</v>
      </c>
      <c r="AK34" s="128">
        <v>19.899999999999999</v>
      </c>
    </row>
    <row r="35" spans="1:37" x14ac:dyDescent="0.25">
      <c r="A35" s="4" t="s">
        <v>235</v>
      </c>
      <c r="B35" s="4" t="s">
        <v>236</v>
      </c>
      <c r="C35" s="5">
        <v>44755.759027777778</v>
      </c>
      <c r="D35" s="6">
        <v>44755.759027777778</v>
      </c>
      <c r="E35" s="4">
        <v>9.9</v>
      </c>
      <c r="F35" s="4" t="s">
        <v>21</v>
      </c>
      <c r="G35" s="4" t="s">
        <v>233</v>
      </c>
      <c r="H35" s="4" t="s">
        <v>237</v>
      </c>
      <c r="I35" s="7">
        <v>45657</v>
      </c>
      <c r="J35" s="7">
        <v>45657</v>
      </c>
      <c r="K35" s="4" t="s">
        <v>16</v>
      </c>
      <c r="L35" s="4" t="s">
        <v>16</v>
      </c>
      <c r="M35" s="4" t="s">
        <v>227</v>
      </c>
      <c r="N35" s="4" t="s">
        <v>16</v>
      </c>
      <c r="O35" s="4" t="s">
        <v>222</v>
      </c>
      <c r="P35" s="4">
        <v>-2.6944499999999998</v>
      </c>
      <c r="Q35" s="9">
        <v>0</v>
      </c>
      <c r="R35" s="9">
        <v>513690.98958057474</v>
      </c>
      <c r="S35" s="9">
        <v>0</v>
      </c>
      <c r="T35" s="9">
        <v>746796.56507960113</v>
      </c>
      <c r="U35" s="9">
        <v>1700912.1211109257</v>
      </c>
      <c r="V35" s="9">
        <v>-359849.26599616423</v>
      </c>
      <c r="W35" s="9">
        <v>1700912.1211109257</v>
      </c>
      <c r="X35" s="9">
        <v>0</v>
      </c>
      <c r="Y35" s="9">
        <v>70418155.959699079</v>
      </c>
      <c r="Z35" s="9">
        <v>69904464.970118508</v>
      </c>
      <c r="AA35" s="9">
        <v>70651261.535198107</v>
      </c>
      <c r="AB35" s="9">
        <v>71605377.091229439</v>
      </c>
      <c r="AC35" s="9">
        <v>69544615.70412235</v>
      </c>
      <c r="AD35" s="9">
        <v>71605377.091229439</v>
      </c>
      <c r="AE35" s="9">
        <v>69904464.970118508</v>
      </c>
      <c r="AF35" s="9">
        <v>408897903.29701781</v>
      </c>
      <c r="AG35" s="9">
        <v>1</v>
      </c>
      <c r="AK35" s="128">
        <v>19.899999999999999</v>
      </c>
    </row>
    <row r="36" spans="1:37" x14ac:dyDescent="0.25">
      <c r="A36" s="36" t="s">
        <v>409</v>
      </c>
      <c r="B36" s="36" t="s">
        <v>410</v>
      </c>
      <c r="C36" s="37">
        <v>44758.670138888891</v>
      </c>
      <c r="D36" s="38">
        <v>44758.670138888891</v>
      </c>
      <c r="E36" s="36">
        <v>40</v>
      </c>
      <c r="F36" s="36" t="s">
        <v>21</v>
      </c>
      <c r="G36" s="36" t="s">
        <v>411</v>
      </c>
      <c r="H36" s="36" t="s">
        <v>412</v>
      </c>
      <c r="I36" s="39">
        <v>46022</v>
      </c>
      <c r="J36" s="39">
        <v>46022</v>
      </c>
      <c r="K36" s="36" t="s">
        <v>16</v>
      </c>
      <c r="L36" s="36" t="s">
        <v>16</v>
      </c>
      <c r="M36" s="36" t="s">
        <v>227</v>
      </c>
      <c r="N36" s="36" t="s">
        <v>16</v>
      </c>
      <c r="O36" s="36" t="s">
        <v>222</v>
      </c>
      <c r="P36" s="36">
        <v>-2024.5346</v>
      </c>
      <c r="Q36" s="41">
        <v>0</v>
      </c>
      <c r="R36" s="41">
        <v>459473.15704881446</v>
      </c>
      <c r="S36" s="41">
        <v>0</v>
      </c>
      <c r="T36" s="41">
        <v>667975.46071520681</v>
      </c>
      <c r="U36" s="41">
        <v>1521388.3015303453</v>
      </c>
      <c r="V36" s="41">
        <v>-59856193.573006041</v>
      </c>
      <c r="W36" s="41">
        <v>1521388.3015303453</v>
      </c>
      <c r="X36" s="41">
        <v>0</v>
      </c>
      <c r="Y36" s="41">
        <v>70363938.127167329</v>
      </c>
      <c r="Z36" s="41">
        <v>69904464.970118508</v>
      </c>
      <c r="AA36" s="41">
        <v>70572440.430833712</v>
      </c>
      <c r="AB36" s="41">
        <v>71425853.271648854</v>
      </c>
      <c r="AC36" s="41">
        <v>10048271.397112466</v>
      </c>
      <c r="AD36" s="41">
        <v>71425853.271648854</v>
      </c>
      <c r="AE36" s="41">
        <v>69904464.970118508</v>
      </c>
      <c r="AF36" s="41">
        <v>348999234.32374084</v>
      </c>
      <c r="AG36" s="41">
        <v>2</v>
      </c>
      <c r="AK36" s="128">
        <v>9.9</v>
      </c>
    </row>
    <row r="37" spans="1:37" x14ac:dyDescent="0.25">
      <c r="A37" s="4" t="s">
        <v>413</v>
      </c>
      <c r="B37" s="4" t="s">
        <v>410</v>
      </c>
      <c r="C37" s="5">
        <v>44758.670138888891</v>
      </c>
      <c r="D37" s="6">
        <v>44758.670138888891</v>
      </c>
      <c r="E37" s="4">
        <v>40</v>
      </c>
      <c r="F37" s="4" t="s">
        <v>21</v>
      </c>
      <c r="G37" s="4" t="s">
        <v>302</v>
      </c>
      <c r="H37" s="4" t="s">
        <v>412</v>
      </c>
      <c r="I37" s="7">
        <v>46022</v>
      </c>
      <c r="J37" s="7">
        <v>46022</v>
      </c>
      <c r="K37" s="4" t="s">
        <v>16</v>
      </c>
      <c r="L37" s="4" t="s">
        <v>16</v>
      </c>
      <c r="M37" s="4" t="s">
        <v>227</v>
      </c>
      <c r="N37" s="4" t="s">
        <v>16</v>
      </c>
      <c r="O37" s="4" t="s">
        <v>222</v>
      </c>
      <c r="P37" s="4">
        <v>-2364.4004</v>
      </c>
      <c r="Q37" s="9">
        <v>0</v>
      </c>
      <c r="R37" s="9">
        <v>459473.15704881446</v>
      </c>
      <c r="S37" s="9">
        <v>0</v>
      </c>
      <c r="T37" s="9">
        <v>667975.46071520681</v>
      </c>
      <c r="U37" s="9">
        <v>1521388.3015303453</v>
      </c>
      <c r="V37" s="9">
        <v>-69904464.970118508</v>
      </c>
      <c r="W37" s="9">
        <v>1521388.3015303453</v>
      </c>
      <c r="X37" s="9">
        <v>0</v>
      </c>
      <c r="Y37" s="9">
        <v>70363938.127167329</v>
      </c>
      <c r="Z37" s="9">
        <v>69904464.970118508</v>
      </c>
      <c r="AA37" s="9">
        <v>70572440.430833712</v>
      </c>
      <c r="AB37" s="9">
        <v>71425853.271648854</v>
      </c>
      <c r="AC37" s="9">
        <v>0</v>
      </c>
      <c r="AD37" s="9">
        <v>71425853.271648854</v>
      </c>
      <c r="AE37" s="9">
        <v>69904464.970118508</v>
      </c>
      <c r="AF37" s="9">
        <v>338950962.92662847</v>
      </c>
      <c r="AG37" s="9">
        <v>2</v>
      </c>
      <c r="AK37" s="128">
        <v>9.9</v>
      </c>
    </row>
    <row r="38" spans="1:37" x14ac:dyDescent="0.25">
      <c r="A38" s="36" t="s">
        <v>286</v>
      </c>
      <c r="B38" s="36" t="s">
        <v>287</v>
      </c>
      <c r="C38" s="37">
        <v>44776.640972222223</v>
      </c>
      <c r="D38" s="38">
        <v>44776.640972222223</v>
      </c>
      <c r="E38" s="36">
        <v>9.9</v>
      </c>
      <c r="F38" s="36" t="s">
        <v>21</v>
      </c>
      <c r="G38" s="36" t="s">
        <v>288</v>
      </c>
      <c r="H38" s="36" t="s">
        <v>289</v>
      </c>
      <c r="I38" s="39">
        <v>45657</v>
      </c>
      <c r="J38" s="39">
        <v>45657</v>
      </c>
      <c r="K38" s="36" t="s">
        <v>16</v>
      </c>
      <c r="L38" s="36" t="s">
        <v>16</v>
      </c>
      <c r="M38" s="36" t="s">
        <v>227</v>
      </c>
      <c r="N38" s="36" t="s">
        <v>16</v>
      </c>
      <c r="O38" s="36" t="s">
        <v>222</v>
      </c>
      <c r="P38" s="36">
        <v>1.1000000000000001</v>
      </c>
      <c r="Q38" s="41">
        <v>0</v>
      </c>
      <c r="R38" s="41">
        <v>513690.98958057474</v>
      </c>
      <c r="S38" s="41">
        <v>0</v>
      </c>
      <c r="T38" s="41">
        <v>746796.56507960113</v>
      </c>
      <c r="U38" s="41">
        <v>1700912.1211109257</v>
      </c>
      <c r="V38" s="41">
        <v>146907.23249486188</v>
      </c>
      <c r="W38" s="41">
        <v>1700912.1211109257</v>
      </c>
      <c r="X38" s="41">
        <v>0</v>
      </c>
      <c r="Y38" s="41">
        <v>70418155.959699079</v>
      </c>
      <c r="Z38" s="41">
        <v>69904464.970118508</v>
      </c>
      <c r="AA38" s="41">
        <v>70651261.535198107</v>
      </c>
      <c r="AB38" s="41">
        <v>71605377.091229439</v>
      </c>
      <c r="AC38" s="41">
        <v>70051372.202613369</v>
      </c>
      <c r="AD38" s="41">
        <v>71605377.091229439</v>
      </c>
      <c r="AE38" s="41">
        <v>69904464.970118508</v>
      </c>
      <c r="AF38" s="41">
        <v>409404659.79550874</v>
      </c>
      <c r="AG38" s="41">
        <v>1</v>
      </c>
      <c r="AK38" s="128">
        <v>9.9</v>
      </c>
    </row>
    <row r="39" spans="1:37" x14ac:dyDescent="0.25">
      <c r="A39" s="4" t="s">
        <v>290</v>
      </c>
      <c r="B39" s="4" t="s">
        <v>287</v>
      </c>
      <c r="C39" s="5">
        <v>44776.640972222223</v>
      </c>
      <c r="D39" s="6">
        <v>44776.640972222223</v>
      </c>
      <c r="E39" s="4">
        <v>9.9</v>
      </c>
      <c r="F39" s="4" t="s">
        <v>21</v>
      </c>
      <c r="G39" s="4" t="s">
        <v>291</v>
      </c>
      <c r="H39" s="4" t="s">
        <v>289</v>
      </c>
      <c r="I39" s="7">
        <v>45657</v>
      </c>
      <c r="J39" s="7">
        <v>45657</v>
      </c>
      <c r="K39" s="4" t="s">
        <v>16</v>
      </c>
      <c r="L39" s="4" t="s">
        <v>16</v>
      </c>
      <c r="M39" s="4" t="s">
        <v>227</v>
      </c>
      <c r="N39" s="4" t="s">
        <v>16</v>
      </c>
      <c r="O39" s="4" t="s">
        <v>222</v>
      </c>
      <c r="P39" s="4">
        <v>1.079</v>
      </c>
      <c r="Q39" s="9">
        <v>0</v>
      </c>
      <c r="R39" s="9">
        <v>513690.98958057474</v>
      </c>
      <c r="S39" s="9">
        <v>0</v>
      </c>
      <c r="T39" s="9">
        <v>746796.56507960113</v>
      </c>
      <c r="U39" s="9">
        <v>1700912.1211109257</v>
      </c>
      <c r="V39" s="9">
        <v>144102.63987450543</v>
      </c>
      <c r="W39" s="9">
        <v>1700912.1211109257</v>
      </c>
      <c r="X39" s="9">
        <v>0</v>
      </c>
      <c r="Y39" s="9">
        <v>70418155.959699079</v>
      </c>
      <c r="Z39" s="9">
        <v>69904464.970118508</v>
      </c>
      <c r="AA39" s="9">
        <v>70651261.535198107</v>
      </c>
      <c r="AB39" s="9">
        <v>71605377.091229439</v>
      </c>
      <c r="AC39" s="9">
        <v>70048567.609993011</v>
      </c>
      <c r="AD39" s="9">
        <v>71605377.091229439</v>
      </c>
      <c r="AE39" s="9">
        <v>69904464.970118508</v>
      </c>
      <c r="AF39" s="9">
        <v>409401855.20288849</v>
      </c>
      <c r="AG39" s="9">
        <v>1</v>
      </c>
      <c r="AK39" s="128">
        <v>9.9</v>
      </c>
    </row>
    <row r="40" spans="1:37" x14ac:dyDescent="0.25">
      <c r="A40" s="36" t="s">
        <v>223</v>
      </c>
      <c r="B40" s="36" t="s">
        <v>224</v>
      </c>
      <c r="C40" s="37">
        <v>44736.38958333333</v>
      </c>
      <c r="D40" s="38">
        <v>44736.38958333333</v>
      </c>
      <c r="E40" s="36">
        <v>9.9</v>
      </c>
      <c r="F40" s="36" t="s">
        <v>21</v>
      </c>
      <c r="G40" s="36" t="s">
        <v>225</v>
      </c>
      <c r="H40" s="36" t="s">
        <v>226</v>
      </c>
      <c r="I40" s="39">
        <v>45869</v>
      </c>
      <c r="J40" s="39">
        <v>45869</v>
      </c>
      <c r="K40" s="36" t="s">
        <v>16</v>
      </c>
      <c r="L40" s="36" t="s">
        <v>16</v>
      </c>
      <c r="M40" s="36" t="s">
        <v>227</v>
      </c>
      <c r="N40" s="36" t="s">
        <v>16</v>
      </c>
      <c r="O40" s="36" t="s">
        <v>222</v>
      </c>
      <c r="P40" s="36">
        <v>-2.44</v>
      </c>
      <c r="Q40" s="41">
        <v>0</v>
      </c>
      <c r="R40" s="41">
        <v>459473.15704881464</v>
      </c>
      <c r="S40" s="41">
        <v>0</v>
      </c>
      <c r="T40" s="41">
        <v>667975.46071520657</v>
      </c>
      <c r="U40" s="41">
        <v>1521388.3015303449</v>
      </c>
      <c r="V40" s="41">
        <v>-291473.12350582448</v>
      </c>
      <c r="W40" s="41">
        <v>1521388.3015303449</v>
      </c>
      <c r="X40" s="41">
        <v>0</v>
      </c>
      <c r="Y40" s="41">
        <v>70363938.127167329</v>
      </c>
      <c r="Z40" s="41">
        <v>69904464.970118508</v>
      </c>
      <c r="AA40" s="41">
        <v>70572440.430833712</v>
      </c>
      <c r="AB40" s="41">
        <v>71425853.271648854</v>
      </c>
      <c r="AC40" s="41">
        <v>69612991.846612677</v>
      </c>
      <c r="AD40" s="41">
        <v>71425853.271648854</v>
      </c>
      <c r="AE40" s="41">
        <v>69904464.970118508</v>
      </c>
      <c r="AF40" s="41">
        <v>408563954.77324116</v>
      </c>
      <c r="AG40" s="41">
        <v>2</v>
      </c>
      <c r="AK40" s="128">
        <v>40</v>
      </c>
    </row>
    <row r="41" spans="1:37" x14ac:dyDescent="0.25">
      <c r="A41" s="4" t="s">
        <v>228</v>
      </c>
      <c r="B41" s="4" t="s">
        <v>224</v>
      </c>
      <c r="C41" s="5">
        <v>44736.38958333333</v>
      </c>
      <c r="D41" s="6">
        <v>44736.38958333333</v>
      </c>
      <c r="E41" s="4">
        <v>9.9</v>
      </c>
      <c r="F41" s="4" t="s">
        <v>21</v>
      </c>
      <c r="G41" s="4" t="s">
        <v>229</v>
      </c>
      <c r="H41" s="4" t="s">
        <v>226</v>
      </c>
      <c r="I41" s="7">
        <v>45869</v>
      </c>
      <c r="J41" s="7">
        <v>45869</v>
      </c>
      <c r="K41" s="4" t="s">
        <v>16</v>
      </c>
      <c r="L41" s="4" t="s">
        <v>16</v>
      </c>
      <c r="M41" s="4" t="s">
        <v>227</v>
      </c>
      <c r="N41" s="4" t="s">
        <v>16</v>
      </c>
      <c r="O41" s="4" t="s">
        <v>222</v>
      </c>
      <c r="P41" s="4">
        <v>-2.37</v>
      </c>
      <c r="Q41" s="9">
        <v>0</v>
      </c>
      <c r="R41" s="9">
        <v>459473.15704881464</v>
      </c>
      <c r="S41" s="9">
        <v>0</v>
      </c>
      <c r="T41" s="9">
        <v>667975.46071520657</v>
      </c>
      <c r="U41" s="9">
        <v>1521388.3015303449</v>
      </c>
      <c r="V41" s="9">
        <v>-283111.18963475584</v>
      </c>
      <c r="W41" s="9">
        <v>1521388.3015303449</v>
      </c>
      <c r="X41" s="9">
        <v>0</v>
      </c>
      <c r="Y41" s="9">
        <v>70363938.127167329</v>
      </c>
      <c r="Z41" s="9">
        <v>69904464.970118508</v>
      </c>
      <c r="AA41" s="9">
        <v>70572440.430833712</v>
      </c>
      <c r="AB41" s="9">
        <v>71425853.271648854</v>
      </c>
      <c r="AC41" s="9">
        <v>69621353.780483752</v>
      </c>
      <c r="AD41" s="9">
        <v>71425853.271648854</v>
      </c>
      <c r="AE41" s="9">
        <v>69904464.970118508</v>
      </c>
      <c r="AF41" s="9">
        <v>408572316.70711219</v>
      </c>
      <c r="AG41" s="9">
        <v>2</v>
      </c>
      <c r="AK41" s="128">
        <v>40</v>
      </c>
    </row>
    <row r="42" spans="1:37" x14ac:dyDescent="0.25">
      <c r="A42" s="36" t="s">
        <v>282</v>
      </c>
      <c r="B42" s="36" t="s">
        <v>283</v>
      </c>
      <c r="C42" s="37">
        <v>44758.938888888886</v>
      </c>
      <c r="D42" s="38">
        <v>44758.938888888886</v>
      </c>
      <c r="E42" s="36">
        <v>9.9</v>
      </c>
      <c r="F42" s="36" t="s">
        <v>21</v>
      </c>
      <c r="G42" s="36" t="s">
        <v>225</v>
      </c>
      <c r="H42" s="36" t="s">
        <v>284</v>
      </c>
      <c r="I42" s="39">
        <v>45869</v>
      </c>
      <c r="J42" s="39">
        <v>45869</v>
      </c>
      <c r="K42" s="36" t="s">
        <v>16</v>
      </c>
      <c r="L42" s="36" t="s">
        <v>16</v>
      </c>
      <c r="M42" s="36" t="s">
        <v>227</v>
      </c>
      <c r="N42" s="36" t="s">
        <v>16</v>
      </c>
      <c r="O42" s="36" t="s">
        <v>222</v>
      </c>
      <c r="P42" s="36">
        <v>-0.21</v>
      </c>
      <c r="Q42" s="41">
        <v>0</v>
      </c>
      <c r="R42" s="41">
        <v>459473.15704881464</v>
      </c>
      <c r="S42" s="41">
        <v>0</v>
      </c>
      <c r="T42" s="41">
        <v>667975.46071520657</v>
      </c>
      <c r="U42" s="41">
        <v>1521388.3015303449</v>
      </c>
      <c r="V42" s="41">
        <v>-25085.801613206211</v>
      </c>
      <c r="W42" s="41">
        <v>1521388.3015303449</v>
      </c>
      <c r="X42" s="41">
        <v>0</v>
      </c>
      <c r="Y42" s="41">
        <v>70363938.127167329</v>
      </c>
      <c r="Z42" s="41">
        <v>69904464.970118508</v>
      </c>
      <c r="AA42" s="41">
        <v>70572440.430833712</v>
      </c>
      <c r="AB42" s="41">
        <v>71425853.271648854</v>
      </c>
      <c r="AC42" s="41">
        <v>69879379.168505296</v>
      </c>
      <c r="AD42" s="41">
        <v>71425853.271648854</v>
      </c>
      <c r="AE42" s="41">
        <v>69904464.970118508</v>
      </c>
      <c r="AF42" s="41">
        <v>408830342.09513378</v>
      </c>
      <c r="AG42" s="41">
        <v>2</v>
      </c>
      <c r="AK42" s="128">
        <v>9.9</v>
      </c>
    </row>
    <row r="43" spans="1:37" x14ac:dyDescent="0.25">
      <c r="A43" s="4" t="s">
        <v>285</v>
      </c>
      <c r="B43" s="4" t="s">
        <v>283</v>
      </c>
      <c r="C43" s="5">
        <v>44758.938888888886</v>
      </c>
      <c r="D43" s="6">
        <v>44758.938888888886</v>
      </c>
      <c r="E43" s="4">
        <v>9.9</v>
      </c>
      <c r="F43" s="4" t="s">
        <v>21</v>
      </c>
      <c r="G43" s="4" t="s">
        <v>229</v>
      </c>
      <c r="H43" s="4" t="s">
        <v>284</v>
      </c>
      <c r="I43" s="7">
        <v>45869</v>
      </c>
      <c r="J43" s="7">
        <v>45869</v>
      </c>
      <c r="K43" s="4" t="s">
        <v>16</v>
      </c>
      <c r="L43" s="4" t="s">
        <v>16</v>
      </c>
      <c r="M43" s="4" t="s">
        <v>227</v>
      </c>
      <c r="N43" s="4" t="s">
        <v>16</v>
      </c>
      <c r="O43" s="4" t="s">
        <v>222</v>
      </c>
      <c r="P43" s="4">
        <v>-0.22</v>
      </c>
      <c r="Q43" s="9">
        <v>0</v>
      </c>
      <c r="R43" s="9">
        <v>459473.15704881464</v>
      </c>
      <c r="S43" s="9">
        <v>0</v>
      </c>
      <c r="T43" s="9">
        <v>667975.46071520657</v>
      </c>
      <c r="U43" s="9">
        <v>1521388.3015303449</v>
      </c>
      <c r="V43" s="9">
        <v>-26280.363594787457</v>
      </c>
      <c r="W43" s="9">
        <v>1521388.3015303449</v>
      </c>
      <c r="X43" s="9">
        <v>0</v>
      </c>
      <c r="Y43" s="9">
        <v>70363938.127167329</v>
      </c>
      <c r="Z43" s="9">
        <v>69904464.970118508</v>
      </c>
      <c r="AA43" s="9">
        <v>70572440.430833712</v>
      </c>
      <c r="AB43" s="9">
        <v>71425853.271648854</v>
      </c>
      <c r="AC43" s="9">
        <v>69878184.606523722</v>
      </c>
      <c r="AD43" s="9">
        <v>71425853.271648854</v>
      </c>
      <c r="AE43" s="9">
        <v>69904464.970118508</v>
      </c>
      <c r="AF43" s="9">
        <v>408829147.53315222</v>
      </c>
      <c r="AG43" s="9">
        <v>2</v>
      </c>
      <c r="AK43" s="128">
        <v>9.9</v>
      </c>
    </row>
    <row r="44" spans="1:37" x14ac:dyDescent="0.25">
      <c r="A44" s="36" t="s">
        <v>276</v>
      </c>
      <c r="B44" s="36" t="s">
        <v>277</v>
      </c>
      <c r="C44" s="37">
        <v>44770.870833333334</v>
      </c>
      <c r="D44" s="38">
        <v>44770.870833333334</v>
      </c>
      <c r="E44" s="36">
        <v>9.9</v>
      </c>
      <c r="F44" s="36" t="s">
        <v>21</v>
      </c>
      <c r="G44" s="36" t="s">
        <v>278</v>
      </c>
      <c r="H44" s="36" t="s">
        <v>279</v>
      </c>
      <c r="I44" s="39">
        <v>45869</v>
      </c>
      <c r="J44" s="39">
        <v>45869</v>
      </c>
      <c r="K44" s="36" t="s">
        <v>16</v>
      </c>
      <c r="L44" s="36" t="s">
        <v>16</v>
      </c>
      <c r="M44" s="36" t="s">
        <v>227</v>
      </c>
      <c r="N44" s="36" t="s">
        <v>16</v>
      </c>
      <c r="O44" s="36" t="s">
        <v>222</v>
      </c>
      <c r="P44" s="36">
        <v>0.03</v>
      </c>
      <c r="Q44" s="41">
        <v>0</v>
      </c>
      <c r="R44" s="41">
        <v>459473.15704881464</v>
      </c>
      <c r="S44" s="41">
        <v>0</v>
      </c>
      <c r="T44" s="41">
        <v>667975.46071520657</v>
      </c>
      <c r="U44" s="41">
        <v>1521388.3015303449</v>
      </c>
      <c r="V44" s="41">
        <v>3583.6859447437441</v>
      </c>
      <c r="W44" s="41">
        <v>1521388.3015303449</v>
      </c>
      <c r="X44" s="41">
        <v>0</v>
      </c>
      <c r="Y44" s="41">
        <v>70363938.127167329</v>
      </c>
      <c r="Z44" s="41">
        <v>69904464.970118508</v>
      </c>
      <c r="AA44" s="41">
        <v>70572440.430833712</v>
      </c>
      <c r="AB44" s="41">
        <v>71425853.271648854</v>
      </c>
      <c r="AC44" s="41">
        <v>69908048.656063259</v>
      </c>
      <c r="AD44" s="41">
        <v>71425853.271648854</v>
      </c>
      <c r="AE44" s="41">
        <v>69904464.970118508</v>
      </c>
      <c r="AF44" s="41">
        <v>408859011.58269167</v>
      </c>
      <c r="AG44" s="41">
        <v>2</v>
      </c>
      <c r="AK44" s="128">
        <v>99</v>
      </c>
    </row>
    <row r="45" spans="1:37" x14ac:dyDescent="0.25">
      <c r="A45" s="4" t="s">
        <v>241</v>
      </c>
      <c r="B45" s="4" t="s">
        <v>242</v>
      </c>
      <c r="C45" s="5">
        <v>44757.705555555556</v>
      </c>
      <c r="D45" s="6">
        <v>44757.705555555556</v>
      </c>
      <c r="E45" s="4">
        <v>19.899999999999999</v>
      </c>
      <c r="F45" s="4" t="s">
        <v>21</v>
      </c>
      <c r="G45" s="4" t="s">
        <v>225</v>
      </c>
      <c r="H45" s="4" t="s">
        <v>243</v>
      </c>
      <c r="I45" s="7">
        <v>45657</v>
      </c>
      <c r="J45" s="7">
        <v>45657</v>
      </c>
      <c r="K45" s="4" t="s">
        <v>16</v>
      </c>
      <c r="L45" s="4" t="s">
        <v>16</v>
      </c>
      <c r="M45" s="4" t="s">
        <v>227</v>
      </c>
      <c r="N45" s="4" t="s">
        <v>16</v>
      </c>
      <c r="O45" s="4" t="s">
        <v>222</v>
      </c>
      <c r="P45" s="4">
        <v>-0.44797999999999999</v>
      </c>
      <c r="Q45" s="9">
        <v>0</v>
      </c>
      <c r="R45" s="9">
        <v>513690.98958057468</v>
      </c>
      <c r="S45" s="9">
        <v>0</v>
      </c>
      <c r="T45" s="9">
        <v>746796.56507960102</v>
      </c>
      <c r="U45" s="9">
        <v>1700912.1211109255</v>
      </c>
      <c r="V45" s="9">
        <v>-29763.995885298187</v>
      </c>
      <c r="W45" s="9">
        <v>1700912.1211109255</v>
      </c>
      <c r="X45" s="9">
        <v>0</v>
      </c>
      <c r="Y45" s="9">
        <v>70418155.959699079</v>
      </c>
      <c r="Z45" s="9">
        <v>69904464.970118508</v>
      </c>
      <c r="AA45" s="9">
        <v>70651261.535198107</v>
      </c>
      <c r="AB45" s="9">
        <v>71605377.091229439</v>
      </c>
      <c r="AC45" s="9">
        <v>69874700.97423321</v>
      </c>
      <c r="AD45" s="9">
        <v>71605377.091229439</v>
      </c>
      <c r="AE45" s="9">
        <v>69904464.970118508</v>
      </c>
      <c r="AF45" s="9">
        <v>409227988.56712866</v>
      </c>
      <c r="AG45" s="9">
        <v>1</v>
      </c>
      <c r="AK45" s="128">
        <v>99</v>
      </c>
    </row>
    <row r="46" spans="1:37" x14ac:dyDescent="0.25">
      <c r="A46" s="36" t="s">
        <v>247</v>
      </c>
      <c r="B46" s="36" t="s">
        <v>242</v>
      </c>
      <c r="C46" s="37">
        <v>44757.705555555556</v>
      </c>
      <c r="D46" s="38">
        <v>44757.705555555556</v>
      </c>
      <c r="E46" s="36">
        <v>19.899999999999999</v>
      </c>
      <c r="F46" s="36" t="s">
        <v>21</v>
      </c>
      <c r="G46" s="36" t="s">
        <v>229</v>
      </c>
      <c r="H46" s="36" t="s">
        <v>243</v>
      </c>
      <c r="I46" s="39">
        <v>45657</v>
      </c>
      <c r="J46" s="39">
        <v>45657</v>
      </c>
      <c r="K46" s="36" t="s">
        <v>16</v>
      </c>
      <c r="L46" s="36" t="s">
        <v>16</v>
      </c>
      <c r="M46" s="36" t="s">
        <v>227</v>
      </c>
      <c r="N46" s="36" t="s">
        <v>16</v>
      </c>
      <c r="O46" s="36" t="s">
        <v>222</v>
      </c>
      <c r="P46" s="36">
        <v>-0.43739</v>
      </c>
      <c r="Q46" s="41">
        <v>0</v>
      </c>
      <c r="R46" s="41">
        <v>513690.98958057468</v>
      </c>
      <c r="S46" s="41">
        <v>0</v>
      </c>
      <c r="T46" s="41">
        <v>746796.56507960102</v>
      </c>
      <c r="U46" s="41">
        <v>1700912.1211109255</v>
      </c>
      <c r="V46" s="41">
        <v>-29060.391446650687</v>
      </c>
      <c r="W46" s="41">
        <v>1700912.1211109255</v>
      </c>
      <c r="X46" s="41">
        <v>0</v>
      </c>
      <c r="Y46" s="41">
        <v>70418155.959699079</v>
      </c>
      <c r="Z46" s="41">
        <v>69904464.970118508</v>
      </c>
      <c r="AA46" s="41">
        <v>70651261.535198107</v>
      </c>
      <c r="AB46" s="41">
        <v>71605377.091229439</v>
      </c>
      <c r="AC46" s="41">
        <v>69875404.578671858</v>
      </c>
      <c r="AD46" s="41">
        <v>71605377.091229439</v>
      </c>
      <c r="AE46" s="41">
        <v>69904464.970118508</v>
      </c>
      <c r="AF46" s="41">
        <v>409228692.17156732</v>
      </c>
      <c r="AG46" s="41">
        <v>1</v>
      </c>
      <c r="AK46" s="128">
        <v>99</v>
      </c>
    </row>
    <row r="47" spans="1:37" x14ac:dyDescent="0.25">
      <c r="A47" s="4" t="s">
        <v>244</v>
      </c>
      <c r="B47" s="4" t="s">
        <v>245</v>
      </c>
      <c r="C47" s="5">
        <v>44757.705555555556</v>
      </c>
      <c r="D47" s="6">
        <v>44757.705555555556</v>
      </c>
      <c r="E47" s="4">
        <v>9.9</v>
      </c>
      <c r="F47" s="4" t="s">
        <v>21</v>
      </c>
      <c r="G47" s="4" t="s">
        <v>229</v>
      </c>
      <c r="H47" s="4" t="s">
        <v>246</v>
      </c>
      <c r="I47" s="7">
        <v>45657</v>
      </c>
      <c r="J47" s="7">
        <v>45657</v>
      </c>
      <c r="K47" s="4" t="s">
        <v>16</v>
      </c>
      <c r="L47" s="4" t="s">
        <v>16</v>
      </c>
      <c r="M47" s="4" t="s">
        <v>227</v>
      </c>
      <c r="N47" s="4" t="s">
        <v>16</v>
      </c>
      <c r="O47" s="4" t="s">
        <v>222</v>
      </c>
      <c r="P47" s="4">
        <v>-0.39728000000000002</v>
      </c>
      <c r="Q47" s="9">
        <v>0</v>
      </c>
      <c r="R47" s="9">
        <v>513690.98958057474</v>
      </c>
      <c r="S47" s="9">
        <v>0</v>
      </c>
      <c r="T47" s="9">
        <v>746796.56507960113</v>
      </c>
      <c r="U47" s="9">
        <v>1700912.1211109257</v>
      </c>
      <c r="V47" s="9">
        <v>-53057.550295962486</v>
      </c>
      <c r="W47" s="9">
        <v>1700912.1211109257</v>
      </c>
      <c r="X47" s="9">
        <v>0</v>
      </c>
      <c r="Y47" s="9">
        <v>70418155.959699079</v>
      </c>
      <c r="Z47" s="9">
        <v>69904464.970118508</v>
      </c>
      <c r="AA47" s="9">
        <v>70651261.535198107</v>
      </c>
      <c r="AB47" s="9">
        <v>71605377.091229439</v>
      </c>
      <c r="AC47" s="9">
        <v>69851407.419822544</v>
      </c>
      <c r="AD47" s="9">
        <v>71605377.091229439</v>
      </c>
      <c r="AE47" s="9">
        <v>69904464.970118508</v>
      </c>
      <c r="AF47" s="9">
        <v>409204695.01271796</v>
      </c>
      <c r="AG47" s="9">
        <v>1</v>
      </c>
      <c r="AK47" s="128">
        <v>99</v>
      </c>
    </row>
    <row r="48" spans="1:37" x14ac:dyDescent="0.25">
      <c r="A48" s="36" t="s">
        <v>248</v>
      </c>
      <c r="B48" s="36" t="s">
        <v>245</v>
      </c>
      <c r="C48" s="37">
        <v>44757.705555555556</v>
      </c>
      <c r="D48" s="38">
        <v>44757.705555555556</v>
      </c>
      <c r="E48" s="36">
        <v>9.9</v>
      </c>
      <c r="F48" s="36" t="s">
        <v>21</v>
      </c>
      <c r="G48" s="36" t="s">
        <v>225</v>
      </c>
      <c r="H48" s="36" t="s">
        <v>246</v>
      </c>
      <c r="I48" s="39">
        <v>45657</v>
      </c>
      <c r="J48" s="39">
        <v>45657</v>
      </c>
      <c r="K48" s="36" t="s">
        <v>16</v>
      </c>
      <c r="L48" s="36" t="s">
        <v>16</v>
      </c>
      <c r="M48" s="36" t="s">
        <v>227</v>
      </c>
      <c r="N48" s="36" t="s">
        <v>16</v>
      </c>
      <c r="O48" s="36" t="s">
        <v>222</v>
      </c>
      <c r="P48" s="36">
        <v>-0.39848</v>
      </c>
      <c r="Q48" s="41">
        <v>0</v>
      </c>
      <c r="R48" s="41">
        <v>513690.98958057474</v>
      </c>
      <c r="S48" s="41">
        <v>0</v>
      </c>
      <c r="T48" s="41">
        <v>746796.56507960113</v>
      </c>
      <c r="U48" s="41">
        <v>1700912.1211109257</v>
      </c>
      <c r="V48" s="41">
        <v>-53217.81273141141</v>
      </c>
      <c r="W48" s="41">
        <v>1700912.1211109257</v>
      </c>
      <c r="X48" s="41">
        <v>0</v>
      </c>
      <c r="Y48" s="41">
        <v>70418155.959699079</v>
      </c>
      <c r="Z48" s="41">
        <v>69904464.970118508</v>
      </c>
      <c r="AA48" s="41">
        <v>70651261.535198107</v>
      </c>
      <c r="AB48" s="41">
        <v>71605377.091229439</v>
      </c>
      <c r="AC48" s="41">
        <v>69851247.157387093</v>
      </c>
      <c r="AD48" s="41">
        <v>71605377.091229439</v>
      </c>
      <c r="AE48" s="41">
        <v>69904464.970118508</v>
      </c>
      <c r="AF48" s="41">
        <v>409204534.75028253</v>
      </c>
      <c r="AG48" s="41">
        <v>1</v>
      </c>
      <c r="AK48" s="128">
        <v>19.899999999999999</v>
      </c>
    </row>
    <row r="49" spans="1:37" x14ac:dyDescent="0.25">
      <c r="A49" s="4" t="s">
        <v>292</v>
      </c>
      <c r="B49" s="4" t="s">
        <v>293</v>
      </c>
      <c r="C49" s="5">
        <v>44781.715277777781</v>
      </c>
      <c r="D49" s="6">
        <v>44781.715277777781</v>
      </c>
      <c r="E49" s="4">
        <v>50</v>
      </c>
      <c r="F49" s="4" t="s">
        <v>21</v>
      </c>
      <c r="G49" s="4" t="s">
        <v>260</v>
      </c>
      <c r="H49" s="4" t="s">
        <v>294</v>
      </c>
      <c r="I49" s="7">
        <v>46022</v>
      </c>
      <c r="J49" s="7">
        <v>46022</v>
      </c>
      <c r="K49" s="4" t="s">
        <v>16</v>
      </c>
      <c r="L49" s="4" t="s">
        <v>16</v>
      </c>
      <c r="M49" s="4" t="s">
        <v>227</v>
      </c>
      <c r="N49" s="4" t="s">
        <v>16</v>
      </c>
      <c r="O49" s="4" t="s">
        <v>222</v>
      </c>
      <c r="P49" s="4">
        <v>0.46800000000000003</v>
      </c>
      <c r="Q49" s="9">
        <v>0</v>
      </c>
      <c r="R49" s="9">
        <v>459473.15704881452</v>
      </c>
      <c r="S49" s="9">
        <v>0</v>
      </c>
      <c r="T49" s="9">
        <v>667975.46071520646</v>
      </c>
      <c r="U49" s="9">
        <v>1521388.3015303449</v>
      </c>
      <c r="V49" s="9">
        <v>11069.289146124478</v>
      </c>
      <c r="W49" s="9">
        <v>1521388.3015303449</v>
      </c>
      <c r="X49" s="9">
        <v>0</v>
      </c>
      <c r="Y49" s="9">
        <v>70363938.127167329</v>
      </c>
      <c r="Z49" s="9">
        <v>69904464.970118508</v>
      </c>
      <c r="AA49" s="9">
        <v>70572440.430833712</v>
      </c>
      <c r="AB49" s="9">
        <v>71425853.271648854</v>
      </c>
      <c r="AC49" s="9">
        <v>69915534.259264633</v>
      </c>
      <c r="AD49" s="9">
        <v>71425853.271648854</v>
      </c>
      <c r="AE49" s="9">
        <v>69904464.970118508</v>
      </c>
      <c r="AF49" s="9">
        <v>408866497.18589306</v>
      </c>
      <c r="AG49" s="9">
        <v>2</v>
      </c>
      <c r="AK49" s="128">
        <v>19.899999999999999</v>
      </c>
    </row>
    <row r="50" spans="1:37" x14ac:dyDescent="0.25">
      <c r="A50" s="36" t="s">
        <v>295</v>
      </c>
      <c r="B50" s="36" t="s">
        <v>293</v>
      </c>
      <c r="C50" s="37">
        <v>44781.715277777781</v>
      </c>
      <c r="D50" s="38">
        <v>44781.715277777781</v>
      </c>
      <c r="E50" s="36">
        <v>50</v>
      </c>
      <c r="F50" s="36" t="s">
        <v>21</v>
      </c>
      <c r="G50" s="36" t="s">
        <v>296</v>
      </c>
      <c r="H50" s="36" t="s">
        <v>294</v>
      </c>
      <c r="I50" s="39">
        <v>46022</v>
      </c>
      <c r="J50" s="39">
        <v>46022</v>
      </c>
      <c r="K50" s="36" t="s">
        <v>16</v>
      </c>
      <c r="L50" s="36" t="s">
        <v>16</v>
      </c>
      <c r="M50" s="36" t="s">
        <v>227</v>
      </c>
      <c r="N50" s="36" t="s">
        <v>16</v>
      </c>
      <c r="O50" s="36" t="s">
        <v>222</v>
      </c>
      <c r="P50" s="36">
        <v>0.51</v>
      </c>
      <c r="Q50" s="41">
        <v>0</v>
      </c>
      <c r="R50" s="41">
        <v>459473.15704881452</v>
      </c>
      <c r="S50" s="41">
        <v>0</v>
      </c>
      <c r="T50" s="41">
        <v>667975.46071520646</v>
      </c>
      <c r="U50" s="41">
        <v>1521388.3015303449</v>
      </c>
      <c r="V50" s="41">
        <v>12062.686890007444</v>
      </c>
      <c r="W50" s="41">
        <v>1521388.3015303449</v>
      </c>
      <c r="X50" s="41">
        <v>0</v>
      </c>
      <c r="Y50" s="41">
        <v>70363938.127167329</v>
      </c>
      <c r="Z50" s="41">
        <v>69904464.970118508</v>
      </c>
      <c r="AA50" s="41">
        <v>70572440.430833712</v>
      </c>
      <c r="AB50" s="41">
        <v>71425853.271648854</v>
      </c>
      <c r="AC50" s="41">
        <v>69916527.657008514</v>
      </c>
      <c r="AD50" s="41">
        <v>71425853.271648854</v>
      </c>
      <c r="AE50" s="41">
        <v>69904464.970118508</v>
      </c>
      <c r="AF50" s="41">
        <v>408867490.583637</v>
      </c>
      <c r="AG50" s="41">
        <v>2</v>
      </c>
      <c r="AK50" s="128">
        <v>40</v>
      </c>
    </row>
    <row r="51" spans="1:37" x14ac:dyDescent="0.25">
      <c r="A51" s="4" t="s">
        <v>217</v>
      </c>
      <c r="B51" s="4" t="s">
        <v>218</v>
      </c>
      <c r="C51" s="5">
        <v>44663.82916666667</v>
      </c>
      <c r="D51" s="6">
        <v>44663.82916666667</v>
      </c>
      <c r="E51" s="4">
        <v>400</v>
      </c>
      <c r="F51" s="4" t="s">
        <v>21</v>
      </c>
      <c r="G51" s="4" t="s">
        <v>219</v>
      </c>
      <c r="H51" s="4" t="s">
        <v>220</v>
      </c>
      <c r="I51" s="7">
        <v>46022</v>
      </c>
      <c r="J51" s="7">
        <v>46022</v>
      </c>
      <c r="K51" s="4" t="s">
        <v>16</v>
      </c>
      <c r="L51" s="4" t="s">
        <v>16</v>
      </c>
      <c r="M51" s="4" t="s">
        <v>221</v>
      </c>
      <c r="N51" s="4" t="s">
        <v>16</v>
      </c>
      <c r="O51" s="4" t="s">
        <v>222</v>
      </c>
      <c r="P51" s="4">
        <v>-78.401349999999994</v>
      </c>
      <c r="Q51" s="9">
        <v>0</v>
      </c>
      <c r="R51" s="9">
        <v>459473.15704881452</v>
      </c>
      <c r="S51" s="9">
        <v>0</v>
      </c>
      <c r="T51" s="9">
        <v>667975.46071520646</v>
      </c>
      <c r="U51" s="9">
        <v>1521388.3015303449</v>
      </c>
      <c r="V51" s="9">
        <v>-231796.79823624631</v>
      </c>
      <c r="W51" s="9">
        <v>1521388.3015303449</v>
      </c>
      <c r="X51" s="9">
        <v>0</v>
      </c>
      <c r="Y51" s="9">
        <v>70363938.127167329</v>
      </c>
      <c r="Z51" s="9">
        <v>69904464.970118508</v>
      </c>
      <c r="AA51" s="9">
        <v>70572440.430833712</v>
      </c>
      <c r="AB51" s="9">
        <v>71425853.271648854</v>
      </c>
      <c r="AC51" s="9">
        <v>69672668.171882257</v>
      </c>
      <c r="AD51" s="9">
        <v>71425853.271648854</v>
      </c>
      <c r="AE51" s="9">
        <v>69904464.970118508</v>
      </c>
      <c r="AF51" s="9">
        <v>408623631.09851074</v>
      </c>
      <c r="AG51" s="9">
        <v>2</v>
      </c>
      <c r="AK51" s="128">
        <v>19.899999999999999</v>
      </c>
    </row>
    <row r="52" spans="1:37" x14ac:dyDescent="0.25">
      <c r="A52" s="36" t="s">
        <v>249</v>
      </c>
      <c r="B52" s="36" t="s">
        <v>250</v>
      </c>
      <c r="C52" s="37">
        <v>44757.394444444442</v>
      </c>
      <c r="D52" s="38">
        <v>44757.394444444442</v>
      </c>
      <c r="E52" s="36">
        <v>9.9</v>
      </c>
      <c r="F52" s="36" t="s">
        <v>21</v>
      </c>
      <c r="G52" s="36" t="s">
        <v>233</v>
      </c>
      <c r="H52" s="36" t="s">
        <v>251</v>
      </c>
      <c r="I52" s="39">
        <v>45657</v>
      </c>
      <c r="J52" s="39">
        <v>45657</v>
      </c>
      <c r="K52" s="36" t="s">
        <v>16</v>
      </c>
      <c r="L52" s="36" t="s">
        <v>16</v>
      </c>
      <c r="M52" s="36" t="s">
        <v>227</v>
      </c>
      <c r="N52" s="36" t="s">
        <v>16</v>
      </c>
      <c r="O52" s="36" t="s">
        <v>222</v>
      </c>
      <c r="P52" s="36">
        <v>-2.6944499999999998</v>
      </c>
      <c r="Q52" s="41">
        <v>0</v>
      </c>
      <c r="R52" s="41">
        <v>513690.98958057474</v>
      </c>
      <c r="S52" s="41">
        <v>0</v>
      </c>
      <c r="T52" s="41">
        <v>746796.56507960113</v>
      </c>
      <c r="U52" s="41">
        <v>1700912.1211109257</v>
      </c>
      <c r="V52" s="41">
        <v>-359849.26599616423</v>
      </c>
      <c r="W52" s="41">
        <v>1700912.1211109257</v>
      </c>
      <c r="X52" s="41">
        <v>0</v>
      </c>
      <c r="Y52" s="41">
        <v>70418155.959699079</v>
      </c>
      <c r="Z52" s="41">
        <v>69904464.970118508</v>
      </c>
      <c r="AA52" s="41">
        <v>70651261.535198107</v>
      </c>
      <c r="AB52" s="41">
        <v>71605377.091229439</v>
      </c>
      <c r="AC52" s="41">
        <v>69544615.70412235</v>
      </c>
      <c r="AD52" s="41">
        <v>71605377.091229439</v>
      </c>
      <c r="AE52" s="41">
        <v>69904464.970118508</v>
      </c>
      <c r="AF52" s="41">
        <v>408897903.29701781</v>
      </c>
      <c r="AG52" s="41">
        <v>1</v>
      </c>
      <c r="AK52" s="128">
        <v>19.899999999999999</v>
      </c>
    </row>
    <row r="53" spans="1:37" x14ac:dyDescent="0.25">
      <c r="A53" s="4" t="s">
        <v>238</v>
      </c>
      <c r="B53" s="4" t="s">
        <v>239</v>
      </c>
      <c r="C53" s="5">
        <v>44757.394444444442</v>
      </c>
      <c r="D53" s="6">
        <v>44757.394444444442</v>
      </c>
      <c r="E53" s="4">
        <v>9.9</v>
      </c>
      <c r="F53" s="4" t="s">
        <v>21</v>
      </c>
      <c r="G53" s="4" t="s">
        <v>233</v>
      </c>
      <c r="H53" s="4" t="s">
        <v>240</v>
      </c>
      <c r="I53" s="7">
        <v>45657</v>
      </c>
      <c r="J53" s="7">
        <v>45657</v>
      </c>
      <c r="K53" s="4" t="s">
        <v>16</v>
      </c>
      <c r="L53" s="4" t="s">
        <v>16</v>
      </c>
      <c r="M53" s="4" t="s">
        <v>227</v>
      </c>
      <c r="N53" s="4" t="s">
        <v>16</v>
      </c>
      <c r="O53" s="4" t="s">
        <v>222</v>
      </c>
      <c r="P53" s="4">
        <v>-2.694</v>
      </c>
      <c r="Q53" s="9">
        <v>0</v>
      </c>
      <c r="R53" s="9">
        <v>513690.98958057474</v>
      </c>
      <c r="S53" s="9">
        <v>0</v>
      </c>
      <c r="T53" s="9">
        <v>746796.56507960113</v>
      </c>
      <c r="U53" s="9">
        <v>1700912.1211109257</v>
      </c>
      <c r="V53" s="9">
        <v>-359789.16758287081</v>
      </c>
      <c r="W53" s="9">
        <v>1700912.1211109257</v>
      </c>
      <c r="X53" s="9">
        <v>0</v>
      </c>
      <c r="Y53" s="9">
        <v>70418155.959699079</v>
      </c>
      <c r="Z53" s="9">
        <v>69904464.970118508</v>
      </c>
      <c r="AA53" s="9">
        <v>70651261.535198107</v>
      </c>
      <c r="AB53" s="9">
        <v>71605377.091229439</v>
      </c>
      <c r="AC53" s="9">
        <v>69544675.802535638</v>
      </c>
      <c r="AD53" s="9">
        <v>71605377.091229439</v>
      </c>
      <c r="AE53" s="9">
        <v>69904464.970118508</v>
      </c>
      <c r="AF53" s="9">
        <v>408897963.39543104</v>
      </c>
      <c r="AG53" s="9">
        <v>1</v>
      </c>
      <c r="AK53" s="128">
        <v>19.899999999999999</v>
      </c>
    </row>
    <row r="54" spans="1:37" x14ac:dyDescent="0.25">
      <c r="A54" s="36" t="s">
        <v>266</v>
      </c>
      <c r="B54" s="36" t="s">
        <v>267</v>
      </c>
      <c r="C54" s="37">
        <v>44758.734027777777</v>
      </c>
      <c r="D54" s="38">
        <v>44758.734027777777</v>
      </c>
      <c r="E54" s="36">
        <v>50</v>
      </c>
      <c r="F54" s="36" t="s">
        <v>21</v>
      </c>
      <c r="G54" s="36" t="s">
        <v>268</v>
      </c>
      <c r="H54" s="36" t="s">
        <v>269</v>
      </c>
      <c r="I54" s="39">
        <v>46022</v>
      </c>
      <c r="J54" s="39">
        <v>46022</v>
      </c>
      <c r="K54" s="36" t="s">
        <v>16</v>
      </c>
      <c r="L54" s="36" t="s">
        <v>16</v>
      </c>
      <c r="M54" s="36" t="s">
        <v>227</v>
      </c>
      <c r="N54" s="36" t="s">
        <v>16</v>
      </c>
      <c r="O54" s="36" t="s">
        <v>222</v>
      </c>
      <c r="P54" s="36">
        <v>-22.901029999999999</v>
      </c>
      <c r="Q54" s="41">
        <v>0</v>
      </c>
      <c r="R54" s="41">
        <v>459473.15704881452</v>
      </c>
      <c r="S54" s="41">
        <v>0</v>
      </c>
      <c r="T54" s="41">
        <v>667975.46071520646</v>
      </c>
      <c r="U54" s="41">
        <v>1521388.3015303449</v>
      </c>
      <c r="V54" s="41">
        <v>-541662.65558562183</v>
      </c>
      <c r="W54" s="41">
        <v>1521388.3015303449</v>
      </c>
      <c r="X54" s="41">
        <v>0</v>
      </c>
      <c r="Y54" s="41">
        <v>70363938.127167329</v>
      </c>
      <c r="Z54" s="41">
        <v>69904464.970118508</v>
      </c>
      <c r="AA54" s="41">
        <v>70572440.430833712</v>
      </c>
      <c r="AB54" s="41">
        <v>71425853.271648854</v>
      </c>
      <c r="AC54" s="41">
        <v>69362802.314532891</v>
      </c>
      <c r="AD54" s="41">
        <v>71425853.271648854</v>
      </c>
      <c r="AE54" s="41">
        <v>69904464.970118508</v>
      </c>
      <c r="AF54" s="41">
        <v>408313765.24116135</v>
      </c>
      <c r="AG54" s="41">
        <v>2</v>
      </c>
      <c r="AK54" s="128">
        <v>19.899999999999999</v>
      </c>
    </row>
    <row r="55" spans="1:37" x14ac:dyDescent="0.25">
      <c r="A55" s="4" t="s">
        <v>270</v>
      </c>
      <c r="B55" s="4" t="s">
        <v>267</v>
      </c>
      <c r="C55" s="5">
        <v>44758.734027777777</v>
      </c>
      <c r="D55" s="6">
        <v>44758.734027777777</v>
      </c>
      <c r="E55" s="4">
        <v>50</v>
      </c>
      <c r="F55" s="4" t="s">
        <v>21</v>
      </c>
      <c r="G55" s="4" t="s">
        <v>271</v>
      </c>
      <c r="H55" s="4" t="s">
        <v>269</v>
      </c>
      <c r="I55" s="7">
        <v>46022</v>
      </c>
      <c r="J55" s="7">
        <v>46022</v>
      </c>
      <c r="K55" s="4" t="s">
        <v>16</v>
      </c>
      <c r="L55" s="4" t="s">
        <v>16</v>
      </c>
      <c r="M55" s="4" t="s">
        <v>227</v>
      </c>
      <c r="N55" s="4" t="s">
        <v>16</v>
      </c>
      <c r="O55" s="4" t="s">
        <v>222</v>
      </c>
      <c r="P55" s="4">
        <v>-22.387429999999998</v>
      </c>
      <c r="Q55" s="9">
        <v>0</v>
      </c>
      <c r="R55" s="9">
        <v>459473.15704881452</v>
      </c>
      <c r="S55" s="9">
        <v>0</v>
      </c>
      <c r="T55" s="9">
        <v>667975.46071520646</v>
      </c>
      <c r="U55" s="9">
        <v>1521388.3015303449</v>
      </c>
      <c r="V55" s="9">
        <v>-529514.82031756721</v>
      </c>
      <c r="W55" s="9">
        <v>1521388.3015303449</v>
      </c>
      <c r="X55" s="9">
        <v>0</v>
      </c>
      <c r="Y55" s="9">
        <v>70363938.127167329</v>
      </c>
      <c r="Z55" s="9">
        <v>69904464.970118508</v>
      </c>
      <c r="AA55" s="9">
        <v>70572440.430833712</v>
      </c>
      <c r="AB55" s="9">
        <v>71425853.271648854</v>
      </c>
      <c r="AC55" s="9">
        <v>69374950.149800941</v>
      </c>
      <c r="AD55" s="9">
        <v>71425853.271648854</v>
      </c>
      <c r="AE55" s="9">
        <v>69904464.970118508</v>
      </c>
      <c r="AF55" s="9">
        <v>408325913.07642937</v>
      </c>
      <c r="AG55" s="9">
        <v>2</v>
      </c>
      <c r="AK55" s="128">
        <v>80</v>
      </c>
    </row>
    <row r="56" spans="1:37" x14ac:dyDescent="0.25">
      <c r="A56" s="36" t="s">
        <v>328</v>
      </c>
      <c r="B56" s="36" t="s">
        <v>329</v>
      </c>
      <c r="C56" s="37">
        <v>44789.415972222225</v>
      </c>
      <c r="D56" s="38">
        <v>44789.415972222225</v>
      </c>
      <c r="E56" s="36">
        <v>50</v>
      </c>
      <c r="F56" s="36" t="s">
        <v>21</v>
      </c>
      <c r="G56" s="36" t="s">
        <v>268</v>
      </c>
      <c r="H56" s="36" t="s">
        <v>330</v>
      </c>
      <c r="I56" s="39">
        <v>46022</v>
      </c>
      <c r="J56" s="39">
        <v>46022</v>
      </c>
      <c r="K56" s="36" t="s">
        <v>16</v>
      </c>
      <c r="L56" s="36" t="s">
        <v>16</v>
      </c>
      <c r="M56" s="36" t="s">
        <v>227</v>
      </c>
      <c r="N56" s="36" t="s">
        <v>16</v>
      </c>
      <c r="O56" s="36" t="s">
        <v>222</v>
      </c>
      <c r="P56" s="36">
        <v>-8.0199625000000001</v>
      </c>
      <c r="Q56" s="41">
        <v>0</v>
      </c>
      <c r="R56" s="41">
        <v>459473.15704881452</v>
      </c>
      <c r="S56" s="41">
        <v>0</v>
      </c>
      <c r="T56" s="41">
        <v>667975.46071520646</v>
      </c>
      <c r="U56" s="41">
        <v>1521388.3015303449</v>
      </c>
      <c r="V56" s="41">
        <v>-189690.77746490456</v>
      </c>
      <c r="W56" s="41">
        <v>1521388.3015303449</v>
      </c>
      <c r="X56" s="41">
        <v>0</v>
      </c>
      <c r="Y56" s="41">
        <v>70363938.127167329</v>
      </c>
      <c r="Z56" s="41">
        <v>69904464.970118508</v>
      </c>
      <c r="AA56" s="41">
        <v>70572440.430833712</v>
      </c>
      <c r="AB56" s="41">
        <v>71425853.271648854</v>
      </c>
      <c r="AC56" s="41">
        <v>69714774.192653596</v>
      </c>
      <c r="AD56" s="41">
        <v>71425853.271648854</v>
      </c>
      <c r="AE56" s="41">
        <v>69904464.970118508</v>
      </c>
      <c r="AF56" s="41">
        <v>408665737.11928201</v>
      </c>
      <c r="AG56" s="41">
        <v>2</v>
      </c>
      <c r="AK56" s="128">
        <v>80</v>
      </c>
    </row>
    <row r="57" spans="1:37" x14ac:dyDescent="0.25">
      <c r="A57" s="4" t="s">
        <v>331</v>
      </c>
      <c r="B57" s="4" t="s">
        <v>329</v>
      </c>
      <c r="C57" s="5">
        <v>44789.415972222225</v>
      </c>
      <c r="D57" s="6">
        <v>44789.415972222225</v>
      </c>
      <c r="E57" s="4">
        <v>50</v>
      </c>
      <c r="F57" s="4" t="s">
        <v>21</v>
      </c>
      <c r="G57" s="4" t="s">
        <v>332</v>
      </c>
      <c r="H57" s="4" t="s">
        <v>330</v>
      </c>
      <c r="I57" s="7">
        <v>46022</v>
      </c>
      <c r="J57" s="7">
        <v>46022</v>
      </c>
      <c r="K57" s="4" t="s">
        <v>16</v>
      </c>
      <c r="L57" s="4" t="s">
        <v>16</v>
      </c>
      <c r="M57" s="4" t="s">
        <v>227</v>
      </c>
      <c r="N57" s="4" t="s">
        <v>16</v>
      </c>
      <c r="O57" s="4" t="s">
        <v>222</v>
      </c>
      <c r="P57" s="4">
        <v>-8.0044500000000003</v>
      </c>
      <c r="Q57" s="9">
        <v>0</v>
      </c>
      <c r="R57" s="9">
        <v>459473.15704881452</v>
      </c>
      <c r="S57" s="9">
        <v>0</v>
      </c>
      <c r="T57" s="9">
        <v>667975.46071520646</v>
      </c>
      <c r="U57" s="9">
        <v>1521388.3015303449</v>
      </c>
      <c r="V57" s="9">
        <v>-189323.8707386668</v>
      </c>
      <c r="W57" s="9">
        <v>1521388.3015303449</v>
      </c>
      <c r="X57" s="9">
        <v>0</v>
      </c>
      <c r="Y57" s="9">
        <v>70363938.127167329</v>
      </c>
      <c r="Z57" s="9">
        <v>69904464.970118508</v>
      </c>
      <c r="AA57" s="9">
        <v>70572440.430833712</v>
      </c>
      <c r="AB57" s="9">
        <v>71425853.271648854</v>
      </c>
      <c r="AC57" s="9">
        <v>69715141.099379838</v>
      </c>
      <c r="AD57" s="9">
        <v>71425853.271648854</v>
      </c>
      <c r="AE57" s="9">
        <v>69904464.970118508</v>
      </c>
      <c r="AF57" s="9">
        <v>408666104.02600825</v>
      </c>
      <c r="AG57" s="9">
        <v>2</v>
      </c>
      <c r="AK57" s="128">
        <v>80</v>
      </c>
    </row>
    <row r="58" spans="1:37" x14ac:dyDescent="0.25">
      <c r="A58" s="36" t="s">
        <v>333</v>
      </c>
      <c r="B58" s="36" t="s">
        <v>334</v>
      </c>
      <c r="C58" s="37">
        <v>44789.779861111114</v>
      </c>
      <c r="D58" s="38">
        <v>44789.779861111114</v>
      </c>
      <c r="E58" s="36">
        <v>50</v>
      </c>
      <c r="F58" s="36" t="s">
        <v>21</v>
      </c>
      <c r="G58" s="36" t="s">
        <v>268</v>
      </c>
      <c r="H58" s="36" t="s">
        <v>335</v>
      </c>
      <c r="I58" s="39">
        <v>46022</v>
      </c>
      <c r="J58" s="39">
        <v>46022</v>
      </c>
      <c r="K58" s="36" t="s">
        <v>16</v>
      </c>
      <c r="L58" s="36" t="s">
        <v>16</v>
      </c>
      <c r="M58" s="36" t="s">
        <v>227</v>
      </c>
      <c r="N58" s="36" t="s">
        <v>16</v>
      </c>
      <c r="O58" s="36" t="s">
        <v>222</v>
      </c>
      <c r="P58" s="36">
        <v>-15.46</v>
      </c>
      <c r="Q58" s="41">
        <v>0</v>
      </c>
      <c r="R58" s="41">
        <v>459473.15704881452</v>
      </c>
      <c r="S58" s="41">
        <v>0</v>
      </c>
      <c r="T58" s="41">
        <v>667975.46071520646</v>
      </c>
      <c r="U58" s="41">
        <v>1521388.3015303449</v>
      </c>
      <c r="V58" s="41">
        <v>-365664.97905787267</v>
      </c>
      <c r="W58" s="41">
        <v>1521388.3015303449</v>
      </c>
      <c r="X58" s="41">
        <v>0</v>
      </c>
      <c r="Y58" s="41">
        <v>70363938.127167329</v>
      </c>
      <c r="Z58" s="41">
        <v>69904464.970118508</v>
      </c>
      <c r="AA58" s="41">
        <v>70572440.430833712</v>
      </c>
      <c r="AB58" s="41">
        <v>71425853.271648854</v>
      </c>
      <c r="AC58" s="41">
        <v>69538799.991060629</v>
      </c>
      <c r="AD58" s="41">
        <v>71425853.271648854</v>
      </c>
      <c r="AE58" s="41">
        <v>69904464.970118508</v>
      </c>
      <c r="AF58" s="41">
        <v>408489762.91768909</v>
      </c>
      <c r="AG58" s="41">
        <v>2</v>
      </c>
      <c r="AK58" s="128">
        <v>19.899999999999999</v>
      </c>
    </row>
    <row r="59" spans="1:37" x14ac:dyDescent="0.25">
      <c r="A59" s="4" t="s">
        <v>336</v>
      </c>
      <c r="B59" s="4" t="s">
        <v>334</v>
      </c>
      <c r="C59" s="5">
        <v>44789.779861111114</v>
      </c>
      <c r="D59" s="6">
        <v>44789.779861111114</v>
      </c>
      <c r="E59" s="4">
        <v>50</v>
      </c>
      <c r="F59" s="4" t="s">
        <v>21</v>
      </c>
      <c r="G59" s="4" t="s">
        <v>332</v>
      </c>
      <c r="H59" s="4" t="s">
        <v>335</v>
      </c>
      <c r="I59" s="7">
        <v>46022</v>
      </c>
      <c r="J59" s="7">
        <v>46022</v>
      </c>
      <c r="K59" s="4" t="s">
        <v>16</v>
      </c>
      <c r="L59" s="4" t="s">
        <v>16</v>
      </c>
      <c r="M59" s="4" t="s">
        <v>227</v>
      </c>
      <c r="N59" s="4" t="s">
        <v>16</v>
      </c>
      <c r="O59" s="4" t="s">
        <v>222</v>
      </c>
      <c r="P59" s="4">
        <v>-15.51</v>
      </c>
      <c r="Q59" s="9">
        <v>0</v>
      </c>
      <c r="R59" s="9">
        <v>459473.15704881452</v>
      </c>
      <c r="S59" s="9">
        <v>0</v>
      </c>
      <c r="T59" s="9">
        <v>667975.46071520646</v>
      </c>
      <c r="U59" s="9">
        <v>1521388.3015303449</v>
      </c>
      <c r="V59" s="9">
        <v>-366847.59541963815</v>
      </c>
      <c r="W59" s="9">
        <v>1521388.3015303449</v>
      </c>
      <c r="X59" s="9">
        <v>0</v>
      </c>
      <c r="Y59" s="9">
        <v>70363938.127167329</v>
      </c>
      <c r="Z59" s="9">
        <v>69904464.970118508</v>
      </c>
      <c r="AA59" s="9">
        <v>70572440.430833712</v>
      </c>
      <c r="AB59" s="9">
        <v>71425853.271648854</v>
      </c>
      <c r="AC59" s="9">
        <v>69537617.374698862</v>
      </c>
      <c r="AD59" s="9">
        <v>71425853.271648854</v>
      </c>
      <c r="AE59" s="9">
        <v>69904464.970118508</v>
      </c>
      <c r="AF59" s="9">
        <v>408488580.30132735</v>
      </c>
      <c r="AG59" s="9">
        <v>2</v>
      </c>
      <c r="AK59" s="128">
        <v>19.899999999999999</v>
      </c>
    </row>
    <row r="60" spans="1:37" x14ac:dyDescent="0.25">
      <c r="A60" s="36" t="s">
        <v>378</v>
      </c>
      <c r="B60" s="36" t="s">
        <v>379</v>
      </c>
      <c r="C60" s="37">
        <v>44797.421527777777</v>
      </c>
      <c r="D60" s="38">
        <v>44797.421527777777</v>
      </c>
      <c r="E60" s="36">
        <v>19.899999999999999</v>
      </c>
      <c r="F60" s="36" t="s">
        <v>21</v>
      </c>
      <c r="G60" s="36" t="s">
        <v>268</v>
      </c>
      <c r="H60" s="36" t="s">
        <v>380</v>
      </c>
      <c r="I60" s="39">
        <v>45622</v>
      </c>
      <c r="J60" s="39">
        <v>45622</v>
      </c>
      <c r="K60" s="36" t="s">
        <v>16</v>
      </c>
      <c r="L60" s="36" t="s">
        <v>16</v>
      </c>
      <c r="M60" s="36" t="s">
        <v>227</v>
      </c>
      <c r="N60" s="36" t="s">
        <v>16</v>
      </c>
      <c r="O60" s="36" t="s">
        <v>222</v>
      </c>
      <c r="P60" s="36">
        <v>-0.56000000000000005</v>
      </c>
      <c r="Q60" s="41">
        <v>0</v>
      </c>
      <c r="R60" s="41">
        <v>513690.98958057468</v>
      </c>
      <c r="S60" s="41">
        <v>0</v>
      </c>
      <c r="T60" s="41">
        <v>746796.56507960102</v>
      </c>
      <c r="U60" s="41">
        <v>1700912.1211109255</v>
      </c>
      <c r="V60" s="41">
        <v>-37206.655868045418</v>
      </c>
      <c r="W60" s="41">
        <v>1700912.1211109255</v>
      </c>
      <c r="X60" s="41">
        <v>0</v>
      </c>
      <c r="Y60" s="41">
        <v>70418155.959699079</v>
      </c>
      <c r="Z60" s="41">
        <v>69904464.970118508</v>
      </c>
      <c r="AA60" s="41">
        <v>70651261.535198107</v>
      </c>
      <c r="AB60" s="41">
        <v>71605377.091229439</v>
      </c>
      <c r="AC60" s="41">
        <v>69867258.314250469</v>
      </c>
      <c r="AD60" s="41">
        <v>71605377.091229439</v>
      </c>
      <c r="AE60" s="41">
        <v>69904464.970118508</v>
      </c>
      <c r="AF60" s="41">
        <v>409220545.90714586</v>
      </c>
      <c r="AG60" s="41">
        <v>1</v>
      </c>
      <c r="AK60" s="128">
        <v>19.899999999999999</v>
      </c>
    </row>
    <row r="61" spans="1:37" x14ac:dyDescent="0.25">
      <c r="A61" s="4" t="s">
        <v>390</v>
      </c>
      <c r="B61" s="4" t="s">
        <v>391</v>
      </c>
      <c r="C61" s="5">
        <v>44757.395138888889</v>
      </c>
      <c r="D61" s="6">
        <v>44757.395138888889</v>
      </c>
      <c r="E61" s="4">
        <v>9.9</v>
      </c>
      <c r="F61" s="4" t="s">
        <v>21</v>
      </c>
      <c r="G61" s="4" t="s">
        <v>392</v>
      </c>
      <c r="H61" s="4" t="s">
        <v>393</v>
      </c>
      <c r="I61" s="7">
        <v>46022</v>
      </c>
      <c r="J61" s="7">
        <v>46022</v>
      </c>
      <c r="K61" s="4" t="s">
        <v>16</v>
      </c>
      <c r="L61" s="4" t="s">
        <v>16</v>
      </c>
      <c r="M61" s="4" t="s">
        <v>227</v>
      </c>
      <c r="N61" s="4" t="s">
        <v>16</v>
      </c>
      <c r="O61" s="4" t="s">
        <v>222</v>
      </c>
      <c r="P61" s="4">
        <v>-0.63</v>
      </c>
      <c r="Q61" s="9">
        <v>0</v>
      </c>
      <c r="R61" s="9">
        <v>459473.15704881464</v>
      </c>
      <c r="S61" s="9">
        <v>0</v>
      </c>
      <c r="T61" s="9">
        <v>667975.46071520657</v>
      </c>
      <c r="U61" s="9">
        <v>1521388.3015303449</v>
      </c>
      <c r="V61" s="9">
        <v>-75257.404839618612</v>
      </c>
      <c r="W61" s="9">
        <v>1521388.3015303449</v>
      </c>
      <c r="X61" s="9">
        <v>0</v>
      </c>
      <c r="Y61" s="9">
        <v>70363938.127167329</v>
      </c>
      <c r="Z61" s="9">
        <v>69904464.970118508</v>
      </c>
      <c r="AA61" s="9">
        <v>70572440.430833712</v>
      </c>
      <c r="AB61" s="9">
        <v>71425853.271648854</v>
      </c>
      <c r="AC61" s="9">
        <v>69829207.565278888</v>
      </c>
      <c r="AD61" s="9">
        <v>71425853.271648854</v>
      </c>
      <c r="AE61" s="9">
        <v>69904464.970118508</v>
      </c>
      <c r="AF61" s="9">
        <v>408780170.49190736</v>
      </c>
      <c r="AG61" s="9">
        <v>2</v>
      </c>
      <c r="AK61" s="128">
        <v>19.899999999999999</v>
      </c>
    </row>
    <row r="62" spans="1:37" x14ac:dyDescent="0.25">
      <c r="A62" s="36" t="s">
        <v>394</v>
      </c>
      <c r="B62" s="36" t="s">
        <v>391</v>
      </c>
      <c r="C62" s="37">
        <v>44757.395138888889</v>
      </c>
      <c r="D62" s="38">
        <v>44757.395138888889</v>
      </c>
      <c r="E62" s="36">
        <v>9.9</v>
      </c>
      <c r="F62" s="36" t="s">
        <v>21</v>
      </c>
      <c r="G62" s="36" t="s">
        <v>395</v>
      </c>
      <c r="H62" s="36" t="s">
        <v>393</v>
      </c>
      <c r="I62" s="39">
        <v>46022</v>
      </c>
      <c r="J62" s="39">
        <v>46022</v>
      </c>
      <c r="K62" s="36" t="s">
        <v>16</v>
      </c>
      <c r="L62" s="36" t="s">
        <v>16</v>
      </c>
      <c r="M62" s="36" t="s">
        <v>227</v>
      </c>
      <c r="N62" s="36" t="s">
        <v>16</v>
      </c>
      <c r="O62" s="36" t="s">
        <v>222</v>
      </c>
      <c r="P62" s="36">
        <v>-0.72</v>
      </c>
      <c r="Q62" s="41">
        <v>0</v>
      </c>
      <c r="R62" s="41">
        <v>459473.15704881464</v>
      </c>
      <c r="S62" s="41">
        <v>0</v>
      </c>
      <c r="T62" s="41">
        <v>667975.46071520657</v>
      </c>
      <c r="U62" s="41">
        <v>1521388.3015303449</v>
      </c>
      <c r="V62" s="41">
        <v>-86008.462673849848</v>
      </c>
      <c r="W62" s="41">
        <v>1521388.3015303449</v>
      </c>
      <c r="X62" s="41">
        <v>0</v>
      </c>
      <c r="Y62" s="41">
        <v>70363938.127167329</v>
      </c>
      <c r="Z62" s="41">
        <v>69904464.970118508</v>
      </c>
      <c r="AA62" s="41">
        <v>70572440.430833712</v>
      </c>
      <c r="AB62" s="41">
        <v>71425853.271648854</v>
      </c>
      <c r="AC62" s="41">
        <v>69818456.507444665</v>
      </c>
      <c r="AD62" s="41">
        <v>71425853.271648854</v>
      </c>
      <c r="AE62" s="41">
        <v>69904464.970118508</v>
      </c>
      <c r="AF62" s="41">
        <v>408769419.43407309</v>
      </c>
      <c r="AG62" s="41">
        <v>2</v>
      </c>
      <c r="AK62" s="128">
        <v>9.9</v>
      </c>
    </row>
    <row r="63" spans="1:37" x14ac:dyDescent="0.25">
      <c r="A63" s="4" t="s">
        <v>396</v>
      </c>
      <c r="B63" s="4" t="s">
        <v>397</v>
      </c>
      <c r="C63" s="5">
        <v>44799.742361111108</v>
      </c>
      <c r="D63" s="6">
        <v>44799.742361111108</v>
      </c>
      <c r="E63" s="4">
        <v>19.899999999999999</v>
      </c>
      <c r="F63" s="4" t="s">
        <v>21</v>
      </c>
      <c r="G63" s="4" t="s">
        <v>395</v>
      </c>
      <c r="H63" s="4" t="s">
        <v>398</v>
      </c>
      <c r="I63" s="7">
        <v>46022</v>
      </c>
      <c r="J63" s="7">
        <v>46022</v>
      </c>
      <c r="K63" s="4" t="s">
        <v>16</v>
      </c>
      <c r="L63" s="4" t="s">
        <v>16</v>
      </c>
      <c r="M63" s="4" t="s">
        <v>227</v>
      </c>
      <c r="N63" s="4" t="s">
        <v>16</v>
      </c>
      <c r="O63" s="4" t="s">
        <v>222</v>
      </c>
      <c r="P63" s="4">
        <v>-1.5</v>
      </c>
      <c r="Q63" s="9">
        <v>0</v>
      </c>
      <c r="R63" s="9">
        <v>459473.15704881458</v>
      </c>
      <c r="S63" s="9">
        <v>0</v>
      </c>
      <c r="T63" s="9">
        <v>667975.46071520681</v>
      </c>
      <c r="U63" s="9">
        <v>1521388.3015303449</v>
      </c>
      <c r="V63" s="9">
        <v>-89141.936816490124</v>
      </c>
      <c r="W63" s="9">
        <v>1521388.3015303449</v>
      </c>
      <c r="X63" s="9">
        <v>0</v>
      </c>
      <c r="Y63" s="9">
        <v>70363938.127167329</v>
      </c>
      <c r="Z63" s="9">
        <v>69904464.970118508</v>
      </c>
      <c r="AA63" s="9">
        <v>70572440.430833712</v>
      </c>
      <c r="AB63" s="9">
        <v>71425853.271648854</v>
      </c>
      <c r="AC63" s="9">
        <v>69815323.033302024</v>
      </c>
      <c r="AD63" s="9">
        <v>71425853.271648854</v>
      </c>
      <c r="AE63" s="9">
        <v>69904464.970118508</v>
      </c>
      <c r="AF63" s="9">
        <v>408766285.95993042</v>
      </c>
      <c r="AG63" s="9">
        <v>2</v>
      </c>
      <c r="AK63" s="128">
        <v>9.9</v>
      </c>
    </row>
    <row r="64" spans="1:37" x14ac:dyDescent="0.25">
      <c r="A64" s="36" t="s">
        <v>399</v>
      </c>
      <c r="B64" s="36" t="s">
        <v>397</v>
      </c>
      <c r="C64" s="37">
        <v>44799.742361111108</v>
      </c>
      <c r="D64" s="38">
        <v>44799.742361111108</v>
      </c>
      <c r="E64" s="36">
        <v>19.899999999999999</v>
      </c>
      <c r="F64" s="36" t="s">
        <v>21</v>
      </c>
      <c r="G64" s="36" t="s">
        <v>392</v>
      </c>
      <c r="H64" s="36" t="s">
        <v>398</v>
      </c>
      <c r="I64" s="39">
        <v>46022</v>
      </c>
      <c r="J64" s="39">
        <v>46022</v>
      </c>
      <c r="K64" s="36" t="s">
        <v>16</v>
      </c>
      <c r="L64" s="36" t="s">
        <v>16</v>
      </c>
      <c r="M64" s="36" t="s">
        <v>227</v>
      </c>
      <c r="N64" s="36" t="s">
        <v>16</v>
      </c>
      <c r="O64" s="36" t="s">
        <v>222</v>
      </c>
      <c r="P64" s="36">
        <v>-1.43</v>
      </c>
      <c r="Q64" s="41">
        <v>0</v>
      </c>
      <c r="R64" s="41">
        <v>459473.15704881458</v>
      </c>
      <c r="S64" s="41">
        <v>0</v>
      </c>
      <c r="T64" s="41">
        <v>667975.46071520681</v>
      </c>
      <c r="U64" s="41">
        <v>1521388.3015303449</v>
      </c>
      <c r="V64" s="41">
        <v>-84981.979765053897</v>
      </c>
      <c r="W64" s="41">
        <v>1521388.3015303449</v>
      </c>
      <c r="X64" s="41">
        <v>0</v>
      </c>
      <c r="Y64" s="41">
        <v>70363938.127167329</v>
      </c>
      <c r="Z64" s="41">
        <v>69904464.970118508</v>
      </c>
      <c r="AA64" s="41">
        <v>70572440.430833712</v>
      </c>
      <c r="AB64" s="41">
        <v>71425853.271648854</v>
      </c>
      <c r="AC64" s="41">
        <v>69819482.99035345</v>
      </c>
      <c r="AD64" s="41">
        <v>71425853.271648854</v>
      </c>
      <c r="AE64" s="41">
        <v>69904464.970118508</v>
      </c>
      <c r="AF64" s="41">
        <v>408770445.91698194</v>
      </c>
      <c r="AG64" s="41">
        <v>2</v>
      </c>
      <c r="AK64" s="128">
        <v>9.9</v>
      </c>
    </row>
    <row r="65" spans="1:37" x14ac:dyDescent="0.25">
      <c r="A65" s="4" t="s">
        <v>231</v>
      </c>
      <c r="B65" s="4" t="s">
        <v>232</v>
      </c>
      <c r="C65" s="5">
        <v>44755.734027777777</v>
      </c>
      <c r="D65" s="6">
        <v>44755.734027777777</v>
      </c>
      <c r="E65" s="4">
        <v>9.9</v>
      </c>
      <c r="F65" s="4" t="s">
        <v>21</v>
      </c>
      <c r="G65" s="4" t="s">
        <v>233</v>
      </c>
      <c r="H65" s="4" t="s">
        <v>234</v>
      </c>
      <c r="I65" s="7">
        <v>45657</v>
      </c>
      <c r="J65" s="7">
        <v>45657</v>
      </c>
      <c r="K65" s="4" t="s">
        <v>16</v>
      </c>
      <c r="L65" s="4" t="s">
        <v>16</v>
      </c>
      <c r="M65" s="4" t="s">
        <v>227</v>
      </c>
      <c r="N65" s="4" t="s">
        <v>16</v>
      </c>
      <c r="O65" s="4" t="s">
        <v>222</v>
      </c>
      <c r="P65" s="4">
        <v>-2.6944499999999998</v>
      </c>
      <c r="Q65" s="9">
        <v>0</v>
      </c>
      <c r="R65" s="9">
        <v>513690.98958057474</v>
      </c>
      <c r="S65" s="9">
        <v>0</v>
      </c>
      <c r="T65" s="9">
        <v>746796.56507960113</v>
      </c>
      <c r="U65" s="9">
        <v>1700912.1211109257</v>
      </c>
      <c r="V65" s="9">
        <v>-359849.26599616423</v>
      </c>
      <c r="W65" s="9">
        <v>1700912.1211109257</v>
      </c>
      <c r="X65" s="9">
        <v>0</v>
      </c>
      <c r="Y65" s="9">
        <v>70418155.959699079</v>
      </c>
      <c r="Z65" s="9">
        <v>69904464.970118508</v>
      </c>
      <c r="AA65" s="9">
        <v>70651261.535198107</v>
      </c>
      <c r="AB65" s="9">
        <v>71605377.091229439</v>
      </c>
      <c r="AC65" s="9">
        <v>69544615.70412235</v>
      </c>
      <c r="AD65" s="9">
        <v>71605377.091229439</v>
      </c>
      <c r="AE65" s="9">
        <v>69904464.970118508</v>
      </c>
      <c r="AF65" s="9">
        <v>408897903.29701781</v>
      </c>
      <c r="AG65" s="9">
        <v>1</v>
      </c>
      <c r="AK65" s="128">
        <v>9.9</v>
      </c>
    </row>
    <row r="66" spans="1:37" x14ac:dyDescent="0.25">
      <c r="A66" s="36" t="s">
        <v>258</v>
      </c>
      <c r="B66" s="36" t="s">
        <v>259</v>
      </c>
      <c r="C66" s="37">
        <v>44758.757638888892</v>
      </c>
      <c r="D66" s="38">
        <v>44758.757638888892</v>
      </c>
      <c r="E66" s="36">
        <v>9.8000000000000007</v>
      </c>
      <c r="F66" s="36" t="s">
        <v>21</v>
      </c>
      <c r="G66" s="36" t="s">
        <v>260</v>
      </c>
      <c r="H66" s="36" t="s">
        <v>261</v>
      </c>
      <c r="I66" s="39">
        <v>46022</v>
      </c>
      <c r="J66" s="39">
        <v>46022</v>
      </c>
      <c r="K66" s="36" t="s">
        <v>16</v>
      </c>
      <c r="L66" s="36" t="s">
        <v>16</v>
      </c>
      <c r="M66" s="36" t="s">
        <v>227</v>
      </c>
      <c r="N66" s="36" t="s">
        <v>16</v>
      </c>
      <c r="O66" s="36" t="s">
        <v>222</v>
      </c>
      <c r="P66" s="36">
        <v>-1.0389900000000001</v>
      </c>
      <c r="Q66" s="41">
        <v>0</v>
      </c>
      <c r="R66" s="41">
        <v>459473.15704881464</v>
      </c>
      <c r="S66" s="41">
        <v>0</v>
      </c>
      <c r="T66" s="41">
        <v>667975.46071520704</v>
      </c>
      <c r="U66" s="41">
        <v>1521388.3015303451</v>
      </c>
      <c r="V66" s="41">
        <v>-125380.26262353775</v>
      </c>
      <c r="W66" s="41">
        <v>1521388.3015303451</v>
      </c>
      <c r="X66" s="41">
        <v>0</v>
      </c>
      <c r="Y66" s="41">
        <v>70363938.127167329</v>
      </c>
      <c r="Z66" s="41">
        <v>69904464.970118508</v>
      </c>
      <c r="AA66" s="41">
        <v>70572440.430833712</v>
      </c>
      <c r="AB66" s="41">
        <v>71425853.271648854</v>
      </c>
      <c r="AC66" s="41">
        <v>69779084.707494974</v>
      </c>
      <c r="AD66" s="41">
        <v>71425853.271648854</v>
      </c>
      <c r="AE66" s="41">
        <v>69904464.970118508</v>
      </c>
      <c r="AF66" s="41">
        <v>408730047.63412344</v>
      </c>
      <c r="AG66" s="41">
        <v>2</v>
      </c>
      <c r="AK66" s="128">
        <v>19.899999999999999</v>
      </c>
    </row>
    <row r="67" spans="1:37" x14ac:dyDescent="0.25">
      <c r="A67" s="4" t="s">
        <v>405</v>
      </c>
      <c r="B67" s="4" t="s">
        <v>406</v>
      </c>
      <c r="C67" s="5">
        <v>44759.740277777775</v>
      </c>
      <c r="D67" s="6">
        <v>44759.740277777775</v>
      </c>
      <c r="E67" s="4">
        <v>80</v>
      </c>
      <c r="F67" s="4" t="s">
        <v>21</v>
      </c>
      <c r="G67" s="4" t="s">
        <v>230</v>
      </c>
      <c r="H67" s="4" t="s">
        <v>407</v>
      </c>
      <c r="I67" s="7">
        <v>45657</v>
      </c>
      <c r="J67" s="7">
        <v>45657</v>
      </c>
      <c r="K67" s="4" t="s">
        <v>16</v>
      </c>
      <c r="L67" s="4" t="s">
        <v>16</v>
      </c>
      <c r="M67" s="4" t="s">
        <v>221</v>
      </c>
      <c r="N67" s="4" t="s">
        <v>16</v>
      </c>
      <c r="O67" s="4" t="s">
        <v>222</v>
      </c>
      <c r="P67" s="4">
        <v>3.117</v>
      </c>
      <c r="Q67" s="9">
        <v>0</v>
      </c>
      <c r="R67" s="9">
        <v>513690.98958057462</v>
      </c>
      <c r="S67" s="9">
        <v>0</v>
      </c>
      <c r="T67" s="9">
        <v>746796.56507960102</v>
      </c>
      <c r="U67" s="9">
        <v>1700912.1211109259</v>
      </c>
      <c r="V67" s="9">
        <v>51514.8574147295</v>
      </c>
      <c r="W67" s="9">
        <v>1700912.1211109259</v>
      </c>
      <c r="X67" s="9">
        <v>0</v>
      </c>
      <c r="Y67" s="9">
        <v>70418155.959699079</v>
      </c>
      <c r="Z67" s="9">
        <v>69904464.970118508</v>
      </c>
      <c r="AA67" s="9">
        <v>70651261.535198107</v>
      </c>
      <c r="AB67" s="9">
        <v>71605377.091229439</v>
      </c>
      <c r="AC67" s="9">
        <v>69955979.82753323</v>
      </c>
      <c r="AD67" s="9">
        <v>71605377.091229439</v>
      </c>
      <c r="AE67" s="9">
        <v>69904464.970118508</v>
      </c>
      <c r="AF67" s="9">
        <v>409309267.42042863</v>
      </c>
      <c r="AG67" s="9">
        <v>1</v>
      </c>
      <c r="AK67" s="128">
        <v>19.899999999999999</v>
      </c>
    </row>
    <row r="68" spans="1:37" x14ac:dyDescent="0.25">
      <c r="A68" s="42" t="s">
        <v>408</v>
      </c>
      <c r="B68" s="42" t="s">
        <v>406</v>
      </c>
      <c r="C68" s="43">
        <v>44759.740277777775</v>
      </c>
      <c r="D68" s="44">
        <v>44759.740277777775</v>
      </c>
      <c r="E68" s="42">
        <v>80</v>
      </c>
      <c r="F68" s="42" t="s">
        <v>21</v>
      </c>
      <c r="G68" s="42" t="s">
        <v>281</v>
      </c>
      <c r="H68" s="42" t="s">
        <v>407</v>
      </c>
      <c r="I68" s="45">
        <v>45657</v>
      </c>
      <c r="J68" s="45">
        <v>45657</v>
      </c>
      <c r="K68" s="42" t="s">
        <v>16</v>
      </c>
      <c r="L68" s="42" t="s">
        <v>16</v>
      </c>
      <c r="M68" s="42" t="s">
        <v>221</v>
      </c>
      <c r="N68" s="42" t="s">
        <v>16</v>
      </c>
      <c r="O68" s="42" t="s">
        <v>222</v>
      </c>
      <c r="P68" s="42">
        <v>3.4350000000000001</v>
      </c>
      <c r="Q68" s="46">
        <v>0</v>
      </c>
      <c r="R68" s="46">
        <v>513690.98958057462</v>
      </c>
      <c r="S68" s="46">
        <v>0</v>
      </c>
      <c r="T68" s="46">
        <v>746796.56507960102</v>
      </c>
      <c r="U68" s="46">
        <v>1700912.1211109259</v>
      </c>
      <c r="V68" s="46">
        <v>56770.463657233166</v>
      </c>
      <c r="W68" s="46">
        <v>1700912.1211109259</v>
      </c>
      <c r="X68" s="46">
        <v>0</v>
      </c>
      <c r="Y68" s="46">
        <v>70418155.959699079</v>
      </c>
      <c r="Z68" s="46">
        <v>69904464.970118508</v>
      </c>
      <c r="AA68" s="46">
        <v>70651261.535198107</v>
      </c>
      <c r="AB68" s="46">
        <v>71605377.091229439</v>
      </c>
      <c r="AC68" s="46">
        <v>69961235.433775738</v>
      </c>
      <c r="AD68" s="46">
        <v>71605377.091229439</v>
      </c>
      <c r="AE68" s="46">
        <v>69904464.970118508</v>
      </c>
      <c r="AF68" s="46">
        <v>409314523.02667117</v>
      </c>
      <c r="AG68" s="41">
        <v>1</v>
      </c>
      <c r="AK68" s="128">
        <v>9.9</v>
      </c>
    </row>
    <row r="69" spans="1:37" x14ac:dyDescent="0.25">
      <c r="A69" s="4" t="s">
        <v>643</v>
      </c>
      <c r="B69" s="4" t="s">
        <v>644</v>
      </c>
      <c r="C69" s="5">
        <v>44776</v>
      </c>
      <c r="D69" s="6">
        <v>0.66180555555555554</v>
      </c>
      <c r="E69" s="4">
        <v>300</v>
      </c>
      <c r="F69" s="4" t="s">
        <v>21</v>
      </c>
      <c r="G69" s="4" t="s">
        <v>430</v>
      </c>
      <c r="H69" s="4" t="s">
        <v>645</v>
      </c>
      <c r="I69" s="7">
        <v>46022</v>
      </c>
      <c r="J69" s="7">
        <v>46022</v>
      </c>
      <c r="K69" s="4" t="s">
        <v>16</v>
      </c>
      <c r="L69" s="4" t="s">
        <v>16</v>
      </c>
      <c r="M69" s="4" t="s">
        <v>423</v>
      </c>
      <c r="N69" s="4" t="s">
        <v>16</v>
      </c>
      <c r="O69" s="47">
        <v>0</v>
      </c>
      <c r="P69" s="4">
        <v>-33.06</v>
      </c>
      <c r="Q69" s="9">
        <v>0</v>
      </c>
      <c r="R69" s="9">
        <v>459473.15704881458</v>
      </c>
      <c r="S69" s="9">
        <v>0</v>
      </c>
      <c r="T69" s="9">
        <v>667975.46071520646</v>
      </c>
      <c r="U69" s="9">
        <v>1521388.3015303449</v>
      </c>
      <c r="V69" s="9">
        <v>-130324.32306655101</v>
      </c>
      <c r="W69" s="9">
        <v>1521388.3015303449</v>
      </c>
      <c r="X69" s="9">
        <v>0</v>
      </c>
      <c r="Y69" s="9">
        <v>190981882.76379448</v>
      </c>
      <c r="Z69" s="9">
        <v>190522409.60674566</v>
      </c>
      <c r="AA69" s="9">
        <v>191190385.06746086</v>
      </c>
      <c r="AB69" s="9">
        <v>192043797.90827599</v>
      </c>
      <c r="AC69" s="9">
        <v>190392085.2836791</v>
      </c>
      <c r="AD69" s="9">
        <v>192043797.90827599</v>
      </c>
      <c r="AE69" s="9">
        <v>190522409.60674566</v>
      </c>
      <c r="AF69" s="9">
        <v>1108309182.4661179</v>
      </c>
      <c r="AG69" s="9">
        <v>2</v>
      </c>
      <c r="AK69" s="128">
        <v>9.9</v>
      </c>
    </row>
    <row r="70" spans="1:37" x14ac:dyDescent="0.25">
      <c r="A70" s="36" t="s">
        <v>646</v>
      </c>
      <c r="B70" s="36" t="s">
        <v>644</v>
      </c>
      <c r="C70" s="37">
        <v>44776</v>
      </c>
      <c r="D70" s="38">
        <v>0.66180555555555554</v>
      </c>
      <c r="E70" s="36">
        <v>300</v>
      </c>
      <c r="F70" s="36" t="s">
        <v>21</v>
      </c>
      <c r="G70" s="36" t="s">
        <v>425</v>
      </c>
      <c r="H70" s="36" t="s">
        <v>645</v>
      </c>
      <c r="I70" s="39">
        <v>46022</v>
      </c>
      <c r="J70" s="39">
        <v>46022</v>
      </c>
      <c r="K70" s="36" t="s">
        <v>16</v>
      </c>
      <c r="L70" s="36" t="s">
        <v>16</v>
      </c>
      <c r="M70" s="36" t="s">
        <v>423</v>
      </c>
      <c r="N70" s="36" t="s">
        <v>16</v>
      </c>
      <c r="O70" s="48">
        <v>0</v>
      </c>
      <c r="P70" s="36">
        <v>-36.79</v>
      </c>
      <c r="Q70" s="41">
        <v>0</v>
      </c>
      <c r="R70" s="41">
        <v>459473.15704881458</v>
      </c>
      <c r="S70" s="41">
        <v>0</v>
      </c>
      <c r="T70" s="41">
        <v>667975.46071520646</v>
      </c>
      <c r="U70" s="41">
        <v>1521388.3015303449</v>
      </c>
      <c r="V70" s="41">
        <v>-145028.18649783457</v>
      </c>
      <c r="W70" s="41">
        <v>1521388.3015303449</v>
      </c>
      <c r="X70" s="41">
        <v>0</v>
      </c>
      <c r="Y70" s="41">
        <v>190981882.76379448</v>
      </c>
      <c r="Z70" s="41">
        <v>190522409.60674566</v>
      </c>
      <c r="AA70" s="41">
        <v>191190385.06746086</v>
      </c>
      <c r="AB70" s="41">
        <v>192043797.90827599</v>
      </c>
      <c r="AC70" s="41">
        <v>190377381.42024782</v>
      </c>
      <c r="AD70" s="41">
        <v>192043797.90827599</v>
      </c>
      <c r="AE70" s="41">
        <v>190522409.60674566</v>
      </c>
      <c r="AF70" s="41">
        <v>1108294478.6026866</v>
      </c>
      <c r="AG70" s="41">
        <v>2</v>
      </c>
      <c r="AK70" s="128">
        <v>9.9</v>
      </c>
    </row>
    <row r="71" spans="1:37" x14ac:dyDescent="0.25">
      <c r="A71" s="4" t="s">
        <v>606</v>
      </c>
      <c r="B71" s="4" t="s">
        <v>607</v>
      </c>
      <c r="C71" s="5">
        <v>44760</v>
      </c>
      <c r="D71" s="6">
        <v>0.77013888888888893</v>
      </c>
      <c r="E71" s="4">
        <v>9.9</v>
      </c>
      <c r="F71" s="4" t="s">
        <v>21</v>
      </c>
      <c r="G71" s="4" t="s">
        <v>546</v>
      </c>
      <c r="H71" s="4" t="s">
        <v>608</v>
      </c>
      <c r="I71" s="7">
        <v>45636</v>
      </c>
      <c r="J71" s="7">
        <v>45636</v>
      </c>
      <c r="K71" s="4" t="s">
        <v>16</v>
      </c>
      <c r="L71" s="4" t="s">
        <v>16</v>
      </c>
      <c r="M71" s="4" t="s">
        <v>423</v>
      </c>
      <c r="N71" s="4" t="s">
        <v>16</v>
      </c>
      <c r="O71" s="47">
        <v>0</v>
      </c>
      <c r="P71" s="4">
        <v>-0.01</v>
      </c>
      <c r="Q71" s="9">
        <v>0</v>
      </c>
      <c r="R71" s="9">
        <v>513690.98958057474</v>
      </c>
      <c r="S71" s="9">
        <v>0</v>
      </c>
      <c r="T71" s="9">
        <v>746796.56507960113</v>
      </c>
      <c r="U71" s="9">
        <v>1700912.1211109257</v>
      </c>
      <c r="V71" s="9">
        <v>-1335.5202954078354</v>
      </c>
      <c r="W71" s="9">
        <v>1700912.1211109257</v>
      </c>
      <c r="X71" s="9">
        <v>0</v>
      </c>
      <c r="Y71" s="9">
        <v>191036100.59632623</v>
      </c>
      <c r="Z71" s="9">
        <v>190522409.60674566</v>
      </c>
      <c r="AA71" s="9">
        <v>191269206.17182526</v>
      </c>
      <c r="AB71" s="9">
        <v>192223321.72785658</v>
      </c>
      <c r="AC71" s="9">
        <v>190521074.08645025</v>
      </c>
      <c r="AD71" s="9">
        <v>192223321.72785658</v>
      </c>
      <c r="AE71" s="9">
        <v>190522409.60674566</v>
      </c>
      <c r="AF71" s="9">
        <v>1108840495.9351561</v>
      </c>
      <c r="AG71" s="9">
        <v>1</v>
      </c>
      <c r="AK71" s="128">
        <v>9.9</v>
      </c>
    </row>
    <row r="72" spans="1:37" x14ac:dyDescent="0.25">
      <c r="A72" s="36" t="s">
        <v>651</v>
      </c>
      <c r="B72" s="36" t="s">
        <v>652</v>
      </c>
      <c r="C72" s="37">
        <v>44760</v>
      </c>
      <c r="D72" s="38">
        <v>0.35902777777777778</v>
      </c>
      <c r="E72" s="36">
        <v>9.9</v>
      </c>
      <c r="F72" s="36" t="s">
        <v>21</v>
      </c>
      <c r="G72" s="36" t="s">
        <v>543</v>
      </c>
      <c r="H72" s="36" t="s">
        <v>653</v>
      </c>
      <c r="I72" s="39">
        <v>45657</v>
      </c>
      <c r="J72" s="39">
        <v>45657</v>
      </c>
      <c r="K72" s="36" t="s">
        <v>16</v>
      </c>
      <c r="L72" s="36" t="s">
        <v>16</v>
      </c>
      <c r="M72" s="36" t="s">
        <v>423</v>
      </c>
      <c r="N72" s="36" t="s">
        <v>18</v>
      </c>
      <c r="O72" s="48">
        <v>0</v>
      </c>
      <c r="P72" s="36">
        <v>-4.1849999999999996</v>
      </c>
      <c r="Q72" s="41">
        <v>100</v>
      </c>
      <c r="R72" s="41">
        <v>513690.98958057474</v>
      </c>
      <c r="S72" s="41">
        <v>0</v>
      </c>
      <c r="T72" s="41">
        <v>746796.56507960113</v>
      </c>
      <c r="U72" s="41">
        <v>1700912.1211109257</v>
      </c>
      <c r="V72" s="41">
        <v>-558915.24362817896</v>
      </c>
      <c r="W72" s="41">
        <v>1700912.1211109257</v>
      </c>
      <c r="X72" s="41">
        <v>4662311.7968820268</v>
      </c>
      <c r="Y72" s="41">
        <v>191036100.59632623</v>
      </c>
      <c r="Z72" s="41">
        <v>190522409.60674566</v>
      </c>
      <c r="AA72" s="41">
        <v>191269206.17182526</v>
      </c>
      <c r="AB72" s="41">
        <v>192223321.72785658</v>
      </c>
      <c r="AC72" s="41">
        <v>189963494.36311749</v>
      </c>
      <c r="AD72" s="41">
        <v>192223321.72785658</v>
      </c>
      <c r="AE72" s="41">
        <v>195184721.40362769</v>
      </c>
      <c r="AF72" s="41">
        <v>1109681609.7508876</v>
      </c>
      <c r="AG72" s="41">
        <v>1</v>
      </c>
      <c r="AK72" s="128">
        <v>9.9</v>
      </c>
    </row>
    <row r="73" spans="1:37" x14ac:dyDescent="0.25">
      <c r="A73" s="4" t="s">
        <v>634</v>
      </c>
      <c r="B73" s="4" t="s">
        <v>635</v>
      </c>
      <c r="C73" s="5">
        <v>44784</v>
      </c>
      <c r="D73" s="6">
        <v>0.38263888888888892</v>
      </c>
      <c r="E73" s="4">
        <v>9.9</v>
      </c>
      <c r="F73" s="4" t="s">
        <v>21</v>
      </c>
      <c r="G73" s="4" t="s">
        <v>543</v>
      </c>
      <c r="H73" s="4" t="s">
        <v>636</v>
      </c>
      <c r="I73" s="7">
        <v>45657</v>
      </c>
      <c r="J73" s="7">
        <v>45657</v>
      </c>
      <c r="K73" s="4" t="s">
        <v>16</v>
      </c>
      <c r="L73" s="4" t="s">
        <v>16</v>
      </c>
      <c r="M73" s="4" t="s">
        <v>423</v>
      </c>
      <c r="N73" s="4" t="s">
        <v>16</v>
      </c>
      <c r="O73" s="47">
        <v>0</v>
      </c>
      <c r="P73" s="4">
        <v>-4.1849999999999996</v>
      </c>
      <c r="Q73" s="9">
        <v>0</v>
      </c>
      <c r="R73" s="9">
        <v>513690.98958057474</v>
      </c>
      <c r="S73" s="9">
        <v>0</v>
      </c>
      <c r="T73" s="9">
        <v>746796.56507960113</v>
      </c>
      <c r="U73" s="9">
        <v>1700912.1211109257</v>
      </c>
      <c r="V73" s="9">
        <v>-558915.24362817896</v>
      </c>
      <c r="W73" s="9">
        <v>1700912.1211109257</v>
      </c>
      <c r="X73" s="9">
        <v>0</v>
      </c>
      <c r="Y73" s="9">
        <v>191036100.59632623</v>
      </c>
      <c r="Z73" s="9">
        <v>190522409.60674566</v>
      </c>
      <c r="AA73" s="9">
        <v>191269206.17182526</v>
      </c>
      <c r="AB73" s="9">
        <v>192223321.72785658</v>
      </c>
      <c r="AC73" s="9">
        <v>189963494.36311749</v>
      </c>
      <c r="AD73" s="9">
        <v>192223321.72785658</v>
      </c>
      <c r="AE73" s="9">
        <v>190522409.60674566</v>
      </c>
      <c r="AF73" s="9">
        <v>1108282916.2118232</v>
      </c>
      <c r="AG73" s="9">
        <v>1</v>
      </c>
      <c r="AK73" s="128">
        <v>9.9</v>
      </c>
    </row>
    <row r="74" spans="1:37" x14ac:dyDescent="0.25">
      <c r="A74" s="36" t="s">
        <v>637</v>
      </c>
      <c r="B74" s="36" t="s">
        <v>635</v>
      </c>
      <c r="C74" s="37">
        <v>44784</v>
      </c>
      <c r="D74" s="38">
        <v>0.38263888888888892</v>
      </c>
      <c r="E74" s="36">
        <v>9.9</v>
      </c>
      <c r="F74" s="36" t="s">
        <v>21</v>
      </c>
      <c r="G74" s="36" t="s">
        <v>638</v>
      </c>
      <c r="H74" s="36" t="s">
        <v>636</v>
      </c>
      <c r="I74" s="39">
        <v>45657</v>
      </c>
      <c r="J74" s="39">
        <v>45657</v>
      </c>
      <c r="K74" s="36" t="s">
        <v>16</v>
      </c>
      <c r="L74" s="36" t="s">
        <v>16</v>
      </c>
      <c r="M74" s="36" t="s">
        <v>423</v>
      </c>
      <c r="N74" s="36" t="s">
        <v>16</v>
      </c>
      <c r="O74" s="48">
        <v>0</v>
      </c>
      <c r="P74" s="36">
        <v>-3.931</v>
      </c>
      <c r="Q74" s="41">
        <v>0</v>
      </c>
      <c r="R74" s="41">
        <v>513690.98958057474</v>
      </c>
      <c r="S74" s="41">
        <v>0</v>
      </c>
      <c r="T74" s="41">
        <v>746796.56507960113</v>
      </c>
      <c r="U74" s="41">
        <v>1700912.1211109257</v>
      </c>
      <c r="V74" s="41">
        <v>-524993.02812481986</v>
      </c>
      <c r="W74" s="41">
        <v>1700912.1211109257</v>
      </c>
      <c r="X74" s="41">
        <v>0</v>
      </c>
      <c r="Y74" s="41">
        <v>191036100.59632623</v>
      </c>
      <c r="Z74" s="41">
        <v>190522409.60674566</v>
      </c>
      <c r="AA74" s="41">
        <v>191269206.17182526</v>
      </c>
      <c r="AB74" s="41">
        <v>192223321.72785658</v>
      </c>
      <c r="AC74" s="41">
        <v>189997416.57862085</v>
      </c>
      <c r="AD74" s="41">
        <v>192223321.72785658</v>
      </c>
      <c r="AE74" s="41">
        <v>190522409.60674566</v>
      </c>
      <c r="AF74" s="41">
        <v>1108316838.4273267</v>
      </c>
      <c r="AG74" s="41">
        <v>1</v>
      </c>
      <c r="AK74" s="128">
        <v>19.899999999999999</v>
      </c>
    </row>
    <row r="75" spans="1:37" x14ac:dyDescent="0.25">
      <c r="A75" s="4" t="s">
        <v>529</v>
      </c>
      <c r="B75" s="4" t="s">
        <v>530</v>
      </c>
      <c r="C75" s="5">
        <v>44757</v>
      </c>
      <c r="D75" s="6">
        <v>0.39513888888888887</v>
      </c>
      <c r="E75" s="4">
        <v>9.9</v>
      </c>
      <c r="F75" s="4" t="s">
        <v>21</v>
      </c>
      <c r="G75" s="4" t="s">
        <v>531</v>
      </c>
      <c r="H75" s="4" t="s">
        <v>532</v>
      </c>
      <c r="I75" s="7">
        <v>45657</v>
      </c>
      <c r="J75" s="7">
        <v>45657</v>
      </c>
      <c r="K75" s="4" t="s">
        <v>16</v>
      </c>
      <c r="L75" s="4" t="s">
        <v>16</v>
      </c>
      <c r="M75" s="4" t="s">
        <v>423</v>
      </c>
      <c r="N75" s="4" t="s">
        <v>16</v>
      </c>
      <c r="O75" s="47">
        <v>0</v>
      </c>
      <c r="P75" s="4">
        <v>-1.07</v>
      </c>
      <c r="Q75" s="9">
        <v>0</v>
      </c>
      <c r="R75" s="9">
        <v>513690.98958057474</v>
      </c>
      <c r="S75" s="9">
        <v>0</v>
      </c>
      <c r="T75" s="9">
        <v>746796.56507960113</v>
      </c>
      <c r="U75" s="9">
        <v>1700912.1211109257</v>
      </c>
      <c r="V75" s="9">
        <v>-142900.67160863837</v>
      </c>
      <c r="W75" s="9">
        <v>1700912.1211109257</v>
      </c>
      <c r="X75" s="9">
        <v>0</v>
      </c>
      <c r="Y75" s="9">
        <v>191036100.59632623</v>
      </c>
      <c r="Z75" s="9">
        <v>190522409.60674566</v>
      </c>
      <c r="AA75" s="9">
        <v>191269206.17182526</v>
      </c>
      <c r="AB75" s="9">
        <v>192223321.72785658</v>
      </c>
      <c r="AC75" s="9">
        <v>190379508.93513703</v>
      </c>
      <c r="AD75" s="9">
        <v>192223321.72785658</v>
      </c>
      <c r="AE75" s="9">
        <v>190522409.60674566</v>
      </c>
      <c r="AF75" s="9">
        <v>1108698930.7838428</v>
      </c>
      <c r="AG75" s="9">
        <v>1</v>
      </c>
      <c r="AK75" s="128">
        <v>19.899999999999999</v>
      </c>
    </row>
    <row r="76" spans="1:37" x14ac:dyDescent="0.25">
      <c r="A76" s="36" t="s">
        <v>669</v>
      </c>
      <c r="B76" s="36" t="s">
        <v>670</v>
      </c>
      <c r="C76" s="37">
        <v>44782</v>
      </c>
      <c r="D76" s="38">
        <v>0.62222222222222223</v>
      </c>
      <c r="E76" s="36">
        <v>9.9</v>
      </c>
      <c r="F76" s="36" t="s">
        <v>21</v>
      </c>
      <c r="G76" s="36" t="s">
        <v>466</v>
      </c>
      <c r="H76" s="36" t="s">
        <v>671</v>
      </c>
      <c r="I76" s="39">
        <v>46022</v>
      </c>
      <c r="J76" s="39">
        <v>46022</v>
      </c>
      <c r="K76" s="36" t="s">
        <v>16</v>
      </c>
      <c r="L76" s="36" t="s">
        <v>16</v>
      </c>
      <c r="M76" s="36" t="s">
        <v>423</v>
      </c>
      <c r="N76" s="36" t="s">
        <v>16</v>
      </c>
      <c r="O76" s="48">
        <v>0</v>
      </c>
      <c r="P76" s="36">
        <v>-1.07</v>
      </c>
      <c r="Q76" s="41">
        <v>0</v>
      </c>
      <c r="R76" s="41">
        <v>459473.15704881464</v>
      </c>
      <c r="S76" s="41">
        <v>0</v>
      </c>
      <c r="T76" s="41">
        <v>667975.46071520657</v>
      </c>
      <c r="U76" s="41">
        <v>1521388.3015303449</v>
      </c>
      <c r="V76" s="41">
        <v>-127818.13202919356</v>
      </c>
      <c r="W76" s="41">
        <v>1521388.3015303449</v>
      </c>
      <c r="X76" s="41">
        <v>0</v>
      </c>
      <c r="Y76" s="41">
        <v>190981882.76379448</v>
      </c>
      <c r="Z76" s="41">
        <v>190522409.60674566</v>
      </c>
      <c r="AA76" s="41">
        <v>191190385.06746086</v>
      </c>
      <c r="AB76" s="41">
        <v>192043797.90827599</v>
      </c>
      <c r="AC76" s="41">
        <v>190394591.47471645</v>
      </c>
      <c r="AD76" s="41">
        <v>192043797.90827599</v>
      </c>
      <c r="AE76" s="41">
        <v>190522409.60674566</v>
      </c>
      <c r="AF76" s="41">
        <v>1108311688.6571553</v>
      </c>
      <c r="AG76" s="41">
        <v>2</v>
      </c>
      <c r="AK76" s="128">
        <v>19.899999999999999</v>
      </c>
    </row>
    <row r="77" spans="1:37" x14ac:dyDescent="0.25">
      <c r="A77" s="4" t="s">
        <v>672</v>
      </c>
      <c r="B77" s="4" t="s">
        <v>670</v>
      </c>
      <c r="C77" s="5">
        <v>44782</v>
      </c>
      <c r="D77" s="6">
        <v>0.62222222222222223</v>
      </c>
      <c r="E77" s="4">
        <v>9.9</v>
      </c>
      <c r="F77" s="4" t="s">
        <v>21</v>
      </c>
      <c r="G77" s="4" t="s">
        <v>531</v>
      </c>
      <c r="H77" s="4" t="s">
        <v>671</v>
      </c>
      <c r="I77" s="7">
        <v>46022</v>
      </c>
      <c r="J77" s="7">
        <v>46022</v>
      </c>
      <c r="K77" s="4" t="s">
        <v>16</v>
      </c>
      <c r="L77" s="4" t="s">
        <v>16</v>
      </c>
      <c r="M77" s="4" t="s">
        <v>423</v>
      </c>
      <c r="N77" s="4" t="s">
        <v>16</v>
      </c>
      <c r="O77" s="47">
        <v>0</v>
      </c>
      <c r="P77" s="4">
        <v>-1.1200000000000001</v>
      </c>
      <c r="Q77" s="9">
        <v>0</v>
      </c>
      <c r="R77" s="9">
        <v>459473.15704881464</v>
      </c>
      <c r="S77" s="9">
        <v>0</v>
      </c>
      <c r="T77" s="9">
        <v>667975.46071520657</v>
      </c>
      <c r="U77" s="9">
        <v>1521388.3015303449</v>
      </c>
      <c r="V77" s="9">
        <v>-133790.94193709979</v>
      </c>
      <c r="W77" s="9">
        <v>1521388.3015303449</v>
      </c>
      <c r="X77" s="9">
        <v>0</v>
      </c>
      <c r="Y77" s="9">
        <v>190981882.76379448</v>
      </c>
      <c r="Z77" s="9">
        <v>190522409.60674566</v>
      </c>
      <c r="AA77" s="9">
        <v>191190385.06746086</v>
      </c>
      <c r="AB77" s="9">
        <v>192043797.90827599</v>
      </c>
      <c r="AC77" s="9">
        <v>190388618.66480857</v>
      </c>
      <c r="AD77" s="9">
        <v>192043797.90827599</v>
      </c>
      <c r="AE77" s="9">
        <v>190522409.60674566</v>
      </c>
      <c r="AF77" s="9">
        <v>1108305715.8472474</v>
      </c>
      <c r="AG77" s="9">
        <v>2</v>
      </c>
      <c r="AK77" s="128">
        <v>19.899999999999999</v>
      </c>
    </row>
    <row r="78" spans="1:37" x14ac:dyDescent="0.25">
      <c r="A78" s="36" t="s">
        <v>695</v>
      </c>
      <c r="B78" s="36" t="s">
        <v>696</v>
      </c>
      <c r="C78" s="37">
        <v>44589</v>
      </c>
      <c r="D78" s="38">
        <v>0.78472222222222221</v>
      </c>
      <c r="E78" s="36">
        <v>250</v>
      </c>
      <c r="F78" s="36" t="s">
        <v>21</v>
      </c>
      <c r="G78" s="36" t="s">
        <v>516</v>
      </c>
      <c r="H78" s="36" t="s">
        <v>697</v>
      </c>
      <c r="I78" s="39">
        <v>45657</v>
      </c>
      <c r="J78" s="39">
        <v>45657</v>
      </c>
      <c r="K78" s="36" t="s">
        <v>16</v>
      </c>
      <c r="L78" s="36" t="s">
        <v>18</v>
      </c>
      <c r="M78" s="36" t="s">
        <v>423</v>
      </c>
      <c r="N78" s="36" t="s">
        <v>16</v>
      </c>
      <c r="O78" s="48">
        <v>8000000000</v>
      </c>
      <c r="P78" s="36">
        <v>-30.53</v>
      </c>
      <c r="Q78" s="41">
        <v>0</v>
      </c>
      <c r="R78" s="41">
        <v>513690.98958057479</v>
      </c>
      <c r="S78" s="41">
        <v>0</v>
      </c>
      <c r="T78" s="41">
        <v>746796.56507960078</v>
      </c>
      <c r="U78" s="41">
        <v>1700912.1211109252</v>
      </c>
      <c r="V78" s="41">
        <v>-161462.80109045279</v>
      </c>
      <c r="W78" s="41">
        <v>1700912.1211109252</v>
      </c>
      <c r="X78" s="41">
        <v>0</v>
      </c>
      <c r="Y78" s="41">
        <v>191036100.59632623</v>
      </c>
      <c r="Z78" s="41">
        <v>190522409.60674566</v>
      </c>
      <c r="AA78" s="41">
        <v>191269206.17182526</v>
      </c>
      <c r="AB78" s="41">
        <v>192223321.72785658</v>
      </c>
      <c r="AC78" s="41">
        <v>190360946.80565521</v>
      </c>
      <c r="AD78" s="41">
        <v>192223321.72785658</v>
      </c>
      <c r="AE78" s="41">
        <v>190522409.60674566</v>
      </c>
      <c r="AF78" s="41">
        <v>1108680368.654361</v>
      </c>
      <c r="AG78" s="41">
        <v>1</v>
      </c>
      <c r="AK78" s="128">
        <v>49.9</v>
      </c>
    </row>
    <row r="79" spans="1:37" x14ac:dyDescent="0.25">
      <c r="A79" s="4" t="s">
        <v>698</v>
      </c>
      <c r="B79" s="4" t="s">
        <v>696</v>
      </c>
      <c r="C79" s="5">
        <v>44589</v>
      </c>
      <c r="D79" s="6">
        <v>0.78472222222222221</v>
      </c>
      <c r="E79" s="4">
        <v>250</v>
      </c>
      <c r="F79" s="4" t="s">
        <v>21</v>
      </c>
      <c r="G79" s="4" t="s">
        <v>519</v>
      </c>
      <c r="H79" s="4" t="s">
        <v>697</v>
      </c>
      <c r="I79" s="7">
        <v>45657</v>
      </c>
      <c r="J79" s="7">
        <v>45657</v>
      </c>
      <c r="K79" s="4" t="s">
        <v>16</v>
      </c>
      <c r="L79" s="4" t="s">
        <v>18</v>
      </c>
      <c r="M79" s="4" t="s">
        <v>423</v>
      </c>
      <c r="N79" s="4" t="s">
        <v>16</v>
      </c>
      <c r="O79" s="47">
        <v>8000000000</v>
      </c>
      <c r="P79" s="4">
        <v>-29.33</v>
      </c>
      <c r="Q79" s="9">
        <v>0</v>
      </c>
      <c r="R79" s="9">
        <v>513690.98958057479</v>
      </c>
      <c r="S79" s="9">
        <v>0</v>
      </c>
      <c r="T79" s="9">
        <v>746796.56507960078</v>
      </c>
      <c r="U79" s="9">
        <v>1700912.1211109252</v>
      </c>
      <c r="V79" s="9">
        <v>-155116.40864667471</v>
      </c>
      <c r="W79" s="9">
        <v>1700912.1211109252</v>
      </c>
      <c r="X79" s="9">
        <v>0</v>
      </c>
      <c r="Y79" s="9">
        <v>191036100.59632623</v>
      </c>
      <c r="Z79" s="9">
        <v>190522409.60674566</v>
      </c>
      <c r="AA79" s="9">
        <v>191269206.17182526</v>
      </c>
      <c r="AB79" s="9">
        <v>192223321.72785658</v>
      </c>
      <c r="AC79" s="9">
        <v>190367293.19809899</v>
      </c>
      <c r="AD79" s="9">
        <v>192223321.72785658</v>
      </c>
      <c r="AE79" s="9">
        <v>190522409.60674566</v>
      </c>
      <c r="AF79" s="9">
        <v>1108686715.0468049</v>
      </c>
      <c r="AG79" s="9">
        <v>1</v>
      </c>
      <c r="AK79" s="128">
        <v>49.9</v>
      </c>
    </row>
    <row r="80" spans="1:37" x14ac:dyDescent="0.25">
      <c r="A80" s="36" t="s">
        <v>663</v>
      </c>
      <c r="B80" s="36" t="s">
        <v>664</v>
      </c>
      <c r="C80" s="37">
        <v>44776</v>
      </c>
      <c r="D80" s="38">
        <v>0.68888888888888899</v>
      </c>
      <c r="E80" s="36">
        <v>10</v>
      </c>
      <c r="F80" s="36" t="s">
        <v>21</v>
      </c>
      <c r="G80" s="36" t="s">
        <v>665</v>
      </c>
      <c r="H80" s="36" t="s">
        <v>666</v>
      </c>
      <c r="I80" s="39">
        <v>45657</v>
      </c>
      <c r="J80" s="39">
        <v>45657</v>
      </c>
      <c r="K80" s="36" t="s">
        <v>16</v>
      </c>
      <c r="L80" s="36" t="s">
        <v>16</v>
      </c>
      <c r="M80" s="36" t="s">
        <v>423</v>
      </c>
      <c r="N80" s="36" t="s">
        <v>16</v>
      </c>
      <c r="O80" s="48">
        <v>0</v>
      </c>
      <c r="P80" s="36">
        <v>-1.18</v>
      </c>
      <c r="Q80" s="41">
        <v>0</v>
      </c>
      <c r="R80" s="41">
        <v>513690.98958057462</v>
      </c>
      <c r="S80" s="41">
        <v>0</v>
      </c>
      <c r="T80" s="41">
        <v>746796.56507960102</v>
      </c>
      <c r="U80" s="41">
        <v>1700912.1211109259</v>
      </c>
      <c r="V80" s="41">
        <v>-156015.48090954329</v>
      </c>
      <c r="W80" s="41">
        <v>1700912.1211109259</v>
      </c>
      <c r="X80" s="41">
        <v>0</v>
      </c>
      <c r="Y80" s="41">
        <v>191036100.59632623</v>
      </c>
      <c r="Z80" s="41">
        <v>190522409.60674566</v>
      </c>
      <c r="AA80" s="41">
        <v>191269206.17182526</v>
      </c>
      <c r="AB80" s="41">
        <v>192223321.72785658</v>
      </c>
      <c r="AC80" s="41">
        <v>190366394.1258361</v>
      </c>
      <c r="AD80" s="41">
        <v>192223321.72785658</v>
      </c>
      <c r="AE80" s="41">
        <v>190522409.60674566</v>
      </c>
      <c r="AF80" s="41">
        <v>1108685815.9745419</v>
      </c>
      <c r="AG80" s="41">
        <v>1</v>
      </c>
      <c r="AK80" s="128">
        <v>19.899999999999999</v>
      </c>
    </row>
    <row r="81" spans="1:37" x14ac:dyDescent="0.25">
      <c r="A81" s="4" t="s">
        <v>667</v>
      </c>
      <c r="B81" s="4" t="s">
        <v>664</v>
      </c>
      <c r="C81" s="5">
        <v>44776</v>
      </c>
      <c r="D81" s="6">
        <v>0.68888888888888899</v>
      </c>
      <c r="E81" s="4">
        <v>10</v>
      </c>
      <c r="F81" s="4" t="s">
        <v>21</v>
      </c>
      <c r="G81" s="4" t="s">
        <v>668</v>
      </c>
      <c r="H81" s="4" t="s">
        <v>666</v>
      </c>
      <c r="I81" s="7">
        <v>45657</v>
      </c>
      <c r="J81" s="7">
        <v>45657</v>
      </c>
      <c r="K81" s="4" t="s">
        <v>16</v>
      </c>
      <c r="L81" s="4" t="s">
        <v>16</v>
      </c>
      <c r="M81" s="4" t="s">
        <v>423</v>
      </c>
      <c r="N81" s="4" t="s">
        <v>16</v>
      </c>
      <c r="O81" s="47">
        <v>0</v>
      </c>
      <c r="P81" s="4">
        <v>-1.18</v>
      </c>
      <c r="Q81" s="9">
        <v>0</v>
      </c>
      <c r="R81" s="9">
        <v>513690.98958057462</v>
      </c>
      <c r="S81" s="9">
        <v>0</v>
      </c>
      <c r="T81" s="9">
        <v>746796.56507960102</v>
      </c>
      <c r="U81" s="9">
        <v>1700912.1211109259</v>
      </c>
      <c r="V81" s="9">
        <v>-156015.48090954329</v>
      </c>
      <c r="W81" s="9">
        <v>1700912.1211109259</v>
      </c>
      <c r="X81" s="9">
        <v>0</v>
      </c>
      <c r="Y81" s="9">
        <v>191036100.59632623</v>
      </c>
      <c r="Z81" s="9">
        <v>190522409.60674566</v>
      </c>
      <c r="AA81" s="9">
        <v>191269206.17182526</v>
      </c>
      <c r="AB81" s="9">
        <v>192223321.72785658</v>
      </c>
      <c r="AC81" s="9">
        <v>190366394.1258361</v>
      </c>
      <c r="AD81" s="9">
        <v>192223321.72785658</v>
      </c>
      <c r="AE81" s="9">
        <v>190522409.60674566</v>
      </c>
      <c r="AF81" s="9">
        <v>1108685815.9745419</v>
      </c>
      <c r="AG81" s="9">
        <v>1</v>
      </c>
      <c r="AK81" s="128">
        <v>19.899999999999999</v>
      </c>
    </row>
    <row r="82" spans="1:37" x14ac:dyDescent="0.25">
      <c r="A82" s="36" t="s">
        <v>503</v>
      </c>
      <c r="B82" s="36" t="s">
        <v>504</v>
      </c>
      <c r="C82" s="37">
        <v>44757</v>
      </c>
      <c r="D82" s="38">
        <v>0.79305555555555562</v>
      </c>
      <c r="E82" s="36">
        <v>9.9</v>
      </c>
      <c r="F82" s="36" t="s">
        <v>21</v>
      </c>
      <c r="G82" s="36" t="s">
        <v>448</v>
      </c>
      <c r="H82" s="36" t="s">
        <v>505</v>
      </c>
      <c r="I82" s="39">
        <v>45869</v>
      </c>
      <c r="J82" s="39">
        <v>45869</v>
      </c>
      <c r="K82" s="36" t="s">
        <v>16</v>
      </c>
      <c r="L82" s="36" t="s">
        <v>16</v>
      </c>
      <c r="M82" s="36" t="s">
        <v>423</v>
      </c>
      <c r="N82" s="36" t="s">
        <v>16</v>
      </c>
      <c r="O82" s="48">
        <v>0</v>
      </c>
      <c r="P82" s="36">
        <v>-0.33613999999999999</v>
      </c>
      <c r="Q82" s="41">
        <v>0</v>
      </c>
      <c r="R82" s="41">
        <v>459473.15704881464</v>
      </c>
      <c r="S82" s="41">
        <v>0</v>
      </c>
      <c r="T82" s="41">
        <v>667975.46071520657</v>
      </c>
      <c r="U82" s="41">
        <v>1521388.3015303449</v>
      </c>
      <c r="V82" s="41">
        <v>-40154.006448872075</v>
      </c>
      <c r="W82" s="41">
        <v>1521388.3015303449</v>
      </c>
      <c r="X82" s="41">
        <v>0</v>
      </c>
      <c r="Y82" s="41">
        <v>190981882.76379448</v>
      </c>
      <c r="Z82" s="41">
        <v>190522409.60674566</v>
      </c>
      <c r="AA82" s="41">
        <v>191190385.06746086</v>
      </c>
      <c r="AB82" s="41">
        <v>192043797.90827599</v>
      </c>
      <c r="AC82" s="41">
        <v>190482255.6002968</v>
      </c>
      <c r="AD82" s="41">
        <v>192043797.90827599</v>
      </c>
      <c r="AE82" s="41">
        <v>190522409.60674566</v>
      </c>
      <c r="AF82" s="41">
        <v>1108399352.7827356</v>
      </c>
      <c r="AG82" s="41">
        <v>2</v>
      </c>
      <c r="AK82" s="128">
        <v>19.899999999999999</v>
      </c>
    </row>
    <row r="83" spans="1:37" x14ac:dyDescent="0.25">
      <c r="A83" s="4" t="s">
        <v>506</v>
      </c>
      <c r="B83" s="4" t="s">
        <v>507</v>
      </c>
      <c r="C83" s="5">
        <v>44757</v>
      </c>
      <c r="D83" s="6">
        <v>0.39374999999999999</v>
      </c>
      <c r="E83" s="4">
        <v>200</v>
      </c>
      <c r="F83" s="4" t="s">
        <v>21</v>
      </c>
      <c r="G83" s="4" t="s">
        <v>425</v>
      </c>
      <c r="H83" s="4" t="s">
        <v>508</v>
      </c>
      <c r="I83" s="7">
        <v>46022</v>
      </c>
      <c r="J83" s="7">
        <v>46022</v>
      </c>
      <c r="K83" s="4" t="s">
        <v>16</v>
      </c>
      <c r="L83" s="4" t="s">
        <v>16</v>
      </c>
      <c r="M83" s="4" t="s">
        <v>423</v>
      </c>
      <c r="N83" s="4" t="s">
        <v>16</v>
      </c>
      <c r="O83" s="47">
        <v>0</v>
      </c>
      <c r="P83" s="4">
        <v>-11.526999999999999</v>
      </c>
      <c r="Q83" s="9">
        <v>0</v>
      </c>
      <c r="R83" s="9">
        <v>459473.15704881452</v>
      </c>
      <c r="S83" s="9">
        <v>0</v>
      </c>
      <c r="T83" s="9">
        <v>667975.46071520646</v>
      </c>
      <c r="U83" s="9">
        <v>1521388.3015303449</v>
      </c>
      <c r="V83" s="9">
        <v>-68160.094010350876</v>
      </c>
      <c r="W83" s="9">
        <v>1521388.3015303449</v>
      </c>
      <c r="X83" s="9">
        <v>0</v>
      </c>
      <c r="Y83" s="9">
        <v>190981882.76379448</v>
      </c>
      <c r="Z83" s="9">
        <v>190522409.60674566</v>
      </c>
      <c r="AA83" s="9">
        <v>191190385.06746086</v>
      </c>
      <c r="AB83" s="9">
        <v>192043797.90827599</v>
      </c>
      <c r="AC83" s="9">
        <v>190454249.51273531</v>
      </c>
      <c r="AD83" s="9">
        <v>192043797.90827599</v>
      </c>
      <c r="AE83" s="9">
        <v>190522409.60674566</v>
      </c>
      <c r="AF83" s="9">
        <v>1108371346.695174</v>
      </c>
      <c r="AG83" s="9">
        <v>2</v>
      </c>
      <c r="AK83" s="128">
        <v>19.899999999999999</v>
      </c>
    </row>
    <row r="84" spans="1:37" x14ac:dyDescent="0.25">
      <c r="A84" s="36" t="s">
        <v>509</v>
      </c>
      <c r="B84" s="36" t="s">
        <v>507</v>
      </c>
      <c r="C84" s="37">
        <v>44757</v>
      </c>
      <c r="D84" s="38">
        <v>0.39374999999999999</v>
      </c>
      <c r="E84" s="36">
        <v>200</v>
      </c>
      <c r="F84" s="36" t="s">
        <v>21</v>
      </c>
      <c r="G84" s="36" t="s">
        <v>430</v>
      </c>
      <c r="H84" s="36" t="s">
        <v>508</v>
      </c>
      <c r="I84" s="39">
        <v>46022</v>
      </c>
      <c r="J84" s="39">
        <v>46022</v>
      </c>
      <c r="K84" s="36" t="s">
        <v>16</v>
      </c>
      <c r="L84" s="36" t="s">
        <v>16</v>
      </c>
      <c r="M84" s="36" t="s">
        <v>423</v>
      </c>
      <c r="N84" s="36" t="s">
        <v>16</v>
      </c>
      <c r="O84" s="48">
        <v>0</v>
      </c>
      <c r="P84" s="36">
        <v>-11.069000000000001</v>
      </c>
      <c r="Q84" s="41">
        <v>0</v>
      </c>
      <c r="R84" s="41">
        <v>459473.15704881452</v>
      </c>
      <c r="S84" s="41">
        <v>0</v>
      </c>
      <c r="T84" s="41">
        <v>667975.46071520646</v>
      </c>
      <c r="U84" s="41">
        <v>1521388.3015303449</v>
      </c>
      <c r="V84" s="41">
        <v>-65451.902541908043</v>
      </c>
      <c r="W84" s="41">
        <v>1521388.3015303449</v>
      </c>
      <c r="X84" s="41">
        <v>0</v>
      </c>
      <c r="Y84" s="41">
        <v>190981882.76379448</v>
      </c>
      <c r="Z84" s="41">
        <v>190522409.60674566</v>
      </c>
      <c r="AA84" s="41">
        <v>191190385.06746086</v>
      </c>
      <c r="AB84" s="41">
        <v>192043797.90827599</v>
      </c>
      <c r="AC84" s="41">
        <v>190456957.70420375</v>
      </c>
      <c r="AD84" s="41">
        <v>192043797.90827599</v>
      </c>
      <c r="AE84" s="41">
        <v>190522409.60674566</v>
      </c>
      <c r="AF84" s="41">
        <v>1108374054.8866425</v>
      </c>
      <c r="AG84" s="41">
        <v>2</v>
      </c>
      <c r="AK84" s="128">
        <v>19.899999999999999</v>
      </c>
    </row>
    <row r="85" spans="1:37" x14ac:dyDescent="0.25">
      <c r="A85" s="4" t="s">
        <v>686</v>
      </c>
      <c r="B85" s="4" t="s">
        <v>687</v>
      </c>
      <c r="C85" s="5">
        <v>44792</v>
      </c>
      <c r="D85" s="6">
        <v>0.88958333333333339</v>
      </c>
      <c r="E85" s="4">
        <v>50</v>
      </c>
      <c r="F85" s="4" t="s">
        <v>21</v>
      </c>
      <c r="G85" s="4" t="s">
        <v>619</v>
      </c>
      <c r="H85" s="4" t="s">
        <v>688</v>
      </c>
      <c r="I85" s="7">
        <v>45657</v>
      </c>
      <c r="J85" s="7">
        <v>45657</v>
      </c>
      <c r="K85" s="4" t="s">
        <v>16</v>
      </c>
      <c r="L85" s="4" t="s">
        <v>16</v>
      </c>
      <c r="M85" s="4" t="s">
        <v>423</v>
      </c>
      <c r="N85" s="4" t="s">
        <v>16</v>
      </c>
      <c r="O85" s="47">
        <v>0</v>
      </c>
      <c r="P85" s="4">
        <v>-0.39</v>
      </c>
      <c r="Q85" s="9">
        <v>0</v>
      </c>
      <c r="R85" s="9">
        <v>513690.98958057474</v>
      </c>
      <c r="S85" s="9">
        <v>0</v>
      </c>
      <c r="T85" s="9">
        <v>746796.56507960102</v>
      </c>
      <c r="U85" s="9">
        <v>1700912.1211109257</v>
      </c>
      <c r="V85" s="9">
        <v>-10312.887721139305</v>
      </c>
      <c r="W85" s="9">
        <v>1700912.1211109257</v>
      </c>
      <c r="X85" s="9">
        <v>0</v>
      </c>
      <c r="Y85" s="9">
        <v>191036100.59632623</v>
      </c>
      <c r="Z85" s="9">
        <v>190522409.60674566</v>
      </c>
      <c r="AA85" s="9">
        <v>191269206.17182526</v>
      </c>
      <c r="AB85" s="9">
        <v>192223321.72785658</v>
      </c>
      <c r="AC85" s="9">
        <v>190512096.71902451</v>
      </c>
      <c r="AD85" s="9">
        <v>192223321.72785658</v>
      </c>
      <c r="AE85" s="9">
        <v>190522409.60674566</v>
      </c>
      <c r="AF85" s="9">
        <v>1108831518.5677304</v>
      </c>
      <c r="AG85" s="9">
        <v>1</v>
      </c>
      <c r="AK85" s="128">
        <v>19.899999999999999</v>
      </c>
    </row>
    <row r="86" spans="1:37" x14ac:dyDescent="0.25">
      <c r="A86" s="36" t="s">
        <v>689</v>
      </c>
      <c r="B86" s="36" t="s">
        <v>687</v>
      </c>
      <c r="C86" s="37">
        <v>44792</v>
      </c>
      <c r="D86" s="38">
        <v>0.88958333333333339</v>
      </c>
      <c r="E86" s="36">
        <v>50</v>
      </c>
      <c r="F86" s="36" t="s">
        <v>21</v>
      </c>
      <c r="G86" s="36" t="s">
        <v>690</v>
      </c>
      <c r="H86" s="36" t="s">
        <v>688</v>
      </c>
      <c r="I86" s="39">
        <v>45657</v>
      </c>
      <c r="J86" s="39">
        <v>45657</v>
      </c>
      <c r="K86" s="36" t="s">
        <v>16</v>
      </c>
      <c r="L86" s="36" t="s">
        <v>16</v>
      </c>
      <c r="M86" s="36" t="s">
        <v>423</v>
      </c>
      <c r="N86" s="36" t="s">
        <v>16</v>
      </c>
      <c r="O86" s="48">
        <v>0</v>
      </c>
      <c r="P86" s="36">
        <v>-0.43</v>
      </c>
      <c r="Q86" s="41">
        <v>0</v>
      </c>
      <c r="R86" s="41">
        <v>513690.98958057474</v>
      </c>
      <c r="S86" s="41">
        <v>0</v>
      </c>
      <c r="T86" s="41">
        <v>746796.56507960102</v>
      </c>
      <c r="U86" s="41">
        <v>1700912.1211109257</v>
      </c>
      <c r="V86" s="41">
        <v>-11370.619795102308</v>
      </c>
      <c r="W86" s="41">
        <v>1700912.1211109257</v>
      </c>
      <c r="X86" s="41">
        <v>0</v>
      </c>
      <c r="Y86" s="41">
        <v>191036100.59632623</v>
      </c>
      <c r="Z86" s="41">
        <v>190522409.60674566</v>
      </c>
      <c r="AA86" s="41">
        <v>191269206.17182526</v>
      </c>
      <c r="AB86" s="41">
        <v>192223321.72785658</v>
      </c>
      <c r="AC86" s="41">
        <v>190511038.98695055</v>
      </c>
      <c r="AD86" s="41">
        <v>192223321.72785658</v>
      </c>
      <c r="AE86" s="41">
        <v>190522409.60674566</v>
      </c>
      <c r="AF86" s="41">
        <v>1108830460.8356564</v>
      </c>
      <c r="AG86" s="41">
        <v>1</v>
      </c>
      <c r="AK86" s="128">
        <v>19.899999999999999</v>
      </c>
    </row>
    <row r="87" spans="1:37" x14ac:dyDescent="0.25">
      <c r="A87" s="4" t="s">
        <v>706</v>
      </c>
      <c r="B87" s="4" t="s">
        <v>707</v>
      </c>
      <c r="C87" s="5">
        <v>44720</v>
      </c>
      <c r="D87" s="6">
        <v>0.49513888888888885</v>
      </c>
      <c r="E87" s="4">
        <v>7</v>
      </c>
      <c r="F87" s="4" t="s">
        <v>21</v>
      </c>
      <c r="G87" s="4" t="s">
        <v>708</v>
      </c>
      <c r="H87" s="4" t="s">
        <v>709</v>
      </c>
      <c r="I87" s="7">
        <v>45869</v>
      </c>
      <c r="J87" s="7">
        <v>45869</v>
      </c>
      <c r="K87" s="4" t="s">
        <v>16</v>
      </c>
      <c r="L87" s="4" t="s">
        <v>16</v>
      </c>
      <c r="M87" s="4" t="s">
        <v>423</v>
      </c>
      <c r="N87" s="4" t="s">
        <v>16</v>
      </c>
      <c r="O87" s="47">
        <v>0</v>
      </c>
      <c r="P87" s="4">
        <v>-0.56999999999999995</v>
      </c>
      <c r="Q87" s="9">
        <v>0</v>
      </c>
      <c r="R87" s="9">
        <v>459473.15704881458</v>
      </c>
      <c r="S87" s="9">
        <v>0</v>
      </c>
      <c r="T87" s="9">
        <v>667975.46071520669</v>
      </c>
      <c r="U87" s="9">
        <v>1521388.3015303449</v>
      </c>
      <c r="V87" s="9">
        <v>-96298.760886614022</v>
      </c>
      <c r="W87" s="9">
        <v>1521388.3015303449</v>
      </c>
      <c r="X87" s="9">
        <v>0</v>
      </c>
      <c r="Y87" s="9">
        <v>190981882.76379448</v>
      </c>
      <c r="Z87" s="9">
        <v>190522409.60674566</v>
      </c>
      <c r="AA87" s="9">
        <v>191190385.06746086</v>
      </c>
      <c r="AB87" s="9">
        <v>192043797.90827599</v>
      </c>
      <c r="AC87" s="9">
        <v>190426110.84585905</v>
      </c>
      <c r="AD87" s="9">
        <v>192043797.90827599</v>
      </c>
      <c r="AE87" s="9">
        <v>190522409.60674566</v>
      </c>
      <c r="AF87" s="9">
        <v>1108343208.0282979</v>
      </c>
      <c r="AG87" s="9">
        <v>2</v>
      </c>
      <c r="AK87" s="128">
        <v>19.899999999999999</v>
      </c>
    </row>
    <row r="88" spans="1:37" x14ac:dyDescent="0.25">
      <c r="A88" s="36" t="s">
        <v>710</v>
      </c>
      <c r="B88" s="36" t="s">
        <v>707</v>
      </c>
      <c r="C88" s="37">
        <v>44720</v>
      </c>
      <c r="D88" s="38">
        <v>0.49513888888888885</v>
      </c>
      <c r="E88" s="36">
        <v>7</v>
      </c>
      <c r="F88" s="36" t="s">
        <v>21</v>
      </c>
      <c r="G88" s="36" t="s">
        <v>711</v>
      </c>
      <c r="H88" s="36" t="s">
        <v>709</v>
      </c>
      <c r="I88" s="39">
        <v>45869</v>
      </c>
      <c r="J88" s="39">
        <v>45869</v>
      </c>
      <c r="K88" s="36" t="s">
        <v>16</v>
      </c>
      <c r="L88" s="36" t="s">
        <v>16</v>
      </c>
      <c r="M88" s="36" t="s">
        <v>423</v>
      </c>
      <c r="N88" s="36" t="s">
        <v>16</v>
      </c>
      <c r="O88" s="48">
        <v>0</v>
      </c>
      <c r="P88" s="36">
        <v>-0.6</v>
      </c>
      <c r="Q88" s="41">
        <v>0</v>
      </c>
      <c r="R88" s="41">
        <v>459473.15704881458</v>
      </c>
      <c r="S88" s="41">
        <v>0</v>
      </c>
      <c r="T88" s="41">
        <v>667975.46071520669</v>
      </c>
      <c r="U88" s="41">
        <v>1521388.3015303449</v>
      </c>
      <c r="V88" s="41">
        <v>-101367.11672275164</v>
      </c>
      <c r="W88" s="41">
        <v>1521388.3015303449</v>
      </c>
      <c r="X88" s="41">
        <v>0</v>
      </c>
      <c r="Y88" s="41">
        <v>190981882.76379448</v>
      </c>
      <c r="Z88" s="41">
        <v>190522409.60674566</v>
      </c>
      <c r="AA88" s="41">
        <v>191190385.06746086</v>
      </c>
      <c r="AB88" s="41">
        <v>192043797.90827599</v>
      </c>
      <c r="AC88" s="41">
        <v>190421042.4900229</v>
      </c>
      <c r="AD88" s="41">
        <v>192043797.90827599</v>
      </c>
      <c r="AE88" s="41">
        <v>190522409.60674566</v>
      </c>
      <c r="AF88" s="41">
        <v>1108338139.6724617</v>
      </c>
      <c r="AG88" s="41">
        <v>2</v>
      </c>
      <c r="AK88" s="128">
        <v>9.9</v>
      </c>
    </row>
    <row r="89" spans="1:37" x14ac:dyDescent="0.25">
      <c r="A89" s="4" t="s">
        <v>510</v>
      </c>
      <c r="B89" s="4" t="s">
        <v>511</v>
      </c>
      <c r="C89" s="5">
        <v>44790</v>
      </c>
      <c r="D89" s="6">
        <v>0.50555555555555554</v>
      </c>
      <c r="E89" s="4">
        <v>250</v>
      </c>
      <c r="F89" s="4" t="s">
        <v>21</v>
      </c>
      <c r="G89" s="4" t="s">
        <v>425</v>
      </c>
      <c r="H89" s="4" t="s">
        <v>512</v>
      </c>
      <c r="I89" s="7">
        <v>46022</v>
      </c>
      <c r="J89" s="7">
        <v>46022</v>
      </c>
      <c r="K89" s="4" t="s">
        <v>16</v>
      </c>
      <c r="L89" s="4" t="s">
        <v>16</v>
      </c>
      <c r="M89" s="4" t="s">
        <v>423</v>
      </c>
      <c r="N89" s="4" t="s">
        <v>16</v>
      </c>
      <c r="O89" s="47">
        <v>0</v>
      </c>
      <c r="P89" s="4">
        <v>-33.863869999999999</v>
      </c>
      <c r="Q89" s="9">
        <v>0</v>
      </c>
      <c r="R89" s="9">
        <v>459473.1570488147</v>
      </c>
      <c r="S89" s="9">
        <v>0</v>
      </c>
      <c r="T89" s="9">
        <v>667975.46071520634</v>
      </c>
      <c r="U89" s="9">
        <v>1521388.3015303446</v>
      </c>
      <c r="V89" s="9">
        <v>-160191.86693879074</v>
      </c>
      <c r="W89" s="9">
        <v>1521388.3015303449</v>
      </c>
      <c r="X89" s="9">
        <v>0</v>
      </c>
      <c r="Y89" s="9">
        <v>190981882.76379448</v>
      </c>
      <c r="Z89" s="9">
        <v>190522409.60674566</v>
      </c>
      <c r="AA89" s="9">
        <v>191190385.06746086</v>
      </c>
      <c r="AB89" s="9">
        <v>192043797.90827599</v>
      </c>
      <c r="AC89" s="9">
        <v>190362217.73980686</v>
      </c>
      <c r="AD89" s="9">
        <v>192043797.90827599</v>
      </c>
      <c r="AE89" s="9">
        <v>190522409.60674566</v>
      </c>
      <c r="AF89" s="9">
        <v>1108279314.9222457</v>
      </c>
      <c r="AG89" s="9">
        <v>2</v>
      </c>
      <c r="AK89" s="128">
        <v>39.9</v>
      </c>
    </row>
    <row r="90" spans="1:37" x14ac:dyDescent="0.25">
      <c r="A90" s="36" t="s">
        <v>513</v>
      </c>
      <c r="B90" s="36" t="s">
        <v>511</v>
      </c>
      <c r="C90" s="37">
        <v>44790</v>
      </c>
      <c r="D90" s="38">
        <v>0.50555555555555554</v>
      </c>
      <c r="E90" s="36">
        <v>250</v>
      </c>
      <c r="F90" s="36" t="s">
        <v>21</v>
      </c>
      <c r="G90" s="36" t="s">
        <v>430</v>
      </c>
      <c r="H90" s="36" t="s">
        <v>512</v>
      </c>
      <c r="I90" s="39">
        <v>46022</v>
      </c>
      <c r="J90" s="39">
        <v>46022</v>
      </c>
      <c r="K90" s="36" t="s">
        <v>16</v>
      </c>
      <c r="L90" s="36" t="s">
        <v>16</v>
      </c>
      <c r="M90" s="36" t="s">
        <v>423</v>
      </c>
      <c r="N90" s="36" t="s">
        <v>16</v>
      </c>
      <c r="O90" s="48">
        <v>0</v>
      </c>
      <c r="P90" s="36">
        <v>-24.893350000000002</v>
      </c>
      <c r="Q90" s="41">
        <v>0</v>
      </c>
      <c r="R90" s="41">
        <v>459473.1570488147</v>
      </c>
      <c r="S90" s="41">
        <v>0</v>
      </c>
      <c r="T90" s="41">
        <v>667975.46071520634</v>
      </c>
      <c r="U90" s="41">
        <v>1521388.3015303446</v>
      </c>
      <c r="V90" s="41">
        <v>-117757.13203661441</v>
      </c>
      <c r="W90" s="41">
        <v>1521388.3015303449</v>
      </c>
      <c r="X90" s="41">
        <v>0</v>
      </c>
      <c r="Y90" s="41">
        <v>190981882.76379448</v>
      </c>
      <c r="Z90" s="41">
        <v>190522409.60674566</v>
      </c>
      <c r="AA90" s="41">
        <v>191190385.06746086</v>
      </c>
      <c r="AB90" s="41">
        <v>192043797.90827599</v>
      </c>
      <c r="AC90" s="41">
        <v>190404652.47470903</v>
      </c>
      <c r="AD90" s="41">
        <v>192043797.90827599</v>
      </c>
      <c r="AE90" s="41">
        <v>190522409.60674566</v>
      </c>
      <c r="AF90" s="41">
        <v>1108321749.6571479</v>
      </c>
      <c r="AG90" s="41">
        <v>2</v>
      </c>
      <c r="AK90" s="128">
        <v>9.9</v>
      </c>
    </row>
    <row r="91" spans="1:37" x14ac:dyDescent="0.25">
      <c r="A91" s="4" t="s">
        <v>626</v>
      </c>
      <c r="B91" s="4" t="s">
        <v>627</v>
      </c>
      <c r="C91" s="5">
        <v>44778</v>
      </c>
      <c r="D91" s="6">
        <v>0.50069444444444444</v>
      </c>
      <c r="E91" s="4">
        <v>9.9</v>
      </c>
      <c r="F91" s="4" t="s">
        <v>21</v>
      </c>
      <c r="G91" s="4" t="s">
        <v>472</v>
      </c>
      <c r="H91" s="4" t="s">
        <v>628</v>
      </c>
      <c r="I91" s="7">
        <v>46022</v>
      </c>
      <c r="J91" s="7">
        <v>46022</v>
      </c>
      <c r="K91" s="4" t="s">
        <v>16</v>
      </c>
      <c r="L91" s="4" t="s">
        <v>16</v>
      </c>
      <c r="M91" s="4" t="s">
        <v>423</v>
      </c>
      <c r="N91" s="4" t="s">
        <v>16</v>
      </c>
      <c r="O91" s="47">
        <v>0</v>
      </c>
      <c r="P91" s="4">
        <v>-1.431</v>
      </c>
      <c r="Q91" s="9">
        <v>0</v>
      </c>
      <c r="R91" s="9">
        <v>459473.15704881464</v>
      </c>
      <c r="S91" s="9">
        <v>0</v>
      </c>
      <c r="T91" s="9">
        <v>667975.46071520657</v>
      </c>
      <c r="U91" s="9">
        <v>1521388.3015303449</v>
      </c>
      <c r="V91" s="9">
        <v>-170941.81956427658</v>
      </c>
      <c r="W91" s="9">
        <v>1521388.3015303449</v>
      </c>
      <c r="X91" s="9">
        <v>0</v>
      </c>
      <c r="Y91" s="9">
        <v>190981882.76379448</v>
      </c>
      <c r="Z91" s="9">
        <v>190522409.60674566</v>
      </c>
      <c r="AA91" s="9">
        <v>191190385.06746086</v>
      </c>
      <c r="AB91" s="9">
        <v>192043797.90827599</v>
      </c>
      <c r="AC91" s="9">
        <v>190351467.78718138</v>
      </c>
      <c r="AD91" s="9">
        <v>192043797.90827599</v>
      </c>
      <c r="AE91" s="9">
        <v>190522409.60674566</v>
      </c>
      <c r="AF91" s="9">
        <v>1108268564.9696202</v>
      </c>
      <c r="AG91" s="9">
        <v>2</v>
      </c>
      <c r="AK91" s="128">
        <v>9.9</v>
      </c>
    </row>
    <row r="92" spans="1:37" x14ac:dyDescent="0.25">
      <c r="A92" s="36" t="s">
        <v>629</v>
      </c>
      <c r="B92" s="36" t="s">
        <v>627</v>
      </c>
      <c r="C92" s="37">
        <v>44778</v>
      </c>
      <c r="D92" s="38">
        <v>0.50069444444444444</v>
      </c>
      <c r="E92" s="36">
        <v>9.9</v>
      </c>
      <c r="F92" s="36" t="s">
        <v>21</v>
      </c>
      <c r="G92" s="36" t="s">
        <v>469</v>
      </c>
      <c r="H92" s="36" t="s">
        <v>628</v>
      </c>
      <c r="I92" s="39">
        <v>46022</v>
      </c>
      <c r="J92" s="39">
        <v>46022</v>
      </c>
      <c r="K92" s="36" t="s">
        <v>16</v>
      </c>
      <c r="L92" s="36" t="s">
        <v>16</v>
      </c>
      <c r="M92" s="36" t="s">
        <v>423</v>
      </c>
      <c r="N92" s="36" t="s">
        <v>16</v>
      </c>
      <c r="O92" s="48">
        <v>0</v>
      </c>
      <c r="P92" s="36">
        <v>-1.4177999999999999</v>
      </c>
      <c r="Q92" s="41">
        <v>0</v>
      </c>
      <c r="R92" s="41">
        <v>459473.15704881464</v>
      </c>
      <c r="S92" s="41">
        <v>0</v>
      </c>
      <c r="T92" s="41">
        <v>667975.46071520657</v>
      </c>
      <c r="U92" s="41">
        <v>1521388.3015303449</v>
      </c>
      <c r="V92" s="41">
        <v>-169364.99774858935</v>
      </c>
      <c r="W92" s="41">
        <v>1521388.3015303449</v>
      </c>
      <c r="X92" s="41">
        <v>0</v>
      </c>
      <c r="Y92" s="41">
        <v>190981882.76379448</v>
      </c>
      <c r="Z92" s="41">
        <v>190522409.60674566</v>
      </c>
      <c r="AA92" s="41">
        <v>191190385.06746086</v>
      </c>
      <c r="AB92" s="41">
        <v>192043797.90827599</v>
      </c>
      <c r="AC92" s="41">
        <v>190353044.60899708</v>
      </c>
      <c r="AD92" s="41">
        <v>192043797.90827599</v>
      </c>
      <c r="AE92" s="41">
        <v>190522409.60674566</v>
      </c>
      <c r="AF92" s="41">
        <v>1108270141.791436</v>
      </c>
      <c r="AG92" s="41">
        <v>2</v>
      </c>
      <c r="AK92" s="128">
        <v>90</v>
      </c>
    </row>
    <row r="93" spans="1:37" x14ac:dyDescent="0.25">
      <c r="A93" s="4" t="s">
        <v>577</v>
      </c>
      <c r="B93" s="4" t="s">
        <v>578</v>
      </c>
      <c r="C93" s="5">
        <v>44758</v>
      </c>
      <c r="D93" s="6">
        <v>0.60416666666666663</v>
      </c>
      <c r="E93" s="4">
        <v>50</v>
      </c>
      <c r="F93" s="4" t="s">
        <v>21</v>
      </c>
      <c r="G93" s="4" t="s">
        <v>579</v>
      </c>
      <c r="H93" s="4" t="s">
        <v>580</v>
      </c>
      <c r="I93" s="7">
        <v>46022</v>
      </c>
      <c r="J93" s="7">
        <v>46022</v>
      </c>
      <c r="K93" s="4" t="s">
        <v>16</v>
      </c>
      <c r="L93" s="4" t="s">
        <v>16</v>
      </c>
      <c r="M93" s="4" t="s">
        <v>423</v>
      </c>
      <c r="N93" s="4" t="s">
        <v>16</v>
      </c>
      <c r="O93" s="47">
        <v>0</v>
      </c>
      <c r="P93" s="4">
        <v>-12.418509999999999</v>
      </c>
      <c r="Q93" s="9">
        <v>0</v>
      </c>
      <c r="R93" s="9">
        <v>459473.15704881452</v>
      </c>
      <c r="S93" s="9">
        <v>0</v>
      </c>
      <c r="T93" s="9">
        <v>667975.46071520646</v>
      </c>
      <c r="U93" s="9">
        <v>1521388.3015303449</v>
      </c>
      <c r="V93" s="9">
        <v>-293726.66229495354</v>
      </c>
      <c r="W93" s="9">
        <v>1521388.3015303449</v>
      </c>
      <c r="X93" s="9">
        <v>0</v>
      </c>
      <c r="Y93" s="9">
        <v>190981882.76379448</v>
      </c>
      <c r="Z93" s="9">
        <v>190522409.60674566</v>
      </c>
      <c r="AA93" s="9">
        <v>191190385.06746086</v>
      </c>
      <c r="AB93" s="9">
        <v>192043797.90827599</v>
      </c>
      <c r="AC93" s="9">
        <v>190228682.94445071</v>
      </c>
      <c r="AD93" s="9">
        <v>192043797.90827599</v>
      </c>
      <c r="AE93" s="9">
        <v>190522409.60674566</v>
      </c>
      <c r="AF93" s="9">
        <v>1108145780.1268895</v>
      </c>
      <c r="AG93" s="9">
        <v>2</v>
      </c>
      <c r="AK93" s="128">
        <v>90</v>
      </c>
    </row>
    <row r="94" spans="1:37" x14ac:dyDescent="0.25">
      <c r="A94" s="36" t="s">
        <v>581</v>
      </c>
      <c r="B94" s="36" t="s">
        <v>578</v>
      </c>
      <c r="C94" s="37">
        <v>44758</v>
      </c>
      <c r="D94" s="38">
        <v>0.60416666666666663</v>
      </c>
      <c r="E94" s="36">
        <v>50</v>
      </c>
      <c r="F94" s="36" t="s">
        <v>21</v>
      </c>
      <c r="G94" s="36" t="s">
        <v>582</v>
      </c>
      <c r="H94" s="36" t="s">
        <v>580</v>
      </c>
      <c r="I94" s="39">
        <v>46022</v>
      </c>
      <c r="J94" s="39">
        <v>46022</v>
      </c>
      <c r="K94" s="36" t="s">
        <v>16</v>
      </c>
      <c r="L94" s="36" t="s">
        <v>16</v>
      </c>
      <c r="M94" s="36" t="s">
        <v>423</v>
      </c>
      <c r="N94" s="36" t="s">
        <v>16</v>
      </c>
      <c r="O94" s="48">
        <v>0</v>
      </c>
      <c r="P94" s="36">
        <v>-13.12651</v>
      </c>
      <c r="Q94" s="41">
        <v>0</v>
      </c>
      <c r="R94" s="41">
        <v>459473.15704881452</v>
      </c>
      <c r="S94" s="41">
        <v>0</v>
      </c>
      <c r="T94" s="41">
        <v>667975.46071520646</v>
      </c>
      <c r="U94" s="41">
        <v>1521388.3015303449</v>
      </c>
      <c r="V94" s="41">
        <v>-310472.50997755217</v>
      </c>
      <c r="W94" s="41">
        <v>1521388.3015303449</v>
      </c>
      <c r="X94" s="41">
        <v>0</v>
      </c>
      <c r="Y94" s="41">
        <v>190981882.76379448</v>
      </c>
      <c r="Z94" s="41">
        <v>190522409.60674566</v>
      </c>
      <c r="AA94" s="41">
        <v>191190385.06746086</v>
      </c>
      <c r="AB94" s="41">
        <v>192043797.90827599</v>
      </c>
      <c r="AC94" s="41">
        <v>190211937.09676811</v>
      </c>
      <c r="AD94" s="41">
        <v>192043797.90827599</v>
      </c>
      <c r="AE94" s="41">
        <v>190522409.60674566</v>
      </c>
      <c r="AF94" s="41">
        <v>1108129034.279207</v>
      </c>
      <c r="AG94" s="41">
        <v>2</v>
      </c>
      <c r="AK94" s="128">
        <v>9.9</v>
      </c>
    </row>
    <row r="95" spans="1:37" x14ac:dyDescent="0.25">
      <c r="A95" s="4" t="s">
        <v>630</v>
      </c>
      <c r="B95" s="4" t="s">
        <v>631</v>
      </c>
      <c r="C95" s="5">
        <v>44796</v>
      </c>
      <c r="D95" s="6">
        <v>0.87916666666666676</v>
      </c>
      <c r="E95" s="4">
        <v>9.9</v>
      </c>
      <c r="F95" s="4" t="s">
        <v>21</v>
      </c>
      <c r="G95" s="4" t="s">
        <v>619</v>
      </c>
      <c r="H95" s="4" t="s">
        <v>632</v>
      </c>
      <c r="I95" s="7">
        <v>45657</v>
      </c>
      <c r="J95" s="7">
        <v>45657</v>
      </c>
      <c r="K95" s="4" t="s">
        <v>16</v>
      </c>
      <c r="L95" s="4" t="s">
        <v>16</v>
      </c>
      <c r="M95" s="4" t="s">
        <v>423</v>
      </c>
      <c r="N95" s="4" t="s">
        <v>16</v>
      </c>
      <c r="O95" s="47">
        <v>0</v>
      </c>
      <c r="P95" s="4">
        <v>-0.49</v>
      </c>
      <c r="Q95" s="9">
        <v>0</v>
      </c>
      <c r="R95" s="9">
        <v>513690.98958057474</v>
      </c>
      <c r="S95" s="9">
        <v>0</v>
      </c>
      <c r="T95" s="9">
        <v>746796.56507960113</v>
      </c>
      <c r="U95" s="9">
        <v>1700912.1211109257</v>
      </c>
      <c r="V95" s="9">
        <v>-65440.494474983934</v>
      </c>
      <c r="W95" s="9">
        <v>1700912.1211109257</v>
      </c>
      <c r="X95" s="9">
        <v>0</v>
      </c>
      <c r="Y95" s="9">
        <v>191036100.59632623</v>
      </c>
      <c r="Z95" s="9">
        <v>190522409.60674566</v>
      </c>
      <c r="AA95" s="9">
        <v>191269206.17182526</v>
      </c>
      <c r="AB95" s="9">
        <v>192223321.72785658</v>
      </c>
      <c r="AC95" s="9">
        <v>190456969.11227068</v>
      </c>
      <c r="AD95" s="9">
        <v>192223321.72785658</v>
      </c>
      <c r="AE95" s="9">
        <v>190522409.60674566</v>
      </c>
      <c r="AF95" s="9">
        <v>1108776390.9609766</v>
      </c>
      <c r="AG95" s="9">
        <v>1</v>
      </c>
      <c r="AK95" s="128">
        <v>9.9</v>
      </c>
    </row>
    <row r="96" spans="1:37" x14ac:dyDescent="0.25">
      <c r="A96" s="36" t="s">
        <v>633</v>
      </c>
      <c r="B96" s="36" t="s">
        <v>631</v>
      </c>
      <c r="C96" s="37">
        <v>44796</v>
      </c>
      <c r="D96" s="38">
        <v>0.87916666666666676</v>
      </c>
      <c r="E96" s="36">
        <v>9.9</v>
      </c>
      <c r="F96" s="36" t="s">
        <v>21</v>
      </c>
      <c r="G96" s="36" t="s">
        <v>546</v>
      </c>
      <c r="H96" s="36" t="s">
        <v>632</v>
      </c>
      <c r="I96" s="39">
        <v>45657</v>
      </c>
      <c r="J96" s="39">
        <v>45657</v>
      </c>
      <c r="K96" s="36" t="s">
        <v>16</v>
      </c>
      <c r="L96" s="36" t="s">
        <v>16</v>
      </c>
      <c r="M96" s="36" t="s">
        <v>423</v>
      </c>
      <c r="N96" s="36" t="s">
        <v>16</v>
      </c>
      <c r="O96" s="48">
        <v>0</v>
      </c>
      <c r="P96" s="36">
        <v>-0.5</v>
      </c>
      <c r="Q96" s="41">
        <v>0</v>
      </c>
      <c r="R96" s="41">
        <v>513690.98958057474</v>
      </c>
      <c r="S96" s="41">
        <v>0</v>
      </c>
      <c r="T96" s="41">
        <v>746796.56507960113</v>
      </c>
      <c r="U96" s="41">
        <v>1700912.1211109257</v>
      </c>
      <c r="V96" s="41">
        <v>-66776.014770391746</v>
      </c>
      <c r="W96" s="41">
        <v>1700912.1211109257</v>
      </c>
      <c r="X96" s="41">
        <v>0</v>
      </c>
      <c r="Y96" s="41">
        <v>191036100.59632623</v>
      </c>
      <c r="Z96" s="41">
        <v>190522409.60674566</v>
      </c>
      <c r="AA96" s="41">
        <v>191269206.17182526</v>
      </c>
      <c r="AB96" s="41">
        <v>192223321.72785658</v>
      </c>
      <c r="AC96" s="41">
        <v>190455633.59197527</v>
      </c>
      <c r="AD96" s="41">
        <v>192223321.72785658</v>
      </c>
      <c r="AE96" s="41">
        <v>190522409.60674566</v>
      </c>
      <c r="AF96" s="41">
        <v>1108775055.4406812</v>
      </c>
      <c r="AG96" s="41">
        <v>1</v>
      </c>
      <c r="AK96" s="128">
        <v>9.9</v>
      </c>
    </row>
    <row r="97" spans="1:37" x14ac:dyDescent="0.25">
      <c r="A97" s="4" t="s">
        <v>595</v>
      </c>
      <c r="B97" s="4" t="s">
        <v>596</v>
      </c>
      <c r="C97" s="5">
        <v>44757</v>
      </c>
      <c r="D97" s="6">
        <v>0.40069444444444446</v>
      </c>
      <c r="E97" s="4">
        <v>19.899999999999999</v>
      </c>
      <c r="F97" s="4" t="s">
        <v>21</v>
      </c>
      <c r="G97" s="4" t="s">
        <v>454</v>
      </c>
      <c r="H97" s="4" t="s">
        <v>597</v>
      </c>
      <c r="I97" s="7">
        <v>46022</v>
      </c>
      <c r="J97" s="7">
        <v>46022</v>
      </c>
      <c r="K97" s="4" t="s">
        <v>16</v>
      </c>
      <c r="L97" s="4" t="s">
        <v>16</v>
      </c>
      <c r="M97" s="4" t="s">
        <v>423</v>
      </c>
      <c r="N97" s="4" t="s">
        <v>16</v>
      </c>
      <c r="O97" s="47">
        <v>0</v>
      </c>
      <c r="P97" s="4">
        <v>-0.73</v>
      </c>
      <c r="Q97" s="9">
        <v>0</v>
      </c>
      <c r="R97" s="9">
        <v>459473.15704881458</v>
      </c>
      <c r="S97" s="9">
        <v>0</v>
      </c>
      <c r="T97" s="9">
        <v>667975.46071520681</v>
      </c>
      <c r="U97" s="9">
        <v>1521388.3015303449</v>
      </c>
      <c r="V97" s="9">
        <v>-43382.409250691853</v>
      </c>
      <c r="W97" s="9">
        <v>1521388.3015303449</v>
      </c>
      <c r="X97" s="9">
        <v>0</v>
      </c>
      <c r="Y97" s="9">
        <v>190981882.76379448</v>
      </c>
      <c r="Z97" s="9">
        <v>190522409.60674566</v>
      </c>
      <c r="AA97" s="9">
        <v>191190385.06746086</v>
      </c>
      <c r="AB97" s="9">
        <v>192043797.90827599</v>
      </c>
      <c r="AC97" s="9">
        <v>190479027.19749495</v>
      </c>
      <c r="AD97" s="9">
        <v>192043797.90827599</v>
      </c>
      <c r="AE97" s="9">
        <v>190522409.60674566</v>
      </c>
      <c r="AF97" s="9">
        <v>1108396124.3799338</v>
      </c>
      <c r="AG97" s="9">
        <v>2</v>
      </c>
      <c r="AK97" s="128">
        <v>90</v>
      </c>
    </row>
    <row r="98" spans="1:37" x14ac:dyDescent="0.25">
      <c r="A98" s="36" t="s">
        <v>617</v>
      </c>
      <c r="B98" s="36" t="s">
        <v>618</v>
      </c>
      <c r="C98" s="37">
        <v>44797</v>
      </c>
      <c r="D98" s="38">
        <v>0.80694444444444446</v>
      </c>
      <c r="E98" s="36">
        <v>9.9</v>
      </c>
      <c r="F98" s="36" t="s">
        <v>21</v>
      </c>
      <c r="G98" s="36" t="s">
        <v>619</v>
      </c>
      <c r="H98" s="36" t="s">
        <v>620</v>
      </c>
      <c r="I98" s="39">
        <v>45504</v>
      </c>
      <c r="J98" s="39">
        <v>45504</v>
      </c>
      <c r="K98" s="36" t="s">
        <v>16</v>
      </c>
      <c r="L98" s="36" t="s">
        <v>16</v>
      </c>
      <c r="M98" s="36" t="s">
        <v>423</v>
      </c>
      <c r="N98" s="36" t="s">
        <v>16</v>
      </c>
      <c r="O98" s="48">
        <v>0</v>
      </c>
      <c r="P98" s="36">
        <v>-0.57999999999999996</v>
      </c>
      <c r="Q98" s="41">
        <v>0</v>
      </c>
      <c r="R98" s="41">
        <v>513690.98958057474</v>
      </c>
      <c r="S98" s="41">
        <v>0</v>
      </c>
      <c r="T98" s="41">
        <v>746796.56507960113</v>
      </c>
      <c r="U98" s="41">
        <v>1700912.1211109257</v>
      </c>
      <c r="V98" s="41">
        <v>-77460.177133654419</v>
      </c>
      <c r="W98" s="41">
        <v>1700912.1211109257</v>
      </c>
      <c r="X98" s="41">
        <v>0</v>
      </c>
      <c r="Y98" s="41">
        <v>191036100.59632623</v>
      </c>
      <c r="Z98" s="41">
        <v>190522409.60674566</v>
      </c>
      <c r="AA98" s="41">
        <v>191269206.17182526</v>
      </c>
      <c r="AB98" s="41">
        <v>192223321.72785658</v>
      </c>
      <c r="AC98" s="41">
        <v>190444949.42961201</v>
      </c>
      <c r="AD98" s="41">
        <v>192223321.72785658</v>
      </c>
      <c r="AE98" s="41">
        <v>190522409.60674566</v>
      </c>
      <c r="AF98" s="41">
        <v>1108764371.2783179</v>
      </c>
      <c r="AG98" s="41">
        <v>1</v>
      </c>
      <c r="AK98" s="128">
        <v>90</v>
      </c>
    </row>
    <row r="99" spans="1:37" x14ac:dyDescent="0.25">
      <c r="A99" s="4" t="s">
        <v>621</v>
      </c>
      <c r="B99" s="4" t="s">
        <v>618</v>
      </c>
      <c r="C99" s="5">
        <v>44797</v>
      </c>
      <c r="D99" s="6">
        <v>0.80694444444444446</v>
      </c>
      <c r="E99" s="4">
        <v>9.9</v>
      </c>
      <c r="F99" s="4" t="s">
        <v>21</v>
      </c>
      <c r="G99" s="4" t="s">
        <v>546</v>
      </c>
      <c r="H99" s="4" t="s">
        <v>620</v>
      </c>
      <c r="I99" s="7">
        <v>45504</v>
      </c>
      <c r="J99" s="7">
        <v>45504</v>
      </c>
      <c r="K99" s="4" t="s">
        <v>16</v>
      </c>
      <c r="L99" s="4" t="s">
        <v>16</v>
      </c>
      <c r="M99" s="4" t="s">
        <v>423</v>
      </c>
      <c r="N99" s="4" t="s">
        <v>16</v>
      </c>
      <c r="O99" s="47">
        <v>0</v>
      </c>
      <c r="P99" s="4">
        <v>-0.61</v>
      </c>
      <c r="Q99" s="9">
        <v>0</v>
      </c>
      <c r="R99" s="9">
        <v>513690.98958057474</v>
      </c>
      <c r="S99" s="9">
        <v>0</v>
      </c>
      <c r="T99" s="9">
        <v>746796.56507960113</v>
      </c>
      <c r="U99" s="9">
        <v>1700912.1211109257</v>
      </c>
      <c r="V99" s="9">
        <v>-81466.738019877943</v>
      </c>
      <c r="W99" s="9">
        <v>1700912.1211109257</v>
      </c>
      <c r="X99" s="9">
        <v>0</v>
      </c>
      <c r="Y99" s="9">
        <v>191036100.59632623</v>
      </c>
      <c r="Z99" s="9">
        <v>190522409.60674566</v>
      </c>
      <c r="AA99" s="9">
        <v>191269206.17182526</v>
      </c>
      <c r="AB99" s="9">
        <v>192223321.72785658</v>
      </c>
      <c r="AC99" s="9">
        <v>190440942.86872578</v>
      </c>
      <c r="AD99" s="9">
        <v>192223321.72785658</v>
      </c>
      <c r="AE99" s="9">
        <v>190522409.60674566</v>
      </c>
      <c r="AF99" s="9">
        <v>1108760364.7174315</v>
      </c>
      <c r="AG99" s="9">
        <v>1</v>
      </c>
      <c r="AK99" s="128">
        <v>9.9</v>
      </c>
    </row>
    <row r="100" spans="1:37" x14ac:dyDescent="0.25">
      <c r="A100" s="36" t="s">
        <v>520</v>
      </c>
      <c r="B100" s="36" t="s">
        <v>521</v>
      </c>
      <c r="C100" s="37">
        <v>44760</v>
      </c>
      <c r="D100" s="38">
        <v>0.83958333333333324</v>
      </c>
      <c r="E100" s="36">
        <v>19.899999999999999</v>
      </c>
      <c r="F100" s="36" t="s">
        <v>21</v>
      </c>
      <c r="G100" s="36" t="s">
        <v>522</v>
      </c>
      <c r="H100" s="36" t="s">
        <v>523</v>
      </c>
      <c r="I100" s="39">
        <v>45291</v>
      </c>
      <c r="J100" s="39">
        <v>45291</v>
      </c>
      <c r="K100" s="36" t="s">
        <v>16</v>
      </c>
      <c r="L100" s="36" t="s">
        <v>16</v>
      </c>
      <c r="M100" s="36" t="s">
        <v>423</v>
      </c>
      <c r="N100" s="36" t="s">
        <v>18</v>
      </c>
      <c r="O100" s="48">
        <v>0</v>
      </c>
      <c r="P100" s="36">
        <v>-2559.55159</v>
      </c>
      <c r="Q100" s="41">
        <v>100</v>
      </c>
      <c r="R100" s="41">
        <v>574306.5263510826</v>
      </c>
      <c r="S100" s="41">
        <v>0</v>
      </c>
      <c r="T100" s="41">
        <v>834918.5597589938</v>
      </c>
      <c r="U100" s="41">
        <v>1901619.7514020144</v>
      </c>
      <c r="V100" s="41">
        <v>-190124594.81704259</v>
      </c>
      <c r="W100" s="41">
        <v>1901619.7514020144</v>
      </c>
      <c r="X100" s="41">
        <v>5212464.5889141057</v>
      </c>
      <c r="Y100" s="41">
        <v>191096716.13309675</v>
      </c>
      <c r="Z100" s="41">
        <v>190522409.60674566</v>
      </c>
      <c r="AA100" s="41">
        <v>191357328.16650465</v>
      </c>
      <c r="AB100" s="41">
        <v>192424029.35814768</v>
      </c>
      <c r="AC100" s="41">
        <v>397814.78970307112</v>
      </c>
      <c r="AD100" s="41">
        <v>192424029.35814768</v>
      </c>
      <c r="AE100" s="41">
        <v>195734874.19565976</v>
      </c>
      <c r="AF100" s="41">
        <v>920730774.99196959</v>
      </c>
      <c r="AG100" s="41">
        <v>0</v>
      </c>
      <c r="AK100" s="128">
        <v>9.9</v>
      </c>
    </row>
    <row r="101" spans="1:37" x14ac:dyDescent="0.25">
      <c r="A101" s="4" t="s">
        <v>524</v>
      </c>
      <c r="B101" s="4" t="s">
        <v>521</v>
      </c>
      <c r="C101" s="5">
        <v>44760</v>
      </c>
      <c r="D101" s="6">
        <v>0.83958333333333324</v>
      </c>
      <c r="E101" s="4">
        <v>19.899999999999999</v>
      </c>
      <c r="F101" s="4" t="s">
        <v>21</v>
      </c>
      <c r="G101" s="4" t="s">
        <v>475</v>
      </c>
      <c r="H101" s="4" t="s">
        <v>523</v>
      </c>
      <c r="I101" s="7">
        <v>45291</v>
      </c>
      <c r="J101" s="7">
        <v>45291</v>
      </c>
      <c r="K101" s="4" t="s">
        <v>16</v>
      </c>
      <c r="L101" s="4" t="s">
        <v>16</v>
      </c>
      <c r="M101" s="4" t="s">
        <v>423</v>
      </c>
      <c r="N101" s="4" t="s">
        <v>18</v>
      </c>
      <c r="O101" s="47">
        <v>0</v>
      </c>
      <c r="P101" s="4">
        <v>-2564.90717</v>
      </c>
      <c r="Q101" s="9">
        <v>100</v>
      </c>
      <c r="R101" s="9">
        <v>574306.5263510826</v>
      </c>
      <c r="S101" s="9">
        <v>0</v>
      </c>
      <c r="T101" s="9">
        <v>834918.5597589938</v>
      </c>
      <c r="U101" s="9">
        <v>1901619.7514020144</v>
      </c>
      <c r="V101" s="9">
        <v>-190522409.60674566</v>
      </c>
      <c r="W101" s="9">
        <v>1901619.7514020144</v>
      </c>
      <c r="X101" s="9">
        <v>5212464.5889141057</v>
      </c>
      <c r="Y101" s="9">
        <v>191096716.13309675</v>
      </c>
      <c r="Z101" s="9">
        <v>190522409.60674566</v>
      </c>
      <c r="AA101" s="9">
        <v>191357328.16650465</v>
      </c>
      <c r="AB101" s="9">
        <v>192424029.35814768</v>
      </c>
      <c r="AC101" s="9">
        <v>0</v>
      </c>
      <c r="AD101" s="9">
        <v>192424029.35814768</v>
      </c>
      <c r="AE101" s="9">
        <v>195734874.19565976</v>
      </c>
      <c r="AF101" s="9">
        <v>920332960.20226645</v>
      </c>
      <c r="AG101" s="9">
        <v>0</v>
      </c>
      <c r="AK101" s="128">
        <v>9.9</v>
      </c>
    </row>
    <row r="102" spans="1:37" x14ac:dyDescent="0.25">
      <c r="A102" s="36" t="s">
        <v>436</v>
      </c>
      <c r="B102" s="36" t="s">
        <v>437</v>
      </c>
      <c r="C102" s="37">
        <v>44740</v>
      </c>
      <c r="D102" s="38">
        <v>0.4694444444444445</v>
      </c>
      <c r="E102" s="36">
        <v>278.60000000000002</v>
      </c>
      <c r="F102" s="36" t="s">
        <v>21</v>
      </c>
      <c r="G102" s="36" t="s">
        <v>430</v>
      </c>
      <c r="H102" s="36" t="s">
        <v>438</v>
      </c>
      <c r="I102" s="39">
        <v>46022</v>
      </c>
      <c r="J102" s="39">
        <v>46022</v>
      </c>
      <c r="K102" s="36" t="s">
        <v>16</v>
      </c>
      <c r="L102" s="36" t="s">
        <v>16</v>
      </c>
      <c r="M102" s="36" t="s">
        <v>423</v>
      </c>
      <c r="N102" s="36" t="s">
        <v>16</v>
      </c>
      <c r="O102" s="48">
        <v>0</v>
      </c>
      <c r="P102" s="36">
        <v>-82.51</v>
      </c>
      <c r="Q102" s="41">
        <v>0</v>
      </c>
      <c r="R102" s="41">
        <v>459473.15704881458</v>
      </c>
      <c r="S102" s="41">
        <v>0</v>
      </c>
      <c r="T102" s="41">
        <v>667975.46071520669</v>
      </c>
      <c r="U102" s="41">
        <v>1521388.3015303453</v>
      </c>
      <c r="V102" s="41">
        <v>-350242.91460612381</v>
      </c>
      <c r="W102" s="41">
        <v>1521388.3015303453</v>
      </c>
      <c r="X102" s="41">
        <v>0</v>
      </c>
      <c r="Y102" s="41">
        <v>190981882.76379448</v>
      </c>
      <c r="Z102" s="41">
        <v>190522409.60674566</v>
      </c>
      <c r="AA102" s="41">
        <v>191190385.06746086</v>
      </c>
      <c r="AB102" s="41">
        <v>192043797.90827599</v>
      </c>
      <c r="AC102" s="41">
        <v>190172166.69213954</v>
      </c>
      <c r="AD102" s="41">
        <v>192043797.90827599</v>
      </c>
      <c r="AE102" s="41">
        <v>190522409.60674566</v>
      </c>
      <c r="AF102" s="41">
        <v>1108089263.8745782</v>
      </c>
      <c r="AG102" s="41">
        <v>2</v>
      </c>
      <c r="AK102" s="128">
        <v>9.9</v>
      </c>
    </row>
    <row r="103" spans="1:37" x14ac:dyDescent="0.25">
      <c r="A103" s="4" t="s">
        <v>439</v>
      </c>
      <c r="B103" s="4" t="s">
        <v>437</v>
      </c>
      <c r="C103" s="5">
        <v>44740</v>
      </c>
      <c r="D103" s="6">
        <v>0.4694444444444445</v>
      </c>
      <c r="E103" s="4">
        <v>278.60000000000002</v>
      </c>
      <c r="F103" s="4" t="s">
        <v>21</v>
      </c>
      <c r="G103" s="4" t="s">
        <v>425</v>
      </c>
      <c r="H103" s="4" t="s">
        <v>438</v>
      </c>
      <c r="I103" s="7">
        <v>46022</v>
      </c>
      <c r="J103" s="7">
        <v>46022</v>
      </c>
      <c r="K103" s="4" t="s">
        <v>16</v>
      </c>
      <c r="L103" s="4" t="s">
        <v>16</v>
      </c>
      <c r="M103" s="4" t="s">
        <v>423</v>
      </c>
      <c r="N103" s="4" t="s">
        <v>16</v>
      </c>
      <c r="O103" s="47">
        <v>0</v>
      </c>
      <c r="P103" s="4">
        <v>-86.49</v>
      </c>
      <c r="Q103" s="9">
        <v>0</v>
      </c>
      <c r="R103" s="9">
        <v>459473.15704881458</v>
      </c>
      <c r="S103" s="9">
        <v>0</v>
      </c>
      <c r="T103" s="9">
        <v>667975.46071520669</v>
      </c>
      <c r="U103" s="9">
        <v>1521388.3015303453</v>
      </c>
      <c r="V103" s="9">
        <v>-367137.43405991571</v>
      </c>
      <c r="W103" s="9">
        <v>1521388.3015303453</v>
      </c>
      <c r="X103" s="9">
        <v>0</v>
      </c>
      <c r="Y103" s="9">
        <v>190981882.76379448</v>
      </c>
      <c r="Z103" s="9">
        <v>190522409.60674566</v>
      </c>
      <c r="AA103" s="9">
        <v>191190385.06746086</v>
      </c>
      <c r="AB103" s="9">
        <v>192043797.90827599</v>
      </c>
      <c r="AC103" s="9">
        <v>190155272.17268574</v>
      </c>
      <c r="AD103" s="9">
        <v>192043797.90827599</v>
      </c>
      <c r="AE103" s="9">
        <v>190522409.60674566</v>
      </c>
      <c r="AF103" s="9">
        <v>1108072369.3551245</v>
      </c>
      <c r="AG103" s="9">
        <v>2</v>
      </c>
      <c r="AK103" s="128">
        <v>9.9</v>
      </c>
    </row>
    <row r="104" spans="1:37" x14ac:dyDescent="0.25">
      <c r="A104" s="36" t="s">
        <v>613</v>
      </c>
      <c r="B104" s="36" t="s">
        <v>614</v>
      </c>
      <c r="C104" s="37">
        <v>44797</v>
      </c>
      <c r="D104" s="38">
        <v>0.85277777777777775</v>
      </c>
      <c r="E104" s="36">
        <v>9.9</v>
      </c>
      <c r="F104" s="36" t="s">
        <v>21</v>
      </c>
      <c r="G104" s="36" t="s">
        <v>582</v>
      </c>
      <c r="H104" s="36" t="s">
        <v>615</v>
      </c>
      <c r="I104" s="39">
        <v>45483</v>
      </c>
      <c r="J104" s="39">
        <v>45483</v>
      </c>
      <c r="K104" s="36" t="s">
        <v>16</v>
      </c>
      <c r="L104" s="36" t="s">
        <v>16</v>
      </c>
      <c r="M104" s="36" t="s">
        <v>423</v>
      </c>
      <c r="N104" s="36" t="s">
        <v>16</v>
      </c>
      <c r="O104" s="48">
        <v>0</v>
      </c>
      <c r="P104" s="36">
        <v>-0.28999999999999998</v>
      </c>
      <c r="Q104" s="41">
        <v>0</v>
      </c>
      <c r="R104" s="41">
        <v>513690.98958057474</v>
      </c>
      <c r="S104" s="41">
        <v>0</v>
      </c>
      <c r="T104" s="41">
        <v>746796.56507960113</v>
      </c>
      <c r="U104" s="41">
        <v>1700912.1211109257</v>
      </c>
      <c r="V104" s="41">
        <v>-38730.088566827209</v>
      </c>
      <c r="W104" s="41">
        <v>1700912.1211109257</v>
      </c>
      <c r="X104" s="41">
        <v>0</v>
      </c>
      <c r="Y104" s="41">
        <v>191036100.59632623</v>
      </c>
      <c r="Z104" s="41">
        <v>190522409.60674566</v>
      </c>
      <c r="AA104" s="41">
        <v>191269206.17182526</v>
      </c>
      <c r="AB104" s="41">
        <v>192223321.72785658</v>
      </c>
      <c r="AC104" s="41">
        <v>190483679.51817882</v>
      </c>
      <c r="AD104" s="41">
        <v>192223321.72785658</v>
      </c>
      <c r="AE104" s="41">
        <v>190522409.60674566</v>
      </c>
      <c r="AF104" s="41">
        <v>1108803101.3668847</v>
      </c>
      <c r="AG104" s="41">
        <v>1</v>
      </c>
      <c r="AK104" s="128">
        <v>9.9</v>
      </c>
    </row>
    <row r="105" spans="1:37" x14ac:dyDescent="0.25">
      <c r="A105" s="4" t="s">
        <v>616</v>
      </c>
      <c r="B105" s="4" t="s">
        <v>614</v>
      </c>
      <c r="C105" s="5">
        <v>44797</v>
      </c>
      <c r="D105" s="6">
        <v>0.85277777777777775</v>
      </c>
      <c r="E105" s="4">
        <v>9.9</v>
      </c>
      <c r="F105" s="4" t="s">
        <v>21</v>
      </c>
      <c r="G105" s="4" t="s">
        <v>531</v>
      </c>
      <c r="H105" s="4" t="s">
        <v>615</v>
      </c>
      <c r="I105" s="7">
        <v>45483</v>
      </c>
      <c r="J105" s="7">
        <v>45483</v>
      </c>
      <c r="K105" s="4" t="s">
        <v>16</v>
      </c>
      <c r="L105" s="4" t="s">
        <v>16</v>
      </c>
      <c r="M105" s="4" t="s">
        <v>423</v>
      </c>
      <c r="N105" s="4" t="s">
        <v>16</v>
      </c>
      <c r="O105" s="47">
        <v>0</v>
      </c>
      <c r="P105" s="4">
        <v>-0.3</v>
      </c>
      <c r="Q105" s="9">
        <v>0</v>
      </c>
      <c r="R105" s="9">
        <v>513690.98958057474</v>
      </c>
      <c r="S105" s="9">
        <v>0</v>
      </c>
      <c r="T105" s="9">
        <v>746796.56507960113</v>
      </c>
      <c r="U105" s="9">
        <v>1700912.1211109257</v>
      </c>
      <c r="V105" s="9">
        <v>-40065.608862235058</v>
      </c>
      <c r="W105" s="9">
        <v>1700912.1211109257</v>
      </c>
      <c r="X105" s="9">
        <v>0</v>
      </c>
      <c r="Y105" s="9">
        <v>191036100.59632623</v>
      </c>
      <c r="Z105" s="9">
        <v>190522409.60674566</v>
      </c>
      <c r="AA105" s="9">
        <v>191269206.17182526</v>
      </c>
      <c r="AB105" s="9">
        <v>192223321.72785658</v>
      </c>
      <c r="AC105" s="9">
        <v>190482343.99788344</v>
      </c>
      <c r="AD105" s="9">
        <v>192223321.72785658</v>
      </c>
      <c r="AE105" s="9">
        <v>190522409.60674566</v>
      </c>
      <c r="AF105" s="9">
        <v>1108801765.8465893</v>
      </c>
      <c r="AG105" s="9">
        <v>1</v>
      </c>
      <c r="AK105" s="128">
        <v>9.9</v>
      </c>
    </row>
    <row r="106" spans="1:37" x14ac:dyDescent="0.25">
      <c r="A106" s="36" t="s">
        <v>673</v>
      </c>
      <c r="B106" s="36" t="s">
        <v>674</v>
      </c>
      <c r="C106" s="37">
        <v>44781</v>
      </c>
      <c r="D106" s="38">
        <v>0.6972222222222223</v>
      </c>
      <c r="E106" s="36">
        <v>9.9</v>
      </c>
      <c r="F106" s="36" t="s">
        <v>21</v>
      </c>
      <c r="G106" s="36" t="s">
        <v>675</v>
      </c>
      <c r="H106" s="36" t="s">
        <v>676</v>
      </c>
      <c r="I106" s="39">
        <v>45688</v>
      </c>
      <c r="J106" s="39">
        <v>45688</v>
      </c>
      <c r="K106" s="36" t="s">
        <v>16</v>
      </c>
      <c r="L106" s="36" t="s">
        <v>16</v>
      </c>
      <c r="M106" s="36" t="s">
        <v>423</v>
      </c>
      <c r="N106" s="36" t="s">
        <v>16</v>
      </c>
      <c r="O106" s="48">
        <v>0</v>
      </c>
      <c r="P106" s="36">
        <v>-0.98799999999999999</v>
      </c>
      <c r="Q106" s="41">
        <v>0</v>
      </c>
      <c r="R106" s="41">
        <v>459473.15704881464</v>
      </c>
      <c r="S106" s="41">
        <v>0</v>
      </c>
      <c r="T106" s="41">
        <v>667975.46071520657</v>
      </c>
      <c r="U106" s="41">
        <v>1521388.3015303449</v>
      </c>
      <c r="V106" s="41">
        <v>-118022.72378022726</v>
      </c>
      <c r="W106" s="41">
        <v>1521388.3015303449</v>
      </c>
      <c r="X106" s="41">
        <v>0</v>
      </c>
      <c r="Y106" s="41">
        <v>190981882.76379448</v>
      </c>
      <c r="Z106" s="41">
        <v>190522409.60674566</v>
      </c>
      <c r="AA106" s="41">
        <v>191190385.06746086</v>
      </c>
      <c r="AB106" s="41">
        <v>192043797.90827599</v>
      </c>
      <c r="AC106" s="41">
        <v>190404386.88296545</v>
      </c>
      <c r="AD106" s="41">
        <v>192043797.90827599</v>
      </c>
      <c r="AE106" s="41">
        <v>190522409.60674566</v>
      </c>
      <c r="AF106" s="41">
        <v>1108321484.0654042</v>
      </c>
      <c r="AG106" s="41">
        <v>2</v>
      </c>
      <c r="AK106" s="128">
        <v>9.9</v>
      </c>
    </row>
    <row r="107" spans="1:37" x14ac:dyDescent="0.25">
      <c r="A107" s="4" t="s">
        <v>677</v>
      </c>
      <c r="B107" s="4" t="s">
        <v>674</v>
      </c>
      <c r="C107" s="5">
        <v>44781</v>
      </c>
      <c r="D107" s="6">
        <v>0.6972222222222223</v>
      </c>
      <c r="E107" s="4">
        <v>9.9</v>
      </c>
      <c r="F107" s="4" t="s">
        <v>21</v>
      </c>
      <c r="G107" s="4" t="s">
        <v>448</v>
      </c>
      <c r="H107" s="4" t="s">
        <v>676</v>
      </c>
      <c r="I107" s="7">
        <v>45688</v>
      </c>
      <c r="J107" s="7">
        <v>45688</v>
      </c>
      <c r="K107" s="4" t="s">
        <v>16</v>
      </c>
      <c r="L107" s="4" t="s">
        <v>16</v>
      </c>
      <c r="M107" s="4" t="s">
        <v>423</v>
      </c>
      <c r="N107" s="4" t="s">
        <v>16</v>
      </c>
      <c r="O107" s="47">
        <v>0</v>
      </c>
      <c r="P107" s="4">
        <v>-0.96499999999999997</v>
      </c>
      <c r="Q107" s="9">
        <v>0</v>
      </c>
      <c r="R107" s="9">
        <v>459473.15704881464</v>
      </c>
      <c r="S107" s="9">
        <v>0</v>
      </c>
      <c r="T107" s="9">
        <v>667975.46071520657</v>
      </c>
      <c r="U107" s="9">
        <v>1521388.3015303449</v>
      </c>
      <c r="V107" s="9">
        <v>-115275.23122259043</v>
      </c>
      <c r="W107" s="9">
        <v>1521388.3015303449</v>
      </c>
      <c r="X107" s="9">
        <v>0</v>
      </c>
      <c r="Y107" s="9">
        <v>190981882.76379448</v>
      </c>
      <c r="Z107" s="9">
        <v>190522409.60674566</v>
      </c>
      <c r="AA107" s="9">
        <v>191190385.06746086</v>
      </c>
      <c r="AB107" s="9">
        <v>192043797.90827599</v>
      </c>
      <c r="AC107" s="9">
        <v>190407134.37552306</v>
      </c>
      <c r="AD107" s="9">
        <v>192043797.90827599</v>
      </c>
      <c r="AE107" s="9">
        <v>190522409.60674566</v>
      </c>
      <c r="AF107" s="9">
        <v>1108324231.5579619</v>
      </c>
      <c r="AG107" s="9">
        <v>2</v>
      </c>
      <c r="AK107" s="128">
        <v>90</v>
      </c>
    </row>
    <row r="108" spans="1:37" x14ac:dyDescent="0.25">
      <c r="A108" s="36" t="s">
        <v>419</v>
      </c>
      <c r="B108" s="36" t="s">
        <v>420</v>
      </c>
      <c r="C108" s="37">
        <v>44735</v>
      </c>
      <c r="D108" s="38">
        <v>0.6479166666666667</v>
      </c>
      <c r="E108" s="36">
        <v>99.9</v>
      </c>
      <c r="F108" s="36" t="s">
        <v>21</v>
      </c>
      <c r="G108" s="36" t="s">
        <v>421</v>
      </c>
      <c r="H108" s="36" t="s">
        <v>422</v>
      </c>
      <c r="I108" s="39">
        <v>46022</v>
      </c>
      <c r="J108" s="39">
        <v>46022</v>
      </c>
      <c r="K108" s="36" t="s">
        <v>16</v>
      </c>
      <c r="L108" s="36" t="s">
        <v>16</v>
      </c>
      <c r="M108" s="36" t="s">
        <v>423</v>
      </c>
      <c r="N108" s="36" t="s">
        <v>16</v>
      </c>
      <c r="O108" s="48">
        <v>0</v>
      </c>
      <c r="P108" s="36">
        <v>-30.119399999999999</v>
      </c>
      <c r="Q108" s="41">
        <v>0</v>
      </c>
      <c r="R108" s="41">
        <v>459473.15704881464</v>
      </c>
      <c r="S108" s="41">
        <v>0</v>
      </c>
      <c r="T108" s="41">
        <v>667975.46071520681</v>
      </c>
      <c r="U108" s="41">
        <v>1521388.3015303453</v>
      </c>
      <c r="V108" s="41">
        <v>-356553.50597155018</v>
      </c>
      <c r="W108" s="41">
        <v>1521388.3015303453</v>
      </c>
      <c r="X108" s="41">
        <v>0</v>
      </c>
      <c r="Y108" s="41">
        <v>190981882.76379448</v>
      </c>
      <c r="Z108" s="41">
        <v>190522409.60674566</v>
      </c>
      <c r="AA108" s="41">
        <v>191190385.06746086</v>
      </c>
      <c r="AB108" s="41">
        <v>192043797.90827599</v>
      </c>
      <c r="AC108" s="41">
        <v>190165856.10077411</v>
      </c>
      <c r="AD108" s="41">
        <v>192043797.90827599</v>
      </c>
      <c r="AE108" s="41">
        <v>190522409.60674566</v>
      </c>
      <c r="AF108" s="41">
        <v>1108082953.2832129</v>
      </c>
      <c r="AG108" s="41">
        <v>2</v>
      </c>
      <c r="AK108" s="128">
        <v>90</v>
      </c>
    </row>
    <row r="109" spans="1:37" x14ac:dyDescent="0.25">
      <c r="A109" s="4" t="s">
        <v>424</v>
      </c>
      <c r="B109" s="4" t="s">
        <v>420</v>
      </c>
      <c r="C109" s="5">
        <v>44735</v>
      </c>
      <c r="D109" s="6">
        <v>0.6479166666666667</v>
      </c>
      <c r="E109" s="4">
        <v>99.9</v>
      </c>
      <c r="F109" s="4" t="s">
        <v>21</v>
      </c>
      <c r="G109" s="4" t="s">
        <v>425</v>
      </c>
      <c r="H109" s="4" t="s">
        <v>422</v>
      </c>
      <c r="I109" s="7">
        <v>46022</v>
      </c>
      <c r="J109" s="7">
        <v>46022</v>
      </c>
      <c r="K109" s="4" t="s">
        <v>16</v>
      </c>
      <c r="L109" s="4" t="s">
        <v>16</v>
      </c>
      <c r="M109" s="4" t="s">
        <v>423</v>
      </c>
      <c r="N109" s="4" t="s">
        <v>16</v>
      </c>
      <c r="O109" s="47">
        <v>0</v>
      </c>
      <c r="P109" s="4">
        <v>-24.4451</v>
      </c>
      <c r="Q109" s="9">
        <v>0</v>
      </c>
      <c r="R109" s="9">
        <v>459473.15704881464</v>
      </c>
      <c r="S109" s="9">
        <v>0</v>
      </c>
      <c r="T109" s="9">
        <v>667975.46071520681</v>
      </c>
      <c r="U109" s="9">
        <v>1521388.3015303453</v>
      </c>
      <c r="V109" s="9">
        <v>-289381.1333833058</v>
      </c>
      <c r="W109" s="9">
        <v>1521388.3015303453</v>
      </c>
      <c r="X109" s="9">
        <v>0</v>
      </c>
      <c r="Y109" s="9">
        <v>190981882.76379448</v>
      </c>
      <c r="Z109" s="9">
        <v>190522409.60674566</v>
      </c>
      <c r="AA109" s="9">
        <v>191190385.06746086</v>
      </c>
      <c r="AB109" s="9">
        <v>192043797.90827599</v>
      </c>
      <c r="AC109" s="9">
        <v>190233028.47336236</v>
      </c>
      <c r="AD109" s="9">
        <v>192043797.90827599</v>
      </c>
      <c r="AE109" s="9">
        <v>190522409.60674566</v>
      </c>
      <c r="AF109" s="9">
        <v>1108150125.6558011</v>
      </c>
      <c r="AG109" s="9">
        <v>2</v>
      </c>
      <c r="AK109" s="128">
        <v>135</v>
      </c>
    </row>
    <row r="110" spans="1:37" x14ac:dyDescent="0.25">
      <c r="A110" s="36" t="s">
        <v>541</v>
      </c>
      <c r="B110" s="36" t="s">
        <v>542</v>
      </c>
      <c r="C110" s="37">
        <v>44795</v>
      </c>
      <c r="D110" s="38">
        <v>0.75902777777777775</v>
      </c>
      <c r="E110" s="36">
        <v>19.899999999999999</v>
      </c>
      <c r="F110" s="36" t="s">
        <v>21</v>
      </c>
      <c r="G110" s="36" t="s">
        <v>543</v>
      </c>
      <c r="H110" s="36" t="s">
        <v>544</v>
      </c>
      <c r="I110" s="39">
        <v>46022</v>
      </c>
      <c r="J110" s="39">
        <v>46022</v>
      </c>
      <c r="K110" s="36" t="s">
        <v>16</v>
      </c>
      <c r="L110" s="36" t="s">
        <v>16</v>
      </c>
      <c r="M110" s="36" t="s">
        <v>423</v>
      </c>
      <c r="N110" s="36" t="s">
        <v>16</v>
      </c>
      <c r="O110" s="48">
        <v>0</v>
      </c>
      <c r="P110" s="36">
        <v>-2.11</v>
      </c>
      <c r="Q110" s="41">
        <v>0</v>
      </c>
      <c r="R110" s="41">
        <v>459473.15704881458</v>
      </c>
      <c r="S110" s="41">
        <v>0</v>
      </c>
      <c r="T110" s="41">
        <v>667975.46071520681</v>
      </c>
      <c r="U110" s="41">
        <v>1521388.3015303449</v>
      </c>
      <c r="V110" s="41">
        <v>-125392.99112186277</v>
      </c>
      <c r="W110" s="41">
        <v>1521388.3015303449</v>
      </c>
      <c r="X110" s="41">
        <v>0</v>
      </c>
      <c r="Y110" s="41">
        <v>190981882.76379448</v>
      </c>
      <c r="Z110" s="41">
        <v>190522409.60674566</v>
      </c>
      <c r="AA110" s="41">
        <v>191190385.06746086</v>
      </c>
      <c r="AB110" s="41">
        <v>192043797.90827599</v>
      </c>
      <c r="AC110" s="41">
        <v>190397016.6156238</v>
      </c>
      <c r="AD110" s="41">
        <v>192043797.90827599</v>
      </c>
      <c r="AE110" s="41">
        <v>190522409.60674566</v>
      </c>
      <c r="AF110" s="41">
        <v>1108314113.7980626</v>
      </c>
      <c r="AG110" s="41">
        <v>2</v>
      </c>
      <c r="AK110" s="128">
        <v>135</v>
      </c>
    </row>
    <row r="111" spans="1:37" x14ac:dyDescent="0.25">
      <c r="A111" s="4" t="s">
        <v>545</v>
      </c>
      <c r="B111" s="4" t="s">
        <v>542</v>
      </c>
      <c r="C111" s="5">
        <v>44795</v>
      </c>
      <c r="D111" s="6">
        <v>0.75902777777777775</v>
      </c>
      <c r="E111" s="4">
        <v>19.899999999999999</v>
      </c>
      <c r="F111" s="4" t="s">
        <v>21</v>
      </c>
      <c r="G111" s="4" t="s">
        <v>546</v>
      </c>
      <c r="H111" s="4" t="s">
        <v>544</v>
      </c>
      <c r="I111" s="7">
        <v>46022</v>
      </c>
      <c r="J111" s="7">
        <v>46022</v>
      </c>
      <c r="K111" s="4" t="s">
        <v>16</v>
      </c>
      <c r="L111" s="4" t="s">
        <v>16</v>
      </c>
      <c r="M111" s="4" t="s">
        <v>423</v>
      </c>
      <c r="N111" s="4" t="s">
        <v>16</v>
      </c>
      <c r="O111" s="47">
        <v>0</v>
      </c>
      <c r="P111" s="4">
        <v>-2.0299999999999998</v>
      </c>
      <c r="Q111" s="9">
        <v>0</v>
      </c>
      <c r="R111" s="9">
        <v>459473.15704881458</v>
      </c>
      <c r="S111" s="9">
        <v>0</v>
      </c>
      <c r="T111" s="9">
        <v>667975.46071520681</v>
      </c>
      <c r="U111" s="9">
        <v>1521388.3015303449</v>
      </c>
      <c r="V111" s="9">
        <v>-120638.75449164996</v>
      </c>
      <c r="W111" s="9">
        <v>1521388.3015303449</v>
      </c>
      <c r="X111" s="9">
        <v>0</v>
      </c>
      <c r="Y111" s="9">
        <v>190981882.76379448</v>
      </c>
      <c r="Z111" s="9">
        <v>190522409.60674566</v>
      </c>
      <c r="AA111" s="9">
        <v>191190385.06746086</v>
      </c>
      <c r="AB111" s="9">
        <v>192043797.90827599</v>
      </c>
      <c r="AC111" s="9">
        <v>190401770.852254</v>
      </c>
      <c r="AD111" s="9">
        <v>192043797.90827599</v>
      </c>
      <c r="AE111" s="9">
        <v>190522409.60674566</v>
      </c>
      <c r="AF111" s="9">
        <v>1108318868.0346928</v>
      </c>
      <c r="AG111" s="9">
        <v>2</v>
      </c>
      <c r="AK111" s="128">
        <v>9.9</v>
      </c>
    </row>
    <row r="112" spans="1:37" x14ac:dyDescent="0.25">
      <c r="A112" s="36" t="s">
        <v>583</v>
      </c>
      <c r="B112" s="36" t="s">
        <v>584</v>
      </c>
      <c r="C112" s="37">
        <v>44795</v>
      </c>
      <c r="D112" s="38">
        <v>0.78333333333333333</v>
      </c>
      <c r="E112" s="36">
        <v>19.899999999999999</v>
      </c>
      <c r="F112" s="36" t="s">
        <v>21</v>
      </c>
      <c r="G112" s="36" t="s">
        <v>543</v>
      </c>
      <c r="H112" s="36" t="s">
        <v>585</v>
      </c>
      <c r="I112" s="39">
        <v>46022</v>
      </c>
      <c r="J112" s="39">
        <v>46022</v>
      </c>
      <c r="K112" s="36" t="s">
        <v>16</v>
      </c>
      <c r="L112" s="36" t="s">
        <v>16</v>
      </c>
      <c r="M112" s="36" t="s">
        <v>423</v>
      </c>
      <c r="N112" s="36" t="s">
        <v>16</v>
      </c>
      <c r="O112" s="48">
        <v>0</v>
      </c>
      <c r="P112" s="36">
        <v>-2.11</v>
      </c>
      <c r="Q112" s="41">
        <v>0</v>
      </c>
      <c r="R112" s="41">
        <v>459473.15704881458</v>
      </c>
      <c r="S112" s="41">
        <v>0</v>
      </c>
      <c r="T112" s="41">
        <v>667975.46071520681</v>
      </c>
      <c r="U112" s="41">
        <v>1521388.3015303449</v>
      </c>
      <c r="V112" s="41">
        <v>-125392.99112186277</v>
      </c>
      <c r="W112" s="41">
        <v>1521388.3015303449</v>
      </c>
      <c r="X112" s="41">
        <v>0</v>
      </c>
      <c r="Y112" s="41">
        <v>190981882.76379448</v>
      </c>
      <c r="Z112" s="41">
        <v>190522409.60674566</v>
      </c>
      <c r="AA112" s="41">
        <v>191190385.06746086</v>
      </c>
      <c r="AB112" s="41">
        <v>192043797.90827599</v>
      </c>
      <c r="AC112" s="41">
        <v>190397016.6156238</v>
      </c>
      <c r="AD112" s="41">
        <v>192043797.90827599</v>
      </c>
      <c r="AE112" s="41">
        <v>190522409.60674566</v>
      </c>
      <c r="AF112" s="41">
        <v>1108314113.7980626</v>
      </c>
      <c r="AG112" s="41">
        <v>2</v>
      </c>
      <c r="AK112" s="128">
        <v>9.9</v>
      </c>
    </row>
    <row r="113" spans="1:37" x14ac:dyDescent="0.25">
      <c r="A113" s="4" t="s">
        <v>586</v>
      </c>
      <c r="B113" s="4" t="s">
        <v>584</v>
      </c>
      <c r="C113" s="5">
        <v>44795</v>
      </c>
      <c r="D113" s="6">
        <v>0.78333333333333333</v>
      </c>
      <c r="E113" s="4">
        <v>19.899999999999999</v>
      </c>
      <c r="F113" s="4" t="s">
        <v>21</v>
      </c>
      <c r="G113" s="4" t="s">
        <v>546</v>
      </c>
      <c r="H113" s="4" t="s">
        <v>585</v>
      </c>
      <c r="I113" s="7">
        <v>46022</v>
      </c>
      <c r="J113" s="7">
        <v>46022</v>
      </c>
      <c r="K113" s="4" t="s">
        <v>16</v>
      </c>
      <c r="L113" s="4" t="s">
        <v>16</v>
      </c>
      <c r="M113" s="4" t="s">
        <v>423</v>
      </c>
      <c r="N113" s="4" t="s">
        <v>16</v>
      </c>
      <c r="O113" s="47">
        <v>0</v>
      </c>
      <c r="P113" s="4">
        <v>-2.0299999999999998</v>
      </c>
      <c r="Q113" s="9">
        <v>0</v>
      </c>
      <c r="R113" s="9">
        <v>459473.15704881458</v>
      </c>
      <c r="S113" s="9">
        <v>0</v>
      </c>
      <c r="T113" s="9">
        <v>667975.46071520681</v>
      </c>
      <c r="U113" s="9">
        <v>1521388.3015303449</v>
      </c>
      <c r="V113" s="9">
        <v>-120638.75449164996</v>
      </c>
      <c r="W113" s="9">
        <v>1521388.3015303449</v>
      </c>
      <c r="X113" s="9">
        <v>0</v>
      </c>
      <c r="Y113" s="9">
        <v>190981882.76379448</v>
      </c>
      <c r="Z113" s="9">
        <v>190522409.60674566</v>
      </c>
      <c r="AA113" s="9">
        <v>191190385.06746086</v>
      </c>
      <c r="AB113" s="9">
        <v>192043797.90827599</v>
      </c>
      <c r="AC113" s="9">
        <v>190401770.852254</v>
      </c>
      <c r="AD113" s="9">
        <v>192043797.90827599</v>
      </c>
      <c r="AE113" s="9">
        <v>190522409.60674566</v>
      </c>
      <c r="AF113" s="9">
        <v>1108318868.0346928</v>
      </c>
      <c r="AG113" s="9">
        <v>2</v>
      </c>
      <c r="AK113" s="128">
        <v>7</v>
      </c>
    </row>
    <row r="114" spans="1:37" x14ac:dyDescent="0.25">
      <c r="A114" s="36" t="s">
        <v>467</v>
      </c>
      <c r="B114" s="36" t="s">
        <v>468</v>
      </c>
      <c r="C114" s="37">
        <v>44754</v>
      </c>
      <c r="D114" s="38">
        <v>0.66388888888888886</v>
      </c>
      <c r="E114" s="36">
        <v>9.9</v>
      </c>
      <c r="F114" s="36" t="s">
        <v>21</v>
      </c>
      <c r="G114" s="36" t="s">
        <v>469</v>
      </c>
      <c r="H114" s="36" t="s">
        <v>470</v>
      </c>
      <c r="I114" s="39">
        <v>46022</v>
      </c>
      <c r="J114" s="39">
        <v>46022</v>
      </c>
      <c r="K114" s="36" t="s">
        <v>16</v>
      </c>
      <c r="L114" s="36" t="s">
        <v>16</v>
      </c>
      <c r="M114" s="36" t="s">
        <v>423</v>
      </c>
      <c r="N114" s="36" t="s">
        <v>16</v>
      </c>
      <c r="O114" s="48">
        <v>0</v>
      </c>
      <c r="P114" s="36">
        <v>-2.5085099999999998</v>
      </c>
      <c r="Q114" s="41">
        <v>0</v>
      </c>
      <c r="R114" s="41">
        <v>9292538.2858742401</v>
      </c>
      <c r="S114" s="41">
        <v>1383056.2359146201</v>
      </c>
      <c r="T114" s="41">
        <v>-15780761.561236495</v>
      </c>
      <c r="U114" s="41">
        <v>-3849395.1182351531</v>
      </c>
      <c r="V114" s="41">
        <v>434578.30412570963</v>
      </c>
      <c r="W114" s="41">
        <v>-3849395.1182351531</v>
      </c>
      <c r="X114" s="41">
        <v>0</v>
      </c>
      <c r="Y114" s="41">
        <v>199814947.89261991</v>
      </c>
      <c r="Z114" s="41">
        <v>191905465.84266028</v>
      </c>
      <c r="AA114" s="41">
        <v>174741648.04550916</v>
      </c>
      <c r="AB114" s="41">
        <v>186673014.48851052</v>
      </c>
      <c r="AC114" s="41">
        <v>190956987.91087136</v>
      </c>
      <c r="AD114" s="41">
        <v>186673014.48851052</v>
      </c>
      <c r="AE114" s="41">
        <v>190522409.60674566</v>
      </c>
      <c r="AF114" s="41">
        <v>1094585294.3064504</v>
      </c>
      <c r="AG114" s="41">
        <v>2</v>
      </c>
      <c r="AK114" s="128">
        <v>7</v>
      </c>
    </row>
    <row r="115" spans="1:37" x14ac:dyDescent="0.25">
      <c r="A115" s="4" t="s">
        <v>471</v>
      </c>
      <c r="B115" s="4" t="s">
        <v>468</v>
      </c>
      <c r="C115" s="5">
        <v>44754</v>
      </c>
      <c r="D115" s="6">
        <v>0.66388888888888886</v>
      </c>
      <c r="E115" s="4">
        <v>9.9</v>
      </c>
      <c r="F115" s="4" t="s">
        <v>21</v>
      </c>
      <c r="G115" s="4" t="s">
        <v>472</v>
      </c>
      <c r="H115" s="4" t="s">
        <v>470</v>
      </c>
      <c r="I115" s="7">
        <v>46022</v>
      </c>
      <c r="J115" s="7">
        <v>46022</v>
      </c>
      <c r="K115" s="4" t="s">
        <v>16</v>
      </c>
      <c r="L115" s="4" t="s">
        <v>16</v>
      </c>
      <c r="M115" s="4" t="s">
        <v>423</v>
      </c>
      <c r="N115" s="4" t="s">
        <v>16</v>
      </c>
      <c r="O115" s="47">
        <v>0</v>
      </c>
      <c r="P115" s="4">
        <v>-2.51024</v>
      </c>
      <c r="Q115" s="9">
        <v>0</v>
      </c>
      <c r="R115" s="9">
        <v>9292538.2858742401</v>
      </c>
      <c r="S115" s="9">
        <v>1383056.2359146201</v>
      </c>
      <c r="T115" s="9">
        <v>-15780761.561236495</v>
      </c>
      <c r="U115" s="9">
        <v>-3849395.1182351531</v>
      </c>
      <c r="V115" s="9">
        <v>415480.3639013776</v>
      </c>
      <c r="W115" s="9">
        <v>-3849395.1182351531</v>
      </c>
      <c r="X115" s="9">
        <v>0</v>
      </c>
      <c r="Y115" s="9">
        <v>199814947.89261991</v>
      </c>
      <c r="Z115" s="9">
        <v>191905465.84266028</v>
      </c>
      <c r="AA115" s="9">
        <v>174741648.04550916</v>
      </c>
      <c r="AB115" s="9">
        <v>186673014.48851052</v>
      </c>
      <c r="AC115" s="9">
        <v>190937889.97064704</v>
      </c>
      <c r="AD115" s="9">
        <v>186673014.48851052</v>
      </c>
      <c r="AE115" s="9">
        <v>190522409.60674566</v>
      </c>
      <c r="AF115" s="9">
        <v>1094566196.366226</v>
      </c>
      <c r="AG115" s="9">
        <v>2</v>
      </c>
      <c r="AK115" s="128">
        <v>19.5</v>
      </c>
    </row>
    <row r="116" spans="1:37" x14ac:dyDescent="0.25">
      <c r="A116" s="36" t="s">
        <v>525</v>
      </c>
      <c r="B116" s="36" t="s">
        <v>526</v>
      </c>
      <c r="C116" s="37">
        <v>44757</v>
      </c>
      <c r="D116" s="38">
        <v>0.39583333333333331</v>
      </c>
      <c r="E116" s="36">
        <v>9.9</v>
      </c>
      <c r="F116" s="36" t="s">
        <v>21</v>
      </c>
      <c r="G116" s="36" t="s">
        <v>469</v>
      </c>
      <c r="H116" s="36" t="s">
        <v>527</v>
      </c>
      <c r="I116" s="39">
        <v>45657</v>
      </c>
      <c r="J116" s="39">
        <v>45657</v>
      </c>
      <c r="K116" s="36" t="s">
        <v>16</v>
      </c>
      <c r="L116" s="36" t="s">
        <v>16</v>
      </c>
      <c r="M116" s="36" t="s">
        <v>423</v>
      </c>
      <c r="N116" s="36" t="s">
        <v>16</v>
      </c>
      <c r="O116" s="48">
        <v>0</v>
      </c>
      <c r="P116" s="36">
        <v>-0.87</v>
      </c>
      <c r="Q116" s="41">
        <v>0</v>
      </c>
      <c r="R116" s="41">
        <v>513690.98958057474</v>
      </c>
      <c r="S116" s="41">
        <v>0</v>
      </c>
      <c r="T116" s="41">
        <v>746796.56507960113</v>
      </c>
      <c r="U116" s="41">
        <v>1700912.1211109257</v>
      </c>
      <c r="V116" s="41">
        <v>-116190.26570048169</v>
      </c>
      <c r="W116" s="41">
        <v>1700912.1211109257</v>
      </c>
      <c r="X116" s="41">
        <v>0</v>
      </c>
      <c r="Y116" s="41">
        <v>191036100.59632623</v>
      </c>
      <c r="Z116" s="41">
        <v>190522409.60674566</v>
      </c>
      <c r="AA116" s="41">
        <v>191269206.17182526</v>
      </c>
      <c r="AB116" s="41">
        <v>192223321.72785658</v>
      </c>
      <c r="AC116" s="41">
        <v>190406219.34104517</v>
      </c>
      <c r="AD116" s="41">
        <v>192223321.72785658</v>
      </c>
      <c r="AE116" s="41">
        <v>190522409.60674566</v>
      </c>
      <c r="AF116" s="41">
        <v>1108725641.1897509</v>
      </c>
      <c r="AG116" s="41">
        <v>1</v>
      </c>
      <c r="AK116" s="128">
        <v>19.5</v>
      </c>
    </row>
    <row r="117" spans="1:37" x14ac:dyDescent="0.25">
      <c r="A117" s="4" t="s">
        <v>528</v>
      </c>
      <c r="B117" s="4" t="s">
        <v>526</v>
      </c>
      <c r="C117" s="5">
        <v>44757</v>
      </c>
      <c r="D117" s="6">
        <v>0.39583333333333331</v>
      </c>
      <c r="E117" s="4">
        <v>9.9</v>
      </c>
      <c r="F117" s="4" t="s">
        <v>21</v>
      </c>
      <c r="G117" s="4" t="s">
        <v>469</v>
      </c>
      <c r="H117" s="4" t="s">
        <v>527</v>
      </c>
      <c r="I117" s="7">
        <v>45657</v>
      </c>
      <c r="J117" s="7">
        <v>45657</v>
      </c>
      <c r="K117" s="4" t="s">
        <v>16</v>
      </c>
      <c r="L117" s="4" t="s">
        <v>16</v>
      </c>
      <c r="M117" s="4" t="s">
        <v>423</v>
      </c>
      <c r="N117" s="4" t="s">
        <v>16</v>
      </c>
      <c r="O117" s="47">
        <v>0</v>
      </c>
      <c r="P117" s="4">
        <v>-0.87</v>
      </c>
      <c r="Q117" s="9">
        <v>0</v>
      </c>
      <c r="R117" s="9">
        <v>513690.98958057474</v>
      </c>
      <c r="S117" s="9">
        <v>0</v>
      </c>
      <c r="T117" s="9">
        <v>746796.56507960113</v>
      </c>
      <c r="U117" s="9">
        <v>1700912.1211109257</v>
      </c>
      <c r="V117" s="9">
        <v>-116190.26570048169</v>
      </c>
      <c r="W117" s="9">
        <v>1700912.1211109257</v>
      </c>
      <c r="X117" s="9">
        <v>0</v>
      </c>
      <c r="Y117" s="9">
        <v>191036100.59632623</v>
      </c>
      <c r="Z117" s="9">
        <v>190522409.60674566</v>
      </c>
      <c r="AA117" s="9">
        <v>191269206.17182526</v>
      </c>
      <c r="AB117" s="9">
        <v>192223321.72785658</v>
      </c>
      <c r="AC117" s="9">
        <v>190406219.34104517</v>
      </c>
      <c r="AD117" s="9">
        <v>192223321.72785658</v>
      </c>
      <c r="AE117" s="9">
        <v>190522409.60674566</v>
      </c>
      <c r="AF117" s="9">
        <v>1108725641.1897509</v>
      </c>
      <c r="AG117" s="9">
        <v>1</v>
      </c>
      <c r="AK117" s="128">
        <v>9.9</v>
      </c>
    </row>
    <row r="118" spans="1:37" x14ac:dyDescent="0.25">
      <c r="A118" s="36" t="s">
        <v>566</v>
      </c>
      <c r="B118" s="36" t="s">
        <v>567</v>
      </c>
      <c r="C118" s="37">
        <v>44790</v>
      </c>
      <c r="D118" s="38">
        <v>0.64722222222222225</v>
      </c>
      <c r="E118" s="36">
        <v>9.9</v>
      </c>
      <c r="F118" s="36" t="s">
        <v>21</v>
      </c>
      <c r="G118" s="36" t="s">
        <v>546</v>
      </c>
      <c r="H118" s="36" t="s">
        <v>568</v>
      </c>
      <c r="I118" s="39">
        <v>45657</v>
      </c>
      <c r="J118" s="39">
        <v>45657</v>
      </c>
      <c r="K118" s="36" t="s">
        <v>16</v>
      </c>
      <c r="L118" s="36" t="s">
        <v>16</v>
      </c>
      <c r="M118" s="36" t="s">
        <v>423</v>
      </c>
      <c r="N118" s="36" t="s">
        <v>16</v>
      </c>
      <c r="O118" s="48">
        <v>0</v>
      </c>
      <c r="P118" s="36">
        <v>-0.89</v>
      </c>
      <c r="Q118" s="41">
        <v>0</v>
      </c>
      <c r="R118" s="41">
        <v>513690.98958057474</v>
      </c>
      <c r="S118" s="41">
        <v>0</v>
      </c>
      <c r="T118" s="41">
        <v>746796.56507960113</v>
      </c>
      <c r="U118" s="41">
        <v>1700912.1211109257</v>
      </c>
      <c r="V118" s="41">
        <v>-118861.30629129735</v>
      </c>
      <c r="W118" s="41">
        <v>1700912.1211109257</v>
      </c>
      <c r="X118" s="41">
        <v>0</v>
      </c>
      <c r="Y118" s="41">
        <v>191036100.59632623</v>
      </c>
      <c r="Z118" s="41">
        <v>190522409.60674566</v>
      </c>
      <c r="AA118" s="41">
        <v>191269206.17182526</v>
      </c>
      <c r="AB118" s="41">
        <v>192223321.72785658</v>
      </c>
      <c r="AC118" s="41">
        <v>190403548.30045435</v>
      </c>
      <c r="AD118" s="41">
        <v>192223321.72785658</v>
      </c>
      <c r="AE118" s="41">
        <v>190522409.60674566</v>
      </c>
      <c r="AF118" s="41">
        <v>1108722970.1491601</v>
      </c>
      <c r="AG118" s="41">
        <v>1</v>
      </c>
      <c r="AK118" s="128">
        <v>9.9</v>
      </c>
    </row>
    <row r="119" spans="1:37" x14ac:dyDescent="0.25">
      <c r="A119" s="4" t="s">
        <v>547</v>
      </c>
      <c r="B119" s="4" t="s">
        <v>548</v>
      </c>
      <c r="C119" s="5">
        <v>44785</v>
      </c>
      <c r="D119" s="6">
        <v>0.4381944444444445</v>
      </c>
      <c r="E119" s="4">
        <v>9.9</v>
      </c>
      <c r="F119" s="4" t="s">
        <v>21</v>
      </c>
      <c r="G119" s="4" t="s">
        <v>546</v>
      </c>
      <c r="H119" s="4" t="s">
        <v>549</v>
      </c>
      <c r="I119" s="7">
        <v>45657</v>
      </c>
      <c r="J119" s="7">
        <v>45657</v>
      </c>
      <c r="K119" s="4" t="s">
        <v>16</v>
      </c>
      <c r="L119" s="4" t="s">
        <v>16</v>
      </c>
      <c r="M119" s="4" t="s">
        <v>423</v>
      </c>
      <c r="N119" s="4" t="s">
        <v>16</v>
      </c>
      <c r="O119" s="47">
        <v>0</v>
      </c>
      <c r="P119" s="4">
        <v>-1.83</v>
      </c>
      <c r="Q119" s="9">
        <v>0</v>
      </c>
      <c r="R119" s="9">
        <v>513690.98958057474</v>
      </c>
      <c r="S119" s="9">
        <v>0</v>
      </c>
      <c r="T119" s="9">
        <v>746796.56507960113</v>
      </c>
      <c r="U119" s="9">
        <v>1700912.1211109257</v>
      </c>
      <c r="V119" s="9">
        <v>-244400.21405963393</v>
      </c>
      <c r="W119" s="9">
        <v>1700912.1211109257</v>
      </c>
      <c r="X119" s="9">
        <v>0</v>
      </c>
      <c r="Y119" s="9">
        <v>191036100.59632623</v>
      </c>
      <c r="Z119" s="9">
        <v>190522409.60674566</v>
      </c>
      <c r="AA119" s="9">
        <v>191269206.17182526</v>
      </c>
      <c r="AB119" s="9">
        <v>192223321.72785658</v>
      </c>
      <c r="AC119" s="9">
        <v>190278009.39268604</v>
      </c>
      <c r="AD119" s="9">
        <v>192223321.72785658</v>
      </c>
      <c r="AE119" s="9">
        <v>190522409.60674566</v>
      </c>
      <c r="AF119" s="9">
        <v>1108597431.2413919</v>
      </c>
      <c r="AG119" s="9">
        <v>1</v>
      </c>
      <c r="AK119" s="128"/>
    </row>
    <row r="120" spans="1:37" x14ac:dyDescent="0.25">
      <c r="A120" s="36" t="s">
        <v>440</v>
      </c>
      <c r="B120" s="36" t="s">
        <v>441</v>
      </c>
      <c r="C120" s="37">
        <v>44755</v>
      </c>
      <c r="D120" s="38">
        <v>0.55347222222222225</v>
      </c>
      <c r="E120" s="36">
        <v>9.9</v>
      </c>
      <c r="F120" s="36" t="s">
        <v>21</v>
      </c>
      <c r="G120" s="36" t="s">
        <v>442</v>
      </c>
      <c r="H120" s="36" t="s">
        <v>443</v>
      </c>
      <c r="I120" s="39">
        <v>46022</v>
      </c>
      <c r="J120" s="39">
        <v>46022</v>
      </c>
      <c r="K120" s="36" t="s">
        <v>16</v>
      </c>
      <c r="L120" s="36" t="s">
        <v>16</v>
      </c>
      <c r="M120" s="36" t="s">
        <v>423</v>
      </c>
      <c r="N120" s="36" t="s">
        <v>16</v>
      </c>
      <c r="O120" s="48">
        <v>0</v>
      </c>
      <c r="P120" s="36">
        <v>-1.96</v>
      </c>
      <c r="Q120" s="41">
        <v>0</v>
      </c>
      <c r="R120" s="41">
        <v>459473.15704881464</v>
      </c>
      <c r="S120" s="41">
        <v>0</v>
      </c>
      <c r="T120" s="41">
        <v>667975.46071520657</v>
      </c>
      <c r="U120" s="41">
        <v>1521388.3015303449</v>
      </c>
      <c r="V120" s="41">
        <v>-234134.14838992467</v>
      </c>
      <c r="W120" s="41">
        <v>1521388.3015303449</v>
      </c>
      <c r="X120" s="41">
        <v>0</v>
      </c>
      <c r="Y120" s="41">
        <v>190981882.76379448</v>
      </c>
      <c r="Z120" s="41">
        <v>190522409.60674566</v>
      </c>
      <c r="AA120" s="41">
        <v>191190385.06746086</v>
      </c>
      <c r="AB120" s="41">
        <v>192043797.90827599</v>
      </c>
      <c r="AC120" s="41">
        <v>190288275.45835572</v>
      </c>
      <c r="AD120" s="41">
        <v>192043797.90827599</v>
      </c>
      <c r="AE120" s="41">
        <v>190522409.60674566</v>
      </c>
      <c r="AF120" s="41">
        <v>1108205372.6407945</v>
      </c>
      <c r="AG120" s="41">
        <v>2</v>
      </c>
      <c r="AK120" s="128"/>
    </row>
    <row r="121" spans="1:37" x14ac:dyDescent="0.25">
      <c r="A121" s="4" t="s">
        <v>444</v>
      </c>
      <c r="B121" s="4" t="s">
        <v>441</v>
      </c>
      <c r="C121" s="5">
        <v>44755</v>
      </c>
      <c r="D121" s="6">
        <v>0.55347222222222225</v>
      </c>
      <c r="E121" s="4">
        <v>9.9</v>
      </c>
      <c r="F121" s="4" t="s">
        <v>21</v>
      </c>
      <c r="G121" s="4" t="s">
        <v>445</v>
      </c>
      <c r="H121" s="4" t="s">
        <v>443</v>
      </c>
      <c r="I121" s="7">
        <v>46022</v>
      </c>
      <c r="J121" s="7">
        <v>46022</v>
      </c>
      <c r="K121" s="4" t="s">
        <v>16</v>
      </c>
      <c r="L121" s="4" t="s">
        <v>16</v>
      </c>
      <c r="M121" s="4" t="s">
        <v>423</v>
      </c>
      <c r="N121" s="4" t="s">
        <v>16</v>
      </c>
      <c r="O121" s="47">
        <v>0</v>
      </c>
      <c r="P121" s="4">
        <v>-1.92</v>
      </c>
      <c r="Q121" s="9">
        <v>0</v>
      </c>
      <c r="R121" s="9">
        <v>459473.15704881464</v>
      </c>
      <c r="S121" s="9">
        <v>0</v>
      </c>
      <c r="T121" s="9">
        <v>667975.46071520657</v>
      </c>
      <c r="U121" s="9">
        <v>1521388.3015303449</v>
      </c>
      <c r="V121" s="9">
        <v>-229355.90046359962</v>
      </c>
      <c r="W121" s="9">
        <v>1521388.3015303449</v>
      </c>
      <c r="X121" s="9">
        <v>0</v>
      </c>
      <c r="Y121" s="9">
        <v>190981882.76379448</v>
      </c>
      <c r="Z121" s="9">
        <v>190522409.60674566</v>
      </c>
      <c r="AA121" s="9">
        <v>191190385.06746086</v>
      </c>
      <c r="AB121" s="9">
        <v>192043797.90827599</v>
      </c>
      <c r="AC121" s="9">
        <v>190293053.70628205</v>
      </c>
      <c r="AD121" s="9">
        <v>192043797.90827599</v>
      </c>
      <c r="AE121" s="9">
        <v>190522409.60674566</v>
      </c>
      <c r="AF121" s="9">
        <v>1108210150.8887208</v>
      </c>
      <c r="AG121" s="9">
        <v>2</v>
      </c>
    </row>
    <row r="122" spans="1:37" x14ac:dyDescent="0.25">
      <c r="A122" s="36" t="s">
        <v>598</v>
      </c>
      <c r="B122" s="36" t="s">
        <v>599</v>
      </c>
      <c r="C122" s="37">
        <v>44757</v>
      </c>
      <c r="D122" s="38">
        <v>0.47500000000000003</v>
      </c>
      <c r="E122" s="36">
        <v>9.9</v>
      </c>
      <c r="F122" s="36" t="s">
        <v>21</v>
      </c>
      <c r="G122" s="36" t="s">
        <v>442</v>
      </c>
      <c r="H122" s="36" t="s">
        <v>600</v>
      </c>
      <c r="I122" s="39">
        <v>46022</v>
      </c>
      <c r="J122" s="39">
        <v>46022</v>
      </c>
      <c r="K122" s="36" t="s">
        <v>16</v>
      </c>
      <c r="L122" s="36" t="s">
        <v>16</v>
      </c>
      <c r="M122" s="36" t="s">
        <v>423</v>
      </c>
      <c r="N122" s="36" t="s">
        <v>16</v>
      </c>
      <c r="O122" s="48">
        <v>0</v>
      </c>
      <c r="P122" s="36">
        <v>-1.96</v>
      </c>
      <c r="Q122" s="41">
        <v>0</v>
      </c>
      <c r="R122" s="41">
        <v>459473.15704881464</v>
      </c>
      <c r="S122" s="41">
        <v>0</v>
      </c>
      <c r="T122" s="41">
        <v>667975.46071520657</v>
      </c>
      <c r="U122" s="41">
        <v>1521388.3015303449</v>
      </c>
      <c r="V122" s="41">
        <v>-234134.14838992467</v>
      </c>
      <c r="W122" s="41">
        <v>1521388.3015303449</v>
      </c>
      <c r="X122" s="41">
        <v>0</v>
      </c>
      <c r="Y122" s="41">
        <v>190981882.76379448</v>
      </c>
      <c r="Z122" s="41">
        <v>190522409.60674566</v>
      </c>
      <c r="AA122" s="41">
        <v>191190385.06746086</v>
      </c>
      <c r="AB122" s="41">
        <v>192043797.90827599</v>
      </c>
      <c r="AC122" s="41">
        <v>190288275.45835572</v>
      </c>
      <c r="AD122" s="41">
        <v>192043797.90827599</v>
      </c>
      <c r="AE122" s="41">
        <v>190522409.60674566</v>
      </c>
      <c r="AF122" s="41">
        <v>1108205372.6407945</v>
      </c>
      <c r="AG122" s="41">
        <v>2</v>
      </c>
    </row>
    <row r="123" spans="1:37" x14ac:dyDescent="0.25">
      <c r="A123" s="4" t="s">
        <v>601</v>
      </c>
      <c r="B123" s="4" t="s">
        <v>599</v>
      </c>
      <c r="C123" s="5">
        <v>44757</v>
      </c>
      <c r="D123" s="6">
        <v>0.47500000000000003</v>
      </c>
      <c r="E123" s="4">
        <v>9.9</v>
      </c>
      <c r="F123" s="4" t="s">
        <v>21</v>
      </c>
      <c r="G123" s="4" t="s">
        <v>445</v>
      </c>
      <c r="H123" s="4" t="s">
        <v>600</v>
      </c>
      <c r="I123" s="7">
        <v>46022</v>
      </c>
      <c r="J123" s="7">
        <v>46022</v>
      </c>
      <c r="K123" s="4" t="s">
        <v>16</v>
      </c>
      <c r="L123" s="4" t="s">
        <v>16</v>
      </c>
      <c r="M123" s="4" t="s">
        <v>423</v>
      </c>
      <c r="N123" s="4" t="s">
        <v>16</v>
      </c>
      <c r="O123" s="47">
        <v>0</v>
      </c>
      <c r="P123" s="4">
        <v>-1.92</v>
      </c>
      <c r="Q123" s="9">
        <v>0</v>
      </c>
      <c r="R123" s="9">
        <v>459473.15704881464</v>
      </c>
      <c r="S123" s="9">
        <v>0</v>
      </c>
      <c r="T123" s="9">
        <v>667975.46071520657</v>
      </c>
      <c r="U123" s="9">
        <v>1521388.3015303449</v>
      </c>
      <c r="V123" s="9">
        <v>-229355.90046359962</v>
      </c>
      <c r="W123" s="9">
        <v>1521388.3015303449</v>
      </c>
      <c r="X123" s="9">
        <v>0</v>
      </c>
      <c r="Y123" s="9">
        <v>190981882.76379448</v>
      </c>
      <c r="Z123" s="9">
        <v>190522409.60674566</v>
      </c>
      <c r="AA123" s="9">
        <v>191190385.06746086</v>
      </c>
      <c r="AB123" s="9">
        <v>192043797.90827599</v>
      </c>
      <c r="AC123" s="9">
        <v>190293053.70628205</v>
      </c>
      <c r="AD123" s="9">
        <v>192043797.90827599</v>
      </c>
      <c r="AE123" s="9">
        <v>190522409.60674566</v>
      </c>
      <c r="AF123" s="9">
        <v>1108210150.8887208</v>
      </c>
      <c r="AG123" s="9">
        <v>2</v>
      </c>
    </row>
    <row r="124" spans="1:37" x14ac:dyDescent="0.25">
      <c r="A124" s="36" t="s">
        <v>461</v>
      </c>
      <c r="B124" s="36" t="s">
        <v>462</v>
      </c>
      <c r="C124" s="37">
        <v>44754</v>
      </c>
      <c r="D124" s="38">
        <v>0.66527777777777775</v>
      </c>
      <c r="E124" s="36">
        <v>9.9</v>
      </c>
      <c r="F124" s="36" t="s">
        <v>21</v>
      </c>
      <c r="G124" s="36" t="s">
        <v>463</v>
      </c>
      <c r="H124" s="36" t="s">
        <v>464</v>
      </c>
      <c r="I124" s="39">
        <v>46022</v>
      </c>
      <c r="J124" s="39">
        <v>46022</v>
      </c>
      <c r="K124" s="36" t="s">
        <v>16</v>
      </c>
      <c r="L124" s="36" t="s">
        <v>16</v>
      </c>
      <c r="M124" s="36" t="s">
        <v>423</v>
      </c>
      <c r="N124" s="36" t="s">
        <v>16</v>
      </c>
      <c r="O124" s="48">
        <v>0</v>
      </c>
      <c r="P124" s="36">
        <v>-1.3203199999999999</v>
      </c>
      <c r="Q124" s="41">
        <v>0</v>
      </c>
      <c r="R124" s="41">
        <v>459473.15704881464</v>
      </c>
      <c r="S124" s="41">
        <v>0</v>
      </c>
      <c r="T124" s="41">
        <v>667975.46071520657</v>
      </c>
      <c r="U124" s="41">
        <v>1521388.3015303449</v>
      </c>
      <c r="V124" s="41">
        <v>-157720.40755213538</v>
      </c>
      <c r="W124" s="41">
        <v>1521388.3015303449</v>
      </c>
      <c r="X124" s="41">
        <v>0</v>
      </c>
      <c r="Y124" s="41">
        <v>190981882.76379448</v>
      </c>
      <c r="Z124" s="41">
        <v>190522409.60674566</v>
      </c>
      <c r="AA124" s="41">
        <v>191190385.06746086</v>
      </c>
      <c r="AB124" s="41">
        <v>192043797.90827599</v>
      </c>
      <c r="AC124" s="41">
        <v>190364689.19919354</v>
      </c>
      <c r="AD124" s="41">
        <v>192043797.90827599</v>
      </c>
      <c r="AE124" s="41">
        <v>190522409.60674566</v>
      </c>
      <c r="AF124" s="41">
        <v>1108281786.3816323</v>
      </c>
      <c r="AG124" s="41">
        <v>2</v>
      </c>
    </row>
    <row r="125" spans="1:37" x14ac:dyDescent="0.25">
      <c r="A125" s="4" t="s">
        <v>465</v>
      </c>
      <c r="B125" s="4" t="s">
        <v>462</v>
      </c>
      <c r="C125" s="5">
        <v>44754</v>
      </c>
      <c r="D125" s="6">
        <v>0.66527777777777775</v>
      </c>
      <c r="E125" s="4">
        <v>9.9</v>
      </c>
      <c r="F125" s="4" t="s">
        <v>21</v>
      </c>
      <c r="G125" s="4" t="s">
        <v>466</v>
      </c>
      <c r="H125" s="4" t="s">
        <v>464</v>
      </c>
      <c r="I125" s="7">
        <v>46022</v>
      </c>
      <c r="J125" s="7">
        <v>46022</v>
      </c>
      <c r="K125" s="4" t="s">
        <v>16</v>
      </c>
      <c r="L125" s="4" t="s">
        <v>16</v>
      </c>
      <c r="M125" s="4" t="s">
        <v>423</v>
      </c>
      <c r="N125" s="4" t="s">
        <v>16</v>
      </c>
      <c r="O125" s="47">
        <v>0</v>
      </c>
      <c r="P125" s="4">
        <v>-1.3459099999999999</v>
      </c>
      <c r="Q125" s="9">
        <v>0</v>
      </c>
      <c r="R125" s="9">
        <v>459473.15704881464</v>
      </c>
      <c r="S125" s="9">
        <v>0</v>
      </c>
      <c r="T125" s="9">
        <v>667975.46071520657</v>
      </c>
      <c r="U125" s="9">
        <v>1521388.3015303449</v>
      </c>
      <c r="V125" s="9">
        <v>-160777.29166300173</v>
      </c>
      <c r="W125" s="9">
        <v>1521388.3015303449</v>
      </c>
      <c r="X125" s="9">
        <v>0</v>
      </c>
      <c r="Y125" s="9">
        <v>190981882.76379448</v>
      </c>
      <c r="Z125" s="9">
        <v>190522409.60674566</v>
      </c>
      <c r="AA125" s="9">
        <v>191190385.06746086</v>
      </c>
      <c r="AB125" s="9">
        <v>192043797.90827599</v>
      </c>
      <c r="AC125" s="9">
        <v>190361632.31508267</v>
      </c>
      <c r="AD125" s="9">
        <v>192043797.90827599</v>
      </c>
      <c r="AE125" s="9">
        <v>190522409.60674566</v>
      </c>
      <c r="AF125" s="9">
        <v>1108278729.4975214</v>
      </c>
      <c r="AG125" s="9">
        <v>2</v>
      </c>
    </row>
    <row r="126" spans="1:37" x14ac:dyDescent="0.25">
      <c r="A126" s="36" t="s">
        <v>859</v>
      </c>
      <c r="B126" s="36" t="s">
        <v>860</v>
      </c>
      <c r="C126" s="37">
        <v>44789</v>
      </c>
      <c r="D126" s="38">
        <v>0.5756944444444444</v>
      </c>
      <c r="E126" s="36">
        <v>6.7</v>
      </c>
      <c r="F126" s="36" t="s">
        <v>21</v>
      </c>
      <c r="G126" s="36" t="s">
        <v>861</v>
      </c>
      <c r="H126" s="36" t="s">
        <v>862</v>
      </c>
      <c r="I126" s="39">
        <v>45473</v>
      </c>
      <c r="J126" s="39">
        <v>45473</v>
      </c>
      <c r="K126" s="36" t="s">
        <v>16</v>
      </c>
      <c r="L126" s="36" t="s">
        <v>16</v>
      </c>
      <c r="M126" s="36" t="s">
        <v>726</v>
      </c>
      <c r="N126" s="36" t="s">
        <v>16</v>
      </c>
      <c r="O126" s="36">
        <v>0</v>
      </c>
      <c r="P126" s="36">
        <v>-1E-4</v>
      </c>
      <c r="Q126" s="41">
        <v>0</v>
      </c>
      <c r="R126" s="41">
        <v>513690.98958057468</v>
      </c>
      <c r="S126" s="41">
        <v>0</v>
      </c>
      <c r="T126" s="41">
        <v>746796.5650796009</v>
      </c>
      <c r="U126" s="41">
        <v>1700912.1211109255</v>
      </c>
      <c r="V126" s="41">
        <v>-19.733807350056075</v>
      </c>
      <c r="W126" s="41">
        <v>1700912.1211109255</v>
      </c>
      <c r="X126" s="41">
        <v>0</v>
      </c>
      <c r="Y126" s="41">
        <v>18156582.415042978</v>
      </c>
      <c r="Z126" s="41">
        <v>17642891.425462402</v>
      </c>
      <c r="AA126" s="41">
        <v>18389687.990542002</v>
      </c>
      <c r="AB126" s="41">
        <v>19343803.546573326</v>
      </c>
      <c r="AC126" s="41">
        <v>17642871.691655051</v>
      </c>
      <c r="AD126" s="41">
        <v>19343803.546573326</v>
      </c>
      <c r="AE126" s="41">
        <v>17642891.425462402</v>
      </c>
      <c r="AF126" s="41">
        <v>106140606.27020115</v>
      </c>
      <c r="AG126" s="41">
        <v>1</v>
      </c>
    </row>
    <row r="127" spans="1:37" x14ac:dyDescent="0.25">
      <c r="A127" s="4" t="s">
        <v>855</v>
      </c>
      <c r="B127" s="4" t="s">
        <v>856</v>
      </c>
      <c r="C127" s="5">
        <v>44784</v>
      </c>
      <c r="D127" s="6">
        <v>0.41250000000000003</v>
      </c>
      <c r="E127" s="4">
        <v>15</v>
      </c>
      <c r="F127" s="4" t="s">
        <v>21</v>
      </c>
      <c r="G127" s="4" t="s">
        <v>731</v>
      </c>
      <c r="H127" s="4" t="s">
        <v>857</v>
      </c>
      <c r="I127" s="7">
        <v>46022</v>
      </c>
      <c r="J127" s="7">
        <v>46022</v>
      </c>
      <c r="K127" s="4" t="s">
        <v>16</v>
      </c>
      <c r="L127" s="4" t="s">
        <v>16</v>
      </c>
      <c r="M127" s="4" t="s">
        <v>726</v>
      </c>
      <c r="N127" s="4" t="s">
        <v>16</v>
      </c>
      <c r="O127" s="4">
        <v>0</v>
      </c>
      <c r="P127" s="4">
        <v>-0.34404000000000001</v>
      </c>
      <c r="Q127" s="9">
        <v>0</v>
      </c>
      <c r="R127" s="9">
        <v>459473.15704881441</v>
      </c>
      <c r="S127" s="9">
        <v>0</v>
      </c>
      <c r="T127" s="9">
        <v>667975.46071520669</v>
      </c>
      <c r="U127" s="9">
        <v>1521388.3015303449</v>
      </c>
      <c r="V127" s="9">
        <v>-27124.488873452035</v>
      </c>
      <c r="W127" s="9">
        <v>1521388.3015303449</v>
      </c>
      <c r="X127" s="9">
        <v>0</v>
      </c>
      <c r="Y127" s="9">
        <v>18102364.582511216</v>
      </c>
      <c r="Z127" s="9">
        <v>17642891.425462402</v>
      </c>
      <c r="AA127" s="9">
        <v>18310866.886177611</v>
      </c>
      <c r="AB127" s="9">
        <v>19164279.726992749</v>
      </c>
      <c r="AC127" s="9">
        <v>17615766.93658895</v>
      </c>
      <c r="AD127" s="9">
        <v>19164279.726992749</v>
      </c>
      <c r="AE127" s="9">
        <v>17642891.425462402</v>
      </c>
      <c r="AF127" s="9">
        <v>105711176.84886803</v>
      </c>
      <c r="AG127" s="9">
        <v>2</v>
      </c>
    </row>
    <row r="128" spans="1:37" x14ac:dyDescent="0.25">
      <c r="A128" s="36" t="s">
        <v>858</v>
      </c>
      <c r="B128" s="36" t="s">
        <v>856</v>
      </c>
      <c r="C128" s="37">
        <v>44784</v>
      </c>
      <c r="D128" s="38">
        <v>0.41250000000000003</v>
      </c>
      <c r="E128" s="36">
        <v>15</v>
      </c>
      <c r="F128" s="36" t="s">
        <v>21</v>
      </c>
      <c r="G128" s="36" t="s">
        <v>734</v>
      </c>
      <c r="H128" s="36" t="s">
        <v>857</v>
      </c>
      <c r="I128" s="39">
        <v>46022</v>
      </c>
      <c r="J128" s="39">
        <v>46022</v>
      </c>
      <c r="K128" s="36" t="s">
        <v>16</v>
      </c>
      <c r="L128" s="36" t="s">
        <v>16</v>
      </c>
      <c r="M128" s="36" t="s">
        <v>726</v>
      </c>
      <c r="N128" s="36" t="s">
        <v>16</v>
      </c>
      <c r="O128" s="36">
        <v>0</v>
      </c>
      <c r="P128" s="36">
        <v>-0.14419999999999999</v>
      </c>
      <c r="Q128" s="41">
        <v>0</v>
      </c>
      <c r="R128" s="41">
        <v>459473.15704881441</v>
      </c>
      <c r="S128" s="41">
        <v>0</v>
      </c>
      <c r="T128" s="41">
        <v>667975.46071520669</v>
      </c>
      <c r="U128" s="41">
        <v>1521388.3015303449</v>
      </c>
      <c r="V128" s="41">
        <v>-11368.885291105054</v>
      </c>
      <c r="W128" s="41">
        <v>1521388.3015303449</v>
      </c>
      <c r="X128" s="41">
        <v>0</v>
      </c>
      <c r="Y128" s="41">
        <v>18102364.582511216</v>
      </c>
      <c r="Z128" s="41">
        <v>17642891.425462402</v>
      </c>
      <c r="AA128" s="41">
        <v>18310866.886177611</v>
      </c>
      <c r="AB128" s="41">
        <v>19164279.726992749</v>
      </c>
      <c r="AC128" s="41">
        <v>17631522.540171299</v>
      </c>
      <c r="AD128" s="41">
        <v>19164279.726992749</v>
      </c>
      <c r="AE128" s="41">
        <v>17642891.425462402</v>
      </c>
      <c r="AF128" s="41">
        <v>105726932.45245038</v>
      </c>
      <c r="AG128" s="41">
        <v>2</v>
      </c>
    </row>
    <row r="129" spans="1:33" x14ac:dyDescent="0.25">
      <c r="A129" s="4" t="s">
        <v>830</v>
      </c>
      <c r="B129" s="4" t="s">
        <v>831</v>
      </c>
      <c r="C129" s="5">
        <v>44775</v>
      </c>
      <c r="D129" s="6">
        <v>0.71597222222222223</v>
      </c>
      <c r="E129" s="4">
        <v>9.9</v>
      </c>
      <c r="F129" s="4" t="s">
        <v>21</v>
      </c>
      <c r="G129" s="4" t="s">
        <v>832</v>
      </c>
      <c r="H129" s="4" t="s">
        <v>833</v>
      </c>
      <c r="I129" s="7">
        <v>46022</v>
      </c>
      <c r="J129" s="7">
        <v>46022</v>
      </c>
      <c r="K129" s="4" t="s">
        <v>16</v>
      </c>
      <c r="L129" s="4" t="s">
        <v>16</v>
      </c>
      <c r="M129" s="4" t="s">
        <v>726</v>
      </c>
      <c r="N129" s="4" t="s">
        <v>16</v>
      </c>
      <c r="O129" s="4">
        <v>0</v>
      </c>
      <c r="P129" s="4">
        <v>-1.28</v>
      </c>
      <c r="Q129" s="9">
        <v>0</v>
      </c>
      <c r="R129" s="9">
        <v>459473.15704881464</v>
      </c>
      <c r="S129" s="9">
        <v>0</v>
      </c>
      <c r="T129" s="9">
        <v>667975.46071520657</v>
      </c>
      <c r="U129" s="9">
        <v>1521388.3015303449</v>
      </c>
      <c r="V129" s="9">
        <v>-152903.93364239976</v>
      </c>
      <c r="W129" s="9">
        <v>1521388.3015303449</v>
      </c>
      <c r="X129" s="9">
        <v>0</v>
      </c>
      <c r="Y129" s="9">
        <v>18102364.582511216</v>
      </c>
      <c r="Z129" s="9">
        <v>17642891.425462402</v>
      </c>
      <c r="AA129" s="9">
        <v>18310866.886177611</v>
      </c>
      <c r="AB129" s="9">
        <v>19164279.726992749</v>
      </c>
      <c r="AC129" s="9">
        <v>17489987.491820004</v>
      </c>
      <c r="AD129" s="9">
        <v>19164279.726992749</v>
      </c>
      <c r="AE129" s="9">
        <v>17642891.425462402</v>
      </c>
      <c r="AF129" s="9">
        <v>105585397.40409909</v>
      </c>
      <c r="AG129" s="9">
        <v>2</v>
      </c>
    </row>
    <row r="130" spans="1:33" x14ac:dyDescent="0.25">
      <c r="A130" s="36" t="s">
        <v>834</v>
      </c>
      <c r="B130" s="36" t="s">
        <v>831</v>
      </c>
      <c r="C130" s="37">
        <v>44775</v>
      </c>
      <c r="D130" s="38">
        <v>0.71597222222222223</v>
      </c>
      <c r="E130" s="36">
        <v>9.9</v>
      </c>
      <c r="F130" s="36" t="s">
        <v>21</v>
      </c>
      <c r="G130" s="36" t="s">
        <v>835</v>
      </c>
      <c r="H130" s="36" t="s">
        <v>833</v>
      </c>
      <c r="I130" s="39">
        <v>46022</v>
      </c>
      <c r="J130" s="39">
        <v>46022</v>
      </c>
      <c r="K130" s="36" t="s">
        <v>16</v>
      </c>
      <c r="L130" s="36" t="s">
        <v>16</v>
      </c>
      <c r="M130" s="36" t="s">
        <v>726</v>
      </c>
      <c r="N130" s="36" t="s">
        <v>16</v>
      </c>
      <c r="O130" s="36">
        <v>0</v>
      </c>
      <c r="P130" s="36">
        <v>-1.45</v>
      </c>
      <c r="Q130" s="41">
        <v>0</v>
      </c>
      <c r="R130" s="41">
        <v>459473.15704881464</v>
      </c>
      <c r="S130" s="41">
        <v>0</v>
      </c>
      <c r="T130" s="41">
        <v>667975.46071520657</v>
      </c>
      <c r="U130" s="41">
        <v>1521388.3015303449</v>
      </c>
      <c r="V130" s="41">
        <v>-173211.48732928096</v>
      </c>
      <c r="W130" s="41">
        <v>1521388.3015303449</v>
      </c>
      <c r="X130" s="41">
        <v>0</v>
      </c>
      <c r="Y130" s="41">
        <v>18102364.582511216</v>
      </c>
      <c r="Z130" s="41">
        <v>17642891.425462402</v>
      </c>
      <c r="AA130" s="41">
        <v>18310866.886177611</v>
      </c>
      <c r="AB130" s="41">
        <v>19164279.726992749</v>
      </c>
      <c r="AC130" s="41">
        <v>17469679.938133121</v>
      </c>
      <c r="AD130" s="41">
        <v>19164279.726992749</v>
      </c>
      <c r="AE130" s="41">
        <v>17642891.425462402</v>
      </c>
      <c r="AF130" s="41">
        <v>105565089.8504122</v>
      </c>
      <c r="AG130" s="41">
        <v>2</v>
      </c>
    </row>
    <row r="131" spans="1:33" x14ac:dyDescent="0.25">
      <c r="A131" s="4" t="s">
        <v>789</v>
      </c>
      <c r="B131" s="4" t="s">
        <v>790</v>
      </c>
      <c r="C131" s="5">
        <v>44760</v>
      </c>
      <c r="D131" s="6">
        <v>0.67013888888888884</v>
      </c>
      <c r="E131" s="4">
        <v>40</v>
      </c>
      <c r="F131" s="4" t="s">
        <v>21</v>
      </c>
      <c r="G131" s="4" t="s">
        <v>737</v>
      </c>
      <c r="H131" s="4" t="s">
        <v>791</v>
      </c>
      <c r="I131" s="7">
        <v>45657</v>
      </c>
      <c r="J131" s="7">
        <v>45657</v>
      </c>
      <c r="K131" s="4" t="s">
        <v>16</v>
      </c>
      <c r="L131" s="4" t="s">
        <v>16</v>
      </c>
      <c r="M131" s="4" t="s">
        <v>726</v>
      </c>
      <c r="N131" s="4" t="s">
        <v>16</v>
      </c>
      <c r="O131" s="4">
        <v>0</v>
      </c>
      <c r="P131" s="4">
        <v>1.35</v>
      </c>
      <c r="Q131" s="9">
        <v>0</v>
      </c>
      <c r="R131" s="9">
        <v>513690.98958057462</v>
      </c>
      <c r="S131" s="9">
        <v>0</v>
      </c>
      <c r="T131" s="9">
        <v>746796.56507960102</v>
      </c>
      <c r="U131" s="9">
        <v>1700912.1211109259</v>
      </c>
      <c r="V131" s="9">
        <v>44623.071870314292</v>
      </c>
      <c r="W131" s="9">
        <v>1700912.1211109259</v>
      </c>
      <c r="X131" s="9">
        <v>0</v>
      </c>
      <c r="Y131" s="9">
        <v>18156582.415042978</v>
      </c>
      <c r="Z131" s="9">
        <v>17642891.425462402</v>
      </c>
      <c r="AA131" s="9">
        <v>18389687.990542002</v>
      </c>
      <c r="AB131" s="9">
        <v>19343803.54657333</v>
      </c>
      <c r="AC131" s="9">
        <v>17687514.497332718</v>
      </c>
      <c r="AD131" s="9">
        <v>19343803.54657333</v>
      </c>
      <c r="AE131" s="9">
        <v>17642891.425462402</v>
      </c>
      <c r="AF131" s="9">
        <v>106185249.07587881</v>
      </c>
      <c r="AG131" s="9">
        <v>1</v>
      </c>
    </row>
    <row r="132" spans="1:33" x14ac:dyDescent="0.25">
      <c r="A132" s="36" t="s">
        <v>792</v>
      </c>
      <c r="B132" s="36" t="s">
        <v>790</v>
      </c>
      <c r="C132" s="37">
        <v>44760</v>
      </c>
      <c r="D132" s="38">
        <v>0.67013888888888884</v>
      </c>
      <c r="E132" s="36">
        <v>40</v>
      </c>
      <c r="F132" s="36" t="s">
        <v>21</v>
      </c>
      <c r="G132" s="36" t="s">
        <v>740</v>
      </c>
      <c r="H132" s="36" t="s">
        <v>791</v>
      </c>
      <c r="I132" s="39">
        <v>45657</v>
      </c>
      <c r="J132" s="39">
        <v>45657</v>
      </c>
      <c r="K132" s="36" t="s">
        <v>16</v>
      </c>
      <c r="L132" s="36" t="s">
        <v>16</v>
      </c>
      <c r="M132" s="36" t="s">
        <v>726</v>
      </c>
      <c r="N132" s="36" t="s">
        <v>16</v>
      </c>
      <c r="O132" s="36">
        <v>0</v>
      </c>
      <c r="P132" s="36">
        <v>0.78700000000000003</v>
      </c>
      <c r="Q132" s="41">
        <v>0</v>
      </c>
      <c r="R132" s="41">
        <v>513690.98958057462</v>
      </c>
      <c r="S132" s="41">
        <v>0</v>
      </c>
      <c r="T132" s="41">
        <v>746796.56507960102</v>
      </c>
      <c r="U132" s="41">
        <v>1700912.1211109259</v>
      </c>
      <c r="V132" s="41">
        <v>26013.598194027665</v>
      </c>
      <c r="W132" s="41">
        <v>1700912.1211109259</v>
      </c>
      <c r="X132" s="41">
        <v>0</v>
      </c>
      <c r="Y132" s="41">
        <v>18156582.415042978</v>
      </c>
      <c r="Z132" s="41">
        <v>17642891.425462402</v>
      </c>
      <c r="AA132" s="41">
        <v>18389687.990542002</v>
      </c>
      <c r="AB132" s="41">
        <v>19343803.54657333</v>
      </c>
      <c r="AC132" s="41">
        <v>17668905.023656432</v>
      </c>
      <c r="AD132" s="41">
        <v>19343803.54657333</v>
      </c>
      <c r="AE132" s="41">
        <v>17642891.425462402</v>
      </c>
      <c r="AF132" s="41">
        <v>106166639.60220252</v>
      </c>
      <c r="AG132" s="41">
        <v>1</v>
      </c>
    </row>
    <row r="133" spans="1:33" x14ac:dyDescent="0.25">
      <c r="A133" s="4" t="s">
        <v>836</v>
      </c>
      <c r="B133" s="4" t="s">
        <v>837</v>
      </c>
      <c r="C133" s="5">
        <v>44777</v>
      </c>
      <c r="D133" s="6">
        <v>0.40625</v>
      </c>
      <c r="E133" s="4">
        <v>9.9</v>
      </c>
      <c r="F133" s="4" t="s">
        <v>21</v>
      </c>
      <c r="G133" s="4" t="s">
        <v>838</v>
      </c>
      <c r="H133" s="4" t="s">
        <v>839</v>
      </c>
      <c r="I133" s="7">
        <v>45869</v>
      </c>
      <c r="J133" s="7">
        <v>45869</v>
      </c>
      <c r="K133" s="4" t="s">
        <v>16</v>
      </c>
      <c r="L133" s="4" t="s">
        <v>16</v>
      </c>
      <c r="M133" s="4" t="s">
        <v>726</v>
      </c>
      <c r="N133" s="4" t="s">
        <v>16</v>
      </c>
      <c r="O133" s="4">
        <v>0</v>
      </c>
      <c r="P133" s="4">
        <v>0.38</v>
      </c>
      <c r="Q133" s="9">
        <v>0</v>
      </c>
      <c r="R133" s="9">
        <v>459473.15704881464</v>
      </c>
      <c r="S133" s="9">
        <v>0</v>
      </c>
      <c r="T133" s="9">
        <v>667975.46071520657</v>
      </c>
      <c r="U133" s="9">
        <v>1521388.3015303449</v>
      </c>
      <c r="V133" s="9">
        <v>45393.355300087431</v>
      </c>
      <c r="W133" s="9">
        <v>1521388.3015303449</v>
      </c>
      <c r="X133" s="9">
        <v>0</v>
      </c>
      <c r="Y133" s="9">
        <v>18102364.582511216</v>
      </c>
      <c r="Z133" s="9">
        <v>17642891.425462402</v>
      </c>
      <c r="AA133" s="9">
        <v>18310866.886177611</v>
      </c>
      <c r="AB133" s="9">
        <v>19164279.726992749</v>
      </c>
      <c r="AC133" s="9">
        <v>17688284.78076249</v>
      </c>
      <c r="AD133" s="9">
        <v>19164279.726992749</v>
      </c>
      <c r="AE133" s="9">
        <v>17642891.425462402</v>
      </c>
      <c r="AF133" s="9">
        <v>105783694.69304158</v>
      </c>
      <c r="AG133" s="9">
        <v>2</v>
      </c>
    </row>
    <row r="134" spans="1:33" x14ac:dyDescent="0.25">
      <c r="A134" s="36" t="s">
        <v>840</v>
      </c>
      <c r="B134" s="36" t="s">
        <v>837</v>
      </c>
      <c r="C134" s="37">
        <v>44777</v>
      </c>
      <c r="D134" s="38">
        <v>0.40625</v>
      </c>
      <c r="E134" s="36">
        <v>9.9</v>
      </c>
      <c r="F134" s="36" t="s">
        <v>21</v>
      </c>
      <c r="G134" s="36" t="s">
        <v>841</v>
      </c>
      <c r="H134" s="36" t="s">
        <v>839</v>
      </c>
      <c r="I134" s="39">
        <v>45869</v>
      </c>
      <c r="J134" s="39">
        <v>45869</v>
      </c>
      <c r="K134" s="36" t="s">
        <v>16</v>
      </c>
      <c r="L134" s="36" t="s">
        <v>16</v>
      </c>
      <c r="M134" s="36" t="s">
        <v>726</v>
      </c>
      <c r="N134" s="36" t="s">
        <v>16</v>
      </c>
      <c r="O134" s="36">
        <v>0</v>
      </c>
      <c r="P134" s="36">
        <v>0.26100000000000001</v>
      </c>
      <c r="Q134" s="41">
        <v>0</v>
      </c>
      <c r="R134" s="41">
        <v>459473.15704881464</v>
      </c>
      <c r="S134" s="41">
        <v>0</v>
      </c>
      <c r="T134" s="41">
        <v>667975.46071520657</v>
      </c>
      <c r="U134" s="41">
        <v>1521388.3015303449</v>
      </c>
      <c r="V134" s="41">
        <v>31178.067719270573</v>
      </c>
      <c r="W134" s="41">
        <v>1521388.3015303449</v>
      </c>
      <c r="X134" s="41">
        <v>0</v>
      </c>
      <c r="Y134" s="41">
        <v>18102364.582511216</v>
      </c>
      <c r="Z134" s="41">
        <v>17642891.425462402</v>
      </c>
      <c r="AA134" s="41">
        <v>18310866.886177611</v>
      </c>
      <c r="AB134" s="41">
        <v>19164279.726992749</v>
      </c>
      <c r="AC134" s="41">
        <v>17674069.493181672</v>
      </c>
      <c r="AD134" s="41">
        <v>19164279.726992749</v>
      </c>
      <c r="AE134" s="41">
        <v>17642891.425462402</v>
      </c>
      <c r="AF134" s="41">
        <v>105769479.40546076</v>
      </c>
      <c r="AG134" s="41">
        <v>2</v>
      </c>
    </row>
    <row r="135" spans="1:33" x14ac:dyDescent="0.25">
      <c r="A135" s="4" t="s">
        <v>805</v>
      </c>
      <c r="B135" s="4" t="s">
        <v>806</v>
      </c>
      <c r="C135" s="5">
        <v>44767</v>
      </c>
      <c r="D135" s="6">
        <v>0.69097222222222221</v>
      </c>
      <c r="E135" s="4">
        <v>8</v>
      </c>
      <c r="F135" s="4" t="s">
        <v>21</v>
      </c>
      <c r="G135" s="4" t="s">
        <v>807</v>
      </c>
      <c r="H135" s="4" t="s">
        <v>808</v>
      </c>
      <c r="I135" s="7">
        <v>46022</v>
      </c>
      <c r="J135" s="7">
        <v>46022</v>
      </c>
      <c r="K135" s="4" t="s">
        <v>16</v>
      </c>
      <c r="L135" s="4" t="s">
        <v>16</v>
      </c>
      <c r="M135" s="4" t="s">
        <v>726</v>
      </c>
      <c r="N135" s="4" t="s">
        <v>16</v>
      </c>
      <c r="O135" s="4">
        <v>0</v>
      </c>
      <c r="P135" s="4">
        <v>-1.67</v>
      </c>
      <c r="Q135" s="9">
        <v>0</v>
      </c>
      <c r="R135" s="9">
        <v>459473.15704881458</v>
      </c>
      <c r="S135" s="9">
        <v>0</v>
      </c>
      <c r="T135" s="9">
        <v>667975.46071520634</v>
      </c>
      <c r="U135" s="9">
        <v>1521388.3015303446</v>
      </c>
      <c r="V135" s="9">
        <v>-246871.16551853463</v>
      </c>
      <c r="W135" s="9">
        <v>1521388.3015303446</v>
      </c>
      <c r="X135" s="9">
        <v>0</v>
      </c>
      <c r="Y135" s="9">
        <v>18102364.582511216</v>
      </c>
      <c r="Z135" s="9">
        <v>17642891.425462402</v>
      </c>
      <c r="AA135" s="9">
        <v>18310866.886177607</v>
      </c>
      <c r="AB135" s="9">
        <v>19164279.726992749</v>
      </c>
      <c r="AC135" s="9">
        <v>17396020.259943869</v>
      </c>
      <c r="AD135" s="9">
        <v>19164279.726992749</v>
      </c>
      <c r="AE135" s="9">
        <v>17642891.425462402</v>
      </c>
      <c r="AF135" s="9">
        <v>105491430.17222296</v>
      </c>
      <c r="AG135" s="9">
        <v>2</v>
      </c>
    </row>
    <row r="136" spans="1:33" x14ac:dyDescent="0.25">
      <c r="A136" s="36" t="s">
        <v>871</v>
      </c>
      <c r="B136" s="36" t="s">
        <v>872</v>
      </c>
      <c r="C136" s="37">
        <v>44794</v>
      </c>
      <c r="D136" s="38">
        <v>0.3430555555555555</v>
      </c>
      <c r="E136" s="36">
        <v>9.9</v>
      </c>
      <c r="F136" s="36" t="s">
        <v>21</v>
      </c>
      <c r="G136" s="36" t="s">
        <v>807</v>
      </c>
      <c r="H136" s="36" t="s">
        <v>873</v>
      </c>
      <c r="I136" s="39">
        <v>46022</v>
      </c>
      <c r="J136" s="39">
        <v>46022</v>
      </c>
      <c r="K136" s="36" t="s">
        <v>16</v>
      </c>
      <c r="L136" s="36" t="s">
        <v>16</v>
      </c>
      <c r="M136" s="36" t="s">
        <v>726</v>
      </c>
      <c r="N136" s="36" t="s">
        <v>16</v>
      </c>
      <c r="O136" s="36">
        <v>0</v>
      </c>
      <c r="P136" s="36">
        <v>-1.35094</v>
      </c>
      <c r="Q136" s="41">
        <v>0</v>
      </c>
      <c r="R136" s="41">
        <v>459473.15704881464</v>
      </c>
      <c r="S136" s="41">
        <v>0</v>
      </c>
      <c r="T136" s="41">
        <v>667975.46071520657</v>
      </c>
      <c r="U136" s="41">
        <v>1521388.3015303449</v>
      </c>
      <c r="V136" s="41">
        <v>-161378.15633973709</v>
      </c>
      <c r="W136" s="41">
        <v>1521388.3015303449</v>
      </c>
      <c r="X136" s="41">
        <v>0</v>
      </c>
      <c r="Y136" s="41">
        <v>18102364.582511216</v>
      </c>
      <c r="Z136" s="41">
        <v>17642891.425462402</v>
      </c>
      <c r="AA136" s="41">
        <v>18310866.886177611</v>
      </c>
      <c r="AB136" s="41">
        <v>19164279.726992749</v>
      </c>
      <c r="AC136" s="41">
        <v>17481513.269122664</v>
      </c>
      <c r="AD136" s="41">
        <v>19164279.726992749</v>
      </c>
      <c r="AE136" s="41">
        <v>17642891.425462402</v>
      </c>
      <c r="AF136" s="41">
        <v>105576923.18140174</v>
      </c>
      <c r="AG136" s="41">
        <v>2</v>
      </c>
    </row>
    <row r="137" spans="1:33" x14ac:dyDescent="0.25">
      <c r="A137" s="4" t="s">
        <v>741</v>
      </c>
      <c r="B137" s="4" t="s">
        <v>742</v>
      </c>
      <c r="C137" s="5">
        <v>44757</v>
      </c>
      <c r="D137" s="6">
        <v>0.67986111111111114</v>
      </c>
      <c r="E137" s="4">
        <v>9.9</v>
      </c>
      <c r="F137" s="4" t="s">
        <v>21</v>
      </c>
      <c r="G137" s="4" t="s">
        <v>743</v>
      </c>
      <c r="H137" s="4" t="s">
        <v>744</v>
      </c>
      <c r="I137" s="7">
        <v>46022</v>
      </c>
      <c r="J137" s="7">
        <v>46022</v>
      </c>
      <c r="K137" s="4" t="s">
        <v>16</v>
      </c>
      <c r="L137" s="4" t="s">
        <v>16</v>
      </c>
      <c r="M137" s="4" t="s">
        <v>726</v>
      </c>
      <c r="N137" s="4" t="s">
        <v>16</v>
      </c>
      <c r="O137" s="4">
        <v>0</v>
      </c>
      <c r="P137" s="4">
        <v>-0.59091000000000005</v>
      </c>
      <c r="Q137" s="9">
        <v>0</v>
      </c>
      <c r="R137" s="9">
        <v>459473.15704881464</v>
      </c>
      <c r="S137" s="9">
        <v>0</v>
      </c>
      <c r="T137" s="9">
        <v>667975.46071520657</v>
      </c>
      <c r="U137" s="9">
        <v>1521388.3015303449</v>
      </c>
      <c r="V137" s="9">
        <v>-70587.862053617544</v>
      </c>
      <c r="W137" s="9">
        <v>1521388.3015303449</v>
      </c>
      <c r="X137" s="9">
        <v>0</v>
      </c>
      <c r="Y137" s="9">
        <v>18102364.582511216</v>
      </c>
      <c r="Z137" s="9">
        <v>17642891.425462402</v>
      </c>
      <c r="AA137" s="9">
        <v>18310866.886177611</v>
      </c>
      <c r="AB137" s="9">
        <v>19164279.726992749</v>
      </c>
      <c r="AC137" s="9">
        <v>17572303.563408785</v>
      </c>
      <c r="AD137" s="9">
        <v>19164279.726992749</v>
      </c>
      <c r="AE137" s="9">
        <v>17642891.425462402</v>
      </c>
      <c r="AF137" s="9">
        <v>105667713.47568788</v>
      </c>
      <c r="AG137" s="9">
        <v>2</v>
      </c>
    </row>
    <row r="138" spans="1:33" x14ac:dyDescent="0.25">
      <c r="A138" s="36" t="s">
        <v>745</v>
      </c>
      <c r="B138" s="36" t="s">
        <v>742</v>
      </c>
      <c r="C138" s="37">
        <v>44757</v>
      </c>
      <c r="D138" s="38">
        <v>0.67986111111111114</v>
      </c>
      <c r="E138" s="36">
        <v>9.9</v>
      </c>
      <c r="F138" s="36" t="s">
        <v>21</v>
      </c>
      <c r="G138" s="36" t="s">
        <v>746</v>
      </c>
      <c r="H138" s="36" t="s">
        <v>744</v>
      </c>
      <c r="I138" s="39">
        <v>46022</v>
      </c>
      <c r="J138" s="39">
        <v>46022</v>
      </c>
      <c r="K138" s="36" t="s">
        <v>16</v>
      </c>
      <c r="L138" s="36" t="s">
        <v>16</v>
      </c>
      <c r="M138" s="36" t="s">
        <v>726</v>
      </c>
      <c r="N138" s="36" t="s">
        <v>16</v>
      </c>
      <c r="O138" s="36">
        <v>0</v>
      </c>
      <c r="P138" s="36">
        <v>-0.43836999999999998</v>
      </c>
      <c r="Q138" s="41">
        <v>0</v>
      </c>
      <c r="R138" s="41">
        <v>459473.15704881464</v>
      </c>
      <c r="S138" s="41">
        <v>0</v>
      </c>
      <c r="T138" s="41">
        <v>667975.46071520657</v>
      </c>
      <c r="U138" s="41">
        <v>1521388.3015303449</v>
      </c>
      <c r="V138" s="41">
        <v>-52366.013586577166</v>
      </c>
      <c r="W138" s="41">
        <v>1521388.3015303449</v>
      </c>
      <c r="X138" s="41">
        <v>0</v>
      </c>
      <c r="Y138" s="41">
        <v>18102364.582511216</v>
      </c>
      <c r="Z138" s="41">
        <v>17642891.425462402</v>
      </c>
      <c r="AA138" s="41">
        <v>18310866.886177611</v>
      </c>
      <c r="AB138" s="41">
        <v>19164279.726992749</v>
      </c>
      <c r="AC138" s="41">
        <v>17590525.411875825</v>
      </c>
      <c r="AD138" s="41">
        <v>19164279.726992749</v>
      </c>
      <c r="AE138" s="41">
        <v>17642891.425462402</v>
      </c>
      <c r="AF138" s="41">
        <v>105685935.3241549</v>
      </c>
      <c r="AG138" s="41">
        <v>2</v>
      </c>
    </row>
    <row r="139" spans="1:33" x14ac:dyDescent="0.25">
      <c r="A139" s="4" t="s">
        <v>747</v>
      </c>
      <c r="B139" s="4" t="s">
        <v>748</v>
      </c>
      <c r="C139" s="5">
        <v>44757</v>
      </c>
      <c r="D139" s="6">
        <v>0.68055555555555547</v>
      </c>
      <c r="E139" s="4">
        <v>9.9</v>
      </c>
      <c r="F139" s="4" t="s">
        <v>21</v>
      </c>
      <c r="G139" s="4" t="s">
        <v>743</v>
      </c>
      <c r="H139" s="4" t="s">
        <v>749</v>
      </c>
      <c r="I139" s="7">
        <v>46022</v>
      </c>
      <c r="J139" s="7">
        <v>46022</v>
      </c>
      <c r="K139" s="4" t="s">
        <v>16</v>
      </c>
      <c r="L139" s="4" t="s">
        <v>16</v>
      </c>
      <c r="M139" s="4" t="s">
        <v>726</v>
      </c>
      <c r="N139" s="4" t="s">
        <v>16</v>
      </c>
      <c r="O139" s="4">
        <v>0</v>
      </c>
      <c r="P139" s="4">
        <v>-1.0269999999999999</v>
      </c>
      <c r="Q139" s="9">
        <v>0</v>
      </c>
      <c r="R139" s="9">
        <v>459473.15704881464</v>
      </c>
      <c r="S139" s="9">
        <v>0</v>
      </c>
      <c r="T139" s="9">
        <v>667975.46071520657</v>
      </c>
      <c r="U139" s="9">
        <v>1521388.3015303449</v>
      </c>
      <c r="V139" s="9">
        <v>-122681.51550839419</v>
      </c>
      <c r="W139" s="9">
        <v>1521388.3015303449</v>
      </c>
      <c r="X139" s="9">
        <v>0</v>
      </c>
      <c r="Y139" s="9">
        <v>18102364.582511216</v>
      </c>
      <c r="Z139" s="9">
        <v>17642891.425462402</v>
      </c>
      <c r="AA139" s="9">
        <v>18310866.886177611</v>
      </c>
      <c r="AB139" s="9">
        <v>19164279.726992749</v>
      </c>
      <c r="AC139" s="9">
        <v>17520209.909954008</v>
      </c>
      <c r="AD139" s="9">
        <v>19164279.726992749</v>
      </c>
      <c r="AE139" s="9">
        <v>17642891.425462402</v>
      </c>
      <c r="AF139" s="9">
        <v>105615619.8222331</v>
      </c>
      <c r="AG139" s="9">
        <v>2</v>
      </c>
    </row>
    <row r="140" spans="1:33" x14ac:dyDescent="0.25">
      <c r="A140" s="36" t="s">
        <v>750</v>
      </c>
      <c r="B140" s="36" t="s">
        <v>748</v>
      </c>
      <c r="C140" s="37">
        <v>44757</v>
      </c>
      <c r="D140" s="38">
        <v>0.68055555555555547</v>
      </c>
      <c r="E140" s="36">
        <v>9.9</v>
      </c>
      <c r="F140" s="36" t="s">
        <v>21</v>
      </c>
      <c r="G140" s="36" t="s">
        <v>746</v>
      </c>
      <c r="H140" s="36" t="s">
        <v>749</v>
      </c>
      <c r="I140" s="39">
        <v>46022</v>
      </c>
      <c r="J140" s="39">
        <v>46022</v>
      </c>
      <c r="K140" s="36" t="s">
        <v>16</v>
      </c>
      <c r="L140" s="36" t="s">
        <v>16</v>
      </c>
      <c r="M140" s="36" t="s">
        <v>726</v>
      </c>
      <c r="N140" s="36" t="s">
        <v>16</v>
      </c>
      <c r="O140" s="36">
        <v>0</v>
      </c>
      <c r="P140" s="36">
        <v>-1.038</v>
      </c>
      <c r="Q140" s="41">
        <v>0</v>
      </c>
      <c r="R140" s="41">
        <v>459473.15704881464</v>
      </c>
      <c r="S140" s="41">
        <v>0</v>
      </c>
      <c r="T140" s="41">
        <v>667975.46071520657</v>
      </c>
      <c r="U140" s="41">
        <v>1521388.3015303449</v>
      </c>
      <c r="V140" s="41">
        <v>-123995.53368813355</v>
      </c>
      <c r="W140" s="41">
        <v>1521388.3015303449</v>
      </c>
      <c r="X140" s="41">
        <v>0</v>
      </c>
      <c r="Y140" s="41">
        <v>18102364.582511216</v>
      </c>
      <c r="Z140" s="41">
        <v>17642891.425462402</v>
      </c>
      <c r="AA140" s="41">
        <v>18310866.886177611</v>
      </c>
      <c r="AB140" s="41">
        <v>19164279.726992749</v>
      </c>
      <c r="AC140" s="41">
        <v>17518895.891774271</v>
      </c>
      <c r="AD140" s="41">
        <v>19164279.726992749</v>
      </c>
      <c r="AE140" s="41">
        <v>17642891.425462402</v>
      </c>
      <c r="AF140" s="41">
        <v>105614305.80405335</v>
      </c>
      <c r="AG140" s="41">
        <v>2</v>
      </c>
    </row>
    <row r="141" spans="1:33" x14ac:dyDescent="0.25">
      <c r="A141" s="4" t="s">
        <v>783</v>
      </c>
      <c r="B141" s="4" t="s">
        <v>784</v>
      </c>
      <c r="C141" s="5">
        <v>44760</v>
      </c>
      <c r="D141" s="6">
        <v>0.62986111111111109</v>
      </c>
      <c r="E141" s="4">
        <v>9.9</v>
      </c>
      <c r="F141" s="4" t="s">
        <v>21</v>
      </c>
      <c r="G141" s="4" t="s">
        <v>785</v>
      </c>
      <c r="H141" s="4" t="s">
        <v>786</v>
      </c>
      <c r="I141" s="7">
        <v>45657</v>
      </c>
      <c r="J141" s="7">
        <v>45657</v>
      </c>
      <c r="K141" s="4" t="s">
        <v>16</v>
      </c>
      <c r="L141" s="4" t="s">
        <v>16</v>
      </c>
      <c r="M141" s="4" t="s">
        <v>726</v>
      </c>
      <c r="N141" s="4" t="s">
        <v>16</v>
      </c>
      <c r="O141" s="4">
        <v>0</v>
      </c>
      <c r="P141" s="4">
        <v>1.5660000000000001</v>
      </c>
      <c r="Q141" s="9">
        <v>0</v>
      </c>
      <c r="R141" s="9">
        <v>513690.98958057474</v>
      </c>
      <c r="S141" s="9">
        <v>0</v>
      </c>
      <c r="T141" s="9">
        <v>746796.56507960113</v>
      </c>
      <c r="U141" s="9">
        <v>1700912.1211109257</v>
      </c>
      <c r="V141" s="9">
        <v>209142.47826086698</v>
      </c>
      <c r="W141" s="9">
        <v>1700912.1211109257</v>
      </c>
      <c r="X141" s="9">
        <v>0</v>
      </c>
      <c r="Y141" s="9">
        <v>18156582.415042978</v>
      </c>
      <c r="Z141" s="9">
        <v>17642891.425462402</v>
      </c>
      <c r="AA141" s="9">
        <v>18389687.990542002</v>
      </c>
      <c r="AB141" s="9">
        <v>19343803.54657333</v>
      </c>
      <c r="AC141" s="9">
        <v>17852033.90372327</v>
      </c>
      <c r="AD141" s="9">
        <v>19343803.54657333</v>
      </c>
      <c r="AE141" s="9">
        <v>17642891.425462402</v>
      </c>
      <c r="AF141" s="9">
        <v>106349768.48226936</v>
      </c>
      <c r="AG141" s="9">
        <v>1</v>
      </c>
    </row>
    <row r="142" spans="1:33" x14ac:dyDescent="0.25">
      <c r="A142" s="36" t="s">
        <v>787</v>
      </c>
      <c r="B142" s="36" t="s">
        <v>784</v>
      </c>
      <c r="C142" s="37">
        <v>44760</v>
      </c>
      <c r="D142" s="38">
        <v>0.62986111111111109</v>
      </c>
      <c r="E142" s="36">
        <v>9.9</v>
      </c>
      <c r="F142" s="36" t="s">
        <v>21</v>
      </c>
      <c r="G142" s="36" t="s">
        <v>788</v>
      </c>
      <c r="H142" s="36" t="s">
        <v>786</v>
      </c>
      <c r="I142" s="39">
        <v>45657</v>
      </c>
      <c r="J142" s="39">
        <v>45657</v>
      </c>
      <c r="K142" s="36" t="s">
        <v>16</v>
      </c>
      <c r="L142" s="36" t="s">
        <v>16</v>
      </c>
      <c r="M142" s="36" t="s">
        <v>726</v>
      </c>
      <c r="N142" s="36" t="s">
        <v>16</v>
      </c>
      <c r="O142" s="36">
        <v>0</v>
      </c>
      <c r="P142" s="36">
        <v>1.1319999999999999</v>
      </c>
      <c r="Q142" s="41">
        <v>0</v>
      </c>
      <c r="R142" s="41">
        <v>513690.98958057474</v>
      </c>
      <c r="S142" s="41">
        <v>0</v>
      </c>
      <c r="T142" s="41">
        <v>746796.56507960113</v>
      </c>
      <c r="U142" s="41">
        <v>1700912.1211109257</v>
      </c>
      <c r="V142" s="41">
        <v>151180.89744016694</v>
      </c>
      <c r="W142" s="41">
        <v>1700912.1211109257</v>
      </c>
      <c r="X142" s="41">
        <v>0</v>
      </c>
      <c r="Y142" s="41">
        <v>18156582.415042978</v>
      </c>
      <c r="Z142" s="41">
        <v>17642891.425462402</v>
      </c>
      <c r="AA142" s="41">
        <v>18389687.990542002</v>
      </c>
      <c r="AB142" s="41">
        <v>19343803.54657333</v>
      </c>
      <c r="AC142" s="41">
        <v>17794072.322902568</v>
      </c>
      <c r="AD142" s="41">
        <v>19343803.54657333</v>
      </c>
      <c r="AE142" s="41">
        <v>17642891.425462402</v>
      </c>
      <c r="AF142" s="41">
        <v>106291806.90144867</v>
      </c>
      <c r="AG142" s="41">
        <v>1</v>
      </c>
    </row>
    <row r="143" spans="1:33" x14ac:dyDescent="0.25">
      <c r="A143" s="4" t="s">
        <v>867</v>
      </c>
      <c r="B143" s="4" t="s">
        <v>868</v>
      </c>
      <c r="C143" s="5">
        <v>44791</v>
      </c>
      <c r="D143" s="6">
        <v>0.78472222222222221</v>
      </c>
      <c r="E143" s="4">
        <v>209.6</v>
      </c>
      <c r="F143" s="4" t="s">
        <v>21</v>
      </c>
      <c r="G143" s="4" t="s">
        <v>753</v>
      </c>
      <c r="H143" s="4" t="s">
        <v>869</v>
      </c>
      <c r="I143" s="7">
        <v>45986</v>
      </c>
      <c r="J143" s="7">
        <v>45986</v>
      </c>
      <c r="K143" s="4" t="s">
        <v>16</v>
      </c>
      <c r="L143" s="4" t="s">
        <v>16</v>
      </c>
      <c r="M143" s="4" t="s">
        <v>726</v>
      </c>
      <c r="N143" s="4" t="s">
        <v>16</v>
      </c>
      <c r="O143" s="4">
        <v>0</v>
      </c>
      <c r="P143" s="4">
        <v>-35.67</v>
      </c>
      <c r="Q143" s="9">
        <v>0</v>
      </c>
      <c r="R143" s="9">
        <v>459473.15704881464</v>
      </c>
      <c r="S143" s="9">
        <v>0</v>
      </c>
      <c r="T143" s="9">
        <v>667975.46071520669</v>
      </c>
      <c r="U143" s="9">
        <v>1521388.3015303446</v>
      </c>
      <c r="V143" s="9">
        <v>-201259.18713823034</v>
      </c>
      <c r="W143" s="9">
        <v>1521388.3015303446</v>
      </c>
      <c r="X143" s="9">
        <v>0</v>
      </c>
      <c r="Y143" s="9">
        <v>18102364.582511216</v>
      </c>
      <c r="Z143" s="9">
        <v>17642891.425462402</v>
      </c>
      <c r="AA143" s="9">
        <v>18310866.886177611</v>
      </c>
      <c r="AB143" s="9">
        <v>19164279.726992749</v>
      </c>
      <c r="AC143" s="9">
        <v>17441632.238324173</v>
      </c>
      <c r="AD143" s="9">
        <v>19164279.726992749</v>
      </c>
      <c r="AE143" s="9">
        <v>17642891.425462402</v>
      </c>
      <c r="AF143" s="9">
        <v>105537042.15060325</v>
      </c>
      <c r="AG143" s="9">
        <v>2</v>
      </c>
    </row>
    <row r="144" spans="1:33" x14ac:dyDescent="0.25">
      <c r="A144" s="36" t="s">
        <v>870</v>
      </c>
      <c r="B144" s="36" t="s">
        <v>868</v>
      </c>
      <c r="C144" s="37">
        <v>44791</v>
      </c>
      <c r="D144" s="38">
        <v>0.78472222222222221</v>
      </c>
      <c r="E144" s="36">
        <v>209.6</v>
      </c>
      <c r="F144" s="36" t="s">
        <v>21</v>
      </c>
      <c r="G144" s="36" t="s">
        <v>779</v>
      </c>
      <c r="H144" s="36" t="s">
        <v>869</v>
      </c>
      <c r="I144" s="39">
        <v>45986</v>
      </c>
      <c r="J144" s="39">
        <v>45986</v>
      </c>
      <c r="K144" s="36" t="s">
        <v>16</v>
      </c>
      <c r="L144" s="36" t="s">
        <v>16</v>
      </c>
      <c r="M144" s="36" t="s">
        <v>726</v>
      </c>
      <c r="N144" s="36" t="s">
        <v>16</v>
      </c>
      <c r="O144" s="36">
        <v>0</v>
      </c>
      <c r="P144" s="36">
        <v>-34.39</v>
      </c>
      <c r="Q144" s="41">
        <v>0</v>
      </c>
      <c r="R144" s="41">
        <v>459473.15704881464</v>
      </c>
      <c r="S144" s="41">
        <v>0</v>
      </c>
      <c r="T144" s="41">
        <v>667975.46071520669</v>
      </c>
      <c r="U144" s="41">
        <v>1521388.3015303446</v>
      </c>
      <c r="V144" s="41">
        <v>-194037.1024862277</v>
      </c>
      <c r="W144" s="41">
        <v>1521388.3015303446</v>
      </c>
      <c r="X144" s="41">
        <v>0</v>
      </c>
      <c r="Y144" s="41">
        <v>18102364.582511216</v>
      </c>
      <c r="Z144" s="41">
        <v>17642891.425462402</v>
      </c>
      <c r="AA144" s="41">
        <v>18310866.886177611</v>
      </c>
      <c r="AB144" s="41">
        <v>19164279.726992749</v>
      </c>
      <c r="AC144" s="41">
        <v>17448854.322976176</v>
      </c>
      <c r="AD144" s="41">
        <v>19164279.726992749</v>
      </c>
      <c r="AE144" s="41">
        <v>17642891.425462402</v>
      </c>
      <c r="AF144" s="41">
        <v>105544264.23525526</v>
      </c>
      <c r="AG144" s="41">
        <v>2</v>
      </c>
    </row>
    <row r="145" spans="1:33" x14ac:dyDescent="0.25">
      <c r="A145" s="4" t="s">
        <v>825</v>
      </c>
      <c r="B145" s="4" t="s">
        <v>826</v>
      </c>
      <c r="C145" s="5">
        <v>44774</v>
      </c>
      <c r="D145" s="6">
        <v>0.75555555555555554</v>
      </c>
      <c r="E145" s="4">
        <v>19.899999999999999</v>
      </c>
      <c r="F145" s="4" t="s">
        <v>21</v>
      </c>
      <c r="G145" s="4" t="s">
        <v>827</v>
      </c>
      <c r="H145" s="4" t="s">
        <v>828</v>
      </c>
      <c r="I145" s="7">
        <v>46022</v>
      </c>
      <c r="J145" s="7">
        <v>46022</v>
      </c>
      <c r="K145" s="4" t="s">
        <v>16</v>
      </c>
      <c r="L145" s="4" t="s">
        <v>16</v>
      </c>
      <c r="M145" s="4" t="s">
        <v>726</v>
      </c>
      <c r="N145" s="4" t="s">
        <v>16</v>
      </c>
      <c r="O145" s="4">
        <v>0</v>
      </c>
      <c r="P145" s="4">
        <v>-1.365</v>
      </c>
      <c r="Q145" s="9">
        <v>0</v>
      </c>
      <c r="R145" s="9">
        <v>459473.15704881458</v>
      </c>
      <c r="S145" s="9">
        <v>0</v>
      </c>
      <c r="T145" s="9">
        <v>667975.46071520681</v>
      </c>
      <c r="U145" s="9">
        <v>1521388.3015303449</v>
      </c>
      <c r="V145" s="9">
        <v>-81119.162503006024</v>
      </c>
      <c r="W145" s="9">
        <v>1521388.3015303449</v>
      </c>
      <c r="X145" s="9">
        <v>0</v>
      </c>
      <c r="Y145" s="9">
        <v>18102364.582511216</v>
      </c>
      <c r="Z145" s="9">
        <v>17642891.425462402</v>
      </c>
      <c r="AA145" s="9">
        <v>18310866.886177611</v>
      </c>
      <c r="AB145" s="9">
        <v>19164279.726992749</v>
      </c>
      <c r="AC145" s="9">
        <v>17561772.262959395</v>
      </c>
      <c r="AD145" s="9">
        <v>19164279.726992749</v>
      </c>
      <c r="AE145" s="9">
        <v>17642891.425462402</v>
      </c>
      <c r="AF145" s="9">
        <v>105657182.17523848</v>
      </c>
      <c r="AG145" s="9">
        <v>2</v>
      </c>
    </row>
    <row r="146" spans="1:33" x14ac:dyDescent="0.25">
      <c r="A146" s="36" t="s">
        <v>829</v>
      </c>
      <c r="B146" s="36" t="s">
        <v>826</v>
      </c>
      <c r="C146" s="37">
        <v>44774</v>
      </c>
      <c r="D146" s="38">
        <v>0.75555555555555554</v>
      </c>
      <c r="E146" s="36">
        <v>19.899999999999999</v>
      </c>
      <c r="F146" s="36" t="s">
        <v>21</v>
      </c>
      <c r="G146" s="36" t="s">
        <v>756</v>
      </c>
      <c r="H146" s="36" t="s">
        <v>828</v>
      </c>
      <c r="I146" s="39">
        <v>46022</v>
      </c>
      <c r="J146" s="39">
        <v>46022</v>
      </c>
      <c r="K146" s="36" t="s">
        <v>16</v>
      </c>
      <c r="L146" s="36" t="s">
        <v>16</v>
      </c>
      <c r="M146" s="36" t="s">
        <v>726</v>
      </c>
      <c r="N146" s="36" t="s">
        <v>16</v>
      </c>
      <c r="O146" s="36">
        <v>0</v>
      </c>
      <c r="P146" s="36">
        <v>-0.82199999999999995</v>
      </c>
      <c r="Q146" s="41">
        <v>0</v>
      </c>
      <c r="R146" s="41">
        <v>459473.15704881458</v>
      </c>
      <c r="S146" s="41">
        <v>0</v>
      </c>
      <c r="T146" s="41">
        <v>667975.46071520681</v>
      </c>
      <c r="U146" s="41">
        <v>1521388.3015303449</v>
      </c>
      <c r="V146" s="41">
        <v>-48849.781375436585</v>
      </c>
      <c r="W146" s="41">
        <v>1521388.3015303449</v>
      </c>
      <c r="X146" s="41">
        <v>0</v>
      </c>
      <c r="Y146" s="41">
        <v>18102364.582511216</v>
      </c>
      <c r="Z146" s="41">
        <v>17642891.425462402</v>
      </c>
      <c r="AA146" s="41">
        <v>18310866.886177611</v>
      </c>
      <c r="AB146" s="41">
        <v>19164279.726992749</v>
      </c>
      <c r="AC146" s="41">
        <v>17594041.644086964</v>
      </c>
      <c r="AD146" s="41">
        <v>19164279.726992749</v>
      </c>
      <c r="AE146" s="41">
        <v>17642891.425462402</v>
      </c>
      <c r="AF146" s="41">
        <v>105689451.55636604</v>
      </c>
      <c r="AG146" s="41">
        <v>2</v>
      </c>
    </row>
    <row r="147" spans="1:33" x14ac:dyDescent="0.25">
      <c r="A147" s="4" t="s">
        <v>847</v>
      </c>
      <c r="B147" s="4" t="s">
        <v>848</v>
      </c>
      <c r="C147" s="5">
        <v>44781</v>
      </c>
      <c r="D147" s="6">
        <v>0.48402777777777778</v>
      </c>
      <c r="E147" s="4">
        <v>69.900000000000006</v>
      </c>
      <c r="F147" s="4" t="s">
        <v>21</v>
      </c>
      <c r="G147" s="4" t="s">
        <v>740</v>
      </c>
      <c r="H147" s="4" t="s">
        <v>849</v>
      </c>
      <c r="I147" s="7">
        <v>46010</v>
      </c>
      <c r="J147" s="7">
        <v>46010</v>
      </c>
      <c r="K147" s="4" t="s">
        <v>16</v>
      </c>
      <c r="L147" s="4" t="s">
        <v>16</v>
      </c>
      <c r="M147" s="4" t="s">
        <v>726</v>
      </c>
      <c r="N147" s="4" t="s">
        <v>16</v>
      </c>
      <c r="O147" s="4">
        <v>0</v>
      </c>
      <c r="P147" s="4">
        <v>-8.6170000000000009</v>
      </c>
      <c r="Q147" s="9">
        <v>0</v>
      </c>
      <c r="R147" s="9">
        <v>459473.15704881446</v>
      </c>
      <c r="S147" s="9">
        <v>0</v>
      </c>
      <c r="T147" s="9">
        <v>667975.46071520669</v>
      </c>
      <c r="U147" s="9">
        <v>1521388.3015303449</v>
      </c>
      <c r="V147" s="9">
        <v>-145788.34319503233</v>
      </c>
      <c r="W147" s="9">
        <v>1521388.3015303446</v>
      </c>
      <c r="X147" s="9">
        <v>0</v>
      </c>
      <c r="Y147" s="9">
        <v>18102364.582511216</v>
      </c>
      <c r="Z147" s="9">
        <v>17642891.425462402</v>
      </c>
      <c r="AA147" s="9">
        <v>18310866.886177611</v>
      </c>
      <c r="AB147" s="9">
        <v>19164279.726992749</v>
      </c>
      <c r="AC147" s="9">
        <v>17497103.08226737</v>
      </c>
      <c r="AD147" s="9">
        <v>19164279.726992749</v>
      </c>
      <c r="AE147" s="9">
        <v>17642891.425462402</v>
      </c>
      <c r="AF147" s="9">
        <v>105592512.99454646</v>
      </c>
      <c r="AG147" s="9">
        <v>2</v>
      </c>
    </row>
    <row r="148" spans="1:33" x14ac:dyDescent="0.25">
      <c r="A148" s="36" t="s">
        <v>722</v>
      </c>
      <c r="B148" s="36" t="s">
        <v>723</v>
      </c>
      <c r="C148" s="37">
        <v>44715</v>
      </c>
      <c r="D148" s="38">
        <v>0.67013888888888884</v>
      </c>
      <c r="E148" s="36">
        <v>19.899999999999999</v>
      </c>
      <c r="F148" s="36" t="s">
        <v>21</v>
      </c>
      <c r="G148" s="36" t="s">
        <v>724</v>
      </c>
      <c r="H148" s="36" t="s">
        <v>725</v>
      </c>
      <c r="I148" s="39">
        <v>46022</v>
      </c>
      <c r="J148" s="39">
        <v>46022</v>
      </c>
      <c r="K148" s="36" t="s">
        <v>16</v>
      </c>
      <c r="L148" s="36" t="s">
        <v>16</v>
      </c>
      <c r="M148" s="36" t="s">
        <v>726</v>
      </c>
      <c r="N148" s="36" t="s">
        <v>16</v>
      </c>
      <c r="O148" s="36">
        <v>0</v>
      </c>
      <c r="P148" s="36">
        <v>-1.1299999999999999</v>
      </c>
      <c r="Q148" s="41">
        <v>0</v>
      </c>
      <c r="R148" s="41">
        <v>459473.15704881458</v>
      </c>
      <c r="S148" s="41">
        <v>0</v>
      </c>
      <c r="T148" s="41">
        <v>667975.46071520681</v>
      </c>
      <c r="U148" s="41">
        <v>1521388.3015303449</v>
      </c>
      <c r="V148" s="41">
        <v>-67153.592401755872</v>
      </c>
      <c r="W148" s="41">
        <v>1521388.3015303449</v>
      </c>
      <c r="X148" s="41">
        <v>0</v>
      </c>
      <c r="Y148" s="41">
        <v>18102364.582511216</v>
      </c>
      <c r="Z148" s="41">
        <v>17642891.425462402</v>
      </c>
      <c r="AA148" s="41">
        <v>18310866.886177611</v>
      </c>
      <c r="AB148" s="41">
        <v>19164279.726992749</v>
      </c>
      <c r="AC148" s="41">
        <v>17575737.833060648</v>
      </c>
      <c r="AD148" s="41">
        <v>19164279.726992749</v>
      </c>
      <c r="AE148" s="41">
        <v>17642891.425462402</v>
      </c>
      <c r="AF148" s="41">
        <v>105671147.74533974</v>
      </c>
      <c r="AG148" s="41">
        <v>2</v>
      </c>
    </row>
    <row r="149" spans="1:33" x14ac:dyDescent="0.25">
      <c r="A149" s="4" t="s">
        <v>727</v>
      </c>
      <c r="B149" s="4" t="s">
        <v>723</v>
      </c>
      <c r="C149" s="5">
        <v>44715</v>
      </c>
      <c r="D149" s="6">
        <v>0.67013888888888884</v>
      </c>
      <c r="E149" s="4">
        <v>19.899999999999999</v>
      </c>
      <c r="F149" s="4" t="s">
        <v>21</v>
      </c>
      <c r="G149" s="4" t="s">
        <v>728</v>
      </c>
      <c r="H149" s="4" t="s">
        <v>725</v>
      </c>
      <c r="I149" s="7">
        <v>46022</v>
      </c>
      <c r="J149" s="7">
        <v>46022</v>
      </c>
      <c r="K149" s="4" t="s">
        <v>16</v>
      </c>
      <c r="L149" s="4" t="s">
        <v>16</v>
      </c>
      <c r="M149" s="4" t="s">
        <v>726</v>
      </c>
      <c r="N149" s="4" t="s">
        <v>16</v>
      </c>
      <c r="O149" s="4">
        <v>0</v>
      </c>
      <c r="P149" s="4">
        <v>-1.08</v>
      </c>
      <c r="Q149" s="9">
        <v>0</v>
      </c>
      <c r="R149" s="9">
        <v>459473.15704881458</v>
      </c>
      <c r="S149" s="9">
        <v>0</v>
      </c>
      <c r="T149" s="9">
        <v>667975.46071520681</v>
      </c>
      <c r="U149" s="9">
        <v>1521388.3015303449</v>
      </c>
      <c r="V149" s="9">
        <v>-64182.194507872904</v>
      </c>
      <c r="W149" s="9">
        <v>1521388.3015303449</v>
      </c>
      <c r="X149" s="9">
        <v>0</v>
      </c>
      <c r="Y149" s="9">
        <v>18102364.582511216</v>
      </c>
      <c r="Z149" s="9">
        <v>17642891.425462402</v>
      </c>
      <c r="AA149" s="9">
        <v>18310866.886177611</v>
      </c>
      <c r="AB149" s="9">
        <v>19164279.726992749</v>
      </c>
      <c r="AC149" s="9">
        <v>17578709.230954528</v>
      </c>
      <c r="AD149" s="9">
        <v>19164279.726992749</v>
      </c>
      <c r="AE149" s="9">
        <v>17642891.425462402</v>
      </c>
      <c r="AF149" s="9">
        <v>105674119.14323361</v>
      </c>
      <c r="AG149" s="9">
        <v>2</v>
      </c>
    </row>
    <row r="150" spans="1:33" x14ac:dyDescent="0.25">
      <c r="A150" s="36" t="s">
        <v>729</v>
      </c>
      <c r="B150" s="36" t="s">
        <v>730</v>
      </c>
      <c r="C150" s="37">
        <v>44754</v>
      </c>
      <c r="D150" s="38">
        <v>0.66319444444444442</v>
      </c>
      <c r="E150" s="36">
        <v>9.9</v>
      </c>
      <c r="F150" s="36" t="s">
        <v>21</v>
      </c>
      <c r="G150" s="36" t="s">
        <v>731</v>
      </c>
      <c r="H150" s="36" t="s">
        <v>732</v>
      </c>
      <c r="I150" s="39">
        <v>46022</v>
      </c>
      <c r="J150" s="39">
        <v>46022</v>
      </c>
      <c r="K150" s="36" t="s">
        <v>16</v>
      </c>
      <c r="L150" s="36" t="s">
        <v>16</v>
      </c>
      <c r="M150" s="36" t="s">
        <v>726</v>
      </c>
      <c r="N150" s="36" t="s">
        <v>16</v>
      </c>
      <c r="O150" s="36">
        <v>0</v>
      </c>
      <c r="P150" s="36">
        <v>-1.21248</v>
      </c>
      <c r="Q150" s="41">
        <v>0</v>
      </c>
      <c r="R150" s="41">
        <v>459473.15704881464</v>
      </c>
      <c r="S150" s="41">
        <v>0</v>
      </c>
      <c r="T150" s="41">
        <v>667975.46071520657</v>
      </c>
      <c r="U150" s="41">
        <v>1521388.3015303449</v>
      </c>
      <c r="V150" s="41">
        <v>-144838.25114276315</v>
      </c>
      <c r="W150" s="41">
        <v>1521388.3015303449</v>
      </c>
      <c r="X150" s="41">
        <v>0</v>
      </c>
      <c r="Y150" s="41">
        <v>18102364.582511216</v>
      </c>
      <c r="Z150" s="41">
        <v>17642891.425462402</v>
      </c>
      <c r="AA150" s="41">
        <v>18310866.886177611</v>
      </c>
      <c r="AB150" s="41">
        <v>19164279.726992749</v>
      </c>
      <c r="AC150" s="41">
        <v>17498053.17431964</v>
      </c>
      <c r="AD150" s="41">
        <v>19164279.726992749</v>
      </c>
      <c r="AE150" s="41">
        <v>17642891.425462402</v>
      </c>
      <c r="AF150" s="41">
        <v>105593463.08659871</v>
      </c>
      <c r="AG150" s="41">
        <v>2</v>
      </c>
    </row>
    <row r="151" spans="1:33" x14ac:dyDescent="0.25">
      <c r="A151" s="4" t="s">
        <v>733</v>
      </c>
      <c r="B151" s="4" t="s">
        <v>730</v>
      </c>
      <c r="C151" s="5">
        <v>44754</v>
      </c>
      <c r="D151" s="6">
        <v>0.66319444444444442</v>
      </c>
      <c r="E151" s="4">
        <v>9.9</v>
      </c>
      <c r="F151" s="4" t="s">
        <v>21</v>
      </c>
      <c r="G151" s="4" t="s">
        <v>734</v>
      </c>
      <c r="H151" s="4" t="s">
        <v>732</v>
      </c>
      <c r="I151" s="7">
        <v>46022</v>
      </c>
      <c r="J151" s="7">
        <v>46022</v>
      </c>
      <c r="K151" s="4" t="s">
        <v>16</v>
      </c>
      <c r="L151" s="4" t="s">
        <v>16</v>
      </c>
      <c r="M151" s="4" t="s">
        <v>726</v>
      </c>
      <c r="N151" s="4" t="s">
        <v>16</v>
      </c>
      <c r="O151" s="4">
        <v>0</v>
      </c>
      <c r="P151" s="4">
        <v>-1.12588</v>
      </c>
      <c r="Q151" s="9">
        <v>0</v>
      </c>
      <c r="R151" s="9">
        <v>459473.15704881464</v>
      </c>
      <c r="S151" s="9">
        <v>0</v>
      </c>
      <c r="T151" s="9">
        <v>667975.46071520657</v>
      </c>
      <c r="U151" s="9">
        <v>1521388.3015303449</v>
      </c>
      <c r="V151" s="9">
        <v>-134493.34438226954</v>
      </c>
      <c r="W151" s="9">
        <v>1521388.3015303449</v>
      </c>
      <c r="X151" s="9">
        <v>0</v>
      </c>
      <c r="Y151" s="9">
        <v>18102364.582511216</v>
      </c>
      <c r="Z151" s="9">
        <v>17642891.425462402</v>
      </c>
      <c r="AA151" s="9">
        <v>18310866.886177611</v>
      </c>
      <c r="AB151" s="9">
        <v>19164279.726992749</v>
      </c>
      <c r="AC151" s="9">
        <v>17508398.081080131</v>
      </c>
      <c r="AD151" s="9">
        <v>19164279.726992749</v>
      </c>
      <c r="AE151" s="9">
        <v>17642891.425462402</v>
      </c>
      <c r="AF151" s="9">
        <v>105603807.99335922</v>
      </c>
      <c r="AG151" s="9">
        <v>2</v>
      </c>
    </row>
    <row r="152" spans="1:33" x14ac:dyDescent="0.25">
      <c r="A152" s="36" t="s">
        <v>761</v>
      </c>
      <c r="B152" s="36" t="s">
        <v>762</v>
      </c>
      <c r="C152" s="37">
        <v>44758</v>
      </c>
      <c r="D152" s="38">
        <v>0.3347222222222222</v>
      </c>
      <c r="E152" s="36">
        <v>19.899999999999999</v>
      </c>
      <c r="F152" s="36" t="s">
        <v>21</v>
      </c>
      <c r="G152" s="36" t="s">
        <v>737</v>
      </c>
      <c r="H152" s="36" t="s">
        <v>763</v>
      </c>
      <c r="I152" s="39">
        <v>46022</v>
      </c>
      <c r="J152" s="39">
        <v>46022</v>
      </c>
      <c r="K152" s="36" t="s">
        <v>16</v>
      </c>
      <c r="L152" s="36" t="s">
        <v>16</v>
      </c>
      <c r="M152" s="36" t="s">
        <v>726</v>
      </c>
      <c r="N152" s="36" t="s">
        <v>16</v>
      </c>
      <c r="O152" s="36">
        <v>0</v>
      </c>
      <c r="P152" s="36">
        <v>-5.28</v>
      </c>
      <c r="Q152" s="41">
        <v>0</v>
      </c>
      <c r="R152" s="41">
        <v>459473.15704881458</v>
      </c>
      <c r="S152" s="41">
        <v>0</v>
      </c>
      <c r="T152" s="41">
        <v>667975.46071520681</v>
      </c>
      <c r="U152" s="41">
        <v>1521388.3015303449</v>
      </c>
      <c r="V152" s="41">
        <v>-313779.61759404524</v>
      </c>
      <c r="W152" s="41">
        <v>1521388.3015303449</v>
      </c>
      <c r="X152" s="41">
        <v>0</v>
      </c>
      <c r="Y152" s="41">
        <v>18102364.582511216</v>
      </c>
      <c r="Z152" s="41">
        <v>17642891.425462402</v>
      </c>
      <c r="AA152" s="41">
        <v>18310866.886177611</v>
      </c>
      <c r="AB152" s="41">
        <v>19164279.726992749</v>
      </c>
      <c r="AC152" s="41">
        <v>17329111.807868358</v>
      </c>
      <c r="AD152" s="41">
        <v>19164279.726992749</v>
      </c>
      <c r="AE152" s="41">
        <v>17642891.425462402</v>
      </c>
      <c r="AF152" s="41">
        <v>105424521.72014745</v>
      </c>
      <c r="AG152" s="41">
        <v>2</v>
      </c>
    </row>
    <row r="153" spans="1:33" x14ac:dyDescent="0.25">
      <c r="A153" s="4" t="s">
        <v>764</v>
      </c>
      <c r="B153" s="4" t="s">
        <v>762</v>
      </c>
      <c r="C153" s="5">
        <v>44758</v>
      </c>
      <c r="D153" s="6">
        <v>0.3347222222222222</v>
      </c>
      <c r="E153" s="4">
        <v>19.899999999999999</v>
      </c>
      <c r="F153" s="4" t="s">
        <v>21</v>
      </c>
      <c r="G153" s="4" t="s">
        <v>765</v>
      </c>
      <c r="H153" s="4" t="s">
        <v>763</v>
      </c>
      <c r="I153" s="7">
        <v>46022</v>
      </c>
      <c r="J153" s="7">
        <v>46022</v>
      </c>
      <c r="K153" s="4" t="s">
        <v>16</v>
      </c>
      <c r="L153" s="4" t="s">
        <v>16</v>
      </c>
      <c r="M153" s="4" t="s">
        <v>726</v>
      </c>
      <c r="N153" s="4" t="s">
        <v>16</v>
      </c>
      <c r="O153" s="4">
        <v>0</v>
      </c>
      <c r="P153" s="4">
        <v>-5.25</v>
      </c>
      <c r="Q153" s="9">
        <v>0</v>
      </c>
      <c r="R153" s="9">
        <v>459473.15704881458</v>
      </c>
      <c r="S153" s="9">
        <v>0</v>
      </c>
      <c r="T153" s="9">
        <v>667975.46071520681</v>
      </c>
      <c r="U153" s="9">
        <v>1521388.3015303449</v>
      </c>
      <c r="V153" s="9">
        <v>-311996.77885771543</v>
      </c>
      <c r="W153" s="9">
        <v>1521388.3015303449</v>
      </c>
      <c r="X153" s="9">
        <v>0</v>
      </c>
      <c r="Y153" s="9">
        <v>18102364.582511216</v>
      </c>
      <c r="Z153" s="9">
        <v>17642891.425462402</v>
      </c>
      <c r="AA153" s="9">
        <v>18310866.886177611</v>
      </c>
      <c r="AB153" s="9">
        <v>19164279.726992749</v>
      </c>
      <c r="AC153" s="9">
        <v>17330894.646604687</v>
      </c>
      <c r="AD153" s="9">
        <v>19164279.726992749</v>
      </c>
      <c r="AE153" s="9">
        <v>17642891.425462402</v>
      </c>
      <c r="AF153" s="9">
        <v>105426304.55888377</v>
      </c>
      <c r="AG153" s="9">
        <v>2</v>
      </c>
    </row>
    <row r="154" spans="1:33" x14ac:dyDescent="0.25">
      <c r="A154" s="36" t="s">
        <v>809</v>
      </c>
      <c r="B154" s="36" t="s">
        <v>810</v>
      </c>
      <c r="C154" s="37">
        <v>44769</v>
      </c>
      <c r="D154" s="38">
        <v>0.66180555555555554</v>
      </c>
      <c r="E154" s="36">
        <v>9.9</v>
      </c>
      <c r="F154" s="36" t="s">
        <v>21</v>
      </c>
      <c r="G154" s="36" t="s">
        <v>811</v>
      </c>
      <c r="H154" s="36" t="s">
        <v>812</v>
      </c>
      <c r="I154" s="39">
        <v>45657</v>
      </c>
      <c r="J154" s="39">
        <v>45657</v>
      </c>
      <c r="K154" s="36" t="s">
        <v>16</v>
      </c>
      <c r="L154" s="36" t="s">
        <v>16</v>
      </c>
      <c r="M154" s="36" t="s">
        <v>726</v>
      </c>
      <c r="N154" s="36" t="s">
        <v>16</v>
      </c>
      <c r="O154" s="36">
        <v>0</v>
      </c>
      <c r="P154" s="36">
        <v>-1.66</v>
      </c>
      <c r="Q154" s="41">
        <v>0</v>
      </c>
      <c r="R154" s="41">
        <v>513690.98958057474</v>
      </c>
      <c r="S154" s="41">
        <v>0</v>
      </c>
      <c r="T154" s="41">
        <v>746796.56507960113</v>
      </c>
      <c r="U154" s="41">
        <v>1700912.1211109257</v>
      </c>
      <c r="V154" s="41">
        <v>-221696.36903770061</v>
      </c>
      <c r="W154" s="41">
        <v>1700912.1211109257</v>
      </c>
      <c r="X154" s="41">
        <v>0</v>
      </c>
      <c r="Y154" s="41">
        <v>18156582.415042978</v>
      </c>
      <c r="Z154" s="41">
        <v>17642891.425462402</v>
      </c>
      <c r="AA154" s="41">
        <v>18389687.990542002</v>
      </c>
      <c r="AB154" s="41">
        <v>19343803.54657333</v>
      </c>
      <c r="AC154" s="41">
        <v>17421195.056424703</v>
      </c>
      <c r="AD154" s="41">
        <v>19343803.54657333</v>
      </c>
      <c r="AE154" s="41">
        <v>17642891.425462402</v>
      </c>
      <c r="AF154" s="41">
        <v>105918929.6349708</v>
      </c>
      <c r="AG154" s="41">
        <v>1</v>
      </c>
    </row>
    <row r="155" spans="1:33" x14ac:dyDescent="0.25">
      <c r="A155" s="49" t="s">
        <v>813</v>
      </c>
      <c r="B155" s="49" t="s">
        <v>810</v>
      </c>
      <c r="C155" s="50">
        <v>44769</v>
      </c>
      <c r="D155" s="51">
        <v>0.66180555555555554</v>
      </c>
      <c r="E155" s="49">
        <v>9.9</v>
      </c>
      <c r="F155" s="49" t="s">
        <v>21</v>
      </c>
      <c r="G155" s="49" t="s">
        <v>814</v>
      </c>
      <c r="H155" s="49" t="s">
        <v>812</v>
      </c>
      <c r="I155" s="52">
        <v>45657</v>
      </c>
      <c r="J155" s="52">
        <v>45657</v>
      </c>
      <c r="K155" s="49" t="s">
        <v>16</v>
      </c>
      <c r="L155" s="49" t="s">
        <v>16</v>
      </c>
      <c r="M155" s="49" t="s">
        <v>726</v>
      </c>
      <c r="N155" s="49" t="s">
        <v>16</v>
      </c>
      <c r="O155" s="49">
        <v>0</v>
      </c>
      <c r="P155" s="49">
        <v>-2.56</v>
      </c>
      <c r="Q155" s="53">
        <v>0</v>
      </c>
      <c r="R155" s="53">
        <v>513690.98958057474</v>
      </c>
      <c r="S155" s="53">
        <v>0</v>
      </c>
      <c r="T155" s="53">
        <v>746796.56507960113</v>
      </c>
      <c r="U155" s="53">
        <v>1700912.1211109257</v>
      </c>
      <c r="V155" s="53">
        <v>-341893.19562440587</v>
      </c>
      <c r="W155" s="53">
        <v>1700912.1211109257</v>
      </c>
      <c r="X155" s="53">
        <v>0</v>
      </c>
      <c r="Y155" s="53">
        <v>18156582.415042978</v>
      </c>
      <c r="Z155" s="53">
        <v>17642891.425462402</v>
      </c>
      <c r="AA155" s="53">
        <v>18389687.990542002</v>
      </c>
      <c r="AB155" s="53">
        <v>19343803.54657333</v>
      </c>
      <c r="AC155" s="53">
        <v>17300998.229837995</v>
      </c>
      <c r="AD155" s="53">
        <v>19343803.54657333</v>
      </c>
      <c r="AE155" s="53">
        <v>17642891.425462402</v>
      </c>
      <c r="AF155" s="53">
        <v>105798732.80838409</v>
      </c>
      <c r="AG155" s="9">
        <v>1</v>
      </c>
    </row>
    <row r="156" spans="1:33" x14ac:dyDescent="0.25">
      <c r="A156" s="36" t="s">
        <v>982</v>
      </c>
      <c r="B156" s="36" t="s">
        <v>983</v>
      </c>
      <c r="C156" s="37">
        <v>44757</v>
      </c>
      <c r="D156" s="38" t="s">
        <v>984</v>
      </c>
      <c r="E156" s="36">
        <v>100</v>
      </c>
      <c r="F156" s="36" t="s">
        <v>21</v>
      </c>
      <c r="G156" s="36" t="s">
        <v>901</v>
      </c>
      <c r="H156" s="36" t="s">
        <v>985</v>
      </c>
      <c r="I156" s="39">
        <v>45992</v>
      </c>
      <c r="J156" s="39">
        <v>45992</v>
      </c>
      <c r="K156" s="36" t="s">
        <v>903</v>
      </c>
      <c r="L156" s="36" t="s">
        <v>16</v>
      </c>
      <c r="M156" s="36" t="s">
        <v>1153</v>
      </c>
      <c r="N156" s="36" t="s">
        <v>16</v>
      </c>
      <c r="O156" s="36" t="s">
        <v>222</v>
      </c>
      <c r="P156" s="54">
        <v>-5.7960000000000003</v>
      </c>
      <c r="Q156" s="41">
        <v>0</v>
      </c>
      <c r="R156" s="41">
        <v>459473.15704881452</v>
      </c>
      <c r="S156" s="41">
        <v>0</v>
      </c>
      <c r="T156" s="41">
        <v>667975.46071520646</v>
      </c>
      <c r="U156" s="41">
        <v>1521388.3015303449</v>
      </c>
      <c r="V156" s="41">
        <v>-68544.444327924648</v>
      </c>
      <c r="W156" s="41">
        <v>1521388.3015303449</v>
      </c>
      <c r="X156" s="41">
        <v>0</v>
      </c>
      <c r="Y156" s="41">
        <v>12718158.998746181</v>
      </c>
      <c r="Z156" s="41">
        <v>12258685.841697367</v>
      </c>
      <c r="AA156" s="41">
        <v>12926661.302412573</v>
      </c>
      <c r="AB156" s="41">
        <v>13780074.143227711</v>
      </c>
      <c r="AC156" s="41">
        <v>12190141.397369443</v>
      </c>
      <c r="AD156" s="41">
        <v>13780074.143227711</v>
      </c>
      <c r="AE156" s="41">
        <v>12258685.841697367</v>
      </c>
      <c r="AF156" s="41">
        <v>74441364.507576346</v>
      </c>
      <c r="AG156" s="41">
        <v>2</v>
      </c>
    </row>
    <row r="157" spans="1:33" x14ac:dyDescent="0.25">
      <c r="A157" s="4" t="s">
        <v>986</v>
      </c>
      <c r="B157" s="4" t="s">
        <v>983</v>
      </c>
      <c r="C157" s="5">
        <v>44757</v>
      </c>
      <c r="D157" s="6" t="s">
        <v>984</v>
      </c>
      <c r="E157" s="4">
        <v>100</v>
      </c>
      <c r="F157" s="4" t="s">
        <v>21</v>
      </c>
      <c r="G157" s="4" t="s">
        <v>907</v>
      </c>
      <c r="H157" s="4" t="s">
        <v>985</v>
      </c>
      <c r="I157" s="7">
        <v>45992</v>
      </c>
      <c r="J157" s="7">
        <v>45992</v>
      </c>
      <c r="K157" s="4" t="s">
        <v>903</v>
      </c>
      <c r="L157" s="4" t="s">
        <v>16</v>
      </c>
      <c r="M157" s="4" t="s">
        <v>1153</v>
      </c>
      <c r="N157" s="4" t="s">
        <v>16</v>
      </c>
      <c r="O157" s="4" t="s">
        <v>222</v>
      </c>
      <c r="P157" s="17">
        <v>-1.9370000000000001</v>
      </c>
      <c r="Q157" s="9">
        <v>0</v>
      </c>
      <c r="R157" s="9">
        <v>459473.15704881452</v>
      </c>
      <c r="S157" s="9">
        <v>0</v>
      </c>
      <c r="T157" s="9">
        <v>667975.46071520646</v>
      </c>
      <c r="U157" s="9">
        <v>1521388.3015303449</v>
      </c>
      <c r="V157" s="9">
        <v>-22907.278927396488</v>
      </c>
      <c r="W157" s="9">
        <v>1521388.3015303449</v>
      </c>
      <c r="X157" s="9">
        <v>0</v>
      </c>
      <c r="Y157" s="9">
        <v>12718158.998746181</v>
      </c>
      <c r="Z157" s="9">
        <v>12258685.841697367</v>
      </c>
      <c r="AA157" s="9">
        <v>12926661.302412573</v>
      </c>
      <c r="AB157" s="9">
        <v>13780074.143227711</v>
      </c>
      <c r="AC157" s="9">
        <v>12235778.56276997</v>
      </c>
      <c r="AD157" s="9">
        <v>13780074.143227711</v>
      </c>
      <c r="AE157" s="9">
        <v>12258685.841697367</v>
      </c>
      <c r="AF157" s="9">
        <v>74487001.672976866</v>
      </c>
      <c r="AG157" s="9">
        <v>2</v>
      </c>
    </row>
    <row r="158" spans="1:33" x14ac:dyDescent="0.25">
      <c r="A158" s="36" t="s">
        <v>947</v>
      </c>
      <c r="B158" s="36" t="s">
        <v>948</v>
      </c>
      <c r="C158" s="37">
        <v>44757</v>
      </c>
      <c r="D158" s="38" t="s">
        <v>949</v>
      </c>
      <c r="E158" s="36">
        <v>150</v>
      </c>
      <c r="F158" s="36" t="s">
        <v>21</v>
      </c>
      <c r="G158" s="36" t="s">
        <v>950</v>
      </c>
      <c r="H158" s="36" t="s">
        <v>951</v>
      </c>
      <c r="I158" s="39">
        <v>45747</v>
      </c>
      <c r="J158" s="39">
        <v>45747</v>
      </c>
      <c r="K158" s="36" t="s">
        <v>903</v>
      </c>
      <c r="L158" s="36" t="s">
        <v>16</v>
      </c>
      <c r="M158" s="36" t="s">
        <v>1153</v>
      </c>
      <c r="N158" s="36" t="s">
        <v>16</v>
      </c>
      <c r="O158" s="36" t="s">
        <v>222</v>
      </c>
      <c r="P158" s="54">
        <v>-9.6621199999999998</v>
      </c>
      <c r="Q158" s="41">
        <v>0</v>
      </c>
      <c r="R158" s="41">
        <v>459473.15704881458</v>
      </c>
      <c r="S158" s="41">
        <v>0</v>
      </c>
      <c r="T158" s="41">
        <v>667975.46071520646</v>
      </c>
      <c r="U158" s="41">
        <v>1521388.3015303449</v>
      </c>
      <c r="V158" s="41">
        <v>-76177.208008940346</v>
      </c>
      <c r="W158" s="41">
        <v>1521388.3015303449</v>
      </c>
      <c r="X158" s="41">
        <v>0</v>
      </c>
      <c r="Y158" s="41">
        <v>12718158.998746181</v>
      </c>
      <c r="Z158" s="41">
        <v>12258685.841697367</v>
      </c>
      <c r="AA158" s="41">
        <v>12926661.302412573</v>
      </c>
      <c r="AB158" s="41">
        <v>13780074.143227711</v>
      </c>
      <c r="AC158" s="41">
        <v>12182508.633688426</v>
      </c>
      <c r="AD158" s="41">
        <v>13780074.143227711</v>
      </c>
      <c r="AE158" s="41">
        <v>12258685.841697367</v>
      </c>
      <c r="AF158" s="41">
        <v>74433731.743895322</v>
      </c>
      <c r="AG158" s="41">
        <v>2</v>
      </c>
    </row>
    <row r="159" spans="1:33" x14ac:dyDescent="0.25">
      <c r="A159" s="4" t="s">
        <v>1083</v>
      </c>
      <c r="B159" s="4" t="s">
        <v>1084</v>
      </c>
      <c r="C159" s="5">
        <v>44789</v>
      </c>
      <c r="D159" s="6" t="s">
        <v>1085</v>
      </c>
      <c r="E159" s="4">
        <v>5.0999999999999996</v>
      </c>
      <c r="F159" s="4" t="s">
        <v>21</v>
      </c>
      <c r="G159" s="4" t="s">
        <v>921</v>
      </c>
      <c r="H159" s="4" t="s">
        <v>1086</v>
      </c>
      <c r="I159" s="7">
        <v>45657</v>
      </c>
      <c r="J159" s="7">
        <v>45657</v>
      </c>
      <c r="K159" s="4" t="s">
        <v>903</v>
      </c>
      <c r="L159" s="4" t="s">
        <v>16</v>
      </c>
      <c r="M159" s="4" t="s">
        <v>1153</v>
      </c>
      <c r="N159" s="4" t="s">
        <v>16</v>
      </c>
      <c r="O159" s="4" t="s">
        <v>222</v>
      </c>
      <c r="P159" s="17">
        <v>-0.26800000000000002</v>
      </c>
      <c r="Q159" s="9">
        <v>0</v>
      </c>
      <c r="R159" s="9">
        <v>513690.98958057468</v>
      </c>
      <c r="S159" s="9">
        <v>0</v>
      </c>
      <c r="T159" s="9">
        <v>746796.56507960067</v>
      </c>
      <c r="U159" s="9">
        <v>1700912.1211109252</v>
      </c>
      <c r="V159" s="9">
        <v>-69478.479368158209</v>
      </c>
      <c r="W159" s="9">
        <v>1700912.1211109252</v>
      </c>
      <c r="X159" s="9">
        <v>0</v>
      </c>
      <c r="Y159" s="9">
        <v>12772376.831277942</v>
      </c>
      <c r="Z159" s="9">
        <v>12258685.841697367</v>
      </c>
      <c r="AA159" s="9">
        <v>13005482.406776968</v>
      </c>
      <c r="AB159" s="9">
        <v>13959597.962808292</v>
      </c>
      <c r="AC159" s="9">
        <v>12189207.362329209</v>
      </c>
      <c r="AD159" s="9">
        <v>13959597.962808292</v>
      </c>
      <c r="AE159" s="9">
        <v>12258685.841697367</v>
      </c>
      <c r="AF159" s="9">
        <v>74842755.138803139</v>
      </c>
      <c r="AG159" s="9">
        <v>1</v>
      </c>
    </row>
    <row r="160" spans="1:33" x14ac:dyDescent="0.25">
      <c r="A160" s="36" t="s">
        <v>1043</v>
      </c>
      <c r="B160" s="36" t="s">
        <v>1044</v>
      </c>
      <c r="C160" s="37">
        <v>44777</v>
      </c>
      <c r="D160" s="38">
        <v>0.40763888888888888</v>
      </c>
      <c r="E160" s="36">
        <v>19.899999999999999</v>
      </c>
      <c r="F160" s="36" t="s">
        <v>21</v>
      </c>
      <c r="G160" s="36" t="s">
        <v>1045</v>
      </c>
      <c r="H160" s="36" t="s">
        <v>1046</v>
      </c>
      <c r="I160" s="39">
        <v>45657</v>
      </c>
      <c r="J160" s="39">
        <v>45657</v>
      </c>
      <c r="K160" s="36" t="s">
        <v>903</v>
      </c>
      <c r="L160" s="36" t="s">
        <v>16</v>
      </c>
      <c r="M160" s="36" t="s">
        <v>1153</v>
      </c>
      <c r="N160" s="36" t="s">
        <v>16</v>
      </c>
      <c r="O160" s="36" t="s">
        <v>222</v>
      </c>
      <c r="P160" s="54">
        <v>0.75</v>
      </c>
      <c r="Q160" s="41">
        <v>0</v>
      </c>
      <c r="R160" s="41">
        <v>513690.98958057468</v>
      </c>
      <c r="S160" s="41">
        <v>0</v>
      </c>
      <c r="T160" s="41">
        <v>746796.56507960102</v>
      </c>
      <c r="U160" s="41">
        <v>1700912.1211109255</v>
      </c>
      <c r="V160" s="41">
        <v>49830.342680417976</v>
      </c>
      <c r="W160" s="41">
        <v>1700912.1211109255</v>
      </c>
      <c r="X160" s="41">
        <v>0</v>
      </c>
      <c r="Y160" s="41">
        <v>12772376.831277942</v>
      </c>
      <c r="Z160" s="41">
        <v>12258685.841697367</v>
      </c>
      <c r="AA160" s="41">
        <v>13005482.406776968</v>
      </c>
      <c r="AB160" s="41">
        <v>13959597.962808292</v>
      </c>
      <c r="AC160" s="41">
        <v>12308516.184377786</v>
      </c>
      <c r="AD160" s="41">
        <v>13959597.962808292</v>
      </c>
      <c r="AE160" s="41">
        <v>12258685.841697367</v>
      </c>
      <c r="AF160" s="41">
        <v>74962063.960851714</v>
      </c>
      <c r="AG160" s="41">
        <v>1</v>
      </c>
    </row>
    <row r="161" spans="1:33" x14ac:dyDescent="0.25">
      <c r="A161" s="4" t="s">
        <v>952</v>
      </c>
      <c r="B161" s="4" t="s">
        <v>953</v>
      </c>
      <c r="C161" s="5">
        <v>44757</v>
      </c>
      <c r="D161" s="6" t="s">
        <v>954</v>
      </c>
      <c r="E161" s="4">
        <v>55</v>
      </c>
      <c r="F161" s="4" t="s">
        <v>21</v>
      </c>
      <c r="G161" s="4" t="s">
        <v>955</v>
      </c>
      <c r="H161" s="4" t="s">
        <v>956</v>
      </c>
      <c r="I161" s="7">
        <v>45838</v>
      </c>
      <c r="J161" s="7">
        <v>45838</v>
      </c>
      <c r="K161" s="4" t="s">
        <v>903</v>
      </c>
      <c r="L161" s="4" t="s">
        <v>16</v>
      </c>
      <c r="M161" s="4" t="s">
        <v>1153</v>
      </c>
      <c r="N161" s="4" t="s">
        <v>16</v>
      </c>
      <c r="O161" s="4">
        <v>0</v>
      </c>
      <c r="P161" s="17">
        <v>-8.75</v>
      </c>
      <c r="Q161" s="9">
        <v>0</v>
      </c>
      <c r="R161" s="9">
        <v>459473.1570488147</v>
      </c>
      <c r="S161" s="9">
        <v>0</v>
      </c>
      <c r="T161" s="9">
        <v>667975.46071520681</v>
      </c>
      <c r="U161" s="9">
        <v>1521388.3015303453</v>
      </c>
      <c r="V161" s="9">
        <v>-188143.51209904652</v>
      </c>
      <c r="W161" s="9">
        <v>1521388.3015303453</v>
      </c>
      <c r="X161" s="9">
        <v>0</v>
      </c>
      <c r="Y161" s="9">
        <v>12718158.998746181</v>
      </c>
      <c r="Z161" s="9">
        <v>12258685.841697367</v>
      </c>
      <c r="AA161" s="9">
        <v>12926661.302412573</v>
      </c>
      <c r="AB161" s="9">
        <v>13780074.143227711</v>
      </c>
      <c r="AC161" s="9">
        <v>12070542.329598321</v>
      </c>
      <c r="AD161" s="9">
        <v>13780074.143227711</v>
      </c>
      <c r="AE161" s="9">
        <v>12258685.841697367</v>
      </c>
      <c r="AF161" s="9">
        <v>74321765.43980521</v>
      </c>
      <c r="AG161" s="9">
        <v>2</v>
      </c>
    </row>
    <row r="162" spans="1:33" x14ac:dyDescent="0.25">
      <c r="A162" s="36" t="s">
        <v>957</v>
      </c>
      <c r="B162" s="36" t="s">
        <v>953</v>
      </c>
      <c r="C162" s="37">
        <v>44757</v>
      </c>
      <c r="D162" s="38" t="s">
        <v>954</v>
      </c>
      <c r="E162" s="36">
        <v>55</v>
      </c>
      <c r="F162" s="36" t="s">
        <v>21</v>
      </c>
      <c r="G162" s="36" t="s">
        <v>938</v>
      </c>
      <c r="H162" s="36" t="s">
        <v>956</v>
      </c>
      <c r="I162" s="39">
        <v>45838</v>
      </c>
      <c r="J162" s="39">
        <v>45838</v>
      </c>
      <c r="K162" s="36" t="s">
        <v>903</v>
      </c>
      <c r="L162" s="36" t="s">
        <v>16</v>
      </c>
      <c r="M162" s="36" t="s">
        <v>1153</v>
      </c>
      <c r="N162" s="36" t="s">
        <v>16</v>
      </c>
      <c r="O162" s="36">
        <v>0</v>
      </c>
      <c r="P162" s="54">
        <v>-8.75</v>
      </c>
      <c r="Q162" s="41">
        <v>0</v>
      </c>
      <c r="R162" s="41">
        <v>459473.1570488147</v>
      </c>
      <c r="S162" s="41">
        <v>0</v>
      </c>
      <c r="T162" s="41">
        <v>667975.46071520681</v>
      </c>
      <c r="U162" s="41">
        <v>1521388.3015303453</v>
      </c>
      <c r="V162" s="41">
        <v>-188143.51209904652</v>
      </c>
      <c r="W162" s="41">
        <v>1521388.3015303453</v>
      </c>
      <c r="X162" s="41">
        <v>0</v>
      </c>
      <c r="Y162" s="41">
        <v>12718158.998746181</v>
      </c>
      <c r="Z162" s="41">
        <v>12258685.841697367</v>
      </c>
      <c r="AA162" s="41">
        <v>12926661.302412573</v>
      </c>
      <c r="AB162" s="41">
        <v>13780074.143227711</v>
      </c>
      <c r="AC162" s="41">
        <v>12070542.329598321</v>
      </c>
      <c r="AD162" s="41">
        <v>13780074.143227711</v>
      </c>
      <c r="AE162" s="41">
        <v>12258685.841697367</v>
      </c>
      <c r="AF162" s="41">
        <v>74321765.43980521</v>
      </c>
      <c r="AG162" s="41">
        <v>2</v>
      </c>
    </row>
    <row r="163" spans="1:33" x14ac:dyDescent="0.25">
      <c r="A163" s="4" t="s">
        <v>1067</v>
      </c>
      <c r="B163" s="4" t="s">
        <v>1068</v>
      </c>
      <c r="C163" s="5">
        <v>44785</v>
      </c>
      <c r="D163" s="6" t="s">
        <v>1069</v>
      </c>
      <c r="E163" s="4">
        <v>9.9</v>
      </c>
      <c r="F163" s="4" t="s">
        <v>21</v>
      </c>
      <c r="G163" s="4" t="s">
        <v>1070</v>
      </c>
      <c r="H163" s="4" t="s">
        <v>1071</v>
      </c>
      <c r="I163" s="7">
        <v>45657</v>
      </c>
      <c r="J163" s="7">
        <v>45657</v>
      </c>
      <c r="K163" s="4" t="s">
        <v>903</v>
      </c>
      <c r="L163" s="4" t="s">
        <v>16</v>
      </c>
      <c r="M163" s="4" t="s">
        <v>1153</v>
      </c>
      <c r="N163" s="4" t="s">
        <v>16</v>
      </c>
      <c r="O163" s="4" t="s">
        <v>222</v>
      </c>
      <c r="P163" s="17">
        <v>-0.43</v>
      </c>
      <c r="Q163" s="9">
        <v>0</v>
      </c>
      <c r="R163" s="9">
        <v>513690.98958057474</v>
      </c>
      <c r="S163" s="9">
        <v>0</v>
      </c>
      <c r="T163" s="9">
        <v>746796.56507960113</v>
      </c>
      <c r="U163" s="9">
        <v>1700912.1211109257</v>
      </c>
      <c r="V163" s="9">
        <v>-57427.372702536908</v>
      </c>
      <c r="W163" s="9">
        <v>1700912.1211109257</v>
      </c>
      <c r="X163" s="9">
        <v>0</v>
      </c>
      <c r="Y163" s="9">
        <v>12772376.831277942</v>
      </c>
      <c r="Z163" s="9">
        <v>12258685.841697367</v>
      </c>
      <c r="AA163" s="9">
        <v>13005482.406776968</v>
      </c>
      <c r="AB163" s="9">
        <v>13959597.962808292</v>
      </c>
      <c r="AC163" s="9">
        <v>12201258.46899483</v>
      </c>
      <c r="AD163" s="9">
        <v>13959597.962808292</v>
      </c>
      <c r="AE163" s="9">
        <v>12258685.841697367</v>
      </c>
      <c r="AF163" s="9">
        <v>74854806.245468765</v>
      </c>
      <c r="AG163" s="9">
        <v>1</v>
      </c>
    </row>
    <row r="164" spans="1:33" x14ac:dyDescent="0.25">
      <c r="A164" s="36" t="s">
        <v>1072</v>
      </c>
      <c r="B164" s="36" t="s">
        <v>1068</v>
      </c>
      <c r="C164" s="37">
        <v>44785</v>
      </c>
      <c r="D164" s="38" t="s">
        <v>1069</v>
      </c>
      <c r="E164" s="36">
        <v>9.9</v>
      </c>
      <c r="F164" s="36" t="s">
        <v>21</v>
      </c>
      <c r="G164" s="36" t="s">
        <v>1070</v>
      </c>
      <c r="H164" s="36" t="s">
        <v>1071</v>
      </c>
      <c r="I164" s="39">
        <v>45657</v>
      </c>
      <c r="J164" s="39">
        <v>45657</v>
      </c>
      <c r="K164" s="36" t="s">
        <v>903</v>
      </c>
      <c r="L164" s="36" t="s">
        <v>16</v>
      </c>
      <c r="M164" s="36" t="s">
        <v>1153</v>
      </c>
      <c r="N164" s="36" t="s">
        <v>16</v>
      </c>
      <c r="O164" s="36" t="s">
        <v>222</v>
      </c>
      <c r="P164" s="54">
        <v>-0.04</v>
      </c>
      <c r="Q164" s="41">
        <v>0</v>
      </c>
      <c r="R164" s="41">
        <v>513690.98958057474</v>
      </c>
      <c r="S164" s="41">
        <v>0</v>
      </c>
      <c r="T164" s="41">
        <v>746796.56507960113</v>
      </c>
      <c r="U164" s="41">
        <v>1700912.1211109257</v>
      </c>
      <c r="V164" s="41">
        <v>-5342.0811816313417</v>
      </c>
      <c r="W164" s="41">
        <v>1700912.1211109257</v>
      </c>
      <c r="X164" s="41">
        <v>0</v>
      </c>
      <c r="Y164" s="41">
        <v>12772376.831277942</v>
      </c>
      <c r="Z164" s="41">
        <v>12258685.841697367</v>
      </c>
      <c r="AA164" s="41">
        <v>13005482.406776968</v>
      </c>
      <c r="AB164" s="41">
        <v>13959597.962808292</v>
      </c>
      <c r="AC164" s="41">
        <v>12253343.760515736</v>
      </c>
      <c r="AD164" s="41">
        <v>13959597.962808292</v>
      </c>
      <c r="AE164" s="41">
        <v>12258685.841697367</v>
      </c>
      <c r="AF164" s="41">
        <v>74906891.536989659</v>
      </c>
      <c r="AG164" s="41">
        <v>1</v>
      </c>
    </row>
    <row r="165" spans="1:33" x14ac:dyDescent="0.25">
      <c r="A165" s="4" t="s">
        <v>1091</v>
      </c>
      <c r="B165" s="4" t="s">
        <v>1092</v>
      </c>
      <c r="C165" s="5">
        <v>44789</v>
      </c>
      <c r="D165" s="6" t="s">
        <v>1093</v>
      </c>
      <c r="E165" s="4">
        <v>9.9</v>
      </c>
      <c r="F165" s="4" t="s">
        <v>21</v>
      </c>
      <c r="G165" s="4" t="s">
        <v>1070</v>
      </c>
      <c r="H165" s="4" t="s">
        <v>1094</v>
      </c>
      <c r="I165" s="7">
        <v>45565</v>
      </c>
      <c r="J165" s="7">
        <v>45565</v>
      </c>
      <c r="K165" s="4" t="s">
        <v>903</v>
      </c>
      <c r="L165" s="4" t="s">
        <v>16</v>
      </c>
      <c r="M165" s="4" t="s">
        <v>1153</v>
      </c>
      <c r="N165" s="4" t="s">
        <v>16</v>
      </c>
      <c r="O165" s="4" t="s">
        <v>222</v>
      </c>
      <c r="P165" s="17">
        <v>-0.63</v>
      </c>
      <c r="Q165" s="9">
        <v>0</v>
      </c>
      <c r="R165" s="9">
        <v>513690.98958057474</v>
      </c>
      <c r="S165" s="9">
        <v>0</v>
      </c>
      <c r="T165" s="9">
        <v>746796.56507960113</v>
      </c>
      <c r="U165" s="9">
        <v>1700912.1211109257</v>
      </c>
      <c r="V165" s="9">
        <v>-84137.778610693596</v>
      </c>
      <c r="W165" s="9">
        <v>1700912.1211109257</v>
      </c>
      <c r="X165" s="9">
        <v>0</v>
      </c>
      <c r="Y165" s="9">
        <v>12772376.831277942</v>
      </c>
      <c r="Z165" s="9">
        <v>12258685.841697367</v>
      </c>
      <c r="AA165" s="9">
        <v>13005482.406776968</v>
      </c>
      <c r="AB165" s="9">
        <v>13959597.962808292</v>
      </c>
      <c r="AC165" s="9">
        <v>12174548.063086674</v>
      </c>
      <c r="AD165" s="9">
        <v>13959597.962808292</v>
      </c>
      <c r="AE165" s="9">
        <v>12258685.841697367</v>
      </c>
      <c r="AF165" s="9">
        <v>74828095.839560598</v>
      </c>
      <c r="AG165" s="9">
        <v>1</v>
      </c>
    </row>
    <row r="166" spans="1:33" x14ac:dyDescent="0.25">
      <c r="A166" s="36" t="s">
        <v>1095</v>
      </c>
      <c r="B166" s="36" t="s">
        <v>1092</v>
      </c>
      <c r="C166" s="37">
        <v>44789</v>
      </c>
      <c r="D166" s="38" t="s">
        <v>1093</v>
      </c>
      <c r="E166" s="36">
        <v>9.9</v>
      </c>
      <c r="F166" s="36" t="s">
        <v>21</v>
      </c>
      <c r="G166" s="36" t="s">
        <v>1070</v>
      </c>
      <c r="H166" s="36" t="s">
        <v>1094</v>
      </c>
      <c r="I166" s="39">
        <v>45565</v>
      </c>
      <c r="J166" s="39">
        <v>45565</v>
      </c>
      <c r="K166" s="36" t="s">
        <v>903</v>
      </c>
      <c r="L166" s="36" t="s">
        <v>16</v>
      </c>
      <c r="M166" s="36" t="s">
        <v>1153</v>
      </c>
      <c r="N166" s="36" t="s">
        <v>16</v>
      </c>
      <c r="O166" s="36" t="s">
        <v>222</v>
      </c>
      <c r="P166" s="54">
        <v>-0.21</v>
      </c>
      <c r="Q166" s="41">
        <v>0</v>
      </c>
      <c r="R166" s="41">
        <v>513690.98958057474</v>
      </c>
      <c r="S166" s="41">
        <v>0</v>
      </c>
      <c r="T166" s="41">
        <v>746796.56507960113</v>
      </c>
      <c r="U166" s="41">
        <v>1700912.1211109257</v>
      </c>
      <c r="V166" s="41">
        <v>-28045.926203564544</v>
      </c>
      <c r="W166" s="41">
        <v>1700912.1211109257</v>
      </c>
      <c r="X166" s="41">
        <v>0</v>
      </c>
      <c r="Y166" s="41">
        <v>12772376.831277942</v>
      </c>
      <c r="Z166" s="41">
        <v>12258685.841697367</v>
      </c>
      <c r="AA166" s="41">
        <v>13005482.406776968</v>
      </c>
      <c r="AB166" s="41">
        <v>13959597.962808292</v>
      </c>
      <c r="AC166" s="41">
        <v>12230639.915493803</v>
      </c>
      <c r="AD166" s="41">
        <v>13959597.962808292</v>
      </c>
      <c r="AE166" s="41">
        <v>12258685.841697367</v>
      </c>
      <c r="AF166" s="41">
        <v>74884187.691967726</v>
      </c>
      <c r="AG166" s="41">
        <v>1</v>
      </c>
    </row>
    <row r="167" spans="1:33" x14ac:dyDescent="0.25">
      <c r="A167" s="4" t="s">
        <v>1006</v>
      </c>
      <c r="B167" s="4" t="s">
        <v>1007</v>
      </c>
      <c r="C167" s="5">
        <v>44760</v>
      </c>
      <c r="D167" s="6" t="s">
        <v>1008</v>
      </c>
      <c r="E167" s="4">
        <v>90</v>
      </c>
      <c r="F167" s="4" t="s">
        <v>21</v>
      </c>
      <c r="G167" s="4" t="s">
        <v>945</v>
      </c>
      <c r="H167" s="4" t="s">
        <v>1009</v>
      </c>
      <c r="I167" s="7">
        <v>45473</v>
      </c>
      <c r="J167" s="7">
        <v>45473</v>
      </c>
      <c r="K167" s="4" t="s">
        <v>903</v>
      </c>
      <c r="L167" s="4" t="s">
        <v>16</v>
      </c>
      <c r="M167" s="4" t="s">
        <v>1153</v>
      </c>
      <c r="N167" s="4" t="s">
        <v>16</v>
      </c>
      <c r="O167" s="4" t="s">
        <v>222</v>
      </c>
      <c r="P167" s="17">
        <v>-0.99</v>
      </c>
      <c r="Q167" s="9">
        <v>0</v>
      </c>
      <c r="R167" s="9">
        <v>513690.98958057474</v>
      </c>
      <c r="S167" s="9">
        <v>0</v>
      </c>
      <c r="T167" s="9">
        <v>746796.56507960102</v>
      </c>
      <c r="U167" s="9">
        <v>1700912.1211109252</v>
      </c>
      <c r="V167" s="9">
        <v>-14543.81601699133</v>
      </c>
      <c r="W167" s="9">
        <v>1700912.1211109252</v>
      </c>
      <c r="X167" s="9">
        <v>0</v>
      </c>
      <c r="Y167" s="9">
        <v>12772376.831277942</v>
      </c>
      <c r="Z167" s="9">
        <v>12258685.841697367</v>
      </c>
      <c r="AA167" s="9">
        <v>13005482.406776968</v>
      </c>
      <c r="AB167" s="9">
        <v>13959597.962808292</v>
      </c>
      <c r="AC167" s="9">
        <v>12244142.025680376</v>
      </c>
      <c r="AD167" s="9">
        <v>13959597.962808292</v>
      </c>
      <c r="AE167" s="9">
        <v>12258685.841697367</v>
      </c>
      <c r="AF167" s="9">
        <v>74897689.802154303</v>
      </c>
      <c r="AG167" s="9">
        <v>1</v>
      </c>
    </row>
    <row r="168" spans="1:33" x14ac:dyDescent="0.25">
      <c r="A168" s="36" t="s">
        <v>1010</v>
      </c>
      <c r="B168" s="36" t="s">
        <v>1007</v>
      </c>
      <c r="C168" s="37">
        <v>44760</v>
      </c>
      <c r="D168" s="38" t="s">
        <v>1008</v>
      </c>
      <c r="E168" s="36">
        <v>90</v>
      </c>
      <c r="F168" s="36" t="s">
        <v>21</v>
      </c>
      <c r="G168" s="36" t="s">
        <v>907</v>
      </c>
      <c r="H168" s="36" t="s">
        <v>1009</v>
      </c>
      <c r="I168" s="39">
        <v>45473</v>
      </c>
      <c r="J168" s="39">
        <v>45473</v>
      </c>
      <c r="K168" s="36" t="s">
        <v>903</v>
      </c>
      <c r="L168" s="36" t="s">
        <v>16</v>
      </c>
      <c r="M168" s="36" t="s">
        <v>1153</v>
      </c>
      <c r="N168" s="36" t="s">
        <v>16</v>
      </c>
      <c r="O168" s="36" t="s">
        <v>222</v>
      </c>
      <c r="P168" s="54">
        <v>0.12</v>
      </c>
      <c r="Q168" s="41">
        <v>0</v>
      </c>
      <c r="R168" s="41">
        <v>513690.98958057474</v>
      </c>
      <c r="S168" s="41">
        <v>0</v>
      </c>
      <c r="T168" s="41">
        <v>746796.56507960102</v>
      </c>
      <c r="U168" s="41">
        <v>1700912.1211109252</v>
      </c>
      <c r="V168" s="41">
        <v>1762.8867899383426</v>
      </c>
      <c r="W168" s="41">
        <v>1700912.1211109252</v>
      </c>
      <c r="X168" s="41">
        <v>0</v>
      </c>
      <c r="Y168" s="41">
        <v>12772376.831277942</v>
      </c>
      <c r="Z168" s="41">
        <v>12258685.841697367</v>
      </c>
      <c r="AA168" s="41">
        <v>13005482.406776968</v>
      </c>
      <c r="AB168" s="41">
        <v>13959597.962808292</v>
      </c>
      <c r="AC168" s="41">
        <v>12260448.728487305</v>
      </c>
      <c r="AD168" s="41">
        <v>13959597.962808292</v>
      </c>
      <c r="AE168" s="41">
        <v>12258685.841697367</v>
      </c>
      <c r="AF168" s="41">
        <v>74913996.504961237</v>
      </c>
      <c r="AG168" s="41">
        <v>1</v>
      </c>
    </row>
    <row r="169" spans="1:33" x14ac:dyDescent="0.25">
      <c r="A169" s="4" t="s">
        <v>919</v>
      </c>
      <c r="B169" s="4" t="s">
        <v>920</v>
      </c>
      <c r="C169" s="5">
        <v>44748</v>
      </c>
      <c r="D169" s="6">
        <v>0.58124999999999993</v>
      </c>
      <c r="E169" s="4">
        <v>19.899999999999999</v>
      </c>
      <c r="F169" s="4" t="s">
        <v>21</v>
      </c>
      <c r="G169" s="4" t="s">
        <v>921</v>
      </c>
      <c r="H169" s="4" t="s">
        <v>922</v>
      </c>
      <c r="I169" s="7">
        <v>46022</v>
      </c>
      <c r="J169" s="7">
        <v>46022</v>
      </c>
      <c r="K169" s="4" t="s">
        <v>903</v>
      </c>
      <c r="L169" s="4" t="s">
        <v>16</v>
      </c>
      <c r="M169" s="4" t="s">
        <v>1153</v>
      </c>
      <c r="N169" s="4" t="s">
        <v>16</v>
      </c>
      <c r="O169" s="4" t="s">
        <v>222</v>
      </c>
      <c r="P169" s="17">
        <v>-1.3928799999999999</v>
      </c>
      <c r="Q169" s="9">
        <v>0</v>
      </c>
      <c r="R169" s="9">
        <v>459473.15704881458</v>
      </c>
      <c r="S169" s="9">
        <v>0</v>
      </c>
      <c r="T169" s="9">
        <v>667975.46071520681</v>
      </c>
      <c r="U169" s="9">
        <v>1521388.3015303449</v>
      </c>
      <c r="V169" s="9">
        <v>-82776.013968635161</v>
      </c>
      <c r="W169" s="9">
        <v>1521388.3015303449</v>
      </c>
      <c r="X169" s="9">
        <v>0</v>
      </c>
      <c r="Y169" s="9">
        <v>12718158.998746181</v>
      </c>
      <c r="Z169" s="9">
        <v>12258685.841697367</v>
      </c>
      <c r="AA169" s="9">
        <v>12926661.302412573</v>
      </c>
      <c r="AB169" s="9">
        <v>13780074.143227711</v>
      </c>
      <c r="AC169" s="9">
        <v>12175909.827728732</v>
      </c>
      <c r="AD169" s="9">
        <v>13780074.143227711</v>
      </c>
      <c r="AE169" s="9">
        <v>12258685.841697367</v>
      </c>
      <c r="AF169" s="9">
        <v>74427132.937935621</v>
      </c>
      <c r="AG169" s="9">
        <v>2</v>
      </c>
    </row>
    <row r="170" spans="1:33" x14ac:dyDescent="0.25">
      <c r="A170" s="36" t="s">
        <v>1038</v>
      </c>
      <c r="B170" s="36" t="s">
        <v>1039</v>
      </c>
      <c r="C170" s="37">
        <v>44775</v>
      </c>
      <c r="D170" s="38" t="s">
        <v>1040</v>
      </c>
      <c r="E170" s="36">
        <v>200</v>
      </c>
      <c r="F170" s="36" t="s">
        <v>21</v>
      </c>
      <c r="G170" s="36" t="s">
        <v>961</v>
      </c>
      <c r="H170" s="36" t="s">
        <v>1041</v>
      </c>
      <c r="I170" s="39">
        <v>46022</v>
      </c>
      <c r="J170" s="39">
        <v>46022</v>
      </c>
      <c r="K170" s="36" t="s">
        <v>903</v>
      </c>
      <c r="L170" s="36" t="s">
        <v>16</v>
      </c>
      <c r="M170" s="36" t="s">
        <v>1153</v>
      </c>
      <c r="N170" s="36" t="s">
        <v>16</v>
      </c>
      <c r="O170" s="36" t="s">
        <v>222</v>
      </c>
      <c r="P170" s="54">
        <v>17.427008220000001</v>
      </c>
      <c r="Q170" s="41">
        <v>0</v>
      </c>
      <c r="R170" s="41">
        <v>459473.15704881452</v>
      </c>
      <c r="S170" s="41">
        <v>0</v>
      </c>
      <c r="T170" s="41">
        <v>667975.46071520646</v>
      </c>
      <c r="U170" s="41">
        <v>1521388.3015303449</v>
      </c>
      <c r="V170" s="41">
        <v>103047.3252879637</v>
      </c>
      <c r="W170" s="41">
        <v>1521388.3015303449</v>
      </c>
      <c r="X170" s="41">
        <v>0</v>
      </c>
      <c r="Y170" s="41">
        <v>12718158.998746181</v>
      </c>
      <c r="Z170" s="41">
        <v>12258685.841697367</v>
      </c>
      <c r="AA170" s="41">
        <v>12926661.302412573</v>
      </c>
      <c r="AB170" s="41">
        <v>13780074.143227711</v>
      </c>
      <c r="AC170" s="41">
        <v>12361733.166985331</v>
      </c>
      <c r="AD170" s="41">
        <v>13780074.143227711</v>
      </c>
      <c r="AE170" s="41">
        <v>12258685.841697367</v>
      </c>
      <c r="AF170" s="41">
        <v>74612956.277192235</v>
      </c>
      <c r="AG170" s="41">
        <v>2</v>
      </c>
    </row>
    <row r="171" spans="1:33" x14ac:dyDescent="0.25">
      <c r="A171" s="4" t="s">
        <v>1042</v>
      </c>
      <c r="B171" s="4" t="s">
        <v>1039</v>
      </c>
      <c r="C171" s="5">
        <v>44775</v>
      </c>
      <c r="D171" s="6" t="s">
        <v>1040</v>
      </c>
      <c r="E171" s="4">
        <v>200</v>
      </c>
      <c r="F171" s="4" t="s">
        <v>21</v>
      </c>
      <c r="G171" s="4" t="s">
        <v>912</v>
      </c>
      <c r="H171" s="4" t="s">
        <v>1041</v>
      </c>
      <c r="I171" s="7">
        <v>46022</v>
      </c>
      <c r="J171" s="7">
        <v>46022</v>
      </c>
      <c r="K171" s="4" t="s">
        <v>903</v>
      </c>
      <c r="L171" s="4" t="s">
        <v>16</v>
      </c>
      <c r="M171" s="4" t="s">
        <v>1153</v>
      </c>
      <c r="N171" s="4" t="s">
        <v>16</v>
      </c>
      <c r="O171" s="4" t="s">
        <v>222</v>
      </c>
      <c r="P171" s="17">
        <v>21.175234830000001</v>
      </c>
      <c r="Q171" s="9">
        <v>0</v>
      </c>
      <c r="R171" s="9">
        <v>459473.15704881452</v>
      </c>
      <c r="S171" s="9">
        <v>0</v>
      </c>
      <c r="T171" s="9">
        <v>667975.46071520646</v>
      </c>
      <c r="U171" s="9">
        <v>1521388.3015303449</v>
      </c>
      <c r="V171" s="9">
        <v>125210.89587091668</v>
      </c>
      <c r="W171" s="9">
        <v>1521388.3015303449</v>
      </c>
      <c r="X171" s="9">
        <v>0</v>
      </c>
      <c r="Y171" s="9">
        <v>12718158.998746181</v>
      </c>
      <c r="Z171" s="9">
        <v>12258685.841697367</v>
      </c>
      <c r="AA171" s="9">
        <v>12926661.302412573</v>
      </c>
      <c r="AB171" s="9">
        <v>13780074.143227711</v>
      </c>
      <c r="AC171" s="9">
        <v>12383896.737568283</v>
      </c>
      <c r="AD171" s="9">
        <v>13780074.143227711</v>
      </c>
      <c r="AE171" s="9">
        <v>12258685.841697367</v>
      </c>
      <c r="AF171" s="9">
        <v>74635119.847775176</v>
      </c>
      <c r="AG171" s="9">
        <v>2</v>
      </c>
    </row>
    <row r="172" spans="1:33" x14ac:dyDescent="0.25">
      <c r="A172" s="36" t="s">
        <v>1078</v>
      </c>
      <c r="B172" s="36" t="s">
        <v>1079</v>
      </c>
      <c r="C172" s="37">
        <v>44789</v>
      </c>
      <c r="D172" s="38" t="s">
        <v>1080</v>
      </c>
      <c r="E172" s="36">
        <v>60</v>
      </c>
      <c r="F172" s="36" t="s">
        <v>21</v>
      </c>
      <c r="G172" s="36" t="s">
        <v>945</v>
      </c>
      <c r="H172" s="36" t="s">
        <v>1081</v>
      </c>
      <c r="I172" s="39">
        <v>46022</v>
      </c>
      <c r="J172" s="39">
        <v>46022</v>
      </c>
      <c r="K172" s="36" t="s">
        <v>903</v>
      </c>
      <c r="L172" s="36" t="s">
        <v>16</v>
      </c>
      <c r="M172" s="36" t="s">
        <v>1153</v>
      </c>
      <c r="N172" s="36" t="s">
        <v>16</v>
      </c>
      <c r="O172" s="36" t="s">
        <v>222</v>
      </c>
      <c r="P172" s="54">
        <v>-3.8350599999999999</v>
      </c>
      <c r="Q172" s="41">
        <v>0</v>
      </c>
      <c r="R172" s="41">
        <v>459473.15704881441</v>
      </c>
      <c r="S172" s="41">
        <v>0</v>
      </c>
      <c r="T172" s="41">
        <v>667975.46071520669</v>
      </c>
      <c r="U172" s="41">
        <v>1521388.3015303449</v>
      </c>
      <c r="V172" s="41">
        <v>-75590.078405869179</v>
      </c>
      <c r="W172" s="41">
        <v>1521388.3015303449</v>
      </c>
      <c r="X172" s="41">
        <v>0</v>
      </c>
      <c r="Y172" s="41">
        <v>12718158.998746181</v>
      </c>
      <c r="Z172" s="41">
        <v>12258685.841697367</v>
      </c>
      <c r="AA172" s="41">
        <v>12926661.302412573</v>
      </c>
      <c r="AB172" s="41">
        <v>13780074.143227711</v>
      </c>
      <c r="AC172" s="41">
        <v>12183095.763291499</v>
      </c>
      <c r="AD172" s="41">
        <v>13780074.143227711</v>
      </c>
      <c r="AE172" s="41">
        <v>12258685.841697367</v>
      </c>
      <c r="AF172" s="41">
        <v>74434318.873498395</v>
      </c>
      <c r="AG172" s="41">
        <v>2</v>
      </c>
    </row>
    <row r="173" spans="1:33" x14ac:dyDescent="0.25">
      <c r="A173" s="4" t="s">
        <v>1082</v>
      </c>
      <c r="B173" s="4" t="s">
        <v>1079</v>
      </c>
      <c r="C173" s="5">
        <v>44789</v>
      </c>
      <c r="D173" s="6" t="s">
        <v>1080</v>
      </c>
      <c r="E173" s="4">
        <v>60</v>
      </c>
      <c r="F173" s="4" t="s">
        <v>21</v>
      </c>
      <c r="G173" s="4" t="s">
        <v>901</v>
      </c>
      <c r="H173" s="4" t="s">
        <v>1081</v>
      </c>
      <c r="I173" s="7">
        <v>46022</v>
      </c>
      <c r="J173" s="7">
        <v>46022</v>
      </c>
      <c r="K173" s="4" t="s">
        <v>903</v>
      </c>
      <c r="L173" s="4" t="s">
        <v>16</v>
      </c>
      <c r="M173" s="4" t="s">
        <v>1153</v>
      </c>
      <c r="N173" s="4" t="s">
        <v>16</v>
      </c>
      <c r="O173" s="4" t="s">
        <v>222</v>
      </c>
      <c r="P173" s="17">
        <v>-4.0565300000000004</v>
      </c>
      <c r="Q173" s="9">
        <v>0</v>
      </c>
      <c r="R173" s="9">
        <v>459473.15704881441</v>
      </c>
      <c r="S173" s="9">
        <v>0</v>
      </c>
      <c r="T173" s="9">
        <v>667975.46071520669</v>
      </c>
      <c r="U173" s="9">
        <v>1521388.3015303449</v>
      </c>
      <c r="V173" s="9">
        <v>-79955.312499872365</v>
      </c>
      <c r="W173" s="9">
        <v>1521388.3015303449</v>
      </c>
      <c r="X173" s="9">
        <v>0</v>
      </c>
      <c r="Y173" s="9">
        <v>12718158.998746181</v>
      </c>
      <c r="Z173" s="9">
        <v>12258685.841697367</v>
      </c>
      <c r="AA173" s="9">
        <v>12926661.302412573</v>
      </c>
      <c r="AB173" s="9">
        <v>13780074.143227711</v>
      </c>
      <c r="AC173" s="9">
        <v>12178730.529197495</v>
      </c>
      <c r="AD173" s="9">
        <v>13780074.143227711</v>
      </c>
      <c r="AE173" s="9">
        <v>12258685.841697367</v>
      </c>
      <c r="AF173" s="9">
        <v>74429953.639404386</v>
      </c>
      <c r="AG173" s="9">
        <v>2</v>
      </c>
    </row>
    <row r="174" spans="1:33" x14ac:dyDescent="0.25">
      <c r="A174" s="36" t="s">
        <v>1073</v>
      </c>
      <c r="B174" s="36" t="s">
        <v>1074</v>
      </c>
      <c r="C174" s="37">
        <v>44786</v>
      </c>
      <c r="D174" s="38" t="s">
        <v>1075</v>
      </c>
      <c r="E174" s="36">
        <v>9.9</v>
      </c>
      <c r="F174" s="36" t="s">
        <v>21</v>
      </c>
      <c r="G174" s="36" t="s">
        <v>1070</v>
      </c>
      <c r="H174" s="36" t="s">
        <v>1076</v>
      </c>
      <c r="I174" s="39">
        <v>45107</v>
      </c>
      <c r="J174" s="39">
        <v>45107</v>
      </c>
      <c r="K174" s="36" t="s">
        <v>903</v>
      </c>
      <c r="L174" s="36" t="s">
        <v>16</v>
      </c>
      <c r="M174" s="36" t="s">
        <v>1153</v>
      </c>
      <c r="N174" s="36" t="s">
        <v>16</v>
      </c>
      <c r="O174" s="36" t="s">
        <v>222</v>
      </c>
      <c r="P174" s="54">
        <v>-0.17100000000000001</v>
      </c>
      <c r="Q174" s="41">
        <v>0</v>
      </c>
      <c r="R174" s="41">
        <v>574306.52635108249</v>
      </c>
      <c r="S174" s="41">
        <v>0</v>
      </c>
      <c r="T174" s="41">
        <v>834918.55975899403</v>
      </c>
      <c r="U174" s="41">
        <v>1901619.7514020149</v>
      </c>
      <c r="V174" s="41">
        <v>-25532.209903547911</v>
      </c>
      <c r="W174" s="41">
        <v>1901619.7514020149</v>
      </c>
      <c r="X174" s="41">
        <v>0</v>
      </c>
      <c r="Y174" s="41">
        <v>12832992.36804845</v>
      </c>
      <c r="Z174" s="41">
        <v>12258685.841697367</v>
      </c>
      <c r="AA174" s="41">
        <v>13093604.401456362</v>
      </c>
      <c r="AB174" s="41">
        <v>14160305.593099382</v>
      </c>
      <c r="AC174" s="41">
        <v>12233153.631793819</v>
      </c>
      <c r="AD174" s="41">
        <v>14160305.593099382</v>
      </c>
      <c r="AE174" s="41">
        <v>12258685.841697367</v>
      </c>
      <c r="AF174" s="41">
        <v>75336500.385154277</v>
      </c>
      <c r="AG174" s="41">
        <v>0</v>
      </c>
    </row>
    <row r="175" spans="1:33" x14ac:dyDescent="0.25">
      <c r="A175" s="4" t="s">
        <v>1077</v>
      </c>
      <c r="B175" s="4" t="s">
        <v>1074</v>
      </c>
      <c r="C175" s="5">
        <v>44786</v>
      </c>
      <c r="D175" s="6" t="s">
        <v>1075</v>
      </c>
      <c r="E175" s="4">
        <v>9.9</v>
      </c>
      <c r="F175" s="4" t="s">
        <v>21</v>
      </c>
      <c r="G175" s="4" t="s">
        <v>1070</v>
      </c>
      <c r="H175" s="4" t="s">
        <v>1076</v>
      </c>
      <c r="I175" s="7">
        <v>45107</v>
      </c>
      <c r="J175" s="7">
        <v>45107</v>
      </c>
      <c r="K175" s="4" t="s">
        <v>903</v>
      </c>
      <c r="L175" s="4" t="s">
        <v>16</v>
      </c>
      <c r="M175" s="4" t="s">
        <v>1153</v>
      </c>
      <c r="N175" s="4" t="s">
        <v>16</v>
      </c>
      <c r="O175" s="4" t="s">
        <v>222</v>
      </c>
      <c r="P175" s="17">
        <v>-9.2999999999999999E-2</v>
      </c>
      <c r="Q175" s="9">
        <v>0</v>
      </c>
      <c r="R175" s="9">
        <v>574306.52635108249</v>
      </c>
      <c r="S175" s="9">
        <v>0</v>
      </c>
      <c r="T175" s="9">
        <v>834918.55975899403</v>
      </c>
      <c r="U175" s="9">
        <v>1901619.7514020149</v>
      </c>
      <c r="V175" s="9">
        <v>-13885.938719473426</v>
      </c>
      <c r="W175" s="9">
        <v>1901619.7514020149</v>
      </c>
      <c r="X175" s="9">
        <v>0</v>
      </c>
      <c r="Y175" s="9">
        <v>12832992.36804845</v>
      </c>
      <c r="Z175" s="9">
        <v>12258685.841697367</v>
      </c>
      <c r="AA175" s="9">
        <v>13093604.401456362</v>
      </c>
      <c r="AB175" s="9">
        <v>14160305.593099382</v>
      </c>
      <c r="AC175" s="9">
        <v>12244799.902977893</v>
      </c>
      <c r="AD175" s="9">
        <v>14160305.593099382</v>
      </c>
      <c r="AE175" s="9">
        <v>12258685.841697367</v>
      </c>
      <c r="AF175" s="9">
        <v>75348146.656338349</v>
      </c>
      <c r="AG175" s="9">
        <v>0</v>
      </c>
    </row>
    <row r="176" spans="1:33" x14ac:dyDescent="0.25">
      <c r="A176" s="36" t="s">
        <v>963</v>
      </c>
      <c r="B176" s="36" t="s">
        <v>964</v>
      </c>
      <c r="C176" s="37">
        <v>44757</v>
      </c>
      <c r="D176" s="38" t="s">
        <v>965</v>
      </c>
      <c r="E176" s="36">
        <v>9.9</v>
      </c>
      <c r="F176" s="36" t="s">
        <v>21</v>
      </c>
      <c r="G176" s="36" t="s">
        <v>966</v>
      </c>
      <c r="H176" s="36" t="s">
        <v>967</v>
      </c>
      <c r="I176" s="39">
        <v>45838</v>
      </c>
      <c r="J176" s="39">
        <v>45838</v>
      </c>
      <c r="K176" s="36" t="s">
        <v>903</v>
      </c>
      <c r="L176" s="36" t="s">
        <v>16</v>
      </c>
      <c r="M176" s="36" t="s">
        <v>1153</v>
      </c>
      <c r="N176" s="36" t="s">
        <v>16</v>
      </c>
      <c r="O176" s="36" t="s">
        <v>222</v>
      </c>
      <c r="P176" s="54">
        <v>-0.55115999999999998</v>
      </c>
      <c r="Q176" s="41">
        <v>0</v>
      </c>
      <c r="R176" s="41">
        <v>459473.15704881464</v>
      </c>
      <c r="S176" s="41">
        <v>0</v>
      </c>
      <c r="T176" s="41">
        <v>667975.46071520657</v>
      </c>
      <c r="U176" s="41">
        <v>1521388.3015303449</v>
      </c>
      <c r="V176" s="41">
        <v>-65839.478176832083</v>
      </c>
      <c r="W176" s="41">
        <v>1521388.3015303449</v>
      </c>
      <c r="X176" s="41">
        <v>0</v>
      </c>
      <c r="Y176" s="41">
        <v>12718158.998746181</v>
      </c>
      <c r="Z176" s="41">
        <v>12258685.841697367</v>
      </c>
      <c r="AA176" s="41">
        <v>12926661.302412573</v>
      </c>
      <c r="AB176" s="41">
        <v>13780074.143227711</v>
      </c>
      <c r="AC176" s="41">
        <v>12192846.363520535</v>
      </c>
      <c r="AD176" s="41">
        <v>13780074.143227711</v>
      </c>
      <c r="AE176" s="41">
        <v>12258685.841697367</v>
      </c>
      <c r="AF176" s="41">
        <v>74444069.473727435</v>
      </c>
      <c r="AG176" s="41">
        <v>2</v>
      </c>
    </row>
    <row r="177" spans="1:33" x14ac:dyDescent="0.25">
      <c r="A177" s="4" t="s">
        <v>914</v>
      </c>
      <c r="B177" s="4" t="s">
        <v>915</v>
      </c>
      <c r="C177" s="5">
        <v>44719</v>
      </c>
      <c r="D177" s="6" t="s">
        <v>916</v>
      </c>
      <c r="E177" s="4">
        <v>100</v>
      </c>
      <c r="F177" s="4" t="s">
        <v>21</v>
      </c>
      <c r="G177" s="4" t="s">
        <v>907</v>
      </c>
      <c r="H177" s="4" t="s">
        <v>917</v>
      </c>
      <c r="I177" s="7">
        <v>46022</v>
      </c>
      <c r="J177" s="7">
        <v>46022</v>
      </c>
      <c r="K177" s="4" t="s">
        <v>903</v>
      </c>
      <c r="L177" s="4" t="s">
        <v>16</v>
      </c>
      <c r="M177" s="4" t="s">
        <v>1153</v>
      </c>
      <c r="N177" s="4" t="s">
        <v>16</v>
      </c>
      <c r="O177" s="4" t="s">
        <v>918</v>
      </c>
      <c r="P177" s="17">
        <v>13.936807999999999</v>
      </c>
      <c r="Q177" s="9">
        <v>0</v>
      </c>
      <c r="R177" s="9">
        <v>459473.15704881452</v>
      </c>
      <c r="S177" s="9">
        <v>0</v>
      </c>
      <c r="T177" s="9">
        <v>667975.46071520646</v>
      </c>
      <c r="U177" s="9">
        <v>1521388.3015303449</v>
      </c>
      <c r="V177" s="9">
        <v>164818.97171583417</v>
      </c>
      <c r="W177" s="9">
        <v>1521388.3015303449</v>
      </c>
      <c r="X177" s="9">
        <v>0</v>
      </c>
      <c r="Y177" s="9">
        <v>12718158.998746181</v>
      </c>
      <c r="Z177" s="9">
        <v>12258685.841697367</v>
      </c>
      <c r="AA177" s="9">
        <v>12926661.302412573</v>
      </c>
      <c r="AB177" s="9">
        <v>13780074.143227711</v>
      </c>
      <c r="AC177" s="9">
        <v>12423504.813413201</v>
      </c>
      <c r="AD177" s="9">
        <v>13780074.143227711</v>
      </c>
      <c r="AE177" s="9">
        <v>12258685.841697367</v>
      </c>
      <c r="AF177" s="9">
        <v>74674727.923620105</v>
      </c>
      <c r="AG177" s="9">
        <v>2</v>
      </c>
    </row>
    <row r="178" spans="1:33" x14ac:dyDescent="0.25">
      <c r="A178" s="36" t="s">
        <v>1112</v>
      </c>
      <c r="B178" s="36" t="s">
        <v>1113</v>
      </c>
      <c r="C178" s="37">
        <v>44795</v>
      </c>
      <c r="D178" s="38" t="s">
        <v>1114</v>
      </c>
      <c r="E178" s="36">
        <v>9.9</v>
      </c>
      <c r="F178" s="36" t="s">
        <v>21</v>
      </c>
      <c r="G178" s="36" t="s">
        <v>1115</v>
      </c>
      <c r="H178" s="36" t="s">
        <v>1116</v>
      </c>
      <c r="I178" s="39">
        <v>46022</v>
      </c>
      <c r="J178" s="39">
        <v>46022</v>
      </c>
      <c r="K178" s="36" t="s">
        <v>903</v>
      </c>
      <c r="L178" s="36" t="s">
        <v>16</v>
      </c>
      <c r="M178" s="36" t="s">
        <v>1153</v>
      </c>
      <c r="N178" s="36" t="s">
        <v>16</v>
      </c>
      <c r="O178" s="36">
        <v>0</v>
      </c>
      <c r="P178" s="54">
        <v>0.63</v>
      </c>
      <c r="Q178" s="41">
        <v>0</v>
      </c>
      <c r="R178" s="41">
        <v>459473.15704881464</v>
      </c>
      <c r="S178" s="41">
        <v>0</v>
      </c>
      <c r="T178" s="41">
        <v>667975.46071520657</v>
      </c>
      <c r="U178" s="41">
        <v>1521388.3015303449</v>
      </c>
      <c r="V178" s="41">
        <v>75257.404839618612</v>
      </c>
      <c r="W178" s="41">
        <v>1521388.3015303449</v>
      </c>
      <c r="X178" s="41">
        <v>0</v>
      </c>
      <c r="Y178" s="41">
        <v>12718158.998746181</v>
      </c>
      <c r="Z178" s="41">
        <v>12258685.841697367</v>
      </c>
      <c r="AA178" s="41">
        <v>12926661.302412573</v>
      </c>
      <c r="AB178" s="41">
        <v>13780074.143227711</v>
      </c>
      <c r="AC178" s="41">
        <v>12333943.246536985</v>
      </c>
      <c r="AD178" s="41">
        <v>13780074.143227711</v>
      </c>
      <c r="AE178" s="41">
        <v>12258685.841697367</v>
      </c>
      <c r="AF178" s="41">
        <v>74585166.356743872</v>
      </c>
      <c r="AG178" s="41">
        <v>2</v>
      </c>
    </row>
    <row r="179" spans="1:33" x14ac:dyDescent="0.25">
      <c r="A179" s="4" t="s">
        <v>1117</v>
      </c>
      <c r="B179" s="4" t="s">
        <v>1113</v>
      </c>
      <c r="C179" s="5">
        <v>44795</v>
      </c>
      <c r="D179" s="6" t="s">
        <v>1114</v>
      </c>
      <c r="E179" s="4">
        <v>9.9</v>
      </c>
      <c r="F179" s="4" t="s">
        <v>21</v>
      </c>
      <c r="G179" s="4" t="s">
        <v>1118</v>
      </c>
      <c r="H179" s="4" t="s">
        <v>1116</v>
      </c>
      <c r="I179" s="7">
        <v>46022</v>
      </c>
      <c r="J179" s="7">
        <v>46022</v>
      </c>
      <c r="K179" s="4" t="s">
        <v>903</v>
      </c>
      <c r="L179" s="4" t="s">
        <v>16</v>
      </c>
      <c r="M179" s="4" t="s">
        <v>1153</v>
      </c>
      <c r="N179" s="4" t="s">
        <v>16</v>
      </c>
      <c r="O179" s="4">
        <v>0</v>
      </c>
      <c r="P179" s="17">
        <v>0.76</v>
      </c>
      <c r="Q179" s="9">
        <v>0</v>
      </c>
      <c r="R179" s="9">
        <v>459473.15704881464</v>
      </c>
      <c r="S179" s="9">
        <v>0</v>
      </c>
      <c r="T179" s="9">
        <v>667975.46071520657</v>
      </c>
      <c r="U179" s="9">
        <v>1521388.3015303449</v>
      </c>
      <c r="V179" s="9">
        <v>90786.710600174862</v>
      </c>
      <c r="W179" s="9">
        <v>1521388.3015303449</v>
      </c>
      <c r="X179" s="9">
        <v>0</v>
      </c>
      <c r="Y179" s="9">
        <v>12718158.998746181</v>
      </c>
      <c r="Z179" s="9">
        <v>12258685.841697367</v>
      </c>
      <c r="AA179" s="9">
        <v>12926661.302412573</v>
      </c>
      <c r="AB179" s="9">
        <v>13780074.143227711</v>
      </c>
      <c r="AC179" s="9">
        <v>12349472.552297542</v>
      </c>
      <c r="AD179" s="9">
        <v>13780074.143227711</v>
      </c>
      <c r="AE179" s="9">
        <v>12258685.841697367</v>
      </c>
      <c r="AF179" s="9">
        <v>74600695.662504435</v>
      </c>
      <c r="AG179" s="9">
        <v>2</v>
      </c>
    </row>
    <row r="180" spans="1:33" x14ac:dyDescent="0.25">
      <c r="A180" s="36" t="s">
        <v>1054</v>
      </c>
      <c r="B180" s="36" t="s">
        <v>1055</v>
      </c>
      <c r="C180" s="37">
        <v>44782</v>
      </c>
      <c r="D180" s="38" t="s">
        <v>1056</v>
      </c>
      <c r="E180" s="36">
        <v>19.899999999999999</v>
      </c>
      <c r="F180" s="36" t="s">
        <v>21</v>
      </c>
      <c r="G180" s="36" t="s">
        <v>1045</v>
      </c>
      <c r="H180" s="36" t="s">
        <v>1057</v>
      </c>
      <c r="I180" s="39">
        <v>46022</v>
      </c>
      <c r="J180" s="39">
        <v>46022</v>
      </c>
      <c r="K180" s="36" t="s">
        <v>903</v>
      </c>
      <c r="L180" s="36" t="s">
        <v>16</v>
      </c>
      <c r="M180" s="36" t="s">
        <v>1153</v>
      </c>
      <c r="N180" s="36" t="s">
        <v>16</v>
      </c>
      <c r="O180" s="36" t="s">
        <v>222</v>
      </c>
      <c r="P180" s="54">
        <v>0.28000000000000003</v>
      </c>
      <c r="Q180" s="41">
        <v>0</v>
      </c>
      <c r="R180" s="41">
        <v>459473.15704881458</v>
      </c>
      <c r="S180" s="41">
        <v>0</v>
      </c>
      <c r="T180" s="41">
        <v>667975.46071520681</v>
      </c>
      <c r="U180" s="41">
        <v>1521388.3015303449</v>
      </c>
      <c r="V180" s="41">
        <v>16639.828205744823</v>
      </c>
      <c r="W180" s="41">
        <v>1521388.3015303449</v>
      </c>
      <c r="X180" s="41">
        <v>0</v>
      </c>
      <c r="Y180" s="41">
        <v>12718158.998746181</v>
      </c>
      <c r="Z180" s="41">
        <v>12258685.841697367</v>
      </c>
      <c r="AA180" s="41">
        <v>12926661.302412573</v>
      </c>
      <c r="AB180" s="41">
        <v>13780074.143227711</v>
      </c>
      <c r="AC180" s="41">
        <v>12275325.669903113</v>
      </c>
      <c r="AD180" s="41">
        <v>13780074.143227711</v>
      </c>
      <c r="AE180" s="41">
        <v>12258685.841697367</v>
      </c>
      <c r="AF180" s="41">
        <v>74526548.780110002</v>
      </c>
      <c r="AG180" s="41">
        <v>2</v>
      </c>
    </row>
    <row r="181" spans="1:33" x14ac:dyDescent="0.25">
      <c r="A181" s="4" t="s">
        <v>1096</v>
      </c>
      <c r="B181" s="4" t="s">
        <v>1097</v>
      </c>
      <c r="C181" s="5">
        <v>44790</v>
      </c>
      <c r="D181" s="6" t="s">
        <v>1098</v>
      </c>
      <c r="E181" s="4">
        <v>9.9</v>
      </c>
      <c r="F181" s="4" t="s">
        <v>21</v>
      </c>
      <c r="G181" s="4" t="s">
        <v>929</v>
      </c>
      <c r="H181" s="4" t="s">
        <v>1099</v>
      </c>
      <c r="I181" s="7">
        <v>45657</v>
      </c>
      <c r="J181" s="7">
        <v>45657</v>
      </c>
      <c r="K181" s="4" t="s">
        <v>903</v>
      </c>
      <c r="L181" s="4" t="s">
        <v>16</v>
      </c>
      <c r="M181" s="4" t="s">
        <v>1153</v>
      </c>
      <c r="N181" s="4" t="s">
        <v>16</v>
      </c>
      <c r="O181" s="4" t="s">
        <v>222</v>
      </c>
      <c r="P181" s="17">
        <v>-0.76</v>
      </c>
      <c r="Q181" s="9">
        <v>0</v>
      </c>
      <c r="R181" s="9">
        <v>513690.98958057474</v>
      </c>
      <c r="S181" s="9">
        <v>0</v>
      </c>
      <c r="T181" s="9">
        <v>746796.56507960113</v>
      </c>
      <c r="U181" s="9">
        <v>1700912.1211109257</v>
      </c>
      <c r="V181" s="9">
        <v>-101499.54245099548</v>
      </c>
      <c r="W181" s="9">
        <v>1700912.1211109257</v>
      </c>
      <c r="X181" s="9">
        <v>0</v>
      </c>
      <c r="Y181" s="9">
        <v>12772376.831277942</v>
      </c>
      <c r="Z181" s="9">
        <v>12258685.841697367</v>
      </c>
      <c r="AA181" s="9">
        <v>13005482.406776968</v>
      </c>
      <c r="AB181" s="9">
        <v>13959597.962808292</v>
      </c>
      <c r="AC181" s="9">
        <v>12157186.299246371</v>
      </c>
      <c r="AD181" s="9">
        <v>13959597.962808292</v>
      </c>
      <c r="AE181" s="9">
        <v>12258685.841697367</v>
      </c>
      <c r="AF181" s="9">
        <v>74810734.075720295</v>
      </c>
      <c r="AG181" s="9">
        <v>1</v>
      </c>
    </row>
    <row r="182" spans="1:33" x14ac:dyDescent="0.25">
      <c r="A182" s="36" t="s">
        <v>1100</v>
      </c>
      <c r="B182" s="36" t="s">
        <v>1097</v>
      </c>
      <c r="C182" s="37">
        <v>44790</v>
      </c>
      <c r="D182" s="38" t="s">
        <v>1098</v>
      </c>
      <c r="E182" s="36">
        <v>9.9</v>
      </c>
      <c r="F182" s="36" t="s">
        <v>21</v>
      </c>
      <c r="G182" s="36" t="s">
        <v>926</v>
      </c>
      <c r="H182" s="36" t="s">
        <v>1099</v>
      </c>
      <c r="I182" s="39">
        <v>45657</v>
      </c>
      <c r="J182" s="39">
        <v>45657</v>
      </c>
      <c r="K182" s="36" t="s">
        <v>903</v>
      </c>
      <c r="L182" s="36" t="s">
        <v>16</v>
      </c>
      <c r="M182" s="36" t="s">
        <v>1153</v>
      </c>
      <c r="N182" s="36" t="s">
        <v>16</v>
      </c>
      <c r="O182" s="36" t="s">
        <v>222</v>
      </c>
      <c r="P182" s="54">
        <v>-0.77</v>
      </c>
      <c r="Q182" s="41">
        <v>0</v>
      </c>
      <c r="R182" s="41">
        <v>513690.98958057474</v>
      </c>
      <c r="S182" s="41">
        <v>0</v>
      </c>
      <c r="T182" s="41">
        <v>746796.56507960113</v>
      </c>
      <c r="U182" s="41">
        <v>1700912.1211109257</v>
      </c>
      <c r="V182" s="41">
        <v>-102835.0627464033</v>
      </c>
      <c r="W182" s="41">
        <v>1700912.1211109257</v>
      </c>
      <c r="X182" s="41">
        <v>0</v>
      </c>
      <c r="Y182" s="41">
        <v>12772376.831277942</v>
      </c>
      <c r="Z182" s="41">
        <v>12258685.841697367</v>
      </c>
      <c r="AA182" s="41">
        <v>13005482.406776968</v>
      </c>
      <c r="AB182" s="41">
        <v>13959597.962808292</v>
      </c>
      <c r="AC182" s="41">
        <v>12155850.778950963</v>
      </c>
      <c r="AD182" s="41">
        <v>13959597.962808292</v>
      </c>
      <c r="AE182" s="41">
        <v>12258685.841697367</v>
      </c>
      <c r="AF182" s="41">
        <v>74809398.555424899</v>
      </c>
      <c r="AG182" s="41">
        <v>1</v>
      </c>
    </row>
    <row r="183" spans="1:33" x14ac:dyDescent="0.25">
      <c r="A183" s="4" t="s">
        <v>1107</v>
      </c>
      <c r="B183" s="4" t="s">
        <v>1108</v>
      </c>
      <c r="C183" s="5">
        <v>44791</v>
      </c>
      <c r="D183" s="6" t="s">
        <v>1109</v>
      </c>
      <c r="E183" s="4">
        <v>9.9</v>
      </c>
      <c r="F183" s="4" t="s">
        <v>21</v>
      </c>
      <c r="G183" s="4" t="s">
        <v>929</v>
      </c>
      <c r="H183" s="4" t="s">
        <v>1110</v>
      </c>
      <c r="I183" s="7">
        <v>45657</v>
      </c>
      <c r="J183" s="7">
        <v>45657</v>
      </c>
      <c r="K183" s="4" t="s">
        <v>903</v>
      </c>
      <c r="L183" s="4" t="s">
        <v>16</v>
      </c>
      <c r="M183" s="4" t="s">
        <v>1153</v>
      </c>
      <c r="N183" s="4" t="s">
        <v>16</v>
      </c>
      <c r="O183" s="4" t="s">
        <v>222</v>
      </c>
      <c r="P183" s="17">
        <v>-0.78</v>
      </c>
      <c r="Q183" s="9">
        <v>0</v>
      </c>
      <c r="R183" s="9">
        <v>513690.98958057474</v>
      </c>
      <c r="S183" s="9">
        <v>0</v>
      </c>
      <c r="T183" s="9">
        <v>746796.56507960113</v>
      </c>
      <c r="U183" s="9">
        <v>1700912.1211109257</v>
      </c>
      <c r="V183" s="9">
        <v>-104170.58304181116</v>
      </c>
      <c r="W183" s="9">
        <v>1700912.1211109257</v>
      </c>
      <c r="X183" s="9">
        <v>0</v>
      </c>
      <c r="Y183" s="9">
        <v>12772376.831277942</v>
      </c>
      <c r="Z183" s="9">
        <v>12258685.841697367</v>
      </c>
      <c r="AA183" s="9">
        <v>13005482.406776968</v>
      </c>
      <c r="AB183" s="9">
        <v>13959597.962808292</v>
      </c>
      <c r="AC183" s="9">
        <v>12154515.258655556</v>
      </c>
      <c r="AD183" s="9">
        <v>13959597.962808292</v>
      </c>
      <c r="AE183" s="9">
        <v>12258685.841697367</v>
      </c>
      <c r="AF183" s="9">
        <v>74808063.035129488</v>
      </c>
      <c r="AG183" s="9">
        <v>1</v>
      </c>
    </row>
    <row r="184" spans="1:33" x14ac:dyDescent="0.25">
      <c r="A184" s="36" t="s">
        <v>1111</v>
      </c>
      <c r="B184" s="36" t="s">
        <v>1108</v>
      </c>
      <c r="C184" s="37">
        <v>44791</v>
      </c>
      <c r="D184" s="38" t="s">
        <v>1109</v>
      </c>
      <c r="E184" s="36">
        <v>9.9</v>
      </c>
      <c r="F184" s="36" t="s">
        <v>21</v>
      </c>
      <c r="G184" s="36" t="s">
        <v>926</v>
      </c>
      <c r="H184" s="36" t="s">
        <v>1110</v>
      </c>
      <c r="I184" s="39">
        <v>45657</v>
      </c>
      <c r="J184" s="39">
        <v>45657</v>
      </c>
      <c r="K184" s="36" t="s">
        <v>903</v>
      </c>
      <c r="L184" s="36" t="s">
        <v>16</v>
      </c>
      <c r="M184" s="36" t="s">
        <v>1153</v>
      </c>
      <c r="N184" s="36" t="s">
        <v>16</v>
      </c>
      <c r="O184" s="36" t="s">
        <v>222</v>
      </c>
      <c r="P184" s="54">
        <v>-0.8</v>
      </c>
      <c r="Q184" s="41">
        <v>0</v>
      </c>
      <c r="R184" s="41">
        <v>513690.98958057474</v>
      </c>
      <c r="S184" s="41">
        <v>0</v>
      </c>
      <c r="T184" s="41">
        <v>746796.56507960113</v>
      </c>
      <c r="U184" s="41">
        <v>1700912.1211109257</v>
      </c>
      <c r="V184" s="41">
        <v>-106841.62363262683</v>
      </c>
      <c r="W184" s="41">
        <v>1700912.1211109257</v>
      </c>
      <c r="X184" s="41">
        <v>0</v>
      </c>
      <c r="Y184" s="41">
        <v>12772376.831277942</v>
      </c>
      <c r="Z184" s="41">
        <v>12258685.841697367</v>
      </c>
      <c r="AA184" s="41">
        <v>13005482.406776968</v>
      </c>
      <c r="AB184" s="41">
        <v>13959597.962808292</v>
      </c>
      <c r="AC184" s="41">
        <v>12151844.21806474</v>
      </c>
      <c r="AD184" s="41">
        <v>13959597.962808292</v>
      </c>
      <c r="AE184" s="41">
        <v>12258685.841697367</v>
      </c>
      <c r="AF184" s="41">
        <v>74805391.994538665</v>
      </c>
      <c r="AG184" s="41">
        <v>1</v>
      </c>
    </row>
    <row r="185" spans="1:33" x14ac:dyDescent="0.25">
      <c r="A185" s="4" t="s">
        <v>1147</v>
      </c>
      <c r="B185" s="4" t="s">
        <v>1148</v>
      </c>
      <c r="C185" s="5">
        <v>44807</v>
      </c>
      <c r="D185" s="6" t="s">
        <v>1003</v>
      </c>
      <c r="E185" s="4">
        <v>99.99</v>
      </c>
      <c r="F185" s="4" t="s">
        <v>21</v>
      </c>
      <c r="G185" s="4" t="s">
        <v>1149</v>
      </c>
      <c r="H185" s="4" t="s">
        <v>1150</v>
      </c>
      <c r="I185" s="7">
        <v>45291</v>
      </c>
      <c r="J185" s="7">
        <v>45291</v>
      </c>
      <c r="K185" s="4" t="s">
        <v>903</v>
      </c>
      <c r="L185" s="4" t="s">
        <v>16</v>
      </c>
      <c r="M185" s="4" t="s">
        <v>1153</v>
      </c>
      <c r="N185" s="4" t="s">
        <v>16</v>
      </c>
      <c r="O185" s="4" t="s">
        <v>222</v>
      </c>
      <c r="P185" s="17">
        <v>-2.6739999999999999</v>
      </c>
      <c r="Q185" s="9">
        <v>0</v>
      </c>
      <c r="R185" s="9">
        <v>574306.52635108249</v>
      </c>
      <c r="S185" s="9">
        <v>0</v>
      </c>
      <c r="T185" s="9">
        <v>834918.5597589938</v>
      </c>
      <c r="U185" s="9">
        <v>1901619.7514020144</v>
      </c>
      <c r="V185" s="9">
        <v>-39530.50158189283</v>
      </c>
      <c r="W185" s="9">
        <v>1901619.7514020144</v>
      </c>
      <c r="X185" s="9">
        <v>0</v>
      </c>
      <c r="Y185" s="9">
        <v>12832992.36804845</v>
      </c>
      <c r="Z185" s="9">
        <v>12258685.841697367</v>
      </c>
      <c r="AA185" s="9">
        <v>13093604.40145636</v>
      </c>
      <c r="AB185" s="9">
        <v>14160305.593099382</v>
      </c>
      <c r="AC185" s="9">
        <v>12219155.340115475</v>
      </c>
      <c r="AD185" s="9">
        <v>14160305.593099382</v>
      </c>
      <c r="AE185" s="9">
        <v>12258685.841697367</v>
      </c>
      <c r="AF185" s="9">
        <v>75322502.093475938</v>
      </c>
      <c r="AG185" s="9">
        <v>0</v>
      </c>
    </row>
    <row r="186" spans="1:33" x14ac:dyDescent="0.25">
      <c r="A186" s="36" t="s">
        <v>1151</v>
      </c>
      <c r="B186" s="36" t="s">
        <v>1148</v>
      </c>
      <c r="C186" s="37">
        <v>44807</v>
      </c>
      <c r="D186" s="38" t="s">
        <v>1003</v>
      </c>
      <c r="E186" s="36">
        <v>99.99</v>
      </c>
      <c r="F186" s="36" t="s">
        <v>21</v>
      </c>
      <c r="G186" s="36" t="s">
        <v>1152</v>
      </c>
      <c r="H186" s="36" t="s">
        <v>1150</v>
      </c>
      <c r="I186" s="39">
        <v>45291</v>
      </c>
      <c r="J186" s="39">
        <v>45291</v>
      </c>
      <c r="K186" s="36" t="s">
        <v>903</v>
      </c>
      <c r="L186" s="36" t="s">
        <v>16</v>
      </c>
      <c r="M186" s="36" t="s">
        <v>1153</v>
      </c>
      <c r="N186" s="36" t="s">
        <v>16</v>
      </c>
      <c r="O186" s="36" t="s">
        <v>222</v>
      </c>
      <c r="P186" s="54">
        <v>-2.4390000000000001</v>
      </c>
      <c r="Q186" s="41">
        <v>0</v>
      </c>
      <c r="R186" s="41">
        <v>574306.52635108249</v>
      </c>
      <c r="S186" s="41">
        <v>0</v>
      </c>
      <c r="T186" s="41">
        <v>834918.5597589938</v>
      </c>
      <c r="U186" s="41">
        <v>1901619.7514020144</v>
      </c>
      <c r="V186" s="41">
        <v>-36056.429827313616</v>
      </c>
      <c r="W186" s="41">
        <v>1901619.7514020144</v>
      </c>
      <c r="X186" s="41">
        <v>0</v>
      </c>
      <c r="Y186" s="41">
        <v>12832992.36804845</v>
      </c>
      <c r="Z186" s="41">
        <v>12258685.841697367</v>
      </c>
      <c r="AA186" s="41">
        <v>13093604.40145636</v>
      </c>
      <c r="AB186" s="41">
        <v>14160305.593099382</v>
      </c>
      <c r="AC186" s="41">
        <v>12222629.411870053</v>
      </c>
      <c r="AD186" s="41">
        <v>14160305.593099382</v>
      </c>
      <c r="AE186" s="41">
        <v>12258685.841697367</v>
      </c>
      <c r="AF186" s="41">
        <v>75325976.165230513</v>
      </c>
      <c r="AG186" s="41">
        <v>0</v>
      </c>
    </row>
    <row r="187" spans="1:33" x14ac:dyDescent="0.25">
      <c r="A187" s="4" t="s">
        <v>958</v>
      </c>
      <c r="B187" s="4" t="s">
        <v>959</v>
      </c>
      <c r="C187" s="5">
        <v>44757</v>
      </c>
      <c r="D187" s="6" t="s">
        <v>960</v>
      </c>
      <c r="E187" s="4">
        <v>80</v>
      </c>
      <c r="F187" s="4" t="s">
        <v>21</v>
      </c>
      <c r="G187" s="4" t="s">
        <v>961</v>
      </c>
      <c r="H187" s="4" t="s">
        <v>962</v>
      </c>
      <c r="I187" s="7">
        <v>46022</v>
      </c>
      <c r="J187" s="7">
        <v>46022</v>
      </c>
      <c r="K187" s="4" t="s">
        <v>903</v>
      </c>
      <c r="L187" s="4" t="s">
        <v>16</v>
      </c>
      <c r="M187" s="4" t="s">
        <v>1153</v>
      </c>
      <c r="N187" s="4" t="s">
        <v>16</v>
      </c>
      <c r="O187" s="4" t="s">
        <v>222</v>
      </c>
      <c r="P187" s="17">
        <v>-1.0469999999999999</v>
      </c>
      <c r="Q187" s="9">
        <v>0</v>
      </c>
      <c r="R187" s="9">
        <v>459473.15704881446</v>
      </c>
      <c r="S187" s="9">
        <v>0</v>
      </c>
      <c r="T187" s="9">
        <v>667975.46071520681</v>
      </c>
      <c r="U187" s="9">
        <v>1521388.3015303453</v>
      </c>
      <c r="V187" s="9">
        <v>-15477.491634605136</v>
      </c>
      <c r="W187" s="9">
        <v>1521388.3015303453</v>
      </c>
      <c r="X187" s="9">
        <v>0</v>
      </c>
      <c r="Y187" s="9">
        <v>12718158.998746181</v>
      </c>
      <c r="Z187" s="9">
        <v>12258685.841697367</v>
      </c>
      <c r="AA187" s="9">
        <v>12926661.302412573</v>
      </c>
      <c r="AB187" s="9">
        <v>13780074.143227711</v>
      </c>
      <c r="AC187" s="9">
        <v>12243208.350062761</v>
      </c>
      <c r="AD187" s="9">
        <v>13780074.143227711</v>
      </c>
      <c r="AE187" s="9">
        <v>12258685.841697367</v>
      </c>
      <c r="AF187" s="9">
        <v>74494431.46026966</v>
      </c>
      <c r="AG187" s="9">
        <v>2</v>
      </c>
    </row>
    <row r="188" spans="1:33" x14ac:dyDescent="0.25">
      <c r="A188" s="36" t="s">
        <v>904</v>
      </c>
      <c r="B188" s="36" t="s">
        <v>905</v>
      </c>
      <c r="C188" s="37">
        <v>44690</v>
      </c>
      <c r="D188" s="38" t="s">
        <v>906</v>
      </c>
      <c r="E188" s="36">
        <v>300</v>
      </c>
      <c r="F188" s="36" t="s">
        <v>21</v>
      </c>
      <c r="G188" s="36" t="s">
        <v>907</v>
      </c>
      <c r="H188" s="36" t="s">
        <v>908</v>
      </c>
      <c r="I188" s="39">
        <v>46022</v>
      </c>
      <c r="J188" s="39">
        <v>46022</v>
      </c>
      <c r="K188" s="36" t="s">
        <v>903</v>
      </c>
      <c r="L188" s="36" t="s">
        <v>16</v>
      </c>
      <c r="M188" s="36" t="s">
        <v>1153</v>
      </c>
      <c r="N188" s="36" t="s">
        <v>16</v>
      </c>
      <c r="O188" s="36" t="s">
        <v>222</v>
      </c>
      <c r="P188" s="54">
        <v>-5.2901999999999996</v>
      </c>
      <c r="Q188" s="41">
        <v>0</v>
      </c>
      <c r="R188" s="41">
        <v>459473.15704881458</v>
      </c>
      <c r="S188" s="41">
        <v>0</v>
      </c>
      <c r="T188" s="41">
        <v>667975.46071520646</v>
      </c>
      <c r="U188" s="41">
        <v>1521388.3015303449</v>
      </c>
      <c r="V188" s="41">
        <v>-20854.256923371686</v>
      </c>
      <c r="W188" s="41">
        <v>1521388.3015303449</v>
      </c>
      <c r="X188" s="41">
        <v>0</v>
      </c>
      <c r="Y188" s="41">
        <v>12718158.998746181</v>
      </c>
      <c r="Z188" s="41">
        <v>12258685.841697367</v>
      </c>
      <c r="AA188" s="41">
        <v>12926661.302412573</v>
      </c>
      <c r="AB188" s="41">
        <v>13780074.143227711</v>
      </c>
      <c r="AC188" s="41">
        <v>12237831.584773995</v>
      </c>
      <c r="AD188" s="41">
        <v>13780074.143227711</v>
      </c>
      <c r="AE188" s="41">
        <v>12258685.841697367</v>
      </c>
      <c r="AF188" s="41">
        <v>74489054.69498089</v>
      </c>
      <c r="AG188" s="41">
        <v>2</v>
      </c>
    </row>
    <row r="189" spans="1:33" x14ac:dyDescent="0.25">
      <c r="A189" s="4" t="s">
        <v>1119</v>
      </c>
      <c r="B189" s="4" t="s">
        <v>1120</v>
      </c>
      <c r="C189" s="5">
        <v>44795</v>
      </c>
      <c r="D189" s="6" t="s">
        <v>1121</v>
      </c>
      <c r="E189" s="4">
        <v>80</v>
      </c>
      <c r="F189" s="4" t="s">
        <v>21</v>
      </c>
      <c r="G189" s="4" t="s">
        <v>961</v>
      </c>
      <c r="H189" s="4" t="s">
        <v>1122</v>
      </c>
      <c r="I189" s="7">
        <v>46022</v>
      </c>
      <c r="J189" s="7">
        <v>46022</v>
      </c>
      <c r="K189" s="4" t="s">
        <v>903</v>
      </c>
      <c r="L189" s="4" t="s">
        <v>16</v>
      </c>
      <c r="M189" s="4" t="s">
        <v>1153</v>
      </c>
      <c r="N189" s="4" t="s">
        <v>16</v>
      </c>
      <c r="O189" s="4" t="s">
        <v>222</v>
      </c>
      <c r="P189" s="17">
        <v>-1.0469999999999999</v>
      </c>
      <c r="Q189" s="9">
        <v>0</v>
      </c>
      <c r="R189" s="9">
        <v>459473.15704881446</v>
      </c>
      <c r="S189" s="9">
        <v>0</v>
      </c>
      <c r="T189" s="9">
        <v>667975.46071520681</v>
      </c>
      <c r="U189" s="9">
        <v>1521388.3015303453</v>
      </c>
      <c r="V189" s="9">
        <v>-15477.491634605136</v>
      </c>
      <c r="W189" s="9">
        <v>1521388.3015303453</v>
      </c>
      <c r="X189" s="9">
        <v>0</v>
      </c>
      <c r="Y189" s="9">
        <v>12718158.998746181</v>
      </c>
      <c r="Z189" s="9">
        <v>12258685.841697367</v>
      </c>
      <c r="AA189" s="9">
        <v>12926661.302412573</v>
      </c>
      <c r="AB189" s="9">
        <v>13780074.143227711</v>
      </c>
      <c r="AC189" s="9">
        <v>12243208.350062761</v>
      </c>
      <c r="AD189" s="9">
        <v>13780074.143227711</v>
      </c>
      <c r="AE189" s="9">
        <v>12258685.841697367</v>
      </c>
      <c r="AF189" s="9">
        <v>74494431.46026966</v>
      </c>
      <c r="AG189" s="9">
        <v>2</v>
      </c>
    </row>
    <row r="190" spans="1:33" x14ac:dyDescent="0.25">
      <c r="A190" s="36" t="s">
        <v>1132</v>
      </c>
      <c r="B190" s="36" t="s">
        <v>1133</v>
      </c>
      <c r="C190" s="37">
        <v>44804</v>
      </c>
      <c r="D190" s="38" t="s">
        <v>1134</v>
      </c>
      <c r="E190" s="36">
        <v>7</v>
      </c>
      <c r="F190" s="36" t="s">
        <v>21</v>
      </c>
      <c r="G190" s="36" t="s">
        <v>1135</v>
      </c>
      <c r="H190" s="36" t="s">
        <v>1136</v>
      </c>
      <c r="I190" s="39">
        <v>45657</v>
      </c>
      <c r="J190" s="39">
        <v>45657</v>
      </c>
      <c r="K190" s="36" t="s">
        <v>903</v>
      </c>
      <c r="L190" s="36" t="s">
        <v>16</v>
      </c>
      <c r="M190" s="36" t="s">
        <v>1153</v>
      </c>
      <c r="N190" s="36" t="s">
        <v>16</v>
      </c>
      <c r="O190" s="36" t="s">
        <v>222</v>
      </c>
      <c r="P190" s="54">
        <v>0.152</v>
      </c>
      <c r="Q190" s="41">
        <v>0</v>
      </c>
      <c r="R190" s="41">
        <v>513690.98958057456</v>
      </c>
      <c r="S190" s="41">
        <v>0</v>
      </c>
      <c r="T190" s="41">
        <v>746796.5650796009</v>
      </c>
      <c r="U190" s="41">
        <v>1700912.1211109255</v>
      </c>
      <c r="V190" s="41">
        <v>28709.870578995859</v>
      </c>
      <c r="W190" s="41">
        <v>1700912.1211109255</v>
      </c>
      <c r="X190" s="41">
        <v>0</v>
      </c>
      <c r="Y190" s="41">
        <v>12772376.831277942</v>
      </c>
      <c r="Z190" s="41">
        <v>12258685.841697367</v>
      </c>
      <c r="AA190" s="41">
        <v>13005482.406776968</v>
      </c>
      <c r="AB190" s="41">
        <v>13959597.962808292</v>
      </c>
      <c r="AC190" s="41">
        <v>12287395.712276362</v>
      </c>
      <c r="AD190" s="41">
        <v>13959597.962808292</v>
      </c>
      <c r="AE190" s="41">
        <v>12258685.841697367</v>
      </c>
      <c r="AF190" s="41">
        <v>74940943.488750294</v>
      </c>
      <c r="AG190" s="41">
        <v>1</v>
      </c>
    </row>
    <row r="191" spans="1:33" x14ac:dyDescent="0.25">
      <c r="A191" s="4" t="s">
        <v>1137</v>
      </c>
      <c r="B191" s="4" t="s">
        <v>1133</v>
      </c>
      <c r="C191" s="5">
        <v>44804</v>
      </c>
      <c r="D191" s="6" t="s">
        <v>1134</v>
      </c>
      <c r="E191" s="4">
        <v>7</v>
      </c>
      <c r="F191" s="4" t="s">
        <v>21</v>
      </c>
      <c r="G191" s="4" t="s">
        <v>1118</v>
      </c>
      <c r="H191" s="4" t="s">
        <v>1136</v>
      </c>
      <c r="I191" s="7">
        <v>45657</v>
      </c>
      <c r="J191" s="7">
        <v>45657</v>
      </c>
      <c r="K191" s="4" t="s">
        <v>903</v>
      </c>
      <c r="L191" s="4" t="s">
        <v>16</v>
      </c>
      <c r="M191" s="4" t="s">
        <v>1153</v>
      </c>
      <c r="N191" s="4" t="s">
        <v>16</v>
      </c>
      <c r="O191" s="4" t="s">
        <v>222</v>
      </c>
      <c r="P191" s="17">
        <v>0.21299999999999999</v>
      </c>
      <c r="Q191" s="9">
        <v>0</v>
      </c>
      <c r="R191" s="9">
        <v>513690.98958057456</v>
      </c>
      <c r="S191" s="9">
        <v>0</v>
      </c>
      <c r="T191" s="9">
        <v>746796.5650796009</v>
      </c>
      <c r="U191" s="9">
        <v>1700912.1211109255</v>
      </c>
      <c r="V191" s="9">
        <v>40231.594956092886</v>
      </c>
      <c r="W191" s="9">
        <v>1700912.1211109255</v>
      </c>
      <c r="X191" s="9">
        <v>0</v>
      </c>
      <c r="Y191" s="9">
        <v>12772376.831277942</v>
      </c>
      <c r="Z191" s="9">
        <v>12258685.841697367</v>
      </c>
      <c r="AA191" s="9">
        <v>13005482.406776968</v>
      </c>
      <c r="AB191" s="9">
        <v>13959597.962808292</v>
      </c>
      <c r="AC191" s="9">
        <v>12298917.436653459</v>
      </c>
      <c r="AD191" s="9">
        <v>13959597.962808292</v>
      </c>
      <c r="AE191" s="9">
        <v>12258685.841697367</v>
      </c>
      <c r="AF191" s="9">
        <v>74952465.21312739</v>
      </c>
      <c r="AG191" s="9">
        <v>1</v>
      </c>
    </row>
    <row r="192" spans="1:33" x14ac:dyDescent="0.25">
      <c r="A192" s="36" t="s">
        <v>1101</v>
      </c>
      <c r="B192" s="36" t="s">
        <v>1102</v>
      </c>
      <c r="C192" s="37">
        <v>44791</v>
      </c>
      <c r="D192" s="38" t="s">
        <v>1103</v>
      </c>
      <c r="E192" s="36">
        <v>9.9</v>
      </c>
      <c r="F192" s="36" t="s">
        <v>21</v>
      </c>
      <c r="G192" s="36" t="s">
        <v>1104</v>
      </c>
      <c r="H192" s="36" t="s">
        <v>1105</v>
      </c>
      <c r="I192" s="39">
        <v>45657</v>
      </c>
      <c r="J192" s="39">
        <v>45657</v>
      </c>
      <c r="K192" s="36" t="s">
        <v>903</v>
      </c>
      <c r="L192" s="36" t="s">
        <v>16</v>
      </c>
      <c r="M192" s="36" t="s">
        <v>1153</v>
      </c>
      <c r="N192" s="36" t="s">
        <v>16</v>
      </c>
      <c r="O192" s="36" t="s">
        <v>222</v>
      </c>
      <c r="P192" s="54">
        <v>-1.45286</v>
      </c>
      <c r="Q192" s="41">
        <v>0</v>
      </c>
      <c r="R192" s="41">
        <v>513690.98958057474</v>
      </c>
      <c r="S192" s="41">
        <v>0</v>
      </c>
      <c r="T192" s="41">
        <v>746796.56507960113</v>
      </c>
      <c r="U192" s="41">
        <v>1700912.1211109257</v>
      </c>
      <c r="V192" s="41">
        <v>-194032.40163862274</v>
      </c>
      <c r="W192" s="41">
        <v>1700912.1211109257</v>
      </c>
      <c r="X192" s="41">
        <v>0</v>
      </c>
      <c r="Y192" s="41">
        <v>12772376.831277942</v>
      </c>
      <c r="Z192" s="41">
        <v>12258685.841697367</v>
      </c>
      <c r="AA192" s="41">
        <v>13005482.406776968</v>
      </c>
      <c r="AB192" s="41">
        <v>13959597.962808292</v>
      </c>
      <c r="AC192" s="41">
        <v>12064653.440058744</v>
      </c>
      <c r="AD192" s="41">
        <v>13959597.962808292</v>
      </c>
      <c r="AE192" s="41">
        <v>12258685.841697367</v>
      </c>
      <c r="AF192" s="41">
        <v>74718201.216532677</v>
      </c>
      <c r="AG192" s="41">
        <v>1</v>
      </c>
    </row>
    <row r="193" spans="1:37" x14ac:dyDescent="0.25">
      <c r="A193" s="4" t="s">
        <v>1106</v>
      </c>
      <c r="B193" s="4" t="s">
        <v>1102</v>
      </c>
      <c r="C193" s="5">
        <v>44791</v>
      </c>
      <c r="D193" s="6" t="s">
        <v>1103</v>
      </c>
      <c r="E193" s="4">
        <v>9.9</v>
      </c>
      <c r="F193" s="4" t="s">
        <v>21</v>
      </c>
      <c r="G193" s="4" t="s">
        <v>929</v>
      </c>
      <c r="H193" s="4" t="s">
        <v>1105</v>
      </c>
      <c r="I193" s="7">
        <v>45657</v>
      </c>
      <c r="J193" s="7">
        <v>45657</v>
      </c>
      <c r="K193" s="4" t="s">
        <v>903</v>
      </c>
      <c r="L193" s="4" t="s">
        <v>16</v>
      </c>
      <c r="M193" s="4" t="s">
        <v>1153</v>
      </c>
      <c r="N193" s="4" t="s">
        <v>16</v>
      </c>
      <c r="O193" s="4" t="s">
        <v>222</v>
      </c>
      <c r="P193" s="17">
        <v>-1.121</v>
      </c>
      <c r="Q193" s="9">
        <v>0</v>
      </c>
      <c r="R193" s="9">
        <v>513690.98958057474</v>
      </c>
      <c r="S193" s="9">
        <v>0</v>
      </c>
      <c r="T193" s="9">
        <v>746796.56507960113</v>
      </c>
      <c r="U193" s="9">
        <v>1700912.1211109257</v>
      </c>
      <c r="V193" s="9">
        <v>-149711.82511521835</v>
      </c>
      <c r="W193" s="9">
        <v>1700912.1211109257</v>
      </c>
      <c r="X193" s="9">
        <v>0</v>
      </c>
      <c r="Y193" s="9">
        <v>12772376.831277942</v>
      </c>
      <c r="Z193" s="9">
        <v>12258685.841697367</v>
      </c>
      <c r="AA193" s="9">
        <v>13005482.406776968</v>
      </c>
      <c r="AB193" s="9">
        <v>13959597.962808292</v>
      </c>
      <c r="AC193" s="9">
        <v>12108974.016582148</v>
      </c>
      <c r="AD193" s="9">
        <v>13959597.962808292</v>
      </c>
      <c r="AE193" s="9">
        <v>12258685.841697367</v>
      </c>
      <c r="AF193" s="9">
        <v>74762521.793056071</v>
      </c>
      <c r="AG193" s="9">
        <v>1</v>
      </c>
    </row>
    <row r="194" spans="1:37" x14ac:dyDescent="0.25">
      <c r="A194" s="42" t="s">
        <v>978</v>
      </c>
      <c r="B194" s="42" t="s">
        <v>979</v>
      </c>
      <c r="C194" s="43">
        <v>44757</v>
      </c>
      <c r="D194" s="44" t="s">
        <v>980</v>
      </c>
      <c r="E194" s="42">
        <v>150</v>
      </c>
      <c r="F194" s="42" t="s">
        <v>21</v>
      </c>
      <c r="G194" s="42" t="s">
        <v>907</v>
      </c>
      <c r="H194" s="42" t="s">
        <v>981</v>
      </c>
      <c r="I194" s="45">
        <v>45688</v>
      </c>
      <c r="J194" s="45">
        <v>45688</v>
      </c>
      <c r="K194" s="42" t="s">
        <v>903</v>
      </c>
      <c r="L194" s="42" t="s">
        <v>16</v>
      </c>
      <c r="M194" s="36" t="s">
        <v>1153</v>
      </c>
      <c r="N194" s="42" t="s">
        <v>16</v>
      </c>
      <c r="O194" s="55">
        <v>0</v>
      </c>
      <c r="P194" s="56">
        <v>-1554.86</v>
      </c>
      <c r="Q194" s="46">
        <v>0</v>
      </c>
      <c r="R194" s="46">
        <v>459473.15704881458</v>
      </c>
      <c r="S194" s="46">
        <v>0</v>
      </c>
      <c r="T194" s="46">
        <v>667975.46071520646</v>
      </c>
      <c r="U194" s="46">
        <v>1521388.3015303449</v>
      </c>
      <c r="V194" s="46">
        <v>-12258685.841697367</v>
      </c>
      <c r="W194" s="46">
        <v>1521388.3015303449</v>
      </c>
      <c r="X194" s="46">
        <v>0</v>
      </c>
      <c r="Y194" s="46">
        <v>12718158.998746181</v>
      </c>
      <c r="Z194" s="46">
        <v>12258685.841697367</v>
      </c>
      <c r="AA194" s="46">
        <v>12926661.302412573</v>
      </c>
      <c r="AB194" s="46">
        <v>13780074.143227711</v>
      </c>
      <c r="AC194" s="46">
        <v>0</v>
      </c>
      <c r="AD194" s="46">
        <v>13780074.143227711</v>
      </c>
      <c r="AE194" s="46">
        <v>12258685.841697367</v>
      </c>
      <c r="AF194" s="46">
        <v>62251223.110206895</v>
      </c>
      <c r="AG194" s="41">
        <v>2</v>
      </c>
    </row>
    <row r="195" spans="1:37" x14ac:dyDescent="0.25">
      <c r="A195" s="4" t="s">
        <v>1154</v>
      </c>
      <c r="B195" s="4" t="s">
        <v>1155</v>
      </c>
      <c r="C195" s="5">
        <v>44794</v>
      </c>
      <c r="D195" s="6" t="s">
        <v>1156</v>
      </c>
      <c r="E195" s="4">
        <v>9.4</v>
      </c>
      <c r="F195" s="4" t="s">
        <v>21</v>
      </c>
      <c r="G195" s="4" t="s">
        <v>1157</v>
      </c>
      <c r="H195" s="4" t="s">
        <v>1158</v>
      </c>
      <c r="I195" s="7">
        <v>45473</v>
      </c>
      <c r="J195" s="7">
        <v>45473</v>
      </c>
      <c r="K195" s="4" t="s">
        <v>903</v>
      </c>
      <c r="L195" s="4">
        <v>2</v>
      </c>
      <c r="M195" s="4" t="s">
        <v>1166</v>
      </c>
      <c r="N195" s="4" t="s">
        <v>16</v>
      </c>
      <c r="O195" s="4" t="s">
        <v>222</v>
      </c>
      <c r="P195" s="17">
        <v>-3.5685400299999999</v>
      </c>
      <c r="Q195" s="9">
        <v>0</v>
      </c>
      <c r="R195" s="9">
        <v>513690.98958057462</v>
      </c>
      <c r="S195" s="9">
        <v>0</v>
      </c>
      <c r="T195" s="9">
        <v>746796.56507960102</v>
      </c>
      <c r="U195" s="9">
        <v>1700912.1211109257</v>
      </c>
      <c r="V195" s="9">
        <v>-501936.07007339172</v>
      </c>
      <c r="W195" s="9">
        <v>1700912.1211109257</v>
      </c>
      <c r="X195" s="9">
        <v>0</v>
      </c>
      <c r="Y195" s="57">
        <v>1046093.7014400265</v>
      </c>
      <c r="Z195" s="57">
        <v>532402.71185945196</v>
      </c>
      <c r="AA195" s="57">
        <v>1279199.2769390531</v>
      </c>
      <c r="AB195" s="57">
        <v>2233314.8329703775</v>
      </c>
      <c r="AC195" s="57">
        <v>30466.641786060238</v>
      </c>
      <c r="AD195" s="57">
        <v>2233314.8329703775</v>
      </c>
      <c r="AE195" s="57">
        <v>532402.71185945196</v>
      </c>
      <c r="AF195" s="58">
        <v>6397855.3950379938</v>
      </c>
      <c r="AG195" s="9">
        <v>1</v>
      </c>
    </row>
    <row r="196" spans="1:37" x14ac:dyDescent="0.25">
      <c r="A196" s="36" t="s">
        <v>1159</v>
      </c>
      <c r="B196" s="36" t="s">
        <v>1160</v>
      </c>
      <c r="C196" s="37">
        <v>44794</v>
      </c>
      <c r="D196" s="38" t="s">
        <v>1161</v>
      </c>
      <c r="E196" s="36">
        <v>6.2</v>
      </c>
      <c r="F196" s="36" t="s">
        <v>21</v>
      </c>
      <c r="G196" s="36" t="s">
        <v>1157</v>
      </c>
      <c r="H196" s="36" t="s">
        <v>1162</v>
      </c>
      <c r="I196" s="39">
        <v>45657</v>
      </c>
      <c r="J196" s="39">
        <v>45657</v>
      </c>
      <c r="K196" s="36" t="s">
        <v>903</v>
      </c>
      <c r="L196" s="36">
        <v>2</v>
      </c>
      <c r="M196" s="36" t="s">
        <v>1166</v>
      </c>
      <c r="N196" s="36" t="s">
        <v>16</v>
      </c>
      <c r="O196" s="36" t="s">
        <v>222</v>
      </c>
      <c r="P196" s="59">
        <v>-5.9699999999999996E-3</v>
      </c>
      <c r="Q196" s="41">
        <v>0</v>
      </c>
      <c r="R196" s="41">
        <v>513690.98958057456</v>
      </c>
      <c r="S196" s="41">
        <v>0</v>
      </c>
      <c r="T196" s="41">
        <v>746796.56507960102</v>
      </c>
      <c r="U196" s="41">
        <v>1700912.1211109257</v>
      </c>
      <c r="V196" s="41">
        <v>-1273.1170325724077</v>
      </c>
      <c r="W196" s="41">
        <v>1700912.1211109255</v>
      </c>
      <c r="X196" s="41">
        <v>0</v>
      </c>
      <c r="Y196" s="60">
        <v>1046093.7014400265</v>
      </c>
      <c r="Z196" s="60">
        <v>532402.71185945196</v>
      </c>
      <c r="AA196" s="60">
        <v>1279199.2769390531</v>
      </c>
      <c r="AB196" s="60">
        <v>2233314.8329703775</v>
      </c>
      <c r="AC196" s="60">
        <v>531129.59482687956</v>
      </c>
      <c r="AD196" s="60">
        <v>2233314.8329703775</v>
      </c>
      <c r="AE196" s="60">
        <v>532402.71185945196</v>
      </c>
      <c r="AF196" s="61">
        <v>6898518.3480788134</v>
      </c>
      <c r="AG196" s="41">
        <v>1</v>
      </c>
    </row>
    <row r="197" spans="1:37" x14ac:dyDescent="0.25">
      <c r="A197" s="4" t="s">
        <v>1163</v>
      </c>
      <c r="B197" s="4" t="s">
        <v>1155</v>
      </c>
      <c r="C197" s="5">
        <v>44794</v>
      </c>
      <c r="D197" s="6" t="s">
        <v>1156</v>
      </c>
      <c r="E197" s="4">
        <v>9.4</v>
      </c>
      <c r="F197" s="4" t="s">
        <v>21</v>
      </c>
      <c r="G197" s="4" t="s">
        <v>1164</v>
      </c>
      <c r="H197" s="4" t="s">
        <v>1158</v>
      </c>
      <c r="I197" s="7">
        <v>45473</v>
      </c>
      <c r="J197" s="7">
        <v>45473</v>
      </c>
      <c r="K197" s="4" t="s">
        <v>903</v>
      </c>
      <c r="L197" s="4">
        <v>2</v>
      </c>
      <c r="M197" s="4" t="s">
        <v>1166</v>
      </c>
      <c r="N197" s="4" t="s">
        <v>16</v>
      </c>
      <c r="O197" s="4" t="s">
        <v>222</v>
      </c>
      <c r="P197" s="17">
        <v>-3.7851441700000001</v>
      </c>
      <c r="Q197" s="9">
        <v>0</v>
      </c>
      <c r="R197" s="9">
        <v>513690.98958057462</v>
      </c>
      <c r="S197" s="9">
        <v>0</v>
      </c>
      <c r="T197" s="9">
        <v>746796.56507960102</v>
      </c>
      <c r="U197" s="9">
        <v>1700912.1211109257</v>
      </c>
      <c r="V197" s="9">
        <v>-532402.71185945196</v>
      </c>
      <c r="W197" s="9">
        <v>1700912.1211109257</v>
      </c>
      <c r="X197" s="9">
        <v>0</v>
      </c>
      <c r="Y197" s="57">
        <v>1046093.7014400265</v>
      </c>
      <c r="Z197" s="57">
        <v>532402.71185945196</v>
      </c>
      <c r="AA197" s="57">
        <v>1279199.2769390531</v>
      </c>
      <c r="AB197" s="57">
        <v>2233314.8329703775</v>
      </c>
      <c r="AC197" s="57">
        <v>0</v>
      </c>
      <c r="AD197" s="57">
        <v>2233314.8329703775</v>
      </c>
      <c r="AE197" s="57">
        <v>532402.71185945196</v>
      </c>
      <c r="AF197" s="58">
        <v>6367388.7532519326</v>
      </c>
      <c r="AG197" s="9">
        <v>1</v>
      </c>
    </row>
    <row r="198" spans="1:37" x14ac:dyDescent="0.25">
      <c r="A198" s="42" t="s">
        <v>1165</v>
      </c>
      <c r="B198" s="42" t="s">
        <v>1160</v>
      </c>
      <c r="C198" s="43">
        <v>44794</v>
      </c>
      <c r="D198" s="44" t="s">
        <v>1161</v>
      </c>
      <c r="E198" s="42">
        <v>6.2</v>
      </c>
      <c r="F198" s="42" t="s">
        <v>21</v>
      </c>
      <c r="G198" s="42" t="s">
        <v>1164</v>
      </c>
      <c r="H198" s="42" t="s">
        <v>1162</v>
      </c>
      <c r="I198" s="45">
        <v>45657</v>
      </c>
      <c r="J198" s="45">
        <v>45657</v>
      </c>
      <c r="K198" s="42" t="s">
        <v>903</v>
      </c>
      <c r="L198" s="42">
        <v>2</v>
      </c>
      <c r="M198" s="36" t="s">
        <v>1166</v>
      </c>
      <c r="N198" s="42" t="s">
        <v>16</v>
      </c>
      <c r="O198" s="42" t="s">
        <v>222</v>
      </c>
      <c r="P198" s="62">
        <v>-6.4799999999999996E-3</v>
      </c>
      <c r="Q198" s="46">
        <v>0</v>
      </c>
      <c r="R198" s="46">
        <v>513690.98958057456</v>
      </c>
      <c r="S198" s="46">
        <v>0</v>
      </c>
      <c r="T198" s="46">
        <v>746796.56507960102</v>
      </c>
      <c r="U198" s="46">
        <v>1700912.1211109257</v>
      </c>
      <c r="V198" s="46">
        <v>-1381.8757740484425</v>
      </c>
      <c r="W198" s="46">
        <v>1700912.1211109255</v>
      </c>
      <c r="X198" s="46">
        <v>0</v>
      </c>
      <c r="Y198" s="63">
        <v>1046093.7014400265</v>
      </c>
      <c r="Z198" s="63">
        <v>532402.71185945196</v>
      </c>
      <c r="AA198" s="63">
        <v>1279199.2769390531</v>
      </c>
      <c r="AB198" s="63">
        <v>2233314.8329703775</v>
      </c>
      <c r="AC198" s="63">
        <v>531020.83608540357</v>
      </c>
      <c r="AD198" s="63">
        <v>2233314.8329703775</v>
      </c>
      <c r="AE198" s="63">
        <v>532402.71185945196</v>
      </c>
      <c r="AF198" s="64">
        <v>6898409.5893373359</v>
      </c>
      <c r="AG198" s="41">
        <v>1</v>
      </c>
    </row>
    <row r="199" spans="1:37" x14ac:dyDescent="0.25">
      <c r="A199" s="4" t="s">
        <v>1429</v>
      </c>
      <c r="B199" s="4" t="s">
        <v>1430</v>
      </c>
      <c r="C199" s="5">
        <v>44774</v>
      </c>
      <c r="D199" s="6" t="s">
        <v>1431</v>
      </c>
      <c r="E199" s="4">
        <v>47</v>
      </c>
      <c r="F199" s="4" t="s">
        <v>21</v>
      </c>
      <c r="G199" s="4" t="s">
        <v>1195</v>
      </c>
      <c r="H199" s="4" t="s">
        <v>1432</v>
      </c>
      <c r="I199" s="7">
        <v>46022</v>
      </c>
      <c r="J199" s="7">
        <v>46022</v>
      </c>
      <c r="K199" s="4" t="s">
        <v>16</v>
      </c>
      <c r="L199" s="4" t="s">
        <v>16</v>
      </c>
      <c r="M199" s="4" t="s">
        <v>1172</v>
      </c>
      <c r="N199" s="4" t="s">
        <v>16</v>
      </c>
      <c r="O199" s="4">
        <v>0</v>
      </c>
      <c r="P199" s="4">
        <v>-2.5540655999999999</v>
      </c>
      <c r="Q199" s="9">
        <v>0</v>
      </c>
      <c r="R199" s="9">
        <v>459473.15704881458</v>
      </c>
      <c r="S199" s="9">
        <v>0</v>
      </c>
      <c r="T199" s="9">
        <v>667975.46071520669</v>
      </c>
      <c r="U199" s="9">
        <v>1521388.3015303449</v>
      </c>
      <c r="V199" s="9">
        <v>-64265.526969835177</v>
      </c>
      <c r="W199" s="9">
        <v>1521388.3015303449</v>
      </c>
      <c r="X199" s="9">
        <v>0</v>
      </c>
      <c r="Y199" s="9">
        <v>5115094.8396670651</v>
      </c>
      <c r="Z199" s="9">
        <v>4655621.6826182501</v>
      </c>
      <c r="AA199" s="9">
        <v>5323597.1433334565</v>
      </c>
      <c r="AB199" s="9">
        <v>6177009.9841485955</v>
      </c>
      <c r="AC199" s="9">
        <v>4591356.155648415</v>
      </c>
      <c r="AD199" s="9">
        <v>6177009.9841485955</v>
      </c>
      <c r="AE199" s="9">
        <v>4655621.6826182501</v>
      </c>
      <c r="AF199" s="9">
        <v>30347871.302275557</v>
      </c>
      <c r="AG199" s="9">
        <v>2</v>
      </c>
    </row>
    <row r="200" spans="1:37" x14ac:dyDescent="0.25">
      <c r="A200" s="36" t="s">
        <v>1433</v>
      </c>
      <c r="B200" s="36" t="s">
        <v>1430</v>
      </c>
      <c r="C200" s="37">
        <v>44774</v>
      </c>
      <c r="D200" s="38" t="s">
        <v>1431</v>
      </c>
      <c r="E200" s="36">
        <v>47</v>
      </c>
      <c r="F200" s="36" t="s">
        <v>21</v>
      </c>
      <c r="G200" s="36" t="s">
        <v>1324</v>
      </c>
      <c r="H200" s="36" t="s">
        <v>1432</v>
      </c>
      <c r="I200" s="39">
        <v>46022</v>
      </c>
      <c r="J200" s="39">
        <v>46022</v>
      </c>
      <c r="K200" s="36" t="s">
        <v>16</v>
      </c>
      <c r="L200" s="36" t="s">
        <v>16</v>
      </c>
      <c r="M200" s="36" t="s">
        <v>1172</v>
      </c>
      <c r="N200" s="36" t="s">
        <v>16</v>
      </c>
      <c r="O200" s="36">
        <v>0</v>
      </c>
      <c r="P200" s="36">
        <v>-2.0046384000000002</v>
      </c>
      <c r="Q200" s="41">
        <v>0</v>
      </c>
      <c r="R200" s="41">
        <v>459473.15704881458</v>
      </c>
      <c r="S200" s="41">
        <v>0</v>
      </c>
      <c r="T200" s="41">
        <v>667975.46071520669</v>
      </c>
      <c r="U200" s="41">
        <v>1521388.3015303449</v>
      </c>
      <c r="V200" s="41">
        <v>-50440.812154537962</v>
      </c>
      <c r="W200" s="41">
        <v>1521388.3015303449</v>
      </c>
      <c r="X200" s="41">
        <v>0</v>
      </c>
      <c r="Y200" s="41">
        <v>5115094.8396670651</v>
      </c>
      <c r="Z200" s="41">
        <v>4655621.6826182501</v>
      </c>
      <c r="AA200" s="41">
        <v>5323597.1433334565</v>
      </c>
      <c r="AB200" s="41">
        <v>6177009.9841485955</v>
      </c>
      <c r="AC200" s="41">
        <v>4605180.8704637121</v>
      </c>
      <c r="AD200" s="41">
        <v>6177009.9841485955</v>
      </c>
      <c r="AE200" s="41">
        <v>4655621.6826182501</v>
      </c>
      <c r="AF200" s="41">
        <v>30361696.017090857</v>
      </c>
      <c r="AG200" s="41">
        <v>2</v>
      </c>
      <c r="AK200" s="71">
        <v>9.9</v>
      </c>
    </row>
    <row r="201" spans="1:37" x14ac:dyDescent="0.25">
      <c r="A201" s="4" t="s">
        <v>1326</v>
      </c>
      <c r="B201" s="4" t="s">
        <v>1327</v>
      </c>
      <c r="C201" s="5">
        <v>44759</v>
      </c>
      <c r="D201" s="6" t="s">
        <v>1328</v>
      </c>
      <c r="E201" s="4">
        <v>19.899999999999999</v>
      </c>
      <c r="F201" s="4" t="s">
        <v>21</v>
      </c>
      <c r="G201" s="4" t="s">
        <v>1329</v>
      </c>
      <c r="H201" s="4" t="s">
        <v>1330</v>
      </c>
      <c r="I201" s="7">
        <v>45657</v>
      </c>
      <c r="J201" s="7">
        <v>45657</v>
      </c>
      <c r="K201" s="4" t="s">
        <v>16</v>
      </c>
      <c r="L201" s="4" t="s">
        <v>16</v>
      </c>
      <c r="M201" s="4" t="s">
        <v>1172</v>
      </c>
      <c r="N201" s="4" t="s">
        <v>16</v>
      </c>
      <c r="O201" s="4">
        <v>0</v>
      </c>
      <c r="P201" s="4">
        <v>-1.8237000000000001</v>
      </c>
      <c r="Q201" s="9">
        <v>0</v>
      </c>
      <c r="R201" s="9">
        <v>513690.98958057468</v>
      </c>
      <c r="S201" s="9">
        <v>0</v>
      </c>
      <c r="T201" s="9">
        <v>746796.56507960102</v>
      </c>
      <c r="U201" s="9">
        <v>1700912.1211109255</v>
      </c>
      <c r="V201" s="9">
        <v>-121167.46126170435</v>
      </c>
      <c r="W201" s="9">
        <v>1700912.1211109255</v>
      </c>
      <c r="X201" s="9">
        <v>0</v>
      </c>
      <c r="Y201" s="9">
        <v>5169312.6721988246</v>
      </c>
      <c r="Z201" s="9">
        <v>4655621.6826182501</v>
      </c>
      <c r="AA201" s="9">
        <v>5402418.2476978507</v>
      </c>
      <c r="AB201" s="9">
        <v>6356533.8037291756</v>
      </c>
      <c r="AC201" s="9">
        <v>4534454.2213565456</v>
      </c>
      <c r="AD201" s="9">
        <v>6356533.8037291756</v>
      </c>
      <c r="AE201" s="9">
        <v>4655621.6826182501</v>
      </c>
      <c r="AF201" s="9">
        <v>30693294.034250706</v>
      </c>
      <c r="AG201" s="9">
        <v>1</v>
      </c>
      <c r="AK201" s="4">
        <v>47</v>
      </c>
    </row>
    <row r="202" spans="1:37" x14ac:dyDescent="0.25">
      <c r="A202" s="36" t="s">
        <v>1331</v>
      </c>
      <c r="B202" s="36" t="s">
        <v>1327</v>
      </c>
      <c r="C202" s="37">
        <v>44759</v>
      </c>
      <c r="D202" s="38" t="s">
        <v>1328</v>
      </c>
      <c r="E202" s="36">
        <v>19.899999999999999</v>
      </c>
      <c r="F202" s="36" t="s">
        <v>21</v>
      </c>
      <c r="G202" s="36" t="s">
        <v>1329</v>
      </c>
      <c r="H202" s="36" t="s">
        <v>1330</v>
      </c>
      <c r="I202" s="39">
        <v>45657</v>
      </c>
      <c r="J202" s="39">
        <v>45657</v>
      </c>
      <c r="K202" s="36" t="s">
        <v>16</v>
      </c>
      <c r="L202" s="36" t="s">
        <v>16</v>
      </c>
      <c r="M202" s="36" t="s">
        <v>1172</v>
      </c>
      <c r="N202" s="36" t="s">
        <v>16</v>
      </c>
      <c r="O202" s="36">
        <v>0</v>
      </c>
      <c r="P202" s="36">
        <v>-1.8237000000000001</v>
      </c>
      <c r="Q202" s="41">
        <v>0</v>
      </c>
      <c r="R202" s="41">
        <v>513690.98958057468</v>
      </c>
      <c r="S202" s="41">
        <v>0</v>
      </c>
      <c r="T202" s="41">
        <v>746796.56507960102</v>
      </c>
      <c r="U202" s="41">
        <v>1700912.1211109255</v>
      </c>
      <c r="V202" s="41">
        <v>-121167.46126170435</v>
      </c>
      <c r="W202" s="41">
        <v>1700912.1211109255</v>
      </c>
      <c r="X202" s="41">
        <v>0</v>
      </c>
      <c r="Y202" s="41">
        <v>5169312.6721988246</v>
      </c>
      <c r="Z202" s="41">
        <v>4655621.6826182501</v>
      </c>
      <c r="AA202" s="41">
        <v>5402418.2476978507</v>
      </c>
      <c r="AB202" s="41">
        <v>6356533.8037291756</v>
      </c>
      <c r="AC202" s="41">
        <v>4534454.2213565456</v>
      </c>
      <c r="AD202" s="41">
        <v>6356533.8037291756</v>
      </c>
      <c r="AE202" s="41">
        <v>4655621.6826182501</v>
      </c>
      <c r="AF202" s="41">
        <v>30693294.034250706</v>
      </c>
      <c r="AG202" s="41">
        <v>1</v>
      </c>
      <c r="AK202" s="36">
        <v>47</v>
      </c>
    </row>
    <row r="203" spans="1:37" x14ac:dyDescent="0.25">
      <c r="A203" s="4" t="s">
        <v>1217</v>
      </c>
      <c r="B203" s="4" t="s">
        <v>1218</v>
      </c>
      <c r="C203" s="5">
        <v>44751</v>
      </c>
      <c r="D203" s="6" t="s">
        <v>1219</v>
      </c>
      <c r="E203" s="4">
        <v>19.899999999999999</v>
      </c>
      <c r="F203" s="4" t="s">
        <v>21</v>
      </c>
      <c r="G203" s="4" t="s">
        <v>1211</v>
      </c>
      <c r="H203" s="4" t="s">
        <v>1220</v>
      </c>
      <c r="I203" s="7">
        <v>46022</v>
      </c>
      <c r="J203" s="7">
        <v>46022</v>
      </c>
      <c r="K203" s="4" t="s">
        <v>16</v>
      </c>
      <c r="L203" s="4" t="s">
        <v>16</v>
      </c>
      <c r="M203" s="4" t="s">
        <v>1172</v>
      </c>
      <c r="N203" s="4" t="s">
        <v>16</v>
      </c>
      <c r="O203" s="4">
        <v>0</v>
      </c>
      <c r="P203" s="4">
        <v>-4.9800000000000004</v>
      </c>
      <c r="Q203" s="9">
        <v>0</v>
      </c>
      <c r="R203" s="9">
        <v>459473.15704881458</v>
      </c>
      <c r="S203" s="9">
        <v>0</v>
      </c>
      <c r="T203" s="9">
        <v>667975.46071520681</v>
      </c>
      <c r="U203" s="9">
        <v>1521388.3015303449</v>
      </c>
      <c r="V203" s="9">
        <v>-295951.2302307472</v>
      </c>
      <c r="W203" s="9">
        <v>1521388.3015303449</v>
      </c>
      <c r="X203" s="9">
        <v>0</v>
      </c>
      <c r="Y203" s="9">
        <v>5115094.8396670651</v>
      </c>
      <c r="Z203" s="9">
        <v>4655621.6826182501</v>
      </c>
      <c r="AA203" s="9">
        <v>5323597.1433334574</v>
      </c>
      <c r="AB203" s="9">
        <v>6177009.9841485955</v>
      </c>
      <c r="AC203" s="9">
        <v>4359670.4523875033</v>
      </c>
      <c r="AD203" s="9">
        <v>6177009.9841485955</v>
      </c>
      <c r="AE203" s="9">
        <v>4655621.6826182501</v>
      </c>
      <c r="AF203" s="9">
        <v>30116185.599014647</v>
      </c>
      <c r="AG203" s="9">
        <v>2</v>
      </c>
      <c r="AK203" s="4">
        <v>19.899999999999999</v>
      </c>
    </row>
    <row r="204" spans="1:37" x14ac:dyDescent="0.25">
      <c r="A204" s="36" t="s">
        <v>1221</v>
      </c>
      <c r="B204" s="36" t="s">
        <v>1218</v>
      </c>
      <c r="C204" s="37">
        <v>44751</v>
      </c>
      <c r="D204" s="38" t="s">
        <v>1219</v>
      </c>
      <c r="E204" s="36">
        <v>19.899999999999999</v>
      </c>
      <c r="F204" s="36" t="s">
        <v>21</v>
      </c>
      <c r="G204" s="36" t="s">
        <v>1208</v>
      </c>
      <c r="H204" s="36" t="s">
        <v>1220</v>
      </c>
      <c r="I204" s="39">
        <v>46022</v>
      </c>
      <c r="J204" s="39">
        <v>46022</v>
      </c>
      <c r="K204" s="36" t="s">
        <v>16</v>
      </c>
      <c r="L204" s="36" t="s">
        <v>16</v>
      </c>
      <c r="M204" s="36" t="s">
        <v>1172</v>
      </c>
      <c r="N204" s="36" t="s">
        <v>16</v>
      </c>
      <c r="O204" s="36">
        <v>0</v>
      </c>
      <c r="P204" s="36">
        <v>-5.15</v>
      </c>
      <c r="Q204" s="41">
        <v>0</v>
      </c>
      <c r="R204" s="41">
        <v>459473.15704881458</v>
      </c>
      <c r="S204" s="41">
        <v>0</v>
      </c>
      <c r="T204" s="41">
        <v>667975.46071520681</v>
      </c>
      <c r="U204" s="41">
        <v>1521388.3015303449</v>
      </c>
      <c r="V204" s="41">
        <v>-306053.98306994943</v>
      </c>
      <c r="W204" s="41">
        <v>1521388.3015303449</v>
      </c>
      <c r="X204" s="41">
        <v>0</v>
      </c>
      <c r="Y204" s="41">
        <v>5115094.8396670651</v>
      </c>
      <c r="Z204" s="41">
        <v>4655621.6826182501</v>
      </c>
      <c r="AA204" s="41">
        <v>5323597.1433334574</v>
      </c>
      <c r="AB204" s="41">
        <v>6177009.9841485955</v>
      </c>
      <c r="AC204" s="41">
        <v>4349567.6995483004</v>
      </c>
      <c r="AD204" s="41">
        <v>6177009.9841485955</v>
      </c>
      <c r="AE204" s="41">
        <v>4655621.6826182501</v>
      </c>
      <c r="AF204" s="41">
        <v>30106082.846175443</v>
      </c>
      <c r="AG204" s="41">
        <v>2</v>
      </c>
      <c r="AK204" s="36">
        <v>19.899999999999999</v>
      </c>
    </row>
    <row r="205" spans="1:37" x14ac:dyDescent="0.25">
      <c r="A205" s="4" t="s">
        <v>1612</v>
      </c>
      <c r="B205" s="4" t="s">
        <v>1613</v>
      </c>
      <c r="C205" s="5">
        <v>44797</v>
      </c>
      <c r="D205" s="6" t="s">
        <v>1614</v>
      </c>
      <c r="E205" s="4">
        <v>9.9</v>
      </c>
      <c r="F205" s="4" t="s">
        <v>21</v>
      </c>
      <c r="G205" s="4" t="s">
        <v>1211</v>
      </c>
      <c r="H205" s="4" t="s">
        <v>1615</v>
      </c>
      <c r="I205" s="7">
        <v>45657</v>
      </c>
      <c r="J205" s="7">
        <v>45657</v>
      </c>
      <c r="K205" s="4" t="s">
        <v>16</v>
      </c>
      <c r="L205" s="4" t="s">
        <v>16</v>
      </c>
      <c r="M205" s="4" t="s">
        <v>1172</v>
      </c>
      <c r="N205" s="4" t="s">
        <v>16</v>
      </c>
      <c r="O205" s="4">
        <v>0</v>
      </c>
      <c r="P205" s="4">
        <v>-5.93</v>
      </c>
      <c r="Q205" s="9">
        <v>0</v>
      </c>
      <c r="R205" s="9">
        <v>513690.98958057474</v>
      </c>
      <c r="S205" s="9">
        <v>0</v>
      </c>
      <c r="T205" s="9">
        <v>746796.56507960113</v>
      </c>
      <c r="U205" s="9">
        <v>1700912.1211109257</v>
      </c>
      <c r="V205" s="9">
        <v>-791963.53517684608</v>
      </c>
      <c r="W205" s="9">
        <v>1700912.1211109257</v>
      </c>
      <c r="X205" s="9">
        <v>0</v>
      </c>
      <c r="Y205" s="9">
        <v>5169312.6721988246</v>
      </c>
      <c r="Z205" s="9">
        <v>4655621.6826182501</v>
      </c>
      <c r="AA205" s="9">
        <v>5402418.2476978516</v>
      </c>
      <c r="AB205" s="9">
        <v>6356533.8037291756</v>
      </c>
      <c r="AC205" s="9">
        <v>3863658.1474414039</v>
      </c>
      <c r="AD205" s="9">
        <v>6356533.8037291756</v>
      </c>
      <c r="AE205" s="9">
        <v>4655621.6826182501</v>
      </c>
      <c r="AF205" s="9">
        <v>30022497.960335571</v>
      </c>
      <c r="AG205" s="9">
        <v>1</v>
      </c>
      <c r="AK205" s="4">
        <v>19.899999999999999</v>
      </c>
    </row>
    <row r="206" spans="1:37" x14ac:dyDescent="0.25">
      <c r="A206" s="36" t="s">
        <v>1616</v>
      </c>
      <c r="B206" s="36" t="s">
        <v>1613</v>
      </c>
      <c r="C206" s="37">
        <v>44797</v>
      </c>
      <c r="D206" s="38" t="s">
        <v>1614</v>
      </c>
      <c r="E206" s="36">
        <v>9.9</v>
      </c>
      <c r="F206" s="36" t="s">
        <v>21</v>
      </c>
      <c r="G206" s="36" t="s">
        <v>1617</v>
      </c>
      <c r="H206" s="36" t="s">
        <v>1615</v>
      </c>
      <c r="I206" s="39">
        <v>45657</v>
      </c>
      <c r="J206" s="39">
        <v>45657</v>
      </c>
      <c r="K206" s="36" t="s">
        <v>16</v>
      </c>
      <c r="L206" s="36" t="s">
        <v>16</v>
      </c>
      <c r="M206" s="36" t="s">
        <v>1172</v>
      </c>
      <c r="N206" s="36" t="s">
        <v>16</v>
      </c>
      <c r="O206" s="36">
        <v>0</v>
      </c>
      <c r="P206" s="36">
        <v>-6.3</v>
      </c>
      <c r="Q206" s="41">
        <v>0</v>
      </c>
      <c r="R206" s="41">
        <v>513690.98958057474</v>
      </c>
      <c r="S206" s="41">
        <v>0</v>
      </c>
      <c r="T206" s="41">
        <v>746796.56507960113</v>
      </c>
      <c r="U206" s="41">
        <v>1700912.1211109257</v>
      </c>
      <c r="V206" s="41">
        <v>-841377.78610693617</v>
      </c>
      <c r="W206" s="41">
        <v>1700912.1211109257</v>
      </c>
      <c r="X206" s="41">
        <v>0</v>
      </c>
      <c r="Y206" s="41">
        <v>5169312.6721988246</v>
      </c>
      <c r="Z206" s="41">
        <v>4655621.6826182501</v>
      </c>
      <c r="AA206" s="41">
        <v>5402418.2476978516</v>
      </c>
      <c r="AB206" s="41">
        <v>6356533.8037291756</v>
      </c>
      <c r="AC206" s="41">
        <v>3814243.896511314</v>
      </c>
      <c r="AD206" s="41">
        <v>6356533.8037291756</v>
      </c>
      <c r="AE206" s="41">
        <v>4655621.6826182501</v>
      </c>
      <c r="AF206" s="41">
        <v>29973083.709405478</v>
      </c>
      <c r="AG206" s="41">
        <v>1</v>
      </c>
      <c r="AK206" s="36">
        <v>19.899999999999999</v>
      </c>
    </row>
    <row r="207" spans="1:37" x14ac:dyDescent="0.25">
      <c r="A207" s="4" t="s">
        <v>1294</v>
      </c>
      <c r="B207" s="4" t="s">
        <v>1295</v>
      </c>
      <c r="C207" s="5">
        <v>44757</v>
      </c>
      <c r="D207" s="6" t="s">
        <v>1296</v>
      </c>
      <c r="E207" s="4">
        <v>9.9</v>
      </c>
      <c r="F207" s="4" t="s">
        <v>21</v>
      </c>
      <c r="G207" s="4" t="s">
        <v>1297</v>
      </c>
      <c r="H207" s="4" t="s">
        <v>1298</v>
      </c>
      <c r="I207" s="7">
        <v>46022</v>
      </c>
      <c r="J207" s="7">
        <v>46022</v>
      </c>
      <c r="K207" s="4" t="s">
        <v>16</v>
      </c>
      <c r="L207" s="4" t="s">
        <v>16</v>
      </c>
      <c r="M207" s="4" t="s">
        <v>1172</v>
      </c>
      <c r="N207" s="4" t="s">
        <v>16</v>
      </c>
      <c r="O207" s="4">
        <v>0</v>
      </c>
      <c r="P207" s="4">
        <v>-9.9909999999999999E-2</v>
      </c>
      <c r="Q207" s="9">
        <v>0</v>
      </c>
      <c r="R207" s="9">
        <v>459473.15704881464</v>
      </c>
      <c r="S207" s="9">
        <v>0</v>
      </c>
      <c r="T207" s="9">
        <v>667975.46071520657</v>
      </c>
      <c r="U207" s="9">
        <v>1521388.3015303449</v>
      </c>
      <c r="V207" s="9">
        <v>-11934.868757978245</v>
      </c>
      <c r="W207" s="9">
        <v>1521388.3015303449</v>
      </c>
      <c r="X207" s="9">
        <v>0</v>
      </c>
      <c r="Y207" s="9">
        <v>5115094.8396670651</v>
      </c>
      <c r="Z207" s="9">
        <v>4655621.6826182501</v>
      </c>
      <c r="AA207" s="9">
        <v>5323597.1433334565</v>
      </c>
      <c r="AB207" s="9">
        <v>6177009.9841485955</v>
      </c>
      <c r="AC207" s="9">
        <v>4643686.8138602721</v>
      </c>
      <c r="AD207" s="9">
        <v>6177009.9841485955</v>
      </c>
      <c r="AE207" s="9">
        <v>4655621.6826182501</v>
      </c>
      <c r="AF207" s="9">
        <v>30400201.960487414</v>
      </c>
      <c r="AG207" s="9">
        <v>2</v>
      </c>
      <c r="AK207" s="4">
        <v>9.9</v>
      </c>
    </row>
    <row r="208" spans="1:37" x14ac:dyDescent="0.25">
      <c r="A208" s="36" t="s">
        <v>1299</v>
      </c>
      <c r="B208" s="36" t="s">
        <v>1295</v>
      </c>
      <c r="C208" s="37">
        <v>44757</v>
      </c>
      <c r="D208" s="38" t="s">
        <v>1296</v>
      </c>
      <c r="E208" s="36">
        <v>9.9</v>
      </c>
      <c r="F208" s="36" t="s">
        <v>21</v>
      </c>
      <c r="G208" s="36" t="s">
        <v>1300</v>
      </c>
      <c r="H208" s="36" t="s">
        <v>1298</v>
      </c>
      <c r="I208" s="39">
        <v>46022</v>
      </c>
      <c r="J208" s="39">
        <v>46022</v>
      </c>
      <c r="K208" s="36" t="s">
        <v>16</v>
      </c>
      <c r="L208" s="36" t="s">
        <v>16</v>
      </c>
      <c r="M208" s="36" t="s">
        <v>1172</v>
      </c>
      <c r="N208" s="36" t="s">
        <v>16</v>
      </c>
      <c r="O208" s="36">
        <v>0</v>
      </c>
      <c r="P208" s="36">
        <v>-0.10303</v>
      </c>
      <c r="Q208" s="41">
        <v>0</v>
      </c>
      <c r="R208" s="41">
        <v>459473.15704881464</v>
      </c>
      <c r="S208" s="41">
        <v>0</v>
      </c>
      <c r="T208" s="41">
        <v>667975.46071520657</v>
      </c>
      <c r="U208" s="41">
        <v>1521388.3015303449</v>
      </c>
      <c r="V208" s="41">
        <v>-12307.572096231597</v>
      </c>
      <c r="W208" s="41">
        <v>1521388.3015303449</v>
      </c>
      <c r="X208" s="41">
        <v>0</v>
      </c>
      <c r="Y208" s="41">
        <v>5115094.8396670651</v>
      </c>
      <c r="Z208" s="41">
        <v>4655621.6826182501</v>
      </c>
      <c r="AA208" s="41">
        <v>5323597.1433334565</v>
      </c>
      <c r="AB208" s="41">
        <v>6177009.9841485955</v>
      </c>
      <c r="AC208" s="41">
        <v>4643314.1105220187</v>
      </c>
      <c r="AD208" s="41">
        <v>6177009.9841485955</v>
      </c>
      <c r="AE208" s="41">
        <v>4655621.6826182501</v>
      </c>
      <c r="AF208" s="41">
        <v>30399829.25714916</v>
      </c>
      <c r="AG208" s="41">
        <v>2</v>
      </c>
      <c r="AK208" s="36">
        <v>9.9</v>
      </c>
    </row>
    <row r="209" spans="1:37" x14ac:dyDescent="0.25">
      <c r="A209" s="4" t="s">
        <v>1518</v>
      </c>
      <c r="B209" s="4" t="s">
        <v>1519</v>
      </c>
      <c r="C209" s="5">
        <v>44789</v>
      </c>
      <c r="D209" s="6" t="s">
        <v>1520</v>
      </c>
      <c r="E209" s="4">
        <v>40</v>
      </c>
      <c r="F209" s="4" t="s">
        <v>21</v>
      </c>
      <c r="G209" s="4" t="s">
        <v>1202</v>
      </c>
      <c r="H209" s="4" t="s">
        <v>1521</v>
      </c>
      <c r="I209" s="7">
        <v>46022</v>
      </c>
      <c r="J209" s="7">
        <v>46022</v>
      </c>
      <c r="K209" s="4" t="s">
        <v>16</v>
      </c>
      <c r="L209" s="4" t="s">
        <v>16</v>
      </c>
      <c r="M209" s="4" t="s">
        <v>1172</v>
      </c>
      <c r="N209" s="4" t="s">
        <v>16</v>
      </c>
      <c r="O209" s="4">
        <v>0</v>
      </c>
      <c r="P209" s="4">
        <v>-9.6890000000000001</v>
      </c>
      <c r="Q209" s="9">
        <v>0</v>
      </c>
      <c r="R209" s="9">
        <v>459473.15704881446</v>
      </c>
      <c r="S209" s="9">
        <v>0</v>
      </c>
      <c r="T209" s="9">
        <v>667975.46071520681</v>
      </c>
      <c r="U209" s="9">
        <v>1521388.3015303453</v>
      </c>
      <c r="V209" s="9">
        <v>-286459.24822863261</v>
      </c>
      <c r="W209" s="9">
        <v>1521388.3015303453</v>
      </c>
      <c r="X209" s="9">
        <v>0</v>
      </c>
      <c r="Y209" s="9">
        <v>5115094.8396670651</v>
      </c>
      <c r="Z209" s="9">
        <v>4655621.6826182501</v>
      </c>
      <c r="AA209" s="9">
        <v>5323597.1433334574</v>
      </c>
      <c r="AB209" s="9">
        <v>6177009.9841485955</v>
      </c>
      <c r="AC209" s="9">
        <v>4369162.4343896173</v>
      </c>
      <c r="AD209" s="9">
        <v>6177009.9841485955</v>
      </c>
      <c r="AE209" s="9">
        <v>4655621.6826182501</v>
      </c>
      <c r="AF209" s="9">
        <v>30125677.58101676</v>
      </c>
      <c r="AG209" s="9">
        <v>2</v>
      </c>
      <c r="AK209" s="4">
        <v>9.9</v>
      </c>
    </row>
    <row r="210" spans="1:37" x14ac:dyDescent="0.25">
      <c r="A210" s="36" t="s">
        <v>1522</v>
      </c>
      <c r="B210" s="36" t="s">
        <v>1519</v>
      </c>
      <c r="C210" s="37">
        <v>44789</v>
      </c>
      <c r="D210" s="38" t="s">
        <v>1520</v>
      </c>
      <c r="E210" s="36">
        <v>40</v>
      </c>
      <c r="F210" s="36" t="s">
        <v>21</v>
      </c>
      <c r="G210" s="36" t="s">
        <v>1324</v>
      </c>
      <c r="H210" s="36" t="s">
        <v>1521</v>
      </c>
      <c r="I210" s="39">
        <v>46022</v>
      </c>
      <c r="J210" s="39">
        <v>46022</v>
      </c>
      <c r="K210" s="36" t="s">
        <v>16</v>
      </c>
      <c r="L210" s="36" t="s">
        <v>16</v>
      </c>
      <c r="M210" s="36" t="s">
        <v>1172</v>
      </c>
      <c r="N210" s="36" t="s">
        <v>16</v>
      </c>
      <c r="O210" s="36">
        <v>0</v>
      </c>
      <c r="P210" s="36">
        <v>-10.164</v>
      </c>
      <c r="Q210" s="41">
        <v>0</v>
      </c>
      <c r="R210" s="41">
        <v>459473.15704881446</v>
      </c>
      <c r="S210" s="41">
        <v>0</v>
      </c>
      <c r="T210" s="41">
        <v>667975.46071520681</v>
      </c>
      <c r="U210" s="41">
        <v>1521388.3015303453</v>
      </c>
      <c r="V210" s="41">
        <v>-300502.81752459717</v>
      </c>
      <c r="W210" s="41">
        <v>1521388.3015303453</v>
      </c>
      <c r="X210" s="41">
        <v>0</v>
      </c>
      <c r="Y210" s="41">
        <v>5115094.8396670651</v>
      </c>
      <c r="Z210" s="41">
        <v>4655621.6826182501</v>
      </c>
      <c r="AA210" s="41">
        <v>5323597.1433334574</v>
      </c>
      <c r="AB210" s="41">
        <v>6177009.9841485955</v>
      </c>
      <c r="AC210" s="41">
        <v>4355118.8650936531</v>
      </c>
      <c r="AD210" s="41">
        <v>6177009.9841485955</v>
      </c>
      <c r="AE210" s="41">
        <v>4655621.6826182501</v>
      </c>
      <c r="AF210" s="41">
        <v>30111634.011720795</v>
      </c>
      <c r="AG210" s="41">
        <v>2</v>
      </c>
      <c r="AK210" s="36">
        <v>9.9</v>
      </c>
    </row>
    <row r="211" spans="1:37" x14ac:dyDescent="0.25">
      <c r="A211" s="4" t="s">
        <v>1392</v>
      </c>
      <c r="B211" s="4" t="s">
        <v>1393</v>
      </c>
      <c r="C211" s="5">
        <v>44768</v>
      </c>
      <c r="D211" s="6" t="s">
        <v>1394</v>
      </c>
      <c r="E211" s="4">
        <v>9.9</v>
      </c>
      <c r="F211" s="4" t="s">
        <v>21</v>
      </c>
      <c r="G211" s="4" t="s">
        <v>1395</v>
      </c>
      <c r="H211" s="4" t="s">
        <v>1396</v>
      </c>
      <c r="I211" s="7">
        <v>45991</v>
      </c>
      <c r="J211" s="7">
        <v>45991</v>
      </c>
      <c r="K211" s="4" t="s">
        <v>16</v>
      </c>
      <c r="L211" s="4" t="s">
        <v>16</v>
      </c>
      <c r="M211" s="4" t="s">
        <v>1172</v>
      </c>
      <c r="N211" s="4" t="s">
        <v>16</v>
      </c>
      <c r="O211" s="4">
        <v>0</v>
      </c>
      <c r="P211" s="4">
        <v>-0.33595000000000003</v>
      </c>
      <c r="Q211" s="9">
        <v>0</v>
      </c>
      <c r="R211" s="9">
        <v>459473.15704881464</v>
      </c>
      <c r="S211" s="9">
        <v>0</v>
      </c>
      <c r="T211" s="9">
        <v>667975.46071520657</v>
      </c>
      <c r="U211" s="9">
        <v>1521388.3015303449</v>
      </c>
      <c r="V211" s="9">
        <v>-40131.309771222026</v>
      </c>
      <c r="W211" s="9">
        <v>1521388.3015303449</v>
      </c>
      <c r="X211" s="9">
        <v>0</v>
      </c>
      <c r="Y211" s="9">
        <v>5115094.8396670651</v>
      </c>
      <c r="Z211" s="9">
        <v>4655621.6826182501</v>
      </c>
      <c r="AA211" s="9">
        <v>5323597.1433334565</v>
      </c>
      <c r="AB211" s="9">
        <v>6177009.9841485955</v>
      </c>
      <c r="AC211" s="9">
        <v>4615490.3728470281</v>
      </c>
      <c r="AD211" s="9">
        <v>6177009.9841485955</v>
      </c>
      <c r="AE211" s="9">
        <v>4655621.6826182501</v>
      </c>
      <c r="AF211" s="9">
        <v>30372005.519474171</v>
      </c>
      <c r="AG211" s="9">
        <v>2</v>
      </c>
      <c r="AK211" s="4">
        <v>40</v>
      </c>
    </row>
    <row r="212" spans="1:37" x14ac:dyDescent="0.25">
      <c r="A212" s="36" t="s">
        <v>1397</v>
      </c>
      <c r="B212" s="36" t="s">
        <v>1393</v>
      </c>
      <c r="C212" s="37">
        <v>44768</v>
      </c>
      <c r="D212" s="38" t="s">
        <v>1394</v>
      </c>
      <c r="E212" s="36">
        <v>9.9</v>
      </c>
      <c r="F212" s="36" t="s">
        <v>21</v>
      </c>
      <c r="G212" s="36" t="s">
        <v>1398</v>
      </c>
      <c r="H212" s="36" t="s">
        <v>1396</v>
      </c>
      <c r="I212" s="39">
        <v>45991</v>
      </c>
      <c r="J212" s="39">
        <v>45991</v>
      </c>
      <c r="K212" s="36" t="s">
        <v>16</v>
      </c>
      <c r="L212" s="36" t="s">
        <v>16</v>
      </c>
      <c r="M212" s="36" t="s">
        <v>1172</v>
      </c>
      <c r="N212" s="36" t="s">
        <v>16</v>
      </c>
      <c r="O212" s="36">
        <v>0</v>
      </c>
      <c r="P212" s="36">
        <v>-0.33615</v>
      </c>
      <c r="Q212" s="41">
        <v>0</v>
      </c>
      <c r="R212" s="41">
        <v>459473.15704881464</v>
      </c>
      <c r="S212" s="41">
        <v>0</v>
      </c>
      <c r="T212" s="41">
        <v>667975.46071520657</v>
      </c>
      <c r="U212" s="41">
        <v>1521388.3015303449</v>
      </c>
      <c r="V212" s="41">
        <v>-40155.201010853656</v>
      </c>
      <c r="W212" s="41">
        <v>1521388.3015303449</v>
      </c>
      <c r="X212" s="41">
        <v>0</v>
      </c>
      <c r="Y212" s="41">
        <v>5115094.8396670651</v>
      </c>
      <c r="Z212" s="41">
        <v>4655621.6826182501</v>
      </c>
      <c r="AA212" s="41">
        <v>5323597.1433334565</v>
      </c>
      <c r="AB212" s="41">
        <v>6177009.9841485955</v>
      </c>
      <c r="AC212" s="41">
        <v>4615466.4816073962</v>
      </c>
      <c r="AD212" s="41">
        <v>6177009.9841485955</v>
      </c>
      <c r="AE212" s="41">
        <v>4655621.6826182501</v>
      </c>
      <c r="AF212" s="41">
        <v>30371981.628234539</v>
      </c>
      <c r="AG212" s="41">
        <v>2</v>
      </c>
      <c r="AK212" s="36">
        <v>40</v>
      </c>
    </row>
    <row r="213" spans="1:37" x14ac:dyDescent="0.25">
      <c r="A213" s="4" t="s">
        <v>1306</v>
      </c>
      <c r="B213" s="4" t="s">
        <v>1307</v>
      </c>
      <c r="C213" s="5">
        <v>44758</v>
      </c>
      <c r="D213" s="6" t="s">
        <v>1308</v>
      </c>
      <c r="E213" s="4">
        <v>99</v>
      </c>
      <c r="F213" s="4" t="s">
        <v>21</v>
      </c>
      <c r="G213" s="4" t="s">
        <v>1215</v>
      </c>
      <c r="H213" s="4" t="s">
        <v>1309</v>
      </c>
      <c r="I213" s="7">
        <v>46022</v>
      </c>
      <c r="J213" s="7">
        <v>46022</v>
      </c>
      <c r="K213" s="4" t="s">
        <v>16</v>
      </c>
      <c r="L213" s="4" t="s">
        <v>18</v>
      </c>
      <c r="M213" s="4" t="s">
        <v>1172</v>
      </c>
      <c r="N213" s="4" t="s">
        <v>16</v>
      </c>
      <c r="O213" s="4">
        <v>54189464587</v>
      </c>
      <c r="P213" s="4">
        <v>-0.03</v>
      </c>
      <c r="Q213" s="9">
        <v>0</v>
      </c>
      <c r="R213" s="9">
        <v>459473.15704881464</v>
      </c>
      <c r="S213" s="9">
        <v>0</v>
      </c>
      <c r="T213" s="9">
        <v>667975.46071520646</v>
      </c>
      <c r="U213" s="9">
        <v>1521388.3015303449</v>
      </c>
      <c r="V213" s="9">
        <v>-358.36859447437445</v>
      </c>
      <c r="W213" s="9">
        <v>1521388.3015303449</v>
      </c>
      <c r="X213" s="9">
        <v>0</v>
      </c>
      <c r="Y213" s="9">
        <v>5115094.8396670651</v>
      </c>
      <c r="Z213" s="9">
        <v>4655621.6826182501</v>
      </c>
      <c r="AA213" s="9">
        <v>5323597.1433334565</v>
      </c>
      <c r="AB213" s="9">
        <v>6177009.9841485955</v>
      </c>
      <c r="AC213" s="9">
        <v>4655263.314023776</v>
      </c>
      <c r="AD213" s="9">
        <v>6177009.9841485955</v>
      </c>
      <c r="AE213" s="9">
        <v>4655621.6826182501</v>
      </c>
      <c r="AF213" s="9">
        <v>30411778.460650921</v>
      </c>
      <c r="AG213" s="9">
        <v>2</v>
      </c>
      <c r="AK213" s="4">
        <v>9.9</v>
      </c>
    </row>
    <row r="214" spans="1:37" x14ac:dyDescent="0.25">
      <c r="A214" s="36" t="s">
        <v>1310</v>
      </c>
      <c r="B214" s="36" t="s">
        <v>1307</v>
      </c>
      <c r="C214" s="37">
        <v>44758</v>
      </c>
      <c r="D214" s="38" t="s">
        <v>1308</v>
      </c>
      <c r="E214" s="36">
        <v>99</v>
      </c>
      <c r="F214" s="36" t="s">
        <v>21</v>
      </c>
      <c r="G214" s="36" t="s">
        <v>1186</v>
      </c>
      <c r="H214" s="36" t="s">
        <v>1309</v>
      </c>
      <c r="I214" s="39">
        <v>46022</v>
      </c>
      <c r="J214" s="39">
        <v>46022</v>
      </c>
      <c r="K214" s="36" t="s">
        <v>16</v>
      </c>
      <c r="L214" s="36" t="s">
        <v>18</v>
      </c>
      <c r="M214" s="36" t="s">
        <v>1172</v>
      </c>
      <c r="N214" s="36" t="s">
        <v>16</v>
      </c>
      <c r="O214" s="36">
        <v>54189464587</v>
      </c>
      <c r="P214" s="36">
        <v>-0.03</v>
      </c>
      <c r="Q214" s="41">
        <v>0</v>
      </c>
      <c r="R214" s="41">
        <v>459473.15704881464</v>
      </c>
      <c r="S214" s="41">
        <v>0</v>
      </c>
      <c r="T214" s="41">
        <v>667975.46071520646</v>
      </c>
      <c r="U214" s="41">
        <v>1521388.3015303449</v>
      </c>
      <c r="V214" s="41">
        <v>-358.36859447437445</v>
      </c>
      <c r="W214" s="41">
        <v>1521388.3015303449</v>
      </c>
      <c r="X214" s="41">
        <v>0</v>
      </c>
      <c r="Y214" s="41">
        <v>5115094.8396670651</v>
      </c>
      <c r="Z214" s="41">
        <v>4655621.6826182501</v>
      </c>
      <c r="AA214" s="41">
        <v>5323597.1433334565</v>
      </c>
      <c r="AB214" s="41">
        <v>6177009.9841485955</v>
      </c>
      <c r="AC214" s="41">
        <v>4655263.314023776</v>
      </c>
      <c r="AD214" s="41">
        <v>6177009.9841485955</v>
      </c>
      <c r="AE214" s="41">
        <v>4655621.6826182501</v>
      </c>
      <c r="AF214" s="41">
        <v>30411778.460650921</v>
      </c>
      <c r="AG214" s="41">
        <v>2</v>
      </c>
      <c r="AK214" s="36">
        <v>9.9</v>
      </c>
    </row>
    <row r="215" spans="1:37" x14ac:dyDescent="0.25">
      <c r="A215" s="4" t="s">
        <v>1311</v>
      </c>
      <c r="B215" s="4" t="s">
        <v>1312</v>
      </c>
      <c r="C215" s="5">
        <v>44758</v>
      </c>
      <c r="D215" s="6" t="s">
        <v>1313</v>
      </c>
      <c r="E215" s="4">
        <v>99</v>
      </c>
      <c r="F215" s="4" t="s">
        <v>21</v>
      </c>
      <c r="G215" s="4" t="s">
        <v>1215</v>
      </c>
      <c r="H215" s="4" t="s">
        <v>1314</v>
      </c>
      <c r="I215" s="7">
        <v>46022</v>
      </c>
      <c r="J215" s="7">
        <v>46022</v>
      </c>
      <c r="K215" s="4" t="s">
        <v>16</v>
      </c>
      <c r="L215" s="4" t="s">
        <v>18</v>
      </c>
      <c r="M215" s="4" t="s">
        <v>1172</v>
      </c>
      <c r="N215" s="4" t="s">
        <v>16</v>
      </c>
      <c r="O215" s="4">
        <v>54189464587</v>
      </c>
      <c r="P215" s="4">
        <v>-0.03</v>
      </c>
      <c r="Q215" s="9">
        <v>0</v>
      </c>
      <c r="R215" s="9">
        <v>459473.15704881464</v>
      </c>
      <c r="S215" s="9">
        <v>0</v>
      </c>
      <c r="T215" s="9">
        <v>667975.46071520646</v>
      </c>
      <c r="U215" s="9">
        <v>1521388.3015303449</v>
      </c>
      <c r="V215" s="9">
        <v>-358.36859447437445</v>
      </c>
      <c r="W215" s="9">
        <v>1521388.3015303449</v>
      </c>
      <c r="X215" s="9">
        <v>0</v>
      </c>
      <c r="Y215" s="9">
        <v>5115094.8396670651</v>
      </c>
      <c r="Z215" s="9">
        <v>4655621.6826182501</v>
      </c>
      <c r="AA215" s="9">
        <v>5323597.1433334565</v>
      </c>
      <c r="AB215" s="9">
        <v>6177009.9841485955</v>
      </c>
      <c r="AC215" s="9">
        <v>4655263.314023776</v>
      </c>
      <c r="AD215" s="9">
        <v>6177009.9841485955</v>
      </c>
      <c r="AE215" s="9">
        <v>4655621.6826182501</v>
      </c>
      <c r="AF215" s="9">
        <v>30411778.460650921</v>
      </c>
      <c r="AG215" s="9">
        <v>2</v>
      </c>
      <c r="AK215" s="4">
        <v>99</v>
      </c>
    </row>
    <row r="216" spans="1:37" x14ac:dyDescent="0.25">
      <c r="A216" s="36" t="s">
        <v>1315</v>
      </c>
      <c r="B216" s="36" t="s">
        <v>1312</v>
      </c>
      <c r="C216" s="37">
        <v>44758</v>
      </c>
      <c r="D216" s="38" t="s">
        <v>1313</v>
      </c>
      <c r="E216" s="36">
        <v>99</v>
      </c>
      <c r="F216" s="36" t="s">
        <v>21</v>
      </c>
      <c r="G216" s="36" t="s">
        <v>1186</v>
      </c>
      <c r="H216" s="36" t="s">
        <v>1314</v>
      </c>
      <c r="I216" s="39">
        <v>46022</v>
      </c>
      <c r="J216" s="39">
        <v>46022</v>
      </c>
      <c r="K216" s="36" t="s">
        <v>16</v>
      </c>
      <c r="L216" s="36" t="s">
        <v>18</v>
      </c>
      <c r="M216" s="36" t="s">
        <v>1172</v>
      </c>
      <c r="N216" s="36" t="s">
        <v>16</v>
      </c>
      <c r="O216" s="36">
        <v>54189464587</v>
      </c>
      <c r="P216" s="36">
        <v>-0.03</v>
      </c>
      <c r="Q216" s="41">
        <v>0</v>
      </c>
      <c r="R216" s="41">
        <v>459473.15704881464</v>
      </c>
      <c r="S216" s="41">
        <v>0</v>
      </c>
      <c r="T216" s="41">
        <v>667975.46071520646</v>
      </c>
      <c r="U216" s="41">
        <v>1521388.3015303449</v>
      </c>
      <c r="V216" s="41">
        <v>-358.36859447437445</v>
      </c>
      <c r="W216" s="41">
        <v>1521388.3015303449</v>
      </c>
      <c r="X216" s="41">
        <v>0</v>
      </c>
      <c r="Y216" s="41">
        <v>5115094.8396670651</v>
      </c>
      <c r="Z216" s="41">
        <v>4655621.6826182501</v>
      </c>
      <c r="AA216" s="41">
        <v>5323597.1433334565</v>
      </c>
      <c r="AB216" s="41">
        <v>6177009.9841485955</v>
      </c>
      <c r="AC216" s="41">
        <v>4655263.314023776</v>
      </c>
      <c r="AD216" s="41">
        <v>6177009.9841485955</v>
      </c>
      <c r="AE216" s="41">
        <v>4655621.6826182501</v>
      </c>
      <c r="AF216" s="41">
        <v>30411778.460650921</v>
      </c>
      <c r="AG216" s="41">
        <v>2</v>
      </c>
      <c r="AK216" s="36">
        <v>99</v>
      </c>
    </row>
    <row r="217" spans="1:37" x14ac:dyDescent="0.25">
      <c r="A217" s="4" t="s">
        <v>1167</v>
      </c>
      <c r="B217" s="4" t="s">
        <v>1168</v>
      </c>
      <c r="C217" s="5">
        <v>44664</v>
      </c>
      <c r="D217" s="6" t="s">
        <v>1169</v>
      </c>
      <c r="E217" s="4">
        <v>19.899999999999999</v>
      </c>
      <c r="F217" s="4" t="s">
        <v>21</v>
      </c>
      <c r="G217" s="4" t="s">
        <v>1170</v>
      </c>
      <c r="H217" s="4" t="s">
        <v>1171</v>
      </c>
      <c r="I217" s="7">
        <v>46022</v>
      </c>
      <c r="J217" s="7">
        <v>46022</v>
      </c>
      <c r="K217" s="4" t="s">
        <v>16</v>
      </c>
      <c r="L217" s="4" t="s">
        <v>16</v>
      </c>
      <c r="M217" s="4" t="s">
        <v>1172</v>
      </c>
      <c r="N217" s="4" t="s">
        <v>16</v>
      </c>
      <c r="O217" s="4">
        <v>0</v>
      </c>
      <c r="P217" s="4">
        <v>-3.78</v>
      </c>
      <c r="Q217" s="9">
        <v>0</v>
      </c>
      <c r="R217" s="9">
        <v>459473.15704881458</v>
      </c>
      <c r="S217" s="9">
        <v>0</v>
      </c>
      <c r="T217" s="9">
        <v>667975.46071520681</v>
      </c>
      <c r="U217" s="9">
        <v>1521388.3015303449</v>
      </c>
      <c r="V217" s="9">
        <v>-224637.6807775551</v>
      </c>
      <c r="W217" s="9">
        <v>1521388.3015303449</v>
      </c>
      <c r="X217" s="9">
        <v>0</v>
      </c>
      <c r="Y217" s="9">
        <v>5115094.8396670651</v>
      </c>
      <c r="Z217" s="9">
        <v>4655621.6826182501</v>
      </c>
      <c r="AA217" s="9">
        <v>5323597.1433334574</v>
      </c>
      <c r="AB217" s="9">
        <v>6177009.9841485955</v>
      </c>
      <c r="AC217" s="9">
        <v>4430984.0018406948</v>
      </c>
      <c r="AD217" s="9">
        <v>6177009.9841485955</v>
      </c>
      <c r="AE217" s="9">
        <v>4655621.6826182501</v>
      </c>
      <c r="AF217" s="9">
        <v>30187499.148467839</v>
      </c>
      <c r="AG217" s="9">
        <v>2</v>
      </c>
      <c r="AK217" s="4">
        <v>99</v>
      </c>
    </row>
    <row r="218" spans="1:37" x14ac:dyDescent="0.25">
      <c r="A218" s="36" t="s">
        <v>1173</v>
      </c>
      <c r="B218" s="36" t="s">
        <v>1174</v>
      </c>
      <c r="C218" s="37">
        <v>44664</v>
      </c>
      <c r="D218" s="38" t="s">
        <v>1175</v>
      </c>
      <c r="E218" s="36">
        <v>19.899999999999999</v>
      </c>
      <c r="F218" s="36" t="s">
        <v>21</v>
      </c>
      <c r="G218" s="36" t="s">
        <v>1170</v>
      </c>
      <c r="H218" s="36" t="s">
        <v>1176</v>
      </c>
      <c r="I218" s="39">
        <v>46022</v>
      </c>
      <c r="J218" s="39">
        <v>46022</v>
      </c>
      <c r="K218" s="36" t="s">
        <v>16</v>
      </c>
      <c r="L218" s="36" t="s">
        <v>16</v>
      </c>
      <c r="M218" s="36" t="s">
        <v>1172</v>
      </c>
      <c r="N218" s="36" t="s">
        <v>16</v>
      </c>
      <c r="O218" s="36">
        <v>0</v>
      </c>
      <c r="P218" s="36">
        <v>-3.78</v>
      </c>
      <c r="Q218" s="41">
        <v>0</v>
      </c>
      <c r="R218" s="41">
        <v>459473.15704881458</v>
      </c>
      <c r="S218" s="41">
        <v>0</v>
      </c>
      <c r="T218" s="41">
        <v>667975.46071520681</v>
      </c>
      <c r="U218" s="41">
        <v>1521388.3015303449</v>
      </c>
      <c r="V218" s="41">
        <v>-224637.6807775551</v>
      </c>
      <c r="W218" s="41">
        <v>1521388.3015303449</v>
      </c>
      <c r="X218" s="41">
        <v>0</v>
      </c>
      <c r="Y218" s="41">
        <v>5115094.8396670651</v>
      </c>
      <c r="Z218" s="41">
        <v>4655621.6826182501</v>
      </c>
      <c r="AA218" s="41">
        <v>5323597.1433334574</v>
      </c>
      <c r="AB218" s="41">
        <v>6177009.9841485955</v>
      </c>
      <c r="AC218" s="41">
        <v>4430984.0018406948</v>
      </c>
      <c r="AD218" s="41">
        <v>6177009.9841485955</v>
      </c>
      <c r="AE218" s="41">
        <v>4655621.6826182501</v>
      </c>
      <c r="AF218" s="41">
        <v>30187499.148467839</v>
      </c>
      <c r="AG218" s="41">
        <v>2</v>
      </c>
      <c r="AK218" s="36">
        <v>99</v>
      </c>
    </row>
    <row r="219" spans="1:37" x14ac:dyDescent="0.25">
      <c r="A219" s="4" t="s">
        <v>1177</v>
      </c>
      <c r="B219" s="4" t="s">
        <v>1178</v>
      </c>
      <c r="C219" s="5">
        <v>44687</v>
      </c>
      <c r="D219" s="6" t="s">
        <v>984</v>
      </c>
      <c r="E219" s="4">
        <v>40</v>
      </c>
      <c r="F219" s="4" t="s">
        <v>21</v>
      </c>
      <c r="G219" s="4" t="s">
        <v>1179</v>
      </c>
      <c r="H219" s="4" t="s">
        <v>1180</v>
      </c>
      <c r="I219" s="7">
        <v>46022</v>
      </c>
      <c r="J219" s="7">
        <v>46022</v>
      </c>
      <c r="K219" s="4" t="s">
        <v>16</v>
      </c>
      <c r="L219" s="4" t="s">
        <v>16</v>
      </c>
      <c r="M219" s="4" t="s">
        <v>1172</v>
      </c>
      <c r="N219" s="4" t="s">
        <v>16</v>
      </c>
      <c r="O219" s="4">
        <v>0</v>
      </c>
      <c r="P219" s="4">
        <v>-23.991959999999999</v>
      </c>
      <c r="Q219" s="9">
        <v>0</v>
      </c>
      <c r="R219" s="9">
        <v>459473.15704881446</v>
      </c>
      <c r="S219" s="9">
        <v>0</v>
      </c>
      <c r="T219" s="9">
        <v>667975.46071520681</v>
      </c>
      <c r="U219" s="9">
        <v>1521388.3015303453</v>
      </c>
      <c r="V219" s="9">
        <v>-709332.11117054638</v>
      </c>
      <c r="W219" s="9">
        <v>1521388.3015303453</v>
      </c>
      <c r="X219" s="9">
        <v>0</v>
      </c>
      <c r="Y219" s="9">
        <v>5115094.8396670651</v>
      </c>
      <c r="Z219" s="9">
        <v>4655621.6826182501</v>
      </c>
      <c r="AA219" s="9">
        <v>5323597.1433334574</v>
      </c>
      <c r="AB219" s="9">
        <v>6177009.9841485955</v>
      </c>
      <c r="AC219" s="9">
        <v>3946289.571447704</v>
      </c>
      <c r="AD219" s="9">
        <v>6177009.9841485955</v>
      </c>
      <c r="AE219" s="9">
        <v>4655621.6826182501</v>
      </c>
      <c r="AF219" s="9">
        <v>29702804.718074847</v>
      </c>
      <c r="AG219" s="9">
        <v>2</v>
      </c>
      <c r="AK219" s="4">
        <v>19.899999999999999</v>
      </c>
    </row>
    <row r="220" spans="1:37" x14ac:dyDescent="0.25">
      <c r="A220" s="36" t="s">
        <v>1205</v>
      </c>
      <c r="B220" s="36" t="s">
        <v>1206</v>
      </c>
      <c r="C220" s="37">
        <v>44743</v>
      </c>
      <c r="D220" s="38" t="s">
        <v>1207</v>
      </c>
      <c r="E220" s="36">
        <v>19.899999999999999</v>
      </c>
      <c r="F220" s="36" t="s">
        <v>21</v>
      </c>
      <c r="G220" s="36" t="s">
        <v>1208</v>
      </c>
      <c r="H220" s="36" t="s">
        <v>1209</v>
      </c>
      <c r="I220" s="39">
        <v>46022</v>
      </c>
      <c r="J220" s="39">
        <v>46022</v>
      </c>
      <c r="K220" s="36" t="s">
        <v>16</v>
      </c>
      <c r="L220" s="36" t="s">
        <v>16</v>
      </c>
      <c r="M220" s="36" t="s">
        <v>1172</v>
      </c>
      <c r="N220" s="36" t="s">
        <v>16</v>
      </c>
      <c r="O220" s="36">
        <v>0</v>
      </c>
      <c r="P220" s="36">
        <v>-2.2711399999999999</v>
      </c>
      <c r="Q220" s="41">
        <v>0</v>
      </c>
      <c r="R220" s="41">
        <v>459473.15704881458</v>
      </c>
      <c r="S220" s="41">
        <v>0</v>
      </c>
      <c r="T220" s="41">
        <v>667975.46071520681</v>
      </c>
      <c r="U220" s="41">
        <v>1521388.3015303449</v>
      </c>
      <c r="V220" s="41">
        <v>-134969.2122542689</v>
      </c>
      <c r="W220" s="41">
        <v>1521388.3015303449</v>
      </c>
      <c r="X220" s="41">
        <v>0</v>
      </c>
      <c r="Y220" s="41">
        <v>5115094.8396670651</v>
      </c>
      <c r="Z220" s="41">
        <v>4655621.6826182501</v>
      </c>
      <c r="AA220" s="41">
        <v>5323597.1433334574</v>
      </c>
      <c r="AB220" s="41">
        <v>6177009.9841485955</v>
      </c>
      <c r="AC220" s="41">
        <v>4520652.4703639811</v>
      </c>
      <c r="AD220" s="41">
        <v>6177009.9841485955</v>
      </c>
      <c r="AE220" s="41">
        <v>4655621.6826182501</v>
      </c>
      <c r="AF220" s="41">
        <v>30277167.616991125</v>
      </c>
      <c r="AG220" s="41">
        <v>2</v>
      </c>
      <c r="AK220" s="36">
        <v>19.899999999999999</v>
      </c>
    </row>
    <row r="221" spans="1:37" x14ac:dyDescent="0.25">
      <c r="A221" s="4" t="s">
        <v>1210</v>
      </c>
      <c r="B221" s="4" t="s">
        <v>1206</v>
      </c>
      <c r="C221" s="5">
        <v>44743</v>
      </c>
      <c r="D221" s="6" t="s">
        <v>1207</v>
      </c>
      <c r="E221" s="4">
        <v>19.899999999999999</v>
      </c>
      <c r="F221" s="4" t="s">
        <v>21</v>
      </c>
      <c r="G221" s="4" t="s">
        <v>1211</v>
      </c>
      <c r="H221" s="4" t="s">
        <v>1209</v>
      </c>
      <c r="I221" s="7">
        <v>46022</v>
      </c>
      <c r="J221" s="7">
        <v>46022</v>
      </c>
      <c r="K221" s="4" t="s">
        <v>16</v>
      </c>
      <c r="L221" s="4" t="s">
        <v>16</v>
      </c>
      <c r="M221" s="4" t="s">
        <v>1172</v>
      </c>
      <c r="N221" s="4" t="s">
        <v>16</v>
      </c>
      <c r="O221" s="4">
        <v>0</v>
      </c>
      <c r="P221" s="4">
        <v>-2.2644700000000002</v>
      </c>
      <c r="Q221" s="9">
        <v>0</v>
      </c>
      <c r="R221" s="9">
        <v>459473.15704881458</v>
      </c>
      <c r="S221" s="9">
        <v>0</v>
      </c>
      <c r="T221" s="9">
        <v>667975.46071520681</v>
      </c>
      <c r="U221" s="9">
        <v>1521388.3015303449</v>
      </c>
      <c r="V221" s="9">
        <v>-134572.82777522496</v>
      </c>
      <c r="W221" s="9">
        <v>1521388.3015303449</v>
      </c>
      <c r="X221" s="9">
        <v>0</v>
      </c>
      <c r="Y221" s="9">
        <v>5115094.8396670651</v>
      </c>
      <c r="Z221" s="9">
        <v>4655621.6826182501</v>
      </c>
      <c r="AA221" s="9">
        <v>5323597.1433334574</v>
      </c>
      <c r="AB221" s="9">
        <v>6177009.9841485955</v>
      </c>
      <c r="AC221" s="9">
        <v>4521048.8548430251</v>
      </c>
      <c r="AD221" s="9">
        <v>6177009.9841485955</v>
      </c>
      <c r="AE221" s="9">
        <v>4655621.6826182501</v>
      </c>
      <c r="AF221" s="9">
        <v>30277564.001470167</v>
      </c>
      <c r="AG221" s="9">
        <v>2</v>
      </c>
      <c r="AK221" s="4">
        <v>40</v>
      </c>
    </row>
    <row r="222" spans="1:37" x14ac:dyDescent="0.25">
      <c r="A222" s="36" t="s">
        <v>1273</v>
      </c>
      <c r="B222" s="36" t="s">
        <v>1274</v>
      </c>
      <c r="C222" s="37">
        <v>44757</v>
      </c>
      <c r="D222" s="38" t="s">
        <v>1064</v>
      </c>
      <c r="E222" s="36">
        <v>19.899999999999999</v>
      </c>
      <c r="F222" s="36" t="s">
        <v>21</v>
      </c>
      <c r="G222" s="36" t="s">
        <v>1225</v>
      </c>
      <c r="H222" s="36" t="s">
        <v>1275</v>
      </c>
      <c r="I222" s="39">
        <v>46022</v>
      </c>
      <c r="J222" s="39">
        <v>46022</v>
      </c>
      <c r="K222" s="36" t="s">
        <v>16</v>
      </c>
      <c r="L222" s="36" t="s">
        <v>16</v>
      </c>
      <c r="M222" s="36" t="s">
        <v>1172</v>
      </c>
      <c r="N222" s="36" t="s">
        <v>16</v>
      </c>
      <c r="O222" s="36">
        <v>0</v>
      </c>
      <c r="P222" s="36">
        <v>-0.82684000000000002</v>
      </c>
      <c r="Q222" s="41">
        <v>0</v>
      </c>
      <c r="R222" s="41">
        <v>459473.15704881458</v>
      </c>
      <c r="S222" s="41">
        <v>0</v>
      </c>
      <c r="T222" s="41">
        <v>667975.46071520681</v>
      </c>
      <c r="U222" s="41">
        <v>1521388.3015303449</v>
      </c>
      <c r="V222" s="41">
        <v>-49137.412691564467</v>
      </c>
      <c r="W222" s="41">
        <v>1521388.3015303449</v>
      </c>
      <c r="X222" s="41">
        <v>0</v>
      </c>
      <c r="Y222" s="41">
        <v>5115094.8396670651</v>
      </c>
      <c r="Z222" s="41">
        <v>4655621.6826182501</v>
      </c>
      <c r="AA222" s="41">
        <v>5323597.1433334574</v>
      </c>
      <c r="AB222" s="41">
        <v>6177009.9841485955</v>
      </c>
      <c r="AC222" s="41">
        <v>4606484.2699266858</v>
      </c>
      <c r="AD222" s="41">
        <v>6177009.9841485955</v>
      </c>
      <c r="AE222" s="41">
        <v>4655621.6826182501</v>
      </c>
      <c r="AF222" s="41">
        <v>30362999.416553829</v>
      </c>
      <c r="AG222" s="41">
        <v>2</v>
      </c>
      <c r="AK222" s="36">
        <v>19.899999999999999</v>
      </c>
    </row>
    <row r="223" spans="1:37" x14ac:dyDescent="0.25">
      <c r="A223" s="4" t="s">
        <v>1276</v>
      </c>
      <c r="B223" s="4" t="s">
        <v>1274</v>
      </c>
      <c r="C223" s="5">
        <v>44757</v>
      </c>
      <c r="D223" s="6" t="s">
        <v>1064</v>
      </c>
      <c r="E223" s="4">
        <v>19.899999999999999</v>
      </c>
      <c r="F223" s="4" t="s">
        <v>21</v>
      </c>
      <c r="G223" s="4" t="s">
        <v>1277</v>
      </c>
      <c r="H223" s="4" t="s">
        <v>1275</v>
      </c>
      <c r="I223" s="7">
        <v>46022</v>
      </c>
      <c r="J223" s="7">
        <v>46022</v>
      </c>
      <c r="K223" s="4" t="s">
        <v>16</v>
      </c>
      <c r="L223" s="4" t="s">
        <v>16</v>
      </c>
      <c r="M223" s="4" t="s">
        <v>1172</v>
      </c>
      <c r="N223" s="4" t="s">
        <v>16</v>
      </c>
      <c r="O223" s="4">
        <v>0</v>
      </c>
      <c r="P223" s="4">
        <v>-0.83831</v>
      </c>
      <c r="Q223" s="9">
        <v>0</v>
      </c>
      <c r="R223" s="9">
        <v>459473.15704881458</v>
      </c>
      <c r="S223" s="9">
        <v>0</v>
      </c>
      <c r="T223" s="9">
        <v>667975.46071520681</v>
      </c>
      <c r="U223" s="9">
        <v>1521388.3015303449</v>
      </c>
      <c r="V223" s="9">
        <v>-49819.051368421227</v>
      </c>
      <c r="W223" s="9">
        <v>1521388.3015303449</v>
      </c>
      <c r="X223" s="9">
        <v>0</v>
      </c>
      <c r="Y223" s="9">
        <v>5115094.8396670651</v>
      </c>
      <c r="Z223" s="9">
        <v>4655621.6826182501</v>
      </c>
      <c r="AA223" s="9">
        <v>5323597.1433334574</v>
      </c>
      <c r="AB223" s="9">
        <v>6177009.9841485955</v>
      </c>
      <c r="AC223" s="9">
        <v>4605802.6312498292</v>
      </c>
      <c r="AD223" s="9">
        <v>6177009.9841485955</v>
      </c>
      <c r="AE223" s="9">
        <v>4655621.6826182501</v>
      </c>
      <c r="AF223" s="9">
        <v>30362317.777876973</v>
      </c>
      <c r="AG223" s="9">
        <v>2</v>
      </c>
      <c r="AK223" s="4">
        <v>19.899999999999999</v>
      </c>
    </row>
    <row r="224" spans="1:37" x14ac:dyDescent="0.25">
      <c r="A224" s="36" t="s">
        <v>1481</v>
      </c>
      <c r="B224" s="36" t="s">
        <v>1482</v>
      </c>
      <c r="C224" s="37">
        <v>44781</v>
      </c>
      <c r="D224" s="38" t="s">
        <v>1483</v>
      </c>
      <c r="E224" s="36">
        <v>80</v>
      </c>
      <c r="F224" s="36" t="s">
        <v>21</v>
      </c>
      <c r="G224" s="36" t="s">
        <v>1395</v>
      </c>
      <c r="H224" s="36" t="s">
        <v>1484</v>
      </c>
      <c r="I224" s="39">
        <v>46022</v>
      </c>
      <c r="J224" s="39">
        <v>46022</v>
      </c>
      <c r="K224" s="36" t="s">
        <v>16</v>
      </c>
      <c r="L224" s="36" t="s">
        <v>16</v>
      </c>
      <c r="M224" s="36" t="s">
        <v>1172</v>
      </c>
      <c r="N224" s="36" t="s">
        <v>16</v>
      </c>
      <c r="O224" s="36">
        <v>0</v>
      </c>
      <c r="P224" s="36">
        <v>-0.97367870000000001</v>
      </c>
      <c r="Q224" s="41">
        <v>0</v>
      </c>
      <c r="R224" s="41">
        <v>459473.15704881446</v>
      </c>
      <c r="S224" s="41">
        <v>0</v>
      </c>
      <c r="T224" s="41">
        <v>667975.46071520681</v>
      </c>
      <c r="U224" s="41">
        <v>1521388.3015303453</v>
      </c>
      <c r="V224" s="41">
        <v>-14393.604521531237</v>
      </c>
      <c r="W224" s="41">
        <v>1521388.3015303453</v>
      </c>
      <c r="X224" s="41">
        <v>0</v>
      </c>
      <c r="Y224" s="41">
        <v>5115094.8396670651</v>
      </c>
      <c r="Z224" s="41">
        <v>4655621.6826182501</v>
      </c>
      <c r="AA224" s="41">
        <v>5323597.1433334574</v>
      </c>
      <c r="AB224" s="41">
        <v>6177009.9841485955</v>
      </c>
      <c r="AC224" s="41">
        <v>4641228.0780967185</v>
      </c>
      <c r="AD224" s="41">
        <v>6177009.9841485955</v>
      </c>
      <c r="AE224" s="41">
        <v>4655621.6826182501</v>
      </c>
      <c r="AF224" s="41">
        <v>30397743.224723861</v>
      </c>
      <c r="AG224" s="41">
        <v>2</v>
      </c>
      <c r="AK224" s="36">
        <v>19.899999999999999</v>
      </c>
    </row>
    <row r="225" spans="1:37" x14ac:dyDescent="0.25">
      <c r="A225" s="4" t="s">
        <v>1485</v>
      </c>
      <c r="B225" s="4" t="s">
        <v>1482</v>
      </c>
      <c r="C225" s="5">
        <v>44781</v>
      </c>
      <c r="D225" s="6" t="s">
        <v>1483</v>
      </c>
      <c r="E225" s="4">
        <v>80</v>
      </c>
      <c r="F225" s="4" t="s">
        <v>21</v>
      </c>
      <c r="G225" s="4" t="s">
        <v>1195</v>
      </c>
      <c r="H225" s="4" t="s">
        <v>1484</v>
      </c>
      <c r="I225" s="7">
        <v>46022</v>
      </c>
      <c r="J225" s="7">
        <v>46022</v>
      </c>
      <c r="K225" s="4" t="s">
        <v>16</v>
      </c>
      <c r="L225" s="4" t="s">
        <v>16</v>
      </c>
      <c r="M225" s="4" t="s">
        <v>1172</v>
      </c>
      <c r="N225" s="4" t="s">
        <v>16</v>
      </c>
      <c r="O225" s="4">
        <v>0</v>
      </c>
      <c r="P225" s="4">
        <v>-0.94397039999999999</v>
      </c>
      <c r="Q225" s="9">
        <v>0</v>
      </c>
      <c r="R225" s="9">
        <v>459473.15704881446</v>
      </c>
      <c r="S225" s="9">
        <v>0</v>
      </c>
      <c r="T225" s="9">
        <v>667975.46071520681</v>
      </c>
      <c r="U225" s="9">
        <v>1521388.3015303453</v>
      </c>
      <c r="V225" s="9">
        <v>-13954.435500778285</v>
      </c>
      <c r="W225" s="9">
        <v>1521388.3015303453</v>
      </c>
      <c r="X225" s="9">
        <v>0</v>
      </c>
      <c r="Y225" s="9">
        <v>5115094.8396670651</v>
      </c>
      <c r="Z225" s="9">
        <v>4655621.6826182501</v>
      </c>
      <c r="AA225" s="9">
        <v>5323597.1433334574</v>
      </c>
      <c r="AB225" s="9">
        <v>6177009.9841485955</v>
      </c>
      <c r="AC225" s="9">
        <v>4641667.2471174719</v>
      </c>
      <c r="AD225" s="9">
        <v>6177009.9841485955</v>
      </c>
      <c r="AE225" s="9">
        <v>4655621.6826182501</v>
      </c>
      <c r="AF225" s="9">
        <v>30398182.393744614</v>
      </c>
      <c r="AG225" s="9">
        <v>2</v>
      </c>
      <c r="AK225" s="4">
        <v>19.899999999999999</v>
      </c>
    </row>
    <row r="226" spans="1:37" x14ac:dyDescent="0.25">
      <c r="A226" s="36" t="s">
        <v>1486</v>
      </c>
      <c r="B226" s="36" t="s">
        <v>1482</v>
      </c>
      <c r="C226" s="37">
        <v>44781</v>
      </c>
      <c r="D226" s="38" t="s">
        <v>1483</v>
      </c>
      <c r="E226" s="36">
        <v>80</v>
      </c>
      <c r="F226" s="36" t="s">
        <v>21</v>
      </c>
      <c r="G226" s="36" t="s">
        <v>1170</v>
      </c>
      <c r="H226" s="36" t="s">
        <v>1484</v>
      </c>
      <c r="I226" s="39">
        <v>46022</v>
      </c>
      <c r="J226" s="39">
        <v>46022</v>
      </c>
      <c r="K226" s="36" t="s">
        <v>16</v>
      </c>
      <c r="L226" s="36" t="s">
        <v>16</v>
      </c>
      <c r="M226" s="36" t="s">
        <v>1172</v>
      </c>
      <c r="N226" s="36" t="s">
        <v>16</v>
      </c>
      <c r="O226" s="36">
        <v>0</v>
      </c>
      <c r="P226" s="36">
        <v>-0.94397039999999999</v>
      </c>
      <c r="Q226" s="41">
        <v>0</v>
      </c>
      <c r="R226" s="41">
        <v>459473.15704881446</v>
      </c>
      <c r="S226" s="41">
        <v>0</v>
      </c>
      <c r="T226" s="41">
        <v>667975.46071520681</v>
      </c>
      <c r="U226" s="41">
        <v>1521388.3015303453</v>
      </c>
      <c r="V226" s="41">
        <v>-13954.435500778285</v>
      </c>
      <c r="W226" s="41">
        <v>1521388.3015303453</v>
      </c>
      <c r="X226" s="41">
        <v>0</v>
      </c>
      <c r="Y226" s="41">
        <v>5115094.8396670651</v>
      </c>
      <c r="Z226" s="41">
        <v>4655621.6826182501</v>
      </c>
      <c r="AA226" s="41">
        <v>5323597.1433334574</v>
      </c>
      <c r="AB226" s="41">
        <v>6177009.9841485955</v>
      </c>
      <c r="AC226" s="41">
        <v>4641667.2471174719</v>
      </c>
      <c r="AD226" s="41">
        <v>6177009.9841485955</v>
      </c>
      <c r="AE226" s="41">
        <v>4655621.6826182501</v>
      </c>
      <c r="AF226" s="41">
        <v>30398182.393744614</v>
      </c>
      <c r="AG226" s="41">
        <v>2</v>
      </c>
      <c r="AK226" s="36">
        <v>80</v>
      </c>
    </row>
    <row r="227" spans="1:37" x14ac:dyDescent="0.25">
      <c r="A227" s="4" t="s">
        <v>1222</v>
      </c>
      <c r="B227" s="4" t="s">
        <v>1223</v>
      </c>
      <c r="C227" s="5">
        <v>44754</v>
      </c>
      <c r="D227" s="6" t="s">
        <v>1224</v>
      </c>
      <c r="E227" s="4">
        <v>19.899999999999999</v>
      </c>
      <c r="F227" s="4" t="s">
        <v>21</v>
      </c>
      <c r="G227" s="4" t="s">
        <v>1225</v>
      </c>
      <c r="H227" s="4" t="s">
        <v>1226</v>
      </c>
      <c r="I227" s="7">
        <v>46022</v>
      </c>
      <c r="J227" s="7">
        <v>46022</v>
      </c>
      <c r="K227" s="4" t="s">
        <v>16</v>
      </c>
      <c r="L227" s="4" t="s">
        <v>16</v>
      </c>
      <c r="M227" s="4" t="s">
        <v>1172</v>
      </c>
      <c r="N227" s="4" t="s">
        <v>16</v>
      </c>
      <c r="O227" s="4">
        <v>0</v>
      </c>
      <c r="P227" s="4">
        <v>-1.4577899999999999</v>
      </c>
      <c r="Q227" s="9">
        <v>0</v>
      </c>
      <c r="R227" s="9">
        <v>459473.15704881458</v>
      </c>
      <c r="S227" s="9">
        <v>0</v>
      </c>
      <c r="T227" s="9">
        <v>667975.46071520681</v>
      </c>
      <c r="U227" s="9">
        <v>1521388.3015303449</v>
      </c>
      <c r="V227" s="9">
        <v>-86633.482714474085</v>
      </c>
      <c r="W227" s="9">
        <v>1521388.3015303449</v>
      </c>
      <c r="X227" s="9">
        <v>0</v>
      </c>
      <c r="Y227" s="9">
        <v>5115094.8396670651</v>
      </c>
      <c r="Z227" s="9">
        <v>4655621.6826182501</v>
      </c>
      <c r="AA227" s="9">
        <v>5323597.1433334574</v>
      </c>
      <c r="AB227" s="9">
        <v>6177009.9841485955</v>
      </c>
      <c r="AC227" s="9">
        <v>4568988.1999037759</v>
      </c>
      <c r="AD227" s="9">
        <v>6177009.9841485955</v>
      </c>
      <c r="AE227" s="9">
        <v>4655621.6826182501</v>
      </c>
      <c r="AF227" s="9">
        <v>30325503.346530918</v>
      </c>
      <c r="AG227" s="9">
        <v>2</v>
      </c>
      <c r="AK227" s="4">
        <v>80</v>
      </c>
    </row>
    <row r="228" spans="1:37" x14ac:dyDescent="0.25">
      <c r="A228" s="36" t="s">
        <v>1227</v>
      </c>
      <c r="B228" s="36" t="s">
        <v>1223</v>
      </c>
      <c r="C228" s="37">
        <v>44754</v>
      </c>
      <c r="D228" s="38" t="s">
        <v>1224</v>
      </c>
      <c r="E228" s="36">
        <v>19.899999999999999</v>
      </c>
      <c r="F228" s="36" t="s">
        <v>21</v>
      </c>
      <c r="G228" s="36" t="s">
        <v>1228</v>
      </c>
      <c r="H228" s="36" t="s">
        <v>1226</v>
      </c>
      <c r="I228" s="39">
        <v>46022</v>
      </c>
      <c r="J228" s="39">
        <v>46022</v>
      </c>
      <c r="K228" s="36" t="s">
        <v>16</v>
      </c>
      <c r="L228" s="36" t="s">
        <v>16</v>
      </c>
      <c r="M228" s="36" t="s">
        <v>1172</v>
      </c>
      <c r="N228" s="36" t="s">
        <v>16</v>
      </c>
      <c r="O228" s="36">
        <v>0</v>
      </c>
      <c r="P228" s="36">
        <v>-1.39846</v>
      </c>
      <c r="Q228" s="41">
        <v>0</v>
      </c>
      <c r="R228" s="41">
        <v>459473.15704881458</v>
      </c>
      <c r="S228" s="41">
        <v>0</v>
      </c>
      <c r="T228" s="41">
        <v>667975.46071520681</v>
      </c>
      <c r="U228" s="41">
        <v>1521388.3015303449</v>
      </c>
      <c r="V228" s="41">
        <v>-83107.621973592511</v>
      </c>
      <c r="W228" s="41">
        <v>1521388.3015303449</v>
      </c>
      <c r="X228" s="41">
        <v>0</v>
      </c>
      <c r="Y228" s="41">
        <v>5115094.8396670651</v>
      </c>
      <c r="Z228" s="41">
        <v>4655621.6826182501</v>
      </c>
      <c r="AA228" s="41">
        <v>5323597.1433334574</v>
      </c>
      <c r="AB228" s="41">
        <v>6177009.9841485955</v>
      </c>
      <c r="AC228" s="41">
        <v>4572514.0606446574</v>
      </c>
      <c r="AD228" s="41">
        <v>6177009.9841485955</v>
      </c>
      <c r="AE228" s="41">
        <v>4655621.6826182501</v>
      </c>
      <c r="AF228" s="41">
        <v>30329029.207271799</v>
      </c>
      <c r="AG228" s="41">
        <v>2</v>
      </c>
      <c r="AK228" s="36">
        <v>80</v>
      </c>
    </row>
    <row r="229" spans="1:37" x14ac:dyDescent="0.25">
      <c r="A229" s="4" t="s">
        <v>1502</v>
      </c>
      <c r="B229" s="4" t="s">
        <v>1503</v>
      </c>
      <c r="C229" s="5">
        <v>44784</v>
      </c>
      <c r="D229" s="6" t="s">
        <v>1504</v>
      </c>
      <c r="E229" s="4">
        <v>19.899999999999999</v>
      </c>
      <c r="F229" s="4" t="s">
        <v>21</v>
      </c>
      <c r="G229" s="4" t="s">
        <v>1225</v>
      </c>
      <c r="H229" s="4" t="s">
        <v>1505</v>
      </c>
      <c r="I229" s="7">
        <v>46022</v>
      </c>
      <c r="J229" s="7">
        <v>46022</v>
      </c>
      <c r="K229" s="4" t="s">
        <v>16</v>
      </c>
      <c r="L229" s="4" t="s">
        <v>16</v>
      </c>
      <c r="M229" s="4" t="s">
        <v>1172</v>
      </c>
      <c r="N229" s="4" t="s">
        <v>16</v>
      </c>
      <c r="O229" s="4">
        <v>0</v>
      </c>
      <c r="P229" s="4">
        <v>-1.42536</v>
      </c>
      <c r="Q229" s="9">
        <v>0</v>
      </c>
      <c r="R229" s="9">
        <v>459473.15704881458</v>
      </c>
      <c r="S229" s="9">
        <v>0</v>
      </c>
      <c r="T229" s="9">
        <v>667975.46071520681</v>
      </c>
      <c r="U229" s="9">
        <v>1521388.3015303449</v>
      </c>
      <c r="V229" s="9">
        <v>-84706.234040501557</v>
      </c>
      <c r="W229" s="9">
        <v>1521388.3015303449</v>
      </c>
      <c r="X229" s="9">
        <v>0</v>
      </c>
      <c r="Y229" s="9">
        <v>5115094.8396670651</v>
      </c>
      <c r="Z229" s="9">
        <v>4655621.6826182501</v>
      </c>
      <c r="AA229" s="9">
        <v>5323597.1433334574</v>
      </c>
      <c r="AB229" s="9">
        <v>6177009.9841485955</v>
      </c>
      <c r="AC229" s="9">
        <v>4570915.4485777486</v>
      </c>
      <c r="AD229" s="9">
        <v>6177009.9841485955</v>
      </c>
      <c r="AE229" s="9">
        <v>4655621.6826182501</v>
      </c>
      <c r="AF229" s="9">
        <v>30327430.59520489</v>
      </c>
      <c r="AG229" s="9">
        <v>2</v>
      </c>
      <c r="AK229" s="4">
        <v>19.899999999999999</v>
      </c>
    </row>
    <row r="230" spans="1:37" x14ac:dyDescent="0.25">
      <c r="A230" s="36" t="s">
        <v>1506</v>
      </c>
      <c r="B230" s="36" t="s">
        <v>1503</v>
      </c>
      <c r="C230" s="37">
        <v>44784</v>
      </c>
      <c r="D230" s="38" t="s">
        <v>1504</v>
      </c>
      <c r="E230" s="36">
        <v>19.899999999999999</v>
      </c>
      <c r="F230" s="36" t="s">
        <v>21</v>
      </c>
      <c r="G230" s="36" t="s">
        <v>1228</v>
      </c>
      <c r="H230" s="36" t="s">
        <v>1505</v>
      </c>
      <c r="I230" s="39">
        <v>46022</v>
      </c>
      <c r="J230" s="39">
        <v>46022</v>
      </c>
      <c r="K230" s="36" t="s">
        <v>16</v>
      </c>
      <c r="L230" s="36" t="s">
        <v>16</v>
      </c>
      <c r="M230" s="36" t="s">
        <v>1172</v>
      </c>
      <c r="N230" s="36" t="s">
        <v>16</v>
      </c>
      <c r="O230" s="36">
        <v>0</v>
      </c>
      <c r="P230" s="36">
        <v>-1.3658999999999999</v>
      </c>
      <c r="Q230" s="41">
        <v>0</v>
      </c>
      <c r="R230" s="41">
        <v>459473.15704881458</v>
      </c>
      <c r="S230" s="41">
        <v>0</v>
      </c>
      <c r="T230" s="41">
        <v>667975.46071520681</v>
      </c>
      <c r="U230" s="41">
        <v>1521388.3015303449</v>
      </c>
      <c r="V230" s="41">
        <v>-81172.647665095894</v>
      </c>
      <c r="W230" s="41">
        <v>1521388.3015303449</v>
      </c>
      <c r="X230" s="41">
        <v>0</v>
      </c>
      <c r="Y230" s="41">
        <v>5115094.8396670651</v>
      </c>
      <c r="Z230" s="41">
        <v>4655621.6826182501</v>
      </c>
      <c r="AA230" s="41">
        <v>5323597.1433334574</v>
      </c>
      <c r="AB230" s="41">
        <v>6177009.9841485955</v>
      </c>
      <c r="AC230" s="41">
        <v>4574449.0349531546</v>
      </c>
      <c r="AD230" s="41">
        <v>6177009.9841485955</v>
      </c>
      <c r="AE230" s="41">
        <v>4655621.6826182501</v>
      </c>
      <c r="AF230" s="41">
        <v>30330964.181580298</v>
      </c>
      <c r="AG230" s="41">
        <v>2</v>
      </c>
      <c r="AK230" s="36">
        <v>19.899999999999999</v>
      </c>
    </row>
    <row r="231" spans="1:37" x14ac:dyDescent="0.25">
      <c r="A231" s="4" t="s">
        <v>1629</v>
      </c>
      <c r="B231" s="4" t="s">
        <v>1630</v>
      </c>
      <c r="C231" s="5">
        <v>44802</v>
      </c>
      <c r="D231" s="6" t="s">
        <v>1631</v>
      </c>
      <c r="E231" s="4">
        <v>9.9</v>
      </c>
      <c r="F231" s="4" t="s">
        <v>21</v>
      </c>
      <c r="G231" s="4" t="s">
        <v>1625</v>
      </c>
      <c r="H231" s="4" t="s">
        <v>1632</v>
      </c>
      <c r="I231" s="7">
        <v>45657</v>
      </c>
      <c r="J231" s="7">
        <v>45657</v>
      </c>
      <c r="K231" s="4" t="s">
        <v>16</v>
      </c>
      <c r="L231" s="4" t="s">
        <v>16</v>
      </c>
      <c r="M231" s="4" t="s">
        <v>1172</v>
      </c>
      <c r="N231" s="4" t="s">
        <v>16</v>
      </c>
      <c r="O231" s="4">
        <v>0</v>
      </c>
      <c r="P231" s="4">
        <v>6.367</v>
      </c>
      <c r="Q231" s="9">
        <v>0</v>
      </c>
      <c r="R231" s="9">
        <v>513690.98958057474</v>
      </c>
      <c r="S231" s="9">
        <v>0</v>
      </c>
      <c r="T231" s="9">
        <v>746796.56507960113</v>
      </c>
      <c r="U231" s="9">
        <v>1700912.1211109257</v>
      </c>
      <c r="V231" s="9">
        <v>850325.77208616876</v>
      </c>
      <c r="W231" s="9">
        <v>1700912.1211109257</v>
      </c>
      <c r="X231" s="9">
        <v>0</v>
      </c>
      <c r="Y231" s="9">
        <v>5169312.6721988246</v>
      </c>
      <c r="Z231" s="9">
        <v>4655621.6826182501</v>
      </c>
      <c r="AA231" s="9">
        <v>5402418.2476978516</v>
      </c>
      <c r="AB231" s="9">
        <v>6356533.8037291756</v>
      </c>
      <c r="AC231" s="9">
        <v>5505947.4547044188</v>
      </c>
      <c r="AD231" s="9">
        <v>6356533.8037291756</v>
      </c>
      <c r="AE231" s="9">
        <v>4655621.6826182501</v>
      </c>
      <c r="AF231" s="9">
        <v>31664787.267598584</v>
      </c>
      <c r="AG231" s="9">
        <v>1</v>
      </c>
      <c r="AK231" s="4">
        <v>19.899999999999999</v>
      </c>
    </row>
    <row r="232" spans="1:37" x14ac:dyDescent="0.25">
      <c r="A232" s="36" t="s">
        <v>1633</v>
      </c>
      <c r="B232" s="36" t="s">
        <v>1630</v>
      </c>
      <c r="C232" s="37">
        <v>44802</v>
      </c>
      <c r="D232" s="38" t="s">
        <v>1631</v>
      </c>
      <c r="E232" s="36">
        <v>9.9</v>
      </c>
      <c r="F232" s="36" t="s">
        <v>21</v>
      </c>
      <c r="G232" s="36" t="s">
        <v>1628</v>
      </c>
      <c r="H232" s="36" t="s">
        <v>1632</v>
      </c>
      <c r="I232" s="39">
        <v>45657</v>
      </c>
      <c r="J232" s="39">
        <v>45657</v>
      </c>
      <c r="K232" s="36" t="s">
        <v>16</v>
      </c>
      <c r="L232" s="36" t="s">
        <v>16</v>
      </c>
      <c r="M232" s="36" t="s">
        <v>1172</v>
      </c>
      <c r="N232" s="36" t="s">
        <v>16</v>
      </c>
      <c r="O232" s="36">
        <v>0</v>
      </c>
      <c r="P232" s="36">
        <v>3.9020000000000001</v>
      </c>
      <c r="Q232" s="41">
        <v>0</v>
      </c>
      <c r="R232" s="41">
        <v>513690.98958057474</v>
      </c>
      <c r="S232" s="41">
        <v>0</v>
      </c>
      <c r="T232" s="41">
        <v>746796.56507960113</v>
      </c>
      <c r="U232" s="41">
        <v>1700912.1211109257</v>
      </c>
      <c r="V232" s="41">
        <v>521120.01926813723</v>
      </c>
      <c r="W232" s="41">
        <v>1700912.1211109257</v>
      </c>
      <c r="X232" s="41">
        <v>0</v>
      </c>
      <c r="Y232" s="41">
        <v>5169312.6721988246</v>
      </c>
      <c r="Z232" s="41">
        <v>4655621.6826182501</v>
      </c>
      <c r="AA232" s="41">
        <v>5402418.2476978516</v>
      </c>
      <c r="AB232" s="41">
        <v>6356533.8037291756</v>
      </c>
      <c r="AC232" s="41">
        <v>5176741.7018863875</v>
      </c>
      <c r="AD232" s="41">
        <v>6356533.8037291756</v>
      </c>
      <c r="AE232" s="41">
        <v>4655621.6826182501</v>
      </c>
      <c r="AF232" s="41">
        <v>31335581.514780555</v>
      </c>
      <c r="AG232" s="41">
        <v>1</v>
      </c>
      <c r="AK232" s="36">
        <v>19.899999999999999</v>
      </c>
    </row>
    <row r="233" spans="1:37" x14ac:dyDescent="0.25">
      <c r="A233" s="4" t="s">
        <v>1622</v>
      </c>
      <c r="B233" s="4" t="s">
        <v>1623</v>
      </c>
      <c r="C233" s="5">
        <v>44802</v>
      </c>
      <c r="D233" s="6" t="s">
        <v>1624</v>
      </c>
      <c r="E233" s="4">
        <v>9.9</v>
      </c>
      <c r="F233" s="4" t="s">
        <v>21</v>
      </c>
      <c r="G233" s="4" t="s">
        <v>1625</v>
      </c>
      <c r="H233" s="4" t="s">
        <v>1626</v>
      </c>
      <c r="I233" s="7">
        <v>45657</v>
      </c>
      <c r="J233" s="7">
        <v>45657</v>
      </c>
      <c r="K233" s="4" t="s">
        <v>16</v>
      </c>
      <c r="L233" s="4" t="s">
        <v>16</v>
      </c>
      <c r="M233" s="4" t="s">
        <v>1172</v>
      </c>
      <c r="N233" s="4" t="s">
        <v>16</v>
      </c>
      <c r="O233" s="4">
        <v>0</v>
      </c>
      <c r="P233" s="4">
        <v>6.367</v>
      </c>
      <c r="Q233" s="9">
        <v>0</v>
      </c>
      <c r="R233" s="9">
        <v>513690.98958057474</v>
      </c>
      <c r="S233" s="9">
        <v>0</v>
      </c>
      <c r="T233" s="9">
        <v>746796.56507960113</v>
      </c>
      <c r="U233" s="9">
        <v>1700912.1211109257</v>
      </c>
      <c r="V233" s="9">
        <v>850325.77208616876</v>
      </c>
      <c r="W233" s="9">
        <v>1700912.1211109257</v>
      </c>
      <c r="X233" s="9">
        <v>0</v>
      </c>
      <c r="Y233" s="9">
        <v>5169312.6721988246</v>
      </c>
      <c r="Z233" s="9">
        <v>4655621.6826182501</v>
      </c>
      <c r="AA233" s="9">
        <v>5402418.2476978516</v>
      </c>
      <c r="AB233" s="9">
        <v>6356533.8037291756</v>
      </c>
      <c r="AC233" s="9">
        <v>5505947.4547044188</v>
      </c>
      <c r="AD233" s="9">
        <v>6356533.8037291756</v>
      </c>
      <c r="AE233" s="9">
        <v>4655621.6826182501</v>
      </c>
      <c r="AF233" s="9">
        <v>31664787.267598584</v>
      </c>
      <c r="AG233" s="9">
        <v>1</v>
      </c>
      <c r="AK233" s="4">
        <v>9.9</v>
      </c>
    </row>
    <row r="234" spans="1:37" x14ac:dyDescent="0.25">
      <c r="A234" s="36" t="s">
        <v>1627</v>
      </c>
      <c r="B234" s="36" t="s">
        <v>1623</v>
      </c>
      <c r="C234" s="37">
        <v>44802</v>
      </c>
      <c r="D234" s="38" t="s">
        <v>1624</v>
      </c>
      <c r="E234" s="36">
        <v>9.9</v>
      </c>
      <c r="F234" s="36" t="s">
        <v>21</v>
      </c>
      <c r="G234" s="36" t="s">
        <v>1628</v>
      </c>
      <c r="H234" s="36" t="s">
        <v>1626</v>
      </c>
      <c r="I234" s="39">
        <v>45657</v>
      </c>
      <c r="J234" s="39">
        <v>45657</v>
      </c>
      <c r="K234" s="36" t="s">
        <v>16</v>
      </c>
      <c r="L234" s="36" t="s">
        <v>16</v>
      </c>
      <c r="M234" s="36" t="s">
        <v>1172</v>
      </c>
      <c r="N234" s="36" t="s">
        <v>16</v>
      </c>
      <c r="O234" s="36">
        <v>0</v>
      </c>
      <c r="P234" s="36">
        <v>3.9020000000000001</v>
      </c>
      <c r="Q234" s="41">
        <v>0</v>
      </c>
      <c r="R234" s="41">
        <v>513690.98958057474</v>
      </c>
      <c r="S234" s="41">
        <v>0</v>
      </c>
      <c r="T234" s="41">
        <v>746796.56507960113</v>
      </c>
      <c r="U234" s="41">
        <v>1700912.1211109257</v>
      </c>
      <c r="V234" s="41">
        <v>521120.01926813723</v>
      </c>
      <c r="W234" s="41">
        <v>1700912.1211109257</v>
      </c>
      <c r="X234" s="41">
        <v>0</v>
      </c>
      <c r="Y234" s="41">
        <v>5169312.6721988246</v>
      </c>
      <c r="Z234" s="41">
        <v>4655621.6826182501</v>
      </c>
      <c r="AA234" s="41">
        <v>5402418.2476978516</v>
      </c>
      <c r="AB234" s="41">
        <v>6356533.8037291756</v>
      </c>
      <c r="AC234" s="41">
        <v>5176741.7018863875</v>
      </c>
      <c r="AD234" s="41">
        <v>6356533.8037291756</v>
      </c>
      <c r="AE234" s="41">
        <v>4655621.6826182501</v>
      </c>
      <c r="AF234" s="41">
        <v>31335581.514780555</v>
      </c>
      <c r="AG234" s="41">
        <v>1</v>
      </c>
      <c r="AK234" s="36">
        <v>9.9</v>
      </c>
    </row>
    <row r="235" spans="1:37" x14ac:dyDescent="0.25">
      <c r="A235" s="4" t="s">
        <v>1639</v>
      </c>
      <c r="B235" s="4" t="s">
        <v>1640</v>
      </c>
      <c r="C235" s="5">
        <v>44804</v>
      </c>
      <c r="D235" s="6" t="s">
        <v>1641</v>
      </c>
      <c r="E235" s="4">
        <v>19.899999999999999</v>
      </c>
      <c r="F235" s="4" t="s">
        <v>21</v>
      </c>
      <c r="G235" s="4" t="s">
        <v>1642</v>
      </c>
      <c r="H235" s="4" t="s">
        <v>1643</v>
      </c>
      <c r="I235" s="7">
        <v>45642</v>
      </c>
      <c r="J235" s="7">
        <v>45642</v>
      </c>
      <c r="K235" s="4" t="s">
        <v>16</v>
      </c>
      <c r="L235" s="4" t="s">
        <v>16</v>
      </c>
      <c r="M235" s="4" t="s">
        <v>1172</v>
      </c>
      <c r="N235" s="4" t="s">
        <v>16</v>
      </c>
      <c r="O235" s="4">
        <v>0</v>
      </c>
      <c r="P235" s="4">
        <v>0.835422</v>
      </c>
      <c r="Q235" s="9">
        <v>0</v>
      </c>
      <c r="R235" s="9">
        <v>513690.98958057468</v>
      </c>
      <c r="S235" s="9">
        <v>0</v>
      </c>
      <c r="T235" s="9">
        <v>746796.56507960102</v>
      </c>
      <c r="U235" s="9">
        <v>1700912.1211109255</v>
      </c>
      <c r="V235" s="9">
        <v>55505.819390346864</v>
      </c>
      <c r="W235" s="9">
        <v>1700912.1211109255</v>
      </c>
      <c r="X235" s="9">
        <v>0</v>
      </c>
      <c r="Y235" s="9">
        <v>5169312.6721988246</v>
      </c>
      <c r="Z235" s="9">
        <v>4655621.6826182501</v>
      </c>
      <c r="AA235" s="9">
        <v>5402418.2476978507</v>
      </c>
      <c r="AB235" s="9">
        <v>6356533.8037291756</v>
      </c>
      <c r="AC235" s="9">
        <v>4711127.5020085974</v>
      </c>
      <c r="AD235" s="9">
        <v>6356533.8037291756</v>
      </c>
      <c r="AE235" s="9">
        <v>4655621.6826182501</v>
      </c>
      <c r="AF235" s="9">
        <v>30869967.31490276</v>
      </c>
      <c r="AG235" s="9">
        <v>1</v>
      </c>
      <c r="AK235" s="4">
        <v>9.9</v>
      </c>
    </row>
    <row r="236" spans="1:37" x14ac:dyDescent="0.25">
      <c r="A236" s="36" t="s">
        <v>1644</v>
      </c>
      <c r="B236" s="36" t="s">
        <v>1640</v>
      </c>
      <c r="C236" s="37">
        <v>44804</v>
      </c>
      <c r="D236" s="38" t="s">
        <v>1641</v>
      </c>
      <c r="E236" s="36">
        <v>19.899999999999999</v>
      </c>
      <c r="F236" s="36" t="s">
        <v>21</v>
      </c>
      <c r="G236" s="36" t="s">
        <v>1645</v>
      </c>
      <c r="H236" s="36" t="s">
        <v>1643</v>
      </c>
      <c r="I236" s="39">
        <v>45642</v>
      </c>
      <c r="J236" s="39">
        <v>45642</v>
      </c>
      <c r="K236" s="36" t="s">
        <v>16</v>
      </c>
      <c r="L236" s="36" t="s">
        <v>16</v>
      </c>
      <c r="M236" s="36" t="s">
        <v>1172</v>
      </c>
      <c r="N236" s="36" t="s">
        <v>16</v>
      </c>
      <c r="O236" s="36">
        <v>0</v>
      </c>
      <c r="P236" s="36">
        <v>-1.930059</v>
      </c>
      <c r="Q236" s="41">
        <v>0</v>
      </c>
      <c r="R236" s="41">
        <v>513690.98958057468</v>
      </c>
      <c r="S236" s="41">
        <v>0</v>
      </c>
      <c r="T236" s="41">
        <v>746796.56507960102</v>
      </c>
      <c r="U236" s="41">
        <v>1700912.1211109255</v>
      </c>
      <c r="V236" s="41">
        <v>-128234.00181789976</v>
      </c>
      <c r="W236" s="41">
        <v>1700912.1211109255</v>
      </c>
      <c r="X236" s="41">
        <v>0</v>
      </c>
      <c r="Y236" s="41">
        <v>5169312.6721988246</v>
      </c>
      <c r="Z236" s="41">
        <v>4655621.6826182501</v>
      </c>
      <c r="AA236" s="41">
        <v>5402418.2476978507</v>
      </c>
      <c r="AB236" s="41">
        <v>6356533.8037291756</v>
      </c>
      <c r="AC236" s="41">
        <v>4527387.6808003504</v>
      </c>
      <c r="AD236" s="41">
        <v>6356533.8037291756</v>
      </c>
      <c r="AE236" s="41">
        <v>4655621.6826182501</v>
      </c>
      <c r="AF236" s="41">
        <v>30686227.49369451</v>
      </c>
      <c r="AG236" s="41">
        <v>1</v>
      </c>
      <c r="AK236" s="36">
        <v>9.9</v>
      </c>
    </row>
    <row r="237" spans="1:37" x14ac:dyDescent="0.25">
      <c r="A237" s="4" t="s">
        <v>1472</v>
      </c>
      <c r="B237" s="4" t="s">
        <v>1473</v>
      </c>
      <c r="C237" s="5">
        <v>44781</v>
      </c>
      <c r="D237" s="6" t="s">
        <v>1474</v>
      </c>
      <c r="E237" s="4">
        <v>9.9</v>
      </c>
      <c r="F237" s="4" t="s">
        <v>21</v>
      </c>
      <c r="G237" s="4" t="s">
        <v>1338</v>
      </c>
      <c r="H237" s="4" t="s">
        <v>1475</v>
      </c>
      <c r="I237" s="7">
        <v>46022</v>
      </c>
      <c r="J237" s="7">
        <v>46022</v>
      </c>
      <c r="K237" s="4" t="s">
        <v>16</v>
      </c>
      <c r="L237" s="4" t="s">
        <v>16</v>
      </c>
      <c r="M237" s="4" t="s">
        <v>1172</v>
      </c>
      <c r="N237" s="4" t="s">
        <v>16</v>
      </c>
      <c r="O237" s="4">
        <v>0</v>
      </c>
      <c r="P237" s="4">
        <v>-1.08019</v>
      </c>
      <c r="Q237" s="9">
        <v>0</v>
      </c>
      <c r="R237" s="9">
        <v>459473.15704881464</v>
      </c>
      <c r="S237" s="9">
        <v>0</v>
      </c>
      <c r="T237" s="9">
        <v>667975.46071520657</v>
      </c>
      <c r="U237" s="9">
        <v>1521388.3015303449</v>
      </c>
      <c r="V237" s="9">
        <v>-129035.39068842483</v>
      </c>
      <c r="W237" s="9">
        <v>1521388.3015303449</v>
      </c>
      <c r="X237" s="9">
        <v>0</v>
      </c>
      <c r="Y237" s="9">
        <v>5115094.8396670651</v>
      </c>
      <c r="Z237" s="9">
        <v>4655621.6826182501</v>
      </c>
      <c r="AA237" s="9">
        <v>5323597.1433334565</v>
      </c>
      <c r="AB237" s="9">
        <v>6177009.9841485955</v>
      </c>
      <c r="AC237" s="9">
        <v>4526586.2919298252</v>
      </c>
      <c r="AD237" s="9">
        <v>6177009.9841485955</v>
      </c>
      <c r="AE237" s="9">
        <v>4655621.6826182501</v>
      </c>
      <c r="AF237" s="9">
        <v>30283101.438556969</v>
      </c>
      <c r="AG237" s="9">
        <v>2</v>
      </c>
      <c r="AK237" s="4">
        <v>19.899999999999999</v>
      </c>
    </row>
    <row r="238" spans="1:37" x14ac:dyDescent="0.25">
      <c r="A238" s="36" t="s">
        <v>1476</v>
      </c>
      <c r="B238" s="36" t="s">
        <v>1473</v>
      </c>
      <c r="C238" s="37">
        <v>44781</v>
      </c>
      <c r="D238" s="38" t="s">
        <v>1474</v>
      </c>
      <c r="E238" s="36">
        <v>9.9</v>
      </c>
      <c r="F238" s="36" t="s">
        <v>21</v>
      </c>
      <c r="G238" s="36" t="s">
        <v>1335</v>
      </c>
      <c r="H238" s="36" t="s">
        <v>1475</v>
      </c>
      <c r="I238" s="39">
        <v>46022</v>
      </c>
      <c r="J238" s="39">
        <v>46022</v>
      </c>
      <c r="K238" s="36" t="s">
        <v>16</v>
      </c>
      <c r="L238" s="36" t="s">
        <v>16</v>
      </c>
      <c r="M238" s="36" t="s">
        <v>1172</v>
      </c>
      <c r="N238" s="36" t="s">
        <v>16</v>
      </c>
      <c r="O238" s="36">
        <v>0</v>
      </c>
      <c r="P238" s="36">
        <v>-1.524</v>
      </c>
      <c r="Q238" s="41">
        <v>0</v>
      </c>
      <c r="R238" s="41">
        <v>459473.15704881464</v>
      </c>
      <c r="S238" s="41">
        <v>0</v>
      </c>
      <c r="T238" s="41">
        <v>667975.46071520657</v>
      </c>
      <c r="U238" s="41">
        <v>1521388.3015303449</v>
      </c>
      <c r="V238" s="41">
        <v>-182051.24599298221</v>
      </c>
      <c r="W238" s="41">
        <v>1521388.3015303449</v>
      </c>
      <c r="X238" s="41">
        <v>0</v>
      </c>
      <c r="Y238" s="41">
        <v>5115094.8396670651</v>
      </c>
      <c r="Z238" s="41">
        <v>4655621.6826182501</v>
      </c>
      <c r="AA238" s="41">
        <v>5323597.1433334565</v>
      </c>
      <c r="AB238" s="41">
        <v>6177009.9841485955</v>
      </c>
      <c r="AC238" s="41">
        <v>4473570.4366252683</v>
      </c>
      <c r="AD238" s="41">
        <v>6177009.9841485955</v>
      </c>
      <c r="AE238" s="41">
        <v>4655621.6826182501</v>
      </c>
      <c r="AF238" s="41">
        <v>30230085.583252411</v>
      </c>
      <c r="AG238" s="41">
        <v>2</v>
      </c>
      <c r="AK238" s="36">
        <v>19.899999999999999</v>
      </c>
    </row>
    <row r="239" spans="1:37" x14ac:dyDescent="0.25">
      <c r="A239" s="4" t="s">
        <v>1477</v>
      </c>
      <c r="B239" s="4" t="s">
        <v>1473</v>
      </c>
      <c r="C239" s="5">
        <v>44781</v>
      </c>
      <c r="D239" s="6" t="s">
        <v>1478</v>
      </c>
      <c r="E239" s="4">
        <v>9.9</v>
      </c>
      <c r="F239" s="4" t="s">
        <v>21</v>
      </c>
      <c r="G239" s="4" t="s">
        <v>1338</v>
      </c>
      <c r="H239" s="4" t="s">
        <v>1479</v>
      </c>
      <c r="I239" s="7">
        <v>46022</v>
      </c>
      <c r="J239" s="7">
        <v>46022</v>
      </c>
      <c r="K239" s="4" t="s">
        <v>16</v>
      </c>
      <c r="L239" s="4" t="s">
        <v>16</v>
      </c>
      <c r="M239" s="4" t="s">
        <v>1172</v>
      </c>
      <c r="N239" s="4" t="s">
        <v>16</v>
      </c>
      <c r="O239" s="4">
        <v>0</v>
      </c>
      <c r="P239" s="4">
        <v>-1.08019</v>
      </c>
      <c r="Q239" s="9">
        <v>0</v>
      </c>
      <c r="R239" s="9">
        <v>459473.15704881464</v>
      </c>
      <c r="S239" s="9">
        <v>0</v>
      </c>
      <c r="T239" s="9">
        <v>667975.46071520657</v>
      </c>
      <c r="U239" s="9">
        <v>1521388.3015303449</v>
      </c>
      <c r="V239" s="9">
        <v>-129035.39068842483</v>
      </c>
      <c r="W239" s="9">
        <v>1521388.3015303449</v>
      </c>
      <c r="X239" s="9">
        <v>0</v>
      </c>
      <c r="Y239" s="9">
        <v>5115094.8396670651</v>
      </c>
      <c r="Z239" s="9">
        <v>4655621.6826182501</v>
      </c>
      <c r="AA239" s="9">
        <v>5323597.1433334565</v>
      </c>
      <c r="AB239" s="9">
        <v>6177009.9841485955</v>
      </c>
      <c r="AC239" s="9">
        <v>4526586.2919298252</v>
      </c>
      <c r="AD239" s="9">
        <v>6177009.9841485955</v>
      </c>
      <c r="AE239" s="9">
        <v>4655621.6826182501</v>
      </c>
      <c r="AF239" s="9">
        <v>30283101.438556969</v>
      </c>
      <c r="AG239" s="9">
        <v>2</v>
      </c>
      <c r="AK239" s="4">
        <v>9.9</v>
      </c>
    </row>
    <row r="240" spans="1:37" x14ac:dyDescent="0.25">
      <c r="A240" s="36" t="s">
        <v>1480</v>
      </c>
      <c r="B240" s="36" t="s">
        <v>1473</v>
      </c>
      <c r="C240" s="37">
        <v>44781</v>
      </c>
      <c r="D240" s="38" t="s">
        <v>1478</v>
      </c>
      <c r="E240" s="36">
        <v>9.9</v>
      </c>
      <c r="F240" s="36" t="s">
        <v>21</v>
      </c>
      <c r="G240" s="36" t="s">
        <v>1335</v>
      </c>
      <c r="H240" s="36" t="s">
        <v>1479</v>
      </c>
      <c r="I240" s="39">
        <v>46022</v>
      </c>
      <c r="J240" s="39">
        <v>46022</v>
      </c>
      <c r="K240" s="36" t="s">
        <v>16</v>
      </c>
      <c r="L240" s="36" t="s">
        <v>16</v>
      </c>
      <c r="M240" s="36" t="s">
        <v>1172</v>
      </c>
      <c r="N240" s="36" t="s">
        <v>16</v>
      </c>
      <c r="O240" s="36">
        <v>0</v>
      </c>
      <c r="P240" s="36">
        <v>-1.524</v>
      </c>
      <c r="Q240" s="41">
        <v>0</v>
      </c>
      <c r="R240" s="41">
        <v>459473.15704881464</v>
      </c>
      <c r="S240" s="41">
        <v>0</v>
      </c>
      <c r="T240" s="41">
        <v>667975.46071520657</v>
      </c>
      <c r="U240" s="41">
        <v>1521388.3015303449</v>
      </c>
      <c r="V240" s="41">
        <v>-182051.24599298221</v>
      </c>
      <c r="W240" s="41">
        <v>1521388.3015303449</v>
      </c>
      <c r="X240" s="41">
        <v>0</v>
      </c>
      <c r="Y240" s="41">
        <v>5115094.8396670651</v>
      </c>
      <c r="Z240" s="41">
        <v>4655621.6826182501</v>
      </c>
      <c r="AA240" s="41">
        <v>5323597.1433334565</v>
      </c>
      <c r="AB240" s="41">
        <v>6177009.9841485955</v>
      </c>
      <c r="AC240" s="41">
        <v>4473570.4366252683</v>
      </c>
      <c r="AD240" s="41">
        <v>6177009.9841485955</v>
      </c>
      <c r="AE240" s="41">
        <v>4655621.6826182501</v>
      </c>
      <c r="AF240" s="41">
        <v>30230085.583252411</v>
      </c>
      <c r="AG240" s="41">
        <v>2</v>
      </c>
      <c r="AK240" s="36">
        <v>9.9</v>
      </c>
    </row>
    <row r="241" spans="1:37" x14ac:dyDescent="0.25">
      <c r="A241" s="4" t="s">
        <v>1332</v>
      </c>
      <c r="B241" s="4" t="s">
        <v>1333</v>
      </c>
      <c r="C241" s="5">
        <v>44759</v>
      </c>
      <c r="D241" s="6" t="s">
        <v>1334</v>
      </c>
      <c r="E241" s="4">
        <v>9.9</v>
      </c>
      <c r="F241" s="4" t="s">
        <v>21</v>
      </c>
      <c r="G241" s="4" t="s">
        <v>1335</v>
      </c>
      <c r="H241" s="4" t="s">
        <v>1336</v>
      </c>
      <c r="I241" s="7">
        <v>46022</v>
      </c>
      <c r="J241" s="7">
        <v>46022</v>
      </c>
      <c r="K241" s="4" t="s">
        <v>16</v>
      </c>
      <c r="L241" s="4" t="s">
        <v>16</v>
      </c>
      <c r="M241" s="4" t="s">
        <v>1172</v>
      </c>
      <c r="N241" s="4" t="s">
        <v>16</v>
      </c>
      <c r="O241" s="4">
        <v>0</v>
      </c>
      <c r="P241" s="4">
        <v>-0.187</v>
      </c>
      <c r="Q241" s="9">
        <v>0</v>
      </c>
      <c r="R241" s="9">
        <v>459473.15704881464</v>
      </c>
      <c r="S241" s="9">
        <v>0</v>
      </c>
      <c r="T241" s="9">
        <v>667975.46071520657</v>
      </c>
      <c r="U241" s="9">
        <v>1521388.3015303449</v>
      </c>
      <c r="V241" s="9">
        <v>-22338.309055569342</v>
      </c>
      <c r="W241" s="9">
        <v>1521388.3015303449</v>
      </c>
      <c r="X241" s="9">
        <v>0</v>
      </c>
      <c r="Y241" s="9">
        <v>5115094.8396670651</v>
      </c>
      <c r="Z241" s="9">
        <v>4655621.6826182501</v>
      </c>
      <c r="AA241" s="9">
        <v>5323597.1433334565</v>
      </c>
      <c r="AB241" s="9">
        <v>6177009.9841485955</v>
      </c>
      <c r="AC241" s="9">
        <v>4633283.3735626806</v>
      </c>
      <c r="AD241" s="9">
        <v>6177009.9841485955</v>
      </c>
      <c r="AE241" s="9">
        <v>4655621.6826182501</v>
      </c>
      <c r="AF241" s="9">
        <v>30389798.520189822</v>
      </c>
      <c r="AG241" s="9">
        <v>2</v>
      </c>
      <c r="AK241" s="4">
        <v>9.9</v>
      </c>
    </row>
    <row r="242" spans="1:37" x14ac:dyDescent="0.25">
      <c r="A242" s="36" t="s">
        <v>1337</v>
      </c>
      <c r="B242" s="36" t="s">
        <v>1333</v>
      </c>
      <c r="C242" s="37">
        <v>44759</v>
      </c>
      <c r="D242" s="38" t="s">
        <v>1334</v>
      </c>
      <c r="E242" s="36">
        <v>9.9</v>
      </c>
      <c r="F242" s="36" t="s">
        <v>21</v>
      </c>
      <c r="G242" s="36" t="s">
        <v>1338</v>
      </c>
      <c r="H242" s="36" t="s">
        <v>1336</v>
      </c>
      <c r="I242" s="39">
        <v>46022</v>
      </c>
      <c r="J242" s="39">
        <v>46022</v>
      </c>
      <c r="K242" s="36" t="s">
        <v>16</v>
      </c>
      <c r="L242" s="36" t="s">
        <v>16</v>
      </c>
      <c r="M242" s="36" t="s">
        <v>1172</v>
      </c>
      <c r="N242" s="36" t="s">
        <v>16</v>
      </c>
      <c r="O242" s="36">
        <v>0</v>
      </c>
      <c r="P242" s="36">
        <v>-0.189</v>
      </c>
      <c r="Q242" s="41">
        <v>0</v>
      </c>
      <c r="R242" s="41">
        <v>459473.15704881464</v>
      </c>
      <c r="S242" s="41">
        <v>0</v>
      </c>
      <c r="T242" s="41">
        <v>667975.46071520657</v>
      </c>
      <c r="U242" s="41">
        <v>1521388.3015303449</v>
      </c>
      <c r="V242" s="41">
        <v>-22577.221451885587</v>
      </c>
      <c r="W242" s="41">
        <v>1521388.3015303449</v>
      </c>
      <c r="X242" s="41">
        <v>0</v>
      </c>
      <c r="Y242" s="41">
        <v>5115094.8396670651</v>
      </c>
      <c r="Z242" s="41">
        <v>4655621.6826182501</v>
      </c>
      <c r="AA242" s="41">
        <v>5323597.1433334565</v>
      </c>
      <c r="AB242" s="41">
        <v>6177009.9841485955</v>
      </c>
      <c r="AC242" s="41">
        <v>4633044.4611663641</v>
      </c>
      <c r="AD242" s="41">
        <v>6177009.9841485955</v>
      </c>
      <c r="AE242" s="41">
        <v>4655621.6826182501</v>
      </c>
      <c r="AF242" s="41">
        <v>30389559.607793506</v>
      </c>
      <c r="AG242" s="41">
        <v>2</v>
      </c>
      <c r="AK242" s="36">
        <v>9.9</v>
      </c>
    </row>
    <row r="243" spans="1:37" x14ac:dyDescent="0.25">
      <c r="A243" s="4" t="s">
        <v>1523</v>
      </c>
      <c r="B243" s="4" t="s">
        <v>1524</v>
      </c>
      <c r="C243" s="5">
        <v>44789</v>
      </c>
      <c r="D243" s="6">
        <v>0.4861111111111111</v>
      </c>
      <c r="E243" s="4">
        <v>19.899999999999999</v>
      </c>
      <c r="F243" s="4" t="s">
        <v>21</v>
      </c>
      <c r="G243" s="4" t="s">
        <v>1525</v>
      </c>
      <c r="H243" s="4" t="s">
        <v>1526</v>
      </c>
      <c r="I243" s="7">
        <v>46019</v>
      </c>
      <c r="J243" s="7">
        <v>46019</v>
      </c>
      <c r="K243" s="4" t="s">
        <v>16</v>
      </c>
      <c r="L243" s="4" t="s">
        <v>16</v>
      </c>
      <c r="M243" s="4" t="s">
        <v>1172</v>
      </c>
      <c r="N243" s="4" t="s">
        <v>16</v>
      </c>
      <c r="O243" s="4">
        <v>0</v>
      </c>
      <c r="P243" s="4">
        <v>-9.9533000000000005</v>
      </c>
      <c r="Q243" s="9">
        <v>0</v>
      </c>
      <c r="R243" s="9">
        <v>459473.15704881458</v>
      </c>
      <c r="S243" s="9">
        <v>0</v>
      </c>
      <c r="T243" s="9">
        <v>667975.46071520681</v>
      </c>
      <c r="U243" s="9">
        <v>1521388.3015303449</v>
      </c>
      <c r="V243" s="9">
        <v>-591504.29314371408</v>
      </c>
      <c r="W243" s="9">
        <v>1521388.3015303449</v>
      </c>
      <c r="X243" s="9">
        <v>0</v>
      </c>
      <c r="Y243" s="9">
        <v>5115094.8396670651</v>
      </c>
      <c r="Z243" s="9">
        <v>4655621.6826182501</v>
      </c>
      <c r="AA243" s="9">
        <v>5323597.1433334574</v>
      </c>
      <c r="AB243" s="9">
        <v>6177009.9841485955</v>
      </c>
      <c r="AC243" s="9">
        <v>4064117.3894745363</v>
      </c>
      <c r="AD243" s="9">
        <v>6177009.9841485955</v>
      </c>
      <c r="AE243" s="9">
        <v>4655621.6826182501</v>
      </c>
      <c r="AF243" s="9">
        <v>29820632.53610168</v>
      </c>
      <c r="AG243" s="9">
        <v>2</v>
      </c>
      <c r="AK243" s="4">
        <v>9.9</v>
      </c>
    </row>
    <row r="244" spans="1:37" x14ac:dyDescent="0.25">
      <c r="A244" s="36" t="s">
        <v>1527</v>
      </c>
      <c r="B244" s="36" t="s">
        <v>1524</v>
      </c>
      <c r="C244" s="37">
        <v>44789</v>
      </c>
      <c r="D244" s="38">
        <v>0.4861111111111111</v>
      </c>
      <c r="E244" s="36">
        <v>19.899999999999999</v>
      </c>
      <c r="F244" s="36" t="s">
        <v>21</v>
      </c>
      <c r="G244" s="36" t="s">
        <v>1528</v>
      </c>
      <c r="H244" s="36" t="s">
        <v>1526</v>
      </c>
      <c r="I244" s="39">
        <v>46019</v>
      </c>
      <c r="J244" s="39">
        <v>46019</v>
      </c>
      <c r="K244" s="36" t="s">
        <v>16</v>
      </c>
      <c r="L244" s="36" t="s">
        <v>16</v>
      </c>
      <c r="M244" s="36" t="s">
        <v>1172</v>
      </c>
      <c r="N244" s="36" t="s">
        <v>16</v>
      </c>
      <c r="O244" s="36">
        <v>0</v>
      </c>
      <c r="P244" s="36">
        <v>-9.71326</v>
      </c>
      <c r="Q244" s="41">
        <v>0</v>
      </c>
      <c r="R244" s="41">
        <v>459473.15704881458</v>
      </c>
      <c r="S244" s="41">
        <v>0</v>
      </c>
      <c r="T244" s="41">
        <v>667975.46071520681</v>
      </c>
      <c r="U244" s="41">
        <v>1521388.3015303449</v>
      </c>
      <c r="V244" s="41">
        <v>-577239.20613476052</v>
      </c>
      <c r="W244" s="41">
        <v>1521388.3015303449</v>
      </c>
      <c r="X244" s="41">
        <v>0</v>
      </c>
      <c r="Y244" s="41">
        <v>5115094.8396670651</v>
      </c>
      <c r="Z244" s="41">
        <v>4655621.6826182501</v>
      </c>
      <c r="AA244" s="41">
        <v>5323597.1433334574</v>
      </c>
      <c r="AB244" s="41">
        <v>6177009.9841485955</v>
      </c>
      <c r="AC244" s="41">
        <v>4078382.4764834894</v>
      </c>
      <c r="AD244" s="41">
        <v>6177009.9841485955</v>
      </c>
      <c r="AE244" s="41">
        <v>4655621.6826182501</v>
      </c>
      <c r="AF244" s="41">
        <v>29834897.623110633</v>
      </c>
      <c r="AG244" s="41">
        <v>2</v>
      </c>
      <c r="AK244" s="36">
        <v>9.9</v>
      </c>
    </row>
    <row r="245" spans="1:37" x14ac:dyDescent="0.25">
      <c r="A245" s="4" t="s">
        <v>1549</v>
      </c>
      <c r="B245" s="4" t="s">
        <v>1550</v>
      </c>
      <c r="C245" s="5">
        <v>44792</v>
      </c>
      <c r="D245" s="6" t="s">
        <v>1551</v>
      </c>
      <c r="E245" s="4">
        <v>19.899999999999999</v>
      </c>
      <c r="F245" s="4" t="s">
        <v>21</v>
      </c>
      <c r="G245" s="4" t="s">
        <v>1208</v>
      </c>
      <c r="H245" s="4" t="s">
        <v>1552</v>
      </c>
      <c r="I245" s="7">
        <v>46015</v>
      </c>
      <c r="J245" s="7">
        <v>46015</v>
      </c>
      <c r="K245" s="4" t="s">
        <v>16</v>
      </c>
      <c r="L245" s="4" t="s">
        <v>16</v>
      </c>
      <c r="M245" s="4" t="s">
        <v>1172</v>
      </c>
      <c r="N245" s="4" t="s">
        <v>16</v>
      </c>
      <c r="O245" s="4">
        <v>0</v>
      </c>
      <c r="P245" s="4">
        <v>-1.1499999999999999</v>
      </c>
      <c r="Q245" s="9">
        <v>0</v>
      </c>
      <c r="R245" s="9">
        <v>459473.15704881458</v>
      </c>
      <c r="S245" s="9">
        <v>0</v>
      </c>
      <c r="T245" s="9">
        <v>667975.46071520681</v>
      </c>
      <c r="U245" s="9">
        <v>1521388.3015303449</v>
      </c>
      <c r="V245" s="9">
        <v>-68342.151559309073</v>
      </c>
      <c r="W245" s="9">
        <v>1521388.3015303449</v>
      </c>
      <c r="X245" s="9">
        <v>0</v>
      </c>
      <c r="Y245" s="9">
        <v>5115094.8396670651</v>
      </c>
      <c r="Z245" s="9">
        <v>4655621.6826182501</v>
      </c>
      <c r="AA245" s="9">
        <v>5323597.1433334574</v>
      </c>
      <c r="AB245" s="9">
        <v>6177009.9841485955</v>
      </c>
      <c r="AC245" s="9">
        <v>4587279.531058941</v>
      </c>
      <c r="AD245" s="9">
        <v>6177009.9841485955</v>
      </c>
      <c r="AE245" s="9">
        <v>4655621.6826182501</v>
      </c>
      <c r="AF245" s="9">
        <v>30343794.677686084</v>
      </c>
      <c r="AG245" s="9">
        <v>2</v>
      </c>
      <c r="AK245" s="4">
        <v>19.899999999999999</v>
      </c>
    </row>
    <row r="246" spans="1:37" x14ac:dyDescent="0.25">
      <c r="A246" s="36" t="s">
        <v>1553</v>
      </c>
      <c r="B246" s="36" t="s">
        <v>1550</v>
      </c>
      <c r="C246" s="37">
        <v>44792</v>
      </c>
      <c r="D246" s="38" t="s">
        <v>1551</v>
      </c>
      <c r="E246" s="36">
        <v>19.899999999999999</v>
      </c>
      <c r="F246" s="36" t="s">
        <v>21</v>
      </c>
      <c r="G246" s="36" t="s">
        <v>1211</v>
      </c>
      <c r="H246" s="36" t="s">
        <v>1552</v>
      </c>
      <c r="I246" s="39">
        <v>46015</v>
      </c>
      <c r="J246" s="39">
        <v>46015</v>
      </c>
      <c r="K246" s="36" t="s">
        <v>16</v>
      </c>
      <c r="L246" s="36" t="s">
        <v>16</v>
      </c>
      <c r="M246" s="36" t="s">
        <v>1172</v>
      </c>
      <c r="N246" s="36" t="s">
        <v>16</v>
      </c>
      <c r="O246" s="36">
        <v>0</v>
      </c>
      <c r="P246" s="36">
        <v>-1.37</v>
      </c>
      <c r="Q246" s="41">
        <v>0</v>
      </c>
      <c r="R246" s="41">
        <v>459473.15704881458</v>
      </c>
      <c r="S246" s="41">
        <v>0</v>
      </c>
      <c r="T246" s="41">
        <v>667975.46071520681</v>
      </c>
      <c r="U246" s="41">
        <v>1521388.3015303449</v>
      </c>
      <c r="V246" s="41">
        <v>-81416.302292394321</v>
      </c>
      <c r="W246" s="41">
        <v>1521388.3015303449</v>
      </c>
      <c r="X246" s="41">
        <v>0</v>
      </c>
      <c r="Y246" s="41">
        <v>5115094.8396670651</v>
      </c>
      <c r="Z246" s="41">
        <v>4655621.6826182501</v>
      </c>
      <c r="AA246" s="41">
        <v>5323597.1433334574</v>
      </c>
      <c r="AB246" s="41">
        <v>6177009.9841485955</v>
      </c>
      <c r="AC246" s="41">
        <v>4574205.3803258557</v>
      </c>
      <c r="AD246" s="41">
        <v>6177009.9841485955</v>
      </c>
      <c r="AE246" s="41">
        <v>4655621.6826182501</v>
      </c>
      <c r="AF246" s="41">
        <v>30330720.526952997</v>
      </c>
      <c r="AG246" s="41">
        <v>2</v>
      </c>
      <c r="AK246" s="36">
        <v>19.899999999999999</v>
      </c>
    </row>
    <row r="247" spans="1:37" x14ac:dyDescent="0.25">
      <c r="A247" s="4" t="s">
        <v>1513</v>
      </c>
      <c r="B247" s="4" t="s">
        <v>1514</v>
      </c>
      <c r="C247" s="5">
        <v>44785</v>
      </c>
      <c r="D247" s="6" t="s">
        <v>1515</v>
      </c>
      <c r="E247" s="4">
        <v>49.9</v>
      </c>
      <c r="F247" s="4" t="s">
        <v>21</v>
      </c>
      <c r="G247" s="4" t="s">
        <v>1190</v>
      </c>
      <c r="H247" s="4" t="s">
        <v>1516</v>
      </c>
      <c r="I247" s="7">
        <v>46022</v>
      </c>
      <c r="J247" s="7">
        <v>46022</v>
      </c>
      <c r="K247" s="4" t="s">
        <v>16</v>
      </c>
      <c r="L247" s="4" t="s">
        <v>16</v>
      </c>
      <c r="M247" s="4" t="s">
        <v>1172</v>
      </c>
      <c r="N247" s="4" t="s">
        <v>16</v>
      </c>
      <c r="O247" s="4">
        <v>0</v>
      </c>
      <c r="P247" s="4">
        <v>-19.54983</v>
      </c>
      <c r="Q247" s="9">
        <v>0</v>
      </c>
      <c r="R247" s="9">
        <v>459473.15704881458</v>
      </c>
      <c r="S247" s="9">
        <v>0</v>
      </c>
      <c r="T247" s="9">
        <v>667975.46071520681</v>
      </c>
      <c r="U247" s="9">
        <v>1521388.3015303446</v>
      </c>
      <c r="V247" s="9">
        <v>-463325.62781027576</v>
      </c>
      <c r="W247" s="9">
        <v>1521388.3015303446</v>
      </c>
      <c r="X247" s="9">
        <v>0</v>
      </c>
      <c r="Y247" s="9">
        <v>5115094.8396670651</v>
      </c>
      <c r="Z247" s="9">
        <v>4655621.6826182501</v>
      </c>
      <c r="AA247" s="9">
        <v>5323597.1433334574</v>
      </c>
      <c r="AB247" s="9">
        <v>6177009.9841485946</v>
      </c>
      <c r="AC247" s="9">
        <v>4192296.0548079745</v>
      </c>
      <c r="AD247" s="9">
        <v>6177009.9841485946</v>
      </c>
      <c r="AE247" s="9">
        <v>4655621.6826182501</v>
      </c>
      <c r="AF247" s="9">
        <v>29948811.201435115</v>
      </c>
      <c r="AG247" s="9">
        <v>2</v>
      </c>
      <c r="AK247" s="4">
        <v>19.899999999999999</v>
      </c>
    </row>
    <row r="248" spans="1:37" x14ac:dyDescent="0.25">
      <c r="A248" s="36" t="s">
        <v>1517</v>
      </c>
      <c r="B248" s="36" t="s">
        <v>1514</v>
      </c>
      <c r="C248" s="37">
        <v>44785</v>
      </c>
      <c r="D248" s="38" t="s">
        <v>1515</v>
      </c>
      <c r="E248" s="36">
        <v>49.9</v>
      </c>
      <c r="F248" s="36" t="s">
        <v>21</v>
      </c>
      <c r="G248" s="36" t="s">
        <v>1459</v>
      </c>
      <c r="H248" s="36" t="s">
        <v>1516</v>
      </c>
      <c r="I248" s="39">
        <v>46022</v>
      </c>
      <c r="J248" s="39">
        <v>46022</v>
      </c>
      <c r="K248" s="36" t="s">
        <v>16</v>
      </c>
      <c r="L248" s="36" t="s">
        <v>16</v>
      </c>
      <c r="M248" s="36" t="s">
        <v>1172</v>
      </c>
      <c r="N248" s="36" t="s">
        <v>16</v>
      </c>
      <c r="O248" s="36">
        <v>0</v>
      </c>
      <c r="P248" s="36">
        <v>-18.789870000000001</v>
      </c>
      <c r="Q248" s="41">
        <v>0</v>
      </c>
      <c r="R248" s="41">
        <v>459473.15704881458</v>
      </c>
      <c r="S248" s="41">
        <v>0</v>
      </c>
      <c r="T248" s="41">
        <v>667975.46071520681</v>
      </c>
      <c r="U248" s="41">
        <v>1521388.3015303446</v>
      </c>
      <c r="V248" s="41">
        <v>-445314.78351594193</v>
      </c>
      <c r="W248" s="41">
        <v>1521388.3015303446</v>
      </c>
      <c r="X248" s="41">
        <v>0</v>
      </c>
      <c r="Y248" s="41">
        <v>5115094.8396670651</v>
      </c>
      <c r="Z248" s="41">
        <v>4655621.6826182501</v>
      </c>
      <c r="AA248" s="41">
        <v>5323597.1433334574</v>
      </c>
      <c r="AB248" s="41">
        <v>6177009.9841485946</v>
      </c>
      <c r="AC248" s="41">
        <v>4210306.8991023079</v>
      </c>
      <c r="AD248" s="41">
        <v>6177009.9841485946</v>
      </c>
      <c r="AE248" s="41">
        <v>4655621.6826182501</v>
      </c>
      <c r="AF248" s="41">
        <v>29966822.045729447</v>
      </c>
      <c r="AG248" s="41">
        <v>2</v>
      </c>
      <c r="AK248" s="36">
        <v>19.899999999999999</v>
      </c>
    </row>
    <row r="249" spans="1:37" x14ac:dyDescent="0.25">
      <c r="A249" s="4" t="s">
        <v>1545</v>
      </c>
      <c r="B249" s="4" t="s">
        <v>1546</v>
      </c>
      <c r="C249" s="5">
        <v>44790</v>
      </c>
      <c r="D249" s="6">
        <v>0.6777777777777777</v>
      </c>
      <c r="E249" s="4">
        <v>19.899999999999999</v>
      </c>
      <c r="F249" s="4" t="s">
        <v>21</v>
      </c>
      <c r="G249" s="4" t="s">
        <v>1258</v>
      </c>
      <c r="H249" s="4" t="s">
        <v>1547</v>
      </c>
      <c r="I249" s="7">
        <v>46022</v>
      </c>
      <c r="J249" s="7">
        <v>46022</v>
      </c>
      <c r="K249" s="4" t="s">
        <v>16</v>
      </c>
      <c r="L249" s="4" t="s">
        <v>16</v>
      </c>
      <c r="M249" s="4" t="s">
        <v>1172</v>
      </c>
      <c r="N249" s="4" t="s">
        <v>16</v>
      </c>
      <c r="O249" s="4">
        <v>0</v>
      </c>
      <c r="P249" s="4">
        <v>-0.96</v>
      </c>
      <c r="Q249" s="9">
        <v>0</v>
      </c>
      <c r="R249" s="9">
        <v>459473.15704881458</v>
      </c>
      <c r="S249" s="9">
        <v>0</v>
      </c>
      <c r="T249" s="9">
        <v>667975.46071520681</v>
      </c>
      <c r="U249" s="9">
        <v>1521388.3015303449</v>
      </c>
      <c r="V249" s="9">
        <v>-57050.83956255368</v>
      </c>
      <c r="W249" s="9">
        <v>1521388.3015303449</v>
      </c>
      <c r="X249" s="9">
        <v>0</v>
      </c>
      <c r="Y249" s="9">
        <v>5115094.8396670651</v>
      </c>
      <c r="Z249" s="9">
        <v>4655621.6826182501</v>
      </c>
      <c r="AA249" s="9">
        <v>5323597.1433334574</v>
      </c>
      <c r="AB249" s="9">
        <v>6177009.9841485955</v>
      </c>
      <c r="AC249" s="9">
        <v>4598570.8430556962</v>
      </c>
      <c r="AD249" s="9">
        <v>6177009.9841485955</v>
      </c>
      <c r="AE249" s="9">
        <v>4655621.6826182501</v>
      </c>
      <c r="AF249" s="9">
        <v>30355085.989682838</v>
      </c>
      <c r="AG249" s="9">
        <v>2</v>
      </c>
      <c r="AK249" s="4">
        <v>49.9</v>
      </c>
    </row>
    <row r="250" spans="1:37" x14ac:dyDescent="0.25">
      <c r="A250" s="36" t="s">
        <v>1548</v>
      </c>
      <c r="B250" s="36" t="s">
        <v>1546</v>
      </c>
      <c r="C250" s="37">
        <v>44790</v>
      </c>
      <c r="D250" s="38">
        <v>0.6777777777777777</v>
      </c>
      <c r="E250" s="36">
        <v>19.899999999999999</v>
      </c>
      <c r="F250" s="36" t="s">
        <v>21</v>
      </c>
      <c r="G250" s="36" t="s">
        <v>1261</v>
      </c>
      <c r="H250" s="36" t="s">
        <v>1547</v>
      </c>
      <c r="I250" s="39">
        <v>46022</v>
      </c>
      <c r="J250" s="39">
        <v>46022</v>
      </c>
      <c r="K250" s="36" t="s">
        <v>16</v>
      </c>
      <c r="L250" s="36" t="s">
        <v>16</v>
      </c>
      <c r="M250" s="36" t="s">
        <v>1172</v>
      </c>
      <c r="N250" s="36" t="s">
        <v>16</v>
      </c>
      <c r="O250" s="36">
        <v>0</v>
      </c>
      <c r="P250" s="36">
        <v>-0.94</v>
      </c>
      <c r="Q250" s="41">
        <v>0</v>
      </c>
      <c r="R250" s="41">
        <v>459473.15704881458</v>
      </c>
      <c r="S250" s="41">
        <v>0</v>
      </c>
      <c r="T250" s="41">
        <v>667975.46071520681</v>
      </c>
      <c r="U250" s="41">
        <v>1521388.3015303449</v>
      </c>
      <c r="V250" s="41">
        <v>-55862.280405000463</v>
      </c>
      <c r="W250" s="41">
        <v>1521388.3015303449</v>
      </c>
      <c r="X250" s="41">
        <v>0</v>
      </c>
      <c r="Y250" s="41">
        <v>5115094.8396670651</v>
      </c>
      <c r="Z250" s="41">
        <v>4655621.6826182501</v>
      </c>
      <c r="AA250" s="41">
        <v>5323597.1433334574</v>
      </c>
      <c r="AB250" s="41">
        <v>6177009.9841485955</v>
      </c>
      <c r="AC250" s="41">
        <v>4599759.4022132494</v>
      </c>
      <c r="AD250" s="41">
        <v>6177009.9841485955</v>
      </c>
      <c r="AE250" s="41">
        <v>4655621.6826182501</v>
      </c>
      <c r="AF250" s="41">
        <v>30356274.548840392</v>
      </c>
      <c r="AG250" s="41">
        <v>2</v>
      </c>
      <c r="AK250" s="36">
        <v>49.9</v>
      </c>
    </row>
    <row r="251" spans="1:37" x14ac:dyDescent="0.25">
      <c r="A251" s="4" t="s">
        <v>1449</v>
      </c>
      <c r="B251" s="4" t="s">
        <v>1450</v>
      </c>
      <c r="C251" s="5">
        <v>44778</v>
      </c>
      <c r="D251" s="6" t="s">
        <v>1451</v>
      </c>
      <c r="E251" s="4">
        <v>19.899999999999999</v>
      </c>
      <c r="F251" s="4" t="s">
        <v>21</v>
      </c>
      <c r="G251" s="4" t="s">
        <v>1208</v>
      </c>
      <c r="H251" s="4" t="s">
        <v>1452</v>
      </c>
      <c r="I251" s="7">
        <v>45688</v>
      </c>
      <c r="J251" s="7">
        <v>45688</v>
      </c>
      <c r="K251" s="4" t="s">
        <v>16</v>
      </c>
      <c r="L251" s="4" t="s">
        <v>16</v>
      </c>
      <c r="M251" s="4" t="s">
        <v>1172</v>
      </c>
      <c r="N251" s="4" t="s">
        <v>16</v>
      </c>
      <c r="O251" s="4">
        <v>0</v>
      </c>
      <c r="P251" s="4">
        <v>-2.2709999999999999</v>
      </c>
      <c r="Q251" s="9">
        <v>0</v>
      </c>
      <c r="R251" s="9">
        <v>459473.15704881458</v>
      </c>
      <c r="S251" s="9">
        <v>0</v>
      </c>
      <c r="T251" s="9">
        <v>667975.46071520681</v>
      </c>
      <c r="U251" s="9">
        <v>1521388.3015303449</v>
      </c>
      <c r="V251" s="9">
        <v>-134960.89234016603</v>
      </c>
      <c r="W251" s="9">
        <v>1521388.3015303449</v>
      </c>
      <c r="X251" s="9">
        <v>0</v>
      </c>
      <c r="Y251" s="9">
        <v>5115094.8396670651</v>
      </c>
      <c r="Z251" s="9">
        <v>4655621.6826182501</v>
      </c>
      <c r="AA251" s="9">
        <v>5323597.1433334574</v>
      </c>
      <c r="AB251" s="9">
        <v>6177009.9841485955</v>
      </c>
      <c r="AC251" s="9">
        <v>4520660.7902780846</v>
      </c>
      <c r="AD251" s="9">
        <v>6177009.9841485955</v>
      </c>
      <c r="AE251" s="9">
        <v>4655621.6826182501</v>
      </c>
      <c r="AF251" s="9">
        <v>30277175.936905228</v>
      </c>
      <c r="AG251" s="9">
        <v>2</v>
      </c>
      <c r="AK251" s="4">
        <v>19.899999999999999</v>
      </c>
    </row>
    <row r="252" spans="1:37" x14ac:dyDescent="0.25">
      <c r="A252" s="36" t="s">
        <v>1453</v>
      </c>
      <c r="B252" s="36" t="s">
        <v>1450</v>
      </c>
      <c r="C252" s="37">
        <v>44778</v>
      </c>
      <c r="D252" s="38" t="s">
        <v>1451</v>
      </c>
      <c r="E252" s="36">
        <v>19.899999999999999</v>
      </c>
      <c r="F252" s="36" t="s">
        <v>21</v>
      </c>
      <c r="G252" s="36" t="s">
        <v>1211</v>
      </c>
      <c r="H252" s="36" t="s">
        <v>1452</v>
      </c>
      <c r="I252" s="39">
        <v>45688</v>
      </c>
      <c r="J252" s="39">
        <v>45688</v>
      </c>
      <c r="K252" s="36" t="s">
        <v>16</v>
      </c>
      <c r="L252" s="36" t="s">
        <v>16</v>
      </c>
      <c r="M252" s="36" t="s">
        <v>1172</v>
      </c>
      <c r="N252" s="36" t="s">
        <v>16</v>
      </c>
      <c r="O252" s="36">
        <v>0</v>
      </c>
      <c r="P252" s="36">
        <v>-2.2639999999999998</v>
      </c>
      <c r="Q252" s="41">
        <v>0</v>
      </c>
      <c r="R252" s="41">
        <v>459473.15704881458</v>
      </c>
      <c r="S252" s="41">
        <v>0</v>
      </c>
      <c r="T252" s="41">
        <v>667975.46071520681</v>
      </c>
      <c r="U252" s="41">
        <v>1521388.3015303449</v>
      </c>
      <c r="V252" s="41">
        <v>-134544.89663502242</v>
      </c>
      <c r="W252" s="41">
        <v>1521388.3015303449</v>
      </c>
      <c r="X252" s="41">
        <v>0</v>
      </c>
      <c r="Y252" s="41">
        <v>5115094.8396670651</v>
      </c>
      <c r="Z252" s="41">
        <v>4655621.6826182501</v>
      </c>
      <c r="AA252" s="41">
        <v>5323597.1433334574</v>
      </c>
      <c r="AB252" s="41">
        <v>6177009.9841485955</v>
      </c>
      <c r="AC252" s="41">
        <v>4521076.7859832281</v>
      </c>
      <c r="AD252" s="41">
        <v>6177009.9841485955</v>
      </c>
      <c r="AE252" s="41">
        <v>4655621.6826182501</v>
      </c>
      <c r="AF252" s="41">
        <v>30277591.93261037</v>
      </c>
      <c r="AG252" s="41">
        <v>2</v>
      </c>
      <c r="AK252" s="36">
        <v>19.899999999999999</v>
      </c>
    </row>
    <row r="253" spans="1:37" x14ac:dyDescent="0.25">
      <c r="A253" s="4" t="s">
        <v>1444</v>
      </c>
      <c r="B253" s="4" t="s">
        <v>1445</v>
      </c>
      <c r="C253" s="5">
        <v>44778</v>
      </c>
      <c r="D253" s="6" t="s">
        <v>1446</v>
      </c>
      <c r="E253" s="4">
        <v>19.899999999999999</v>
      </c>
      <c r="F253" s="4" t="s">
        <v>21</v>
      </c>
      <c r="G253" s="4" t="s">
        <v>1195</v>
      </c>
      <c r="H253" s="4" t="s">
        <v>1447</v>
      </c>
      <c r="I253" s="7">
        <v>45688</v>
      </c>
      <c r="J253" s="7">
        <v>45688</v>
      </c>
      <c r="K253" s="4" t="s">
        <v>16</v>
      </c>
      <c r="L253" s="4" t="s">
        <v>16</v>
      </c>
      <c r="M253" s="4" t="s">
        <v>1172</v>
      </c>
      <c r="N253" s="4" t="s">
        <v>16</v>
      </c>
      <c r="O253" s="4">
        <v>0</v>
      </c>
      <c r="P253" s="4">
        <v>-1.8129999999999999</v>
      </c>
      <c r="Q253" s="9">
        <v>0</v>
      </c>
      <c r="R253" s="9">
        <v>459473.15704881458</v>
      </c>
      <c r="S253" s="9">
        <v>0</v>
      </c>
      <c r="T253" s="9">
        <v>667975.46071520681</v>
      </c>
      <c r="U253" s="9">
        <v>1521388.3015303449</v>
      </c>
      <c r="V253" s="9">
        <v>-107742.88763219771</v>
      </c>
      <c r="W253" s="9">
        <v>1521388.3015303449</v>
      </c>
      <c r="X253" s="9">
        <v>0</v>
      </c>
      <c r="Y253" s="9">
        <v>5115094.8396670651</v>
      </c>
      <c r="Z253" s="9">
        <v>4655621.6826182501</v>
      </c>
      <c r="AA253" s="9">
        <v>5323597.1433334574</v>
      </c>
      <c r="AB253" s="9">
        <v>6177009.9841485955</v>
      </c>
      <c r="AC253" s="9">
        <v>4547878.7949860524</v>
      </c>
      <c r="AD253" s="9">
        <v>6177009.9841485955</v>
      </c>
      <c r="AE253" s="9">
        <v>4655621.6826182501</v>
      </c>
      <c r="AF253" s="9">
        <v>30304393.941613197</v>
      </c>
      <c r="AG253" s="9">
        <v>2</v>
      </c>
      <c r="AK253" s="4">
        <v>19.899999999999999</v>
      </c>
    </row>
    <row r="254" spans="1:37" x14ac:dyDescent="0.25">
      <c r="A254" s="36" t="s">
        <v>1448</v>
      </c>
      <c r="B254" s="36" t="s">
        <v>1445</v>
      </c>
      <c r="C254" s="37">
        <v>44778</v>
      </c>
      <c r="D254" s="38" t="s">
        <v>1446</v>
      </c>
      <c r="E254" s="36">
        <v>19.899999999999999</v>
      </c>
      <c r="F254" s="36" t="s">
        <v>21</v>
      </c>
      <c r="G254" s="36" t="s">
        <v>1319</v>
      </c>
      <c r="H254" s="36" t="s">
        <v>1447</v>
      </c>
      <c r="I254" s="39">
        <v>45688</v>
      </c>
      <c r="J254" s="39">
        <v>45688</v>
      </c>
      <c r="K254" s="36" t="s">
        <v>16</v>
      </c>
      <c r="L254" s="36" t="s">
        <v>16</v>
      </c>
      <c r="M254" s="36" t="s">
        <v>1172</v>
      </c>
      <c r="N254" s="36" t="s">
        <v>16</v>
      </c>
      <c r="O254" s="36">
        <v>0</v>
      </c>
      <c r="P254" s="36">
        <v>-1.7609999999999999</v>
      </c>
      <c r="Q254" s="41">
        <v>0</v>
      </c>
      <c r="R254" s="41">
        <v>459473.15704881458</v>
      </c>
      <c r="S254" s="41">
        <v>0</v>
      </c>
      <c r="T254" s="41">
        <v>667975.46071520681</v>
      </c>
      <c r="U254" s="41">
        <v>1521388.3015303449</v>
      </c>
      <c r="V254" s="41">
        <v>-104652.63382255939</v>
      </c>
      <c r="W254" s="41">
        <v>1521388.3015303449</v>
      </c>
      <c r="X254" s="41">
        <v>0</v>
      </c>
      <c r="Y254" s="41">
        <v>5115094.8396670651</v>
      </c>
      <c r="Z254" s="41">
        <v>4655621.6826182501</v>
      </c>
      <c r="AA254" s="41">
        <v>5323597.1433334574</v>
      </c>
      <c r="AB254" s="41">
        <v>6177009.9841485955</v>
      </c>
      <c r="AC254" s="41">
        <v>4550969.0487956908</v>
      </c>
      <c r="AD254" s="41">
        <v>6177009.9841485955</v>
      </c>
      <c r="AE254" s="41">
        <v>4655621.6826182501</v>
      </c>
      <c r="AF254" s="41">
        <v>30307484.195422836</v>
      </c>
      <c r="AG254" s="41">
        <v>2</v>
      </c>
      <c r="AK254" s="36">
        <v>19.899999999999999</v>
      </c>
    </row>
    <row r="255" spans="1:37" x14ac:dyDescent="0.25">
      <c r="A255" s="4" t="s">
        <v>1460</v>
      </c>
      <c r="B255" s="4" t="s">
        <v>1461</v>
      </c>
      <c r="C255" s="5">
        <v>44778</v>
      </c>
      <c r="D255" s="6" t="s">
        <v>1462</v>
      </c>
      <c r="E255" s="4">
        <v>19.899999999999999</v>
      </c>
      <c r="F255" s="4" t="s">
        <v>21</v>
      </c>
      <c r="G255" s="4" t="s">
        <v>1398</v>
      </c>
      <c r="H255" s="4" t="s">
        <v>1463</v>
      </c>
      <c r="I255" s="7">
        <v>46022</v>
      </c>
      <c r="J255" s="7">
        <v>46022</v>
      </c>
      <c r="K255" s="4" t="s">
        <v>16</v>
      </c>
      <c r="L255" s="4" t="s">
        <v>16</v>
      </c>
      <c r="M255" s="4" t="s">
        <v>1172</v>
      </c>
      <c r="N255" s="4" t="s">
        <v>16</v>
      </c>
      <c r="O255" s="4">
        <v>0</v>
      </c>
      <c r="P255" s="4">
        <v>-1.732</v>
      </c>
      <c r="Q255" s="9">
        <v>0</v>
      </c>
      <c r="R255" s="9">
        <v>459473.15704881458</v>
      </c>
      <c r="S255" s="9">
        <v>0</v>
      </c>
      <c r="T255" s="9">
        <v>667975.46071520681</v>
      </c>
      <c r="U255" s="9">
        <v>1521388.3015303449</v>
      </c>
      <c r="V255" s="9">
        <v>-102929.22304410728</v>
      </c>
      <c r="W255" s="9">
        <v>1521388.3015303449</v>
      </c>
      <c r="X255" s="9">
        <v>0</v>
      </c>
      <c r="Y255" s="9">
        <v>5115094.8396670651</v>
      </c>
      <c r="Z255" s="9">
        <v>4655621.6826182501</v>
      </c>
      <c r="AA255" s="9">
        <v>5323597.1433334574</v>
      </c>
      <c r="AB255" s="9">
        <v>6177009.9841485955</v>
      </c>
      <c r="AC255" s="9">
        <v>4552692.4595741425</v>
      </c>
      <c r="AD255" s="9">
        <v>6177009.9841485955</v>
      </c>
      <c r="AE255" s="9">
        <v>4655621.6826182501</v>
      </c>
      <c r="AF255" s="9">
        <v>30309207.606201284</v>
      </c>
      <c r="AG255" s="9">
        <v>2</v>
      </c>
      <c r="AK255" s="4">
        <v>19.899999999999999</v>
      </c>
    </row>
    <row r="256" spans="1:37" x14ac:dyDescent="0.25">
      <c r="A256" s="36" t="s">
        <v>1464</v>
      </c>
      <c r="B256" s="36" t="s">
        <v>1461</v>
      </c>
      <c r="C256" s="37">
        <v>44778</v>
      </c>
      <c r="D256" s="38" t="s">
        <v>1462</v>
      </c>
      <c r="E256" s="36">
        <v>19.899999999999999</v>
      </c>
      <c r="F256" s="36" t="s">
        <v>21</v>
      </c>
      <c r="G256" s="36" t="s">
        <v>1395</v>
      </c>
      <c r="H256" s="36" t="s">
        <v>1463</v>
      </c>
      <c r="I256" s="39">
        <v>46022</v>
      </c>
      <c r="J256" s="39">
        <v>46022</v>
      </c>
      <c r="K256" s="36" t="s">
        <v>16</v>
      </c>
      <c r="L256" s="36" t="s">
        <v>16</v>
      </c>
      <c r="M256" s="36" t="s">
        <v>1172</v>
      </c>
      <c r="N256" s="36" t="s">
        <v>16</v>
      </c>
      <c r="O256" s="36">
        <v>0</v>
      </c>
      <c r="P256" s="36">
        <v>-1.774</v>
      </c>
      <c r="Q256" s="41">
        <v>0</v>
      </c>
      <c r="R256" s="41">
        <v>459473.15704881458</v>
      </c>
      <c r="S256" s="41">
        <v>0</v>
      </c>
      <c r="T256" s="41">
        <v>667975.46071520681</v>
      </c>
      <c r="U256" s="41">
        <v>1521388.3015303449</v>
      </c>
      <c r="V256" s="41">
        <v>-105425.19727496899</v>
      </c>
      <c r="W256" s="41">
        <v>1521388.3015303449</v>
      </c>
      <c r="X256" s="41">
        <v>0</v>
      </c>
      <c r="Y256" s="41">
        <v>5115094.8396670651</v>
      </c>
      <c r="Z256" s="41">
        <v>4655621.6826182501</v>
      </c>
      <c r="AA256" s="41">
        <v>5323597.1433334574</v>
      </c>
      <c r="AB256" s="41">
        <v>6177009.9841485955</v>
      </c>
      <c r="AC256" s="41">
        <v>4550196.4853432812</v>
      </c>
      <c r="AD256" s="41">
        <v>6177009.9841485955</v>
      </c>
      <c r="AE256" s="41">
        <v>4655621.6826182501</v>
      </c>
      <c r="AF256" s="41">
        <v>30306711.631970424</v>
      </c>
      <c r="AG256" s="41">
        <v>2</v>
      </c>
      <c r="AK256" s="36">
        <v>19.899999999999999</v>
      </c>
    </row>
    <row r="257" spans="1:37" x14ac:dyDescent="0.25">
      <c r="A257" s="4" t="s">
        <v>1316</v>
      </c>
      <c r="B257" s="4" t="s">
        <v>1317</v>
      </c>
      <c r="C257" s="5">
        <v>44758</v>
      </c>
      <c r="D257" s="6" t="s">
        <v>1318</v>
      </c>
      <c r="E257" s="4">
        <v>9.9</v>
      </c>
      <c r="F257" s="4" t="s">
        <v>21</v>
      </c>
      <c r="G257" s="4" t="s">
        <v>1319</v>
      </c>
      <c r="H257" s="4" t="s">
        <v>1320</v>
      </c>
      <c r="I257" s="7">
        <v>45657</v>
      </c>
      <c r="J257" s="7">
        <v>45657</v>
      </c>
      <c r="K257" s="4" t="s">
        <v>16</v>
      </c>
      <c r="L257" s="4" t="s">
        <v>16</v>
      </c>
      <c r="M257" s="4" t="s">
        <v>1172</v>
      </c>
      <c r="N257" s="4" t="s">
        <v>16</v>
      </c>
      <c r="O257" s="4">
        <v>0</v>
      </c>
      <c r="P257" s="4">
        <v>-0.93700000000000006</v>
      </c>
      <c r="Q257" s="9">
        <v>0</v>
      </c>
      <c r="R257" s="9">
        <v>513690.98958057474</v>
      </c>
      <c r="S257" s="9">
        <v>0</v>
      </c>
      <c r="T257" s="9">
        <v>746796.56507960113</v>
      </c>
      <c r="U257" s="9">
        <v>1700912.1211109257</v>
      </c>
      <c r="V257" s="9">
        <v>-125138.25167971419</v>
      </c>
      <c r="W257" s="9">
        <v>1700912.1211109257</v>
      </c>
      <c r="X257" s="9">
        <v>0</v>
      </c>
      <c r="Y257" s="9">
        <v>5169312.6721988246</v>
      </c>
      <c r="Z257" s="9">
        <v>4655621.6826182501</v>
      </c>
      <c r="AA257" s="9">
        <v>5402418.2476978516</v>
      </c>
      <c r="AB257" s="9">
        <v>6356533.8037291756</v>
      </c>
      <c r="AC257" s="9">
        <v>4530483.4309385363</v>
      </c>
      <c r="AD257" s="9">
        <v>6356533.8037291756</v>
      </c>
      <c r="AE257" s="9">
        <v>4655621.6826182501</v>
      </c>
      <c r="AF257" s="9">
        <v>30689323.243832704</v>
      </c>
      <c r="AG257" s="9">
        <v>1</v>
      </c>
      <c r="AK257" s="4">
        <v>19.899999999999999</v>
      </c>
    </row>
    <row r="258" spans="1:37" x14ac:dyDescent="0.25">
      <c r="A258" s="36" t="s">
        <v>1187</v>
      </c>
      <c r="B258" s="36" t="s">
        <v>1188</v>
      </c>
      <c r="C258" s="37">
        <v>44702</v>
      </c>
      <c r="D258" s="38" t="s">
        <v>1189</v>
      </c>
      <c r="E258" s="36">
        <v>39.9</v>
      </c>
      <c r="F258" s="36" t="s">
        <v>21</v>
      </c>
      <c r="G258" s="36" t="s">
        <v>1190</v>
      </c>
      <c r="H258" s="36" t="s">
        <v>1191</v>
      </c>
      <c r="I258" s="39">
        <v>46022</v>
      </c>
      <c r="J258" s="39">
        <v>46022</v>
      </c>
      <c r="K258" s="36" t="s">
        <v>16</v>
      </c>
      <c r="L258" s="36" t="s">
        <v>16</v>
      </c>
      <c r="M258" s="36" t="s">
        <v>1172</v>
      </c>
      <c r="N258" s="36" t="s">
        <v>16</v>
      </c>
      <c r="O258" s="36">
        <v>0</v>
      </c>
      <c r="P258" s="36">
        <v>-11.079632</v>
      </c>
      <c r="Q258" s="41">
        <v>0</v>
      </c>
      <c r="R258" s="41">
        <v>459473.15704881452</v>
      </c>
      <c r="S258" s="41">
        <v>0</v>
      </c>
      <c r="T258" s="41">
        <v>667975.46071520657</v>
      </c>
      <c r="U258" s="41">
        <v>1521388.3015303451</v>
      </c>
      <c r="V258" s="41">
        <v>-328394.8392365888</v>
      </c>
      <c r="W258" s="41">
        <v>1521388.3015303451</v>
      </c>
      <c r="X258" s="41">
        <v>0</v>
      </c>
      <c r="Y258" s="41">
        <v>5115094.8396670651</v>
      </c>
      <c r="Z258" s="41">
        <v>4655621.6826182501</v>
      </c>
      <c r="AA258" s="41">
        <v>5323597.1433334565</v>
      </c>
      <c r="AB258" s="41">
        <v>6177009.9841485955</v>
      </c>
      <c r="AC258" s="41">
        <v>4327226.843381661</v>
      </c>
      <c r="AD258" s="41">
        <v>6177009.9841485955</v>
      </c>
      <c r="AE258" s="41">
        <v>4655621.6826182501</v>
      </c>
      <c r="AF258" s="41">
        <v>30083741.990008805</v>
      </c>
      <c r="AG258" s="41">
        <v>2</v>
      </c>
      <c r="AK258" s="36">
        <v>19.899999999999999</v>
      </c>
    </row>
    <row r="259" spans="1:37" x14ac:dyDescent="0.25">
      <c r="A259" s="4" t="s">
        <v>1454</v>
      </c>
      <c r="B259" s="4" t="s">
        <v>1455</v>
      </c>
      <c r="C259" s="5">
        <v>44778</v>
      </c>
      <c r="D259" s="6" t="s">
        <v>1456</v>
      </c>
      <c r="E259" s="4">
        <v>9.9</v>
      </c>
      <c r="F259" s="4" t="s">
        <v>21</v>
      </c>
      <c r="G259" s="4" t="s">
        <v>1268</v>
      </c>
      <c r="H259" s="4" t="s">
        <v>1457</v>
      </c>
      <c r="I259" s="7">
        <v>46022</v>
      </c>
      <c r="J259" s="7">
        <v>46022</v>
      </c>
      <c r="K259" s="4" t="s">
        <v>16</v>
      </c>
      <c r="L259" s="4" t="s">
        <v>16</v>
      </c>
      <c r="M259" s="4" t="s">
        <v>1172</v>
      </c>
      <c r="N259" s="4" t="s">
        <v>16</v>
      </c>
      <c r="O259" s="4">
        <v>0</v>
      </c>
      <c r="P259" s="4">
        <v>-0.37373000000000001</v>
      </c>
      <c r="Q259" s="9">
        <v>0</v>
      </c>
      <c r="R259" s="9">
        <v>459473.15704881464</v>
      </c>
      <c r="S259" s="9">
        <v>0</v>
      </c>
      <c r="T259" s="9">
        <v>667975.46071520657</v>
      </c>
      <c r="U259" s="9">
        <v>1521388.3015303449</v>
      </c>
      <c r="V259" s="9">
        <v>-44644.364937635983</v>
      </c>
      <c r="W259" s="9">
        <v>1521388.3015303449</v>
      </c>
      <c r="X259" s="9">
        <v>0</v>
      </c>
      <c r="Y259" s="9">
        <v>5115094.8396670651</v>
      </c>
      <c r="Z259" s="9">
        <v>4655621.6826182501</v>
      </c>
      <c r="AA259" s="9">
        <v>5323597.1433334565</v>
      </c>
      <c r="AB259" s="9">
        <v>6177009.9841485955</v>
      </c>
      <c r="AC259" s="9">
        <v>4610977.3176806141</v>
      </c>
      <c r="AD259" s="9">
        <v>6177009.9841485955</v>
      </c>
      <c r="AE259" s="9">
        <v>4655621.6826182501</v>
      </c>
      <c r="AF259" s="9">
        <v>30367492.464307755</v>
      </c>
      <c r="AG259" s="9">
        <v>2</v>
      </c>
      <c r="AK259" s="4">
        <v>9.9</v>
      </c>
    </row>
    <row r="260" spans="1:37" x14ac:dyDescent="0.25">
      <c r="A260" s="36" t="s">
        <v>1458</v>
      </c>
      <c r="B260" s="36" t="s">
        <v>1455</v>
      </c>
      <c r="C260" s="37">
        <v>44778</v>
      </c>
      <c r="D260" s="38" t="s">
        <v>1456</v>
      </c>
      <c r="E260" s="36">
        <v>9.9</v>
      </c>
      <c r="F260" s="36" t="s">
        <v>21</v>
      </c>
      <c r="G260" s="36" t="s">
        <v>1459</v>
      </c>
      <c r="H260" s="36" t="s">
        <v>1457</v>
      </c>
      <c r="I260" s="39">
        <v>46022</v>
      </c>
      <c r="J260" s="39">
        <v>46022</v>
      </c>
      <c r="K260" s="36" t="s">
        <v>16</v>
      </c>
      <c r="L260" s="36" t="s">
        <v>16</v>
      </c>
      <c r="M260" s="36" t="s">
        <v>1172</v>
      </c>
      <c r="N260" s="36" t="s">
        <v>16</v>
      </c>
      <c r="O260" s="36">
        <v>0</v>
      </c>
      <c r="P260" s="36">
        <v>-0.36270000000000002</v>
      </c>
      <c r="Q260" s="41">
        <v>0</v>
      </c>
      <c r="R260" s="41">
        <v>459473.15704881464</v>
      </c>
      <c r="S260" s="41">
        <v>0</v>
      </c>
      <c r="T260" s="41">
        <v>667975.46071520657</v>
      </c>
      <c r="U260" s="41">
        <v>1521388.3015303449</v>
      </c>
      <c r="V260" s="41">
        <v>-43326.763071951864</v>
      </c>
      <c r="W260" s="41">
        <v>1521388.3015303449</v>
      </c>
      <c r="X260" s="41">
        <v>0</v>
      </c>
      <c r="Y260" s="41">
        <v>5115094.8396670651</v>
      </c>
      <c r="Z260" s="41">
        <v>4655621.6826182501</v>
      </c>
      <c r="AA260" s="41">
        <v>5323597.1433334565</v>
      </c>
      <c r="AB260" s="41">
        <v>6177009.9841485955</v>
      </c>
      <c r="AC260" s="41">
        <v>4612294.9195462987</v>
      </c>
      <c r="AD260" s="41">
        <v>6177009.9841485955</v>
      </c>
      <c r="AE260" s="41">
        <v>4655621.6826182501</v>
      </c>
      <c r="AF260" s="41">
        <v>30368810.066173442</v>
      </c>
      <c r="AG260" s="41">
        <v>2</v>
      </c>
      <c r="AK260" s="36">
        <v>39.9</v>
      </c>
    </row>
    <row r="261" spans="1:37" x14ac:dyDescent="0.25">
      <c r="A261" s="4" t="s">
        <v>1199</v>
      </c>
      <c r="B261" s="4" t="s">
        <v>1200</v>
      </c>
      <c r="C261" s="5">
        <v>44740</v>
      </c>
      <c r="D261" s="6" t="s">
        <v>1201</v>
      </c>
      <c r="E261" s="4">
        <v>90</v>
      </c>
      <c r="F261" s="4" t="s">
        <v>21</v>
      </c>
      <c r="G261" s="4" t="s">
        <v>1202</v>
      </c>
      <c r="H261" s="4" t="s">
        <v>1203</v>
      </c>
      <c r="I261" s="7">
        <v>46022</v>
      </c>
      <c r="J261" s="7">
        <v>46022</v>
      </c>
      <c r="K261" s="4" t="s">
        <v>16</v>
      </c>
      <c r="L261" s="4" t="s">
        <v>16</v>
      </c>
      <c r="M261" s="4" t="s">
        <v>1172</v>
      </c>
      <c r="N261" s="4" t="s">
        <v>16</v>
      </c>
      <c r="O261" s="4">
        <v>0</v>
      </c>
      <c r="P261" s="4">
        <v>-11.14</v>
      </c>
      <c r="Q261" s="9">
        <v>0</v>
      </c>
      <c r="R261" s="9">
        <v>459473.15704881458</v>
      </c>
      <c r="S261" s="9">
        <v>0</v>
      </c>
      <c r="T261" s="9">
        <v>667975.46071520669</v>
      </c>
      <c r="U261" s="9">
        <v>1521388.3015303446</v>
      </c>
      <c r="V261" s="9">
        <v>-146381.62522296616</v>
      </c>
      <c r="W261" s="9">
        <v>1521388.3015303446</v>
      </c>
      <c r="X261" s="9">
        <v>0</v>
      </c>
      <c r="Y261" s="9">
        <v>5115094.8396670651</v>
      </c>
      <c r="Z261" s="9">
        <v>4655621.6826182501</v>
      </c>
      <c r="AA261" s="9">
        <v>5323597.1433334565</v>
      </c>
      <c r="AB261" s="9">
        <v>6177009.9841485946</v>
      </c>
      <c r="AC261" s="9">
        <v>4509240.0573952841</v>
      </c>
      <c r="AD261" s="9">
        <v>6177009.9841485946</v>
      </c>
      <c r="AE261" s="9">
        <v>4655621.6826182501</v>
      </c>
      <c r="AF261" s="9">
        <v>30265755.204022422</v>
      </c>
      <c r="AG261" s="9">
        <v>2</v>
      </c>
      <c r="AK261" s="4">
        <v>9.9</v>
      </c>
    </row>
    <row r="262" spans="1:37" x14ac:dyDescent="0.25">
      <c r="A262" s="36" t="s">
        <v>1204</v>
      </c>
      <c r="B262" s="36" t="s">
        <v>1200</v>
      </c>
      <c r="C262" s="37">
        <v>44740</v>
      </c>
      <c r="D262" s="38" t="s">
        <v>1201</v>
      </c>
      <c r="E262" s="36">
        <v>90</v>
      </c>
      <c r="F262" s="36" t="s">
        <v>21</v>
      </c>
      <c r="G262" s="36" t="s">
        <v>1183</v>
      </c>
      <c r="H262" s="36" t="s">
        <v>1203</v>
      </c>
      <c r="I262" s="39">
        <v>46022</v>
      </c>
      <c r="J262" s="39">
        <v>46022</v>
      </c>
      <c r="K262" s="36" t="s">
        <v>16</v>
      </c>
      <c r="L262" s="36" t="s">
        <v>16</v>
      </c>
      <c r="M262" s="36" t="s">
        <v>1172</v>
      </c>
      <c r="N262" s="36" t="s">
        <v>16</v>
      </c>
      <c r="O262" s="36">
        <v>0</v>
      </c>
      <c r="P262" s="36">
        <v>-11.46</v>
      </c>
      <c r="Q262" s="41">
        <v>0</v>
      </c>
      <c r="R262" s="41">
        <v>459473.15704881458</v>
      </c>
      <c r="S262" s="41">
        <v>0</v>
      </c>
      <c r="T262" s="41">
        <v>667975.46071520669</v>
      </c>
      <c r="U262" s="41">
        <v>1521388.3015303446</v>
      </c>
      <c r="V262" s="41">
        <v>-150586.48339813214</v>
      </c>
      <c r="W262" s="41">
        <v>1521388.3015303446</v>
      </c>
      <c r="X262" s="41">
        <v>0</v>
      </c>
      <c r="Y262" s="41">
        <v>5115094.8396670651</v>
      </c>
      <c r="Z262" s="41">
        <v>4655621.6826182501</v>
      </c>
      <c r="AA262" s="41">
        <v>5323597.1433334565</v>
      </c>
      <c r="AB262" s="41">
        <v>6177009.9841485946</v>
      </c>
      <c r="AC262" s="41">
        <v>4505035.1992201181</v>
      </c>
      <c r="AD262" s="41">
        <v>6177009.9841485946</v>
      </c>
      <c r="AE262" s="41">
        <v>4655621.6826182501</v>
      </c>
      <c r="AF262" s="41">
        <v>30261550.345847256</v>
      </c>
      <c r="AG262" s="41">
        <v>2</v>
      </c>
      <c r="AK262" s="36">
        <v>9.9</v>
      </c>
    </row>
    <row r="263" spans="1:37" x14ac:dyDescent="0.25">
      <c r="A263" s="4" t="s">
        <v>1256</v>
      </c>
      <c r="B263" s="4" t="s">
        <v>1257</v>
      </c>
      <c r="C263" s="5">
        <v>44757</v>
      </c>
      <c r="D263" s="6">
        <v>0.37777777777777777</v>
      </c>
      <c r="E263" s="4">
        <v>9.9</v>
      </c>
      <c r="F263" s="4" t="s">
        <v>21</v>
      </c>
      <c r="G263" s="4" t="s">
        <v>1258</v>
      </c>
      <c r="H263" s="4" t="s">
        <v>1259</v>
      </c>
      <c r="I263" s="7">
        <v>46022</v>
      </c>
      <c r="J263" s="7">
        <v>46022</v>
      </c>
      <c r="K263" s="4" t="s">
        <v>16</v>
      </c>
      <c r="L263" s="4" t="s">
        <v>16</v>
      </c>
      <c r="M263" s="4" t="s">
        <v>1172</v>
      </c>
      <c r="N263" s="4" t="s">
        <v>16</v>
      </c>
      <c r="O263" s="4">
        <v>0</v>
      </c>
      <c r="P263" s="4">
        <v>-0.96301999999999999</v>
      </c>
      <c r="Q263" s="9">
        <v>0</v>
      </c>
      <c r="R263" s="9">
        <v>459473.15704881464</v>
      </c>
      <c r="S263" s="9">
        <v>0</v>
      </c>
      <c r="T263" s="9">
        <v>667975.46071520657</v>
      </c>
      <c r="U263" s="9">
        <v>1521388.3015303449</v>
      </c>
      <c r="V263" s="9">
        <v>-115038.70795023735</v>
      </c>
      <c r="W263" s="9">
        <v>1521388.3015303449</v>
      </c>
      <c r="X263" s="9">
        <v>0</v>
      </c>
      <c r="Y263" s="9">
        <v>5115094.8396670651</v>
      </c>
      <c r="Z263" s="9">
        <v>4655621.6826182501</v>
      </c>
      <c r="AA263" s="9">
        <v>5323597.1433334565</v>
      </c>
      <c r="AB263" s="9">
        <v>6177009.9841485955</v>
      </c>
      <c r="AC263" s="9">
        <v>4540582.9746680129</v>
      </c>
      <c r="AD263" s="9">
        <v>6177009.9841485955</v>
      </c>
      <c r="AE263" s="9">
        <v>4655621.6826182501</v>
      </c>
      <c r="AF263" s="9">
        <v>30297098.121295154</v>
      </c>
      <c r="AG263" s="9">
        <v>2</v>
      </c>
      <c r="AK263" s="4">
        <v>90</v>
      </c>
    </row>
    <row r="264" spans="1:37" x14ac:dyDescent="0.25">
      <c r="A264" s="36" t="s">
        <v>1260</v>
      </c>
      <c r="B264" s="36" t="s">
        <v>1257</v>
      </c>
      <c r="C264" s="37">
        <v>44757</v>
      </c>
      <c r="D264" s="38">
        <v>0.37777777777777777</v>
      </c>
      <c r="E264" s="36">
        <v>9.9</v>
      </c>
      <c r="F264" s="36" t="s">
        <v>21</v>
      </c>
      <c r="G264" s="36" t="s">
        <v>1261</v>
      </c>
      <c r="H264" s="36" t="s">
        <v>1259</v>
      </c>
      <c r="I264" s="39">
        <v>46022</v>
      </c>
      <c r="J264" s="39">
        <v>46022</v>
      </c>
      <c r="K264" s="36" t="s">
        <v>16</v>
      </c>
      <c r="L264" s="36" t="s">
        <v>16</v>
      </c>
      <c r="M264" s="36" t="s">
        <v>1172</v>
      </c>
      <c r="N264" s="36" t="s">
        <v>16</v>
      </c>
      <c r="O264" s="36">
        <v>0</v>
      </c>
      <c r="P264" s="36">
        <v>-0.94679000000000002</v>
      </c>
      <c r="Q264" s="41">
        <v>0</v>
      </c>
      <c r="R264" s="41">
        <v>459473.15704881464</v>
      </c>
      <c r="S264" s="41">
        <v>0</v>
      </c>
      <c r="T264" s="41">
        <v>667975.46071520657</v>
      </c>
      <c r="U264" s="41">
        <v>1521388.3015303449</v>
      </c>
      <c r="V264" s="41">
        <v>-113099.93385413097</v>
      </c>
      <c r="W264" s="41">
        <v>1521388.3015303449</v>
      </c>
      <c r="X264" s="41">
        <v>0</v>
      </c>
      <c r="Y264" s="41">
        <v>5115094.8396670651</v>
      </c>
      <c r="Z264" s="41">
        <v>4655621.6826182501</v>
      </c>
      <c r="AA264" s="41">
        <v>5323597.1433334565</v>
      </c>
      <c r="AB264" s="41">
        <v>6177009.9841485955</v>
      </c>
      <c r="AC264" s="41">
        <v>4542521.7487641191</v>
      </c>
      <c r="AD264" s="41">
        <v>6177009.9841485955</v>
      </c>
      <c r="AE264" s="41">
        <v>4655621.6826182501</v>
      </c>
      <c r="AF264" s="41">
        <v>30299036.895391263</v>
      </c>
      <c r="AG264" s="41">
        <v>2</v>
      </c>
      <c r="AK264" s="36">
        <v>90</v>
      </c>
    </row>
    <row r="265" spans="1:37" x14ac:dyDescent="0.25">
      <c r="A265" s="4" t="s">
        <v>1541</v>
      </c>
      <c r="B265" s="4" t="s">
        <v>1542</v>
      </c>
      <c r="C265" s="5">
        <v>44789</v>
      </c>
      <c r="D265" s="6" t="s">
        <v>1543</v>
      </c>
      <c r="E265" s="4">
        <v>9.9</v>
      </c>
      <c r="F265" s="4" t="s">
        <v>21</v>
      </c>
      <c r="G265" s="4" t="s">
        <v>1398</v>
      </c>
      <c r="H265" s="4" t="s">
        <v>1544</v>
      </c>
      <c r="I265" s="7">
        <v>46022</v>
      </c>
      <c r="J265" s="7">
        <v>46022</v>
      </c>
      <c r="K265" s="4" t="s">
        <v>16</v>
      </c>
      <c r="L265" s="4" t="s">
        <v>16</v>
      </c>
      <c r="M265" s="4" t="s">
        <v>1172</v>
      </c>
      <c r="N265" s="4" t="s">
        <v>16</v>
      </c>
      <c r="O265" s="4">
        <v>0</v>
      </c>
      <c r="P265" s="4">
        <v>-2.13</v>
      </c>
      <c r="Q265" s="9">
        <v>0</v>
      </c>
      <c r="R265" s="9">
        <v>459473.15704881464</v>
      </c>
      <c r="S265" s="9">
        <v>0</v>
      </c>
      <c r="T265" s="9">
        <v>667975.46071520657</v>
      </c>
      <c r="U265" s="9">
        <v>1521388.3015303449</v>
      </c>
      <c r="V265" s="9">
        <v>-254441.70207680581</v>
      </c>
      <c r="W265" s="9">
        <v>1521388.3015303449</v>
      </c>
      <c r="X265" s="9">
        <v>0</v>
      </c>
      <c r="Y265" s="9">
        <v>5115094.8396670651</v>
      </c>
      <c r="Z265" s="9">
        <v>4655621.6826182501</v>
      </c>
      <c r="AA265" s="9">
        <v>5323597.1433334565</v>
      </c>
      <c r="AB265" s="9">
        <v>6177009.9841485955</v>
      </c>
      <c r="AC265" s="9">
        <v>4401179.9805414444</v>
      </c>
      <c r="AD265" s="9">
        <v>6177009.9841485955</v>
      </c>
      <c r="AE265" s="9">
        <v>4655621.6826182501</v>
      </c>
      <c r="AF265" s="9">
        <v>30157695.127168588</v>
      </c>
      <c r="AG265" s="9">
        <v>2</v>
      </c>
      <c r="AK265" s="4">
        <v>9.9</v>
      </c>
    </row>
    <row r="266" spans="1:37" x14ac:dyDescent="0.25">
      <c r="A266" s="36" t="s">
        <v>1465</v>
      </c>
      <c r="B266" s="36" t="s">
        <v>1466</v>
      </c>
      <c r="C266" s="37">
        <v>44780</v>
      </c>
      <c r="D266" s="38" t="s">
        <v>1467</v>
      </c>
      <c r="E266" s="36">
        <v>90</v>
      </c>
      <c r="F266" s="36" t="s">
        <v>21</v>
      </c>
      <c r="G266" s="36" t="s">
        <v>1468</v>
      </c>
      <c r="H266" s="36" t="s">
        <v>1469</v>
      </c>
      <c r="I266" s="39">
        <v>46022</v>
      </c>
      <c r="J266" s="39">
        <v>46022</v>
      </c>
      <c r="K266" s="36" t="s">
        <v>16</v>
      </c>
      <c r="L266" s="36" t="s">
        <v>18</v>
      </c>
      <c r="M266" s="36" t="s">
        <v>1172</v>
      </c>
      <c r="N266" s="36" t="s">
        <v>16</v>
      </c>
      <c r="O266" s="36">
        <v>7181670000</v>
      </c>
      <c r="P266" s="36">
        <v>-17.809000000000001</v>
      </c>
      <c r="Q266" s="41">
        <v>0</v>
      </c>
      <c r="R266" s="41">
        <v>459473.15704881458</v>
      </c>
      <c r="S266" s="41">
        <v>0</v>
      </c>
      <c r="T266" s="41">
        <v>667975.46071520669</v>
      </c>
      <c r="U266" s="41">
        <v>1521388.3015303446</v>
      </c>
      <c r="V266" s="41">
        <v>-234013.49762978489</v>
      </c>
      <c r="W266" s="41">
        <v>1521388.3015303446</v>
      </c>
      <c r="X266" s="41">
        <v>0</v>
      </c>
      <c r="Y266" s="41">
        <v>5115094.8396670651</v>
      </c>
      <c r="Z266" s="41">
        <v>4655621.6826182501</v>
      </c>
      <c r="AA266" s="41">
        <v>5323597.1433334565</v>
      </c>
      <c r="AB266" s="41">
        <v>6177009.9841485946</v>
      </c>
      <c r="AC266" s="41">
        <v>4421608.1849884652</v>
      </c>
      <c r="AD266" s="41">
        <v>6177009.9841485946</v>
      </c>
      <c r="AE266" s="41">
        <v>4655621.6826182501</v>
      </c>
      <c r="AF266" s="41">
        <v>30178123.331615604</v>
      </c>
      <c r="AG266" s="41">
        <v>2</v>
      </c>
      <c r="AK266" s="36">
        <v>9.9</v>
      </c>
    </row>
    <row r="267" spans="1:37" x14ac:dyDescent="0.25">
      <c r="A267" s="4" t="s">
        <v>1470</v>
      </c>
      <c r="B267" s="4" t="s">
        <v>1466</v>
      </c>
      <c r="C267" s="5">
        <v>44780</v>
      </c>
      <c r="D267" s="6" t="s">
        <v>1467</v>
      </c>
      <c r="E267" s="4">
        <v>90</v>
      </c>
      <c r="F267" s="4" t="s">
        <v>21</v>
      </c>
      <c r="G267" s="4" t="s">
        <v>1471</v>
      </c>
      <c r="H267" s="4" t="s">
        <v>1469</v>
      </c>
      <c r="I267" s="7">
        <v>46022</v>
      </c>
      <c r="J267" s="7">
        <v>46022</v>
      </c>
      <c r="K267" s="4" t="s">
        <v>16</v>
      </c>
      <c r="L267" s="4" t="s">
        <v>18</v>
      </c>
      <c r="M267" s="4" t="s">
        <v>1172</v>
      </c>
      <c r="N267" s="4" t="s">
        <v>16</v>
      </c>
      <c r="O267" s="4">
        <v>7181670000</v>
      </c>
      <c r="P267" s="4">
        <v>-17.805</v>
      </c>
      <c r="Q267" s="9">
        <v>0</v>
      </c>
      <c r="R267" s="9">
        <v>459473.15704881458</v>
      </c>
      <c r="S267" s="9">
        <v>0</v>
      </c>
      <c r="T267" s="9">
        <v>667975.46071520669</v>
      </c>
      <c r="U267" s="9">
        <v>1521388.3015303446</v>
      </c>
      <c r="V267" s="9">
        <v>-233960.93690259536</v>
      </c>
      <c r="W267" s="9">
        <v>1521388.3015303446</v>
      </c>
      <c r="X267" s="9">
        <v>0</v>
      </c>
      <c r="Y267" s="9">
        <v>5115094.8396670651</v>
      </c>
      <c r="Z267" s="9">
        <v>4655621.6826182501</v>
      </c>
      <c r="AA267" s="9">
        <v>5323597.1433334565</v>
      </c>
      <c r="AB267" s="9">
        <v>6177009.9841485946</v>
      </c>
      <c r="AC267" s="9">
        <v>4421660.7457156545</v>
      </c>
      <c r="AD267" s="9">
        <v>6177009.9841485946</v>
      </c>
      <c r="AE267" s="9">
        <v>4655621.6826182501</v>
      </c>
      <c r="AF267" s="9">
        <v>30178175.892342795</v>
      </c>
      <c r="AG267" s="9">
        <v>2</v>
      </c>
      <c r="AK267" s="4">
        <v>9.9</v>
      </c>
    </row>
    <row r="268" spans="1:37" x14ac:dyDescent="0.25">
      <c r="A268" s="36" t="s">
        <v>1413</v>
      </c>
      <c r="B268" s="36" t="s">
        <v>1414</v>
      </c>
      <c r="C268" s="37">
        <v>44770</v>
      </c>
      <c r="D268" s="38" t="s">
        <v>1415</v>
      </c>
      <c r="E268" s="36">
        <v>9.9</v>
      </c>
      <c r="F268" s="36" t="s">
        <v>21</v>
      </c>
      <c r="G268" s="36" t="s">
        <v>1402</v>
      </c>
      <c r="H268" s="36" t="s">
        <v>1416</v>
      </c>
      <c r="I268" s="39">
        <v>46022</v>
      </c>
      <c r="J268" s="39">
        <v>46022</v>
      </c>
      <c r="K268" s="36" t="s">
        <v>16</v>
      </c>
      <c r="L268" s="36" t="s">
        <v>16</v>
      </c>
      <c r="M268" s="36" t="s">
        <v>1172</v>
      </c>
      <c r="N268" s="36" t="s">
        <v>16</v>
      </c>
      <c r="O268" s="36">
        <v>0</v>
      </c>
      <c r="P268" s="36">
        <v>-0.9798</v>
      </c>
      <c r="Q268" s="41">
        <v>0</v>
      </c>
      <c r="R268" s="41">
        <v>459473.15704881464</v>
      </c>
      <c r="S268" s="41">
        <v>0</v>
      </c>
      <c r="T268" s="41">
        <v>667975.46071520657</v>
      </c>
      <c r="U268" s="41">
        <v>1521388.3015303449</v>
      </c>
      <c r="V268" s="41">
        <v>-117043.18295533067</v>
      </c>
      <c r="W268" s="41">
        <v>1521388.3015303449</v>
      </c>
      <c r="X268" s="41">
        <v>0</v>
      </c>
      <c r="Y268" s="41">
        <v>5115094.8396670651</v>
      </c>
      <c r="Z268" s="41">
        <v>4655621.6826182501</v>
      </c>
      <c r="AA268" s="41">
        <v>5323597.1433334565</v>
      </c>
      <c r="AB268" s="41">
        <v>6177009.9841485955</v>
      </c>
      <c r="AC268" s="41">
        <v>4538578.4996629199</v>
      </c>
      <c r="AD268" s="41">
        <v>6177009.9841485955</v>
      </c>
      <c r="AE268" s="41">
        <v>4655621.6826182501</v>
      </c>
      <c r="AF268" s="41">
        <v>30295093.646290064</v>
      </c>
      <c r="AG268" s="41">
        <v>2</v>
      </c>
      <c r="AK268" s="36">
        <v>90</v>
      </c>
    </row>
    <row r="269" spans="1:37" x14ac:dyDescent="0.25">
      <c r="A269" s="4" t="s">
        <v>1417</v>
      </c>
      <c r="B269" s="4" t="s">
        <v>1414</v>
      </c>
      <c r="C269" s="5">
        <v>44770</v>
      </c>
      <c r="D269" s="6" t="s">
        <v>1415</v>
      </c>
      <c r="E269" s="4">
        <v>9.9</v>
      </c>
      <c r="F269" s="4" t="s">
        <v>21</v>
      </c>
      <c r="G269" s="4" t="s">
        <v>1405</v>
      </c>
      <c r="H269" s="4" t="s">
        <v>1416</v>
      </c>
      <c r="I269" s="7">
        <v>46022</v>
      </c>
      <c r="J269" s="7">
        <v>46022</v>
      </c>
      <c r="K269" s="4" t="s">
        <v>16</v>
      </c>
      <c r="L269" s="4" t="s">
        <v>16</v>
      </c>
      <c r="M269" s="4" t="s">
        <v>1172</v>
      </c>
      <c r="N269" s="4" t="s">
        <v>16</v>
      </c>
      <c r="O269" s="4">
        <v>0</v>
      </c>
      <c r="P269" s="4">
        <v>-0.70226999999999995</v>
      </c>
      <c r="Q269" s="9">
        <v>0</v>
      </c>
      <c r="R269" s="9">
        <v>459473.15704881464</v>
      </c>
      <c r="S269" s="9">
        <v>0</v>
      </c>
      <c r="T269" s="9">
        <v>667975.46071520657</v>
      </c>
      <c r="U269" s="9">
        <v>1521388.3015303449</v>
      </c>
      <c r="V269" s="9">
        <v>-83890.504280506299</v>
      </c>
      <c r="W269" s="9">
        <v>1521388.3015303449</v>
      </c>
      <c r="X269" s="9">
        <v>0</v>
      </c>
      <c r="Y269" s="9">
        <v>5115094.8396670651</v>
      </c>
      <c r="Z269" s="9">
        <v>4655621.6826182501</v>
      </c>
      <c r="AA269" s="9">
        <v>5323597.1433334565</v>
      </c>
      <c r="AB269" s="9">
        <v>6177009.9841485955</v>
      </c>
      <c r="AC269" s="9">
        <v>4571731.1783377435</v>
      </c>
      <c r="AD269" s="9">
        <v>6177009.9841485955</v>
      </c>
      <c r="AE269" s="9">
        <v>4655621.6826182501</v>
      </c>
      <c r="AF269" s="9">
        <v>30328246.324964888</v>
      </c>
      <c r="AG269" s="9">
        <v>2</v>
      </c>
      <c r="AK269" s="4">
        <v>90</v>
      </c>
    </row>
    <row r="270" spans="1:37" x14ac:dyDescent="0.25">
      <c r="A270" s="36" t="s">
        <v>1418</v>
      </c>
      <c r="B270" s="36" t="s">
        <v>1419</v>
      </c>
      <c r="C270" s="37">
        <v>44771</v>
      </c>
      <c r="D270" s="38" t="s">
        <v>1420</v>
      </c>
      <c r="E270" s="36">
        <v>9.9</v>
      </c>
      <c r="F270" s="36" t="s">
        <v>21</v>
      </c>
      <c r="G270" s="36" t="s">
        <v>1421</v>
      </c>
      <c r="H270" s="36" t="s">
        <v>1422</v>
      </c>
      <c r="I270" s="39">
        <v>46022</v>
      </c>
      <c r="J270" s="39">
        <v>46022</v>
      </c>
      <c r="K270" s="36" t="s">
        <v>16</v>
      </c>
      <c r="L270" s="36" t="s">
        <v>16</v>
      </c>
      <c r="M270" s="36" t="s">
        <v>1172</v>
      </c>
      <c r="N270" s="36" t="s">
        <v>16</v>
      </c>
      <c r="O270" s="36">
        <v>0</v>
      </c>
      <c r="P270" s="36">
        <v>0.53991999999999996</v>
      </c>
      <c r="Q270" s="41">
        <v>0</v>
      </c>
      <c r="R270" s="41">
        <v>459473.15704881464</v>
      </c>
      <c r="S270" s="41">
        <v>0</v>
      </c>
      <c r="T270" s="41">
        <v>667975.46071520657</v>
      </c>
      <c r="U270" s="41">
        <v>1521388.3015303449</v>
      </c>
      <c r="V270" s="41">
        <v>64496.790509534723</v>
      </c>
      <c r="W270" s="41">
        <v>1521388.3015303449</v>
      </c>
      <c r="X270" s="41">
        <v>0</v>
      </c>
      <c r="Y270" s="41">
        <v>5115094.8396670651</v>
      </c>
      <c r="Z270" s="41">
        <v>4655621.6826182501</v>
      </c>
      <c r="AA270" s="41">
        <v>5323597.1433334565</v>
      </c>
      <c r="AB270" s="41">
        <v>6177009.9841485955</v>
      </c>
      <c r="AC270" s="41">
        <v>4720118.4731277851</v>
      </c>
      <c r="AD270" s="41">
        <v>6177009.9841485955</v>
      </c>
      <c r="AE270" s="41">
        <v>4655621.6826182501</v>
      </c>
      <c r="AF270" s="41">
        <v>30476633.619754929</v>
      </c>
      <c r="AG270" s="41">
        <v>2</v>
      </c>
      <c r="AK270" s="36">
        <v>9.9</v>
      </c>
    </row>
    <row r="271" spans="1:37" x14ac:dyDescent="0.25">
      <c r="A271" s="4" t="s">
        <v>1423</v>
      </c>
      <c r="B271" s="4" t="s">
        <v>1419</v>
      </c>
      <c r="C271" s="5">
        <v>44771</v>
      </c>
      <c r="D271" s="6" t="s">
        <v>1420</v>
      </c>
      <c r="E271" s="4">
        <v>9.9</v>
      </c>
      <c r="F271" s="4" t="s">
        <v>21</v>
      </c>
      <c r="G271" s="4" t="s">
        <v>1225</v>
      </c>
      <c r="H271" s="4" t="s">
        <v>1422</v>
      </c>
      <c r="I271" s="7">
        <v>46022</v>
      </c>
      <c r="J271" s="7">
        <v>46022</v>
      </c>
      <c r="K271" s="4" t="s">
        <v>16</v>
      </c>
      <c r="L271" s="4" t="s">
        <v>16</v>
      </c>
      <c r="M271" s="4" t="s">
        <v>1172</v>
      </c>
      <c r="N271" s="4" t="s">
        <v>16</v>
      </c>
      <c r="O271" s="4">
        <v>0</v>
      </c>
      <c r="P271" s="4">
        <v>-0.36765999999999999</v>
      </c>
      <c r="Q271" s="9">
        <v>0</v>
      </c>
      <c r="R271" s="9">
        <v>459473.15704881464</v>
      </c>
      <c r="S271" s="9">
        <v>0</v>
      </c>
      <c r="T271" s="9">
        <v>667975.46071520657</v>
      </c>
      <c r="U271" s="9">
        <v>1521388.3015303449</v>
      </c>
      <c r="V271" s="9">
        <v>-43919.265814816164</v>
      </c>
      <c r="W271" s="9">
        <v>1521388.3015303449</v>
      </c>
      <c r="X271" s="9">
        <v>0</v>
      </c>
      <c r="Y271" s="9">
        <v>5115094.8396670651</v>
      </c>
      <c r="Z271" s="9">
        <v>4655621.6826182501</v>
      </c>
      <c r="AA271" s="9">
        <v>5323597.1433334565</v>
      </c>
      <c r="AB271" s="9">
        <v>6177009.9841485955</v>
      </c>
      <c r="AC271" s="9">
        <v>4611702.4168034336</v>
      </c>
      <c r="AD271" s="9">
        <v>6177009.9841485955</v>
      </c>
      <c r="AE271" s="9">
        <v>4655621.6826182501</v>
      </c>
      <c r="AF271" s="9">
        <v>30368217.563430578</v>
      </c>
      <c r="AG271" s="9">
        <v>2</v>
      </c>
      <c r="AK271" s="4">
        <v>9.9</v>
      </c>
    </row>
    <row r="272" spans="1:37" x14ac:dyDescent="0.25">
      <c r="A272" s="36" t="s">
        <v>1262</v>
      </c>
      <c r="B272" s="36" t="s">
        <v>1263</v>
      </c>
      <c r="C272" s="37">
        <v>44757</v>
      </c>
      <c r="D272" s="38" t="s">
        <v>1264</v>
      </c>
      <c r="E272" s="36">
        <v>9.9</v>
      </c>
      <c r="F272" s="36" t="s">
        <v>21</v>
      </c>
      <c r="G272" s="36" t="s">
        <v>1265</v>
      </c>
      <c r="H272" s="36" t="s">
        <v>1266</v>
      </c>
      <c r="I272" s="39">
        <v>46022</v>
      </c>
      <c r="J272" s="39">
        <v>46022</v>
      </c>
      <c r="K272" s="36" t="s">
        <v>16</v>
      </c>
      <c r="L272" s="36" t="s">
        <v>16</v>
      </c>
      <c r="M272" s="36" t="s">
        <v>1172</v>
      </c>
      <c r="N272" s="36" t="s">
        <v>16</v>
      </c>
      <c r="O272" s="36">
        <v>0</v>
      </c>
      <c r="P272" s="36">
        <v>-0.64</v>
      </c>
      <c r="Q272" s="41">
        <v>0</v>
      </c>
      <c r="R272" s="41">
        <v>459473.15704881464</v>
      </c>
      <c r="S272" s="41">
        <v>0</v>
      </c>
      <c r="T272" s="41">
        <v>667975.46071520657</v>
      </c>
      <c r="U272" s="41">
        <v>1521388.3015303449</v>
      </c>
      <c r="V272" s="41">
        <v>-76451.96682119988</v>
      </c>
      <c r="W272" s="41">
        <v>1521388.3015303449</v>
      </c>
      <c r="X272" s="41">
        <v>0</v>
      </c>
      <c r="Y272" s="41">
        <v>5115094.8396670651</v>
      </c>
      <c r="Z272" s="41">
        <v>4655621.6826182501</v>
      </c>
      <c r="AA272" s="41">
        <v>5323597.1433334565</v>
      </c>
      <c r="AB272" s="41">
        <v>6177009.9841485955</v>
      </c>
      <c r="AC272" s="41">
        <v>4579169.7157970499</v>
      </c>
      <c r="AD272" s="41">
        <v>6177009.9841485955</v>
      </c>
      <c r="AE272" s="41">
        <v>4655621.6826182501</v>
      </c>
      <c r="AF272" s="41">
        <v>30335684.862424195</v>
      </c>
      <c r="AG272" s="41">
        <v>2</v>
      </c>
      <c r="AK272" s="36">
        <v>9.9</v>
      </c>
    </row>
    <row r="273" spans="1:37" x14ac:dyDescent="0.25">
      <c r="A273" s="4" t="s">
        <v>1267</v>
      </c>
      <c r="B273" s="4" t="s">
        <v>1263</v>
      </c>
      <c r="C273" s="5">
        <v>44757</v>
      </c>
      <c r="D273" s="6" t="s">
        <v>1264</v>
      </c>
      <c r="E273" s="4">
        <v>9.9</v>
      </c>
      <c r="F273" s="4" t="s">
        <v>21</v>
      </c>
      <c r="G273" s="4" t="s">
        <v>1268</v>
      </c>
      <c r="H273" s="4" t="s">
        <v>1266</v>
      </c>
      <c r="I273" s="7">
        <v>46022</v>
      </c>
      <c r="J273" s="7">
        <v>46022</v>
      </c>
      <c r="K273" s="4" t="s">
        <v>16</v>
      </c>
      <c r="L273" s="4" t="s">
        <v>16</v>
      </c>
      <c r="M273" s="4" t="s">
        <v>1172</v>
      </c>
      <c r="N273" s="4" t="s">
        <v>16</v>
      </c>
      <c r="O273" s="4">
        <v>0</v>
      </c>
      <c r="P273" s="4">
        <v>-0.69</v>
      </c>
      <c r="Q273" s="9">
        <v>0</v>
      </c>
      <c r="R273" s="9">
        <v>459473.15704881464</v>
      </c>
      <c r="S273" s="9">
        <v>0</v>
      </c>
      <c r="T273" s="9">
        <v>667975.46071520657</v>
      </c>
      <c r="U273" s="9">
        <v>1521388.3015303449</v>
      </c>
      <c r="V273" s="9">
        <v>-82424.776729106103</v>
      </c>
      <c r="W273" s="9">
        <v>1521388.3015303449</v>
      </c>
      <c r="X273" s="9">
        <v>0</v>
      </c>
      <c r="Y273" s="9">
        <v>5115094.8396670651</v>
      </c>
      <c r="Z273" s="9">
        <v>4655621.6826182501</v>
      </c>
      <c r="AA273" s="9">
        <v>5323597.1433334565</v>
      </c>
      <c r="AB273" s="9">
        <v>6177009.9841485955</v>
      </c>
      <c r="AC273" s="9">
        <v>4573196.9058891442</v>
      </c>
      <c r="AD273" s="9">
        <v>6177009.9841485955</v>
      </c>
      <c r="AE273" s="9">
        <v>4655621.6826182501</v>
      </c>
      <c r="AF273" s="9">
        <v>30329712.052516289</v>
      </c>
      <c r="AG273" s="9">
        <v>2</v>
      </c>
      <c r="AK273" s="4">
        <v>9.9</v>
      </c>
    </row>
    <row r="274" spans="1:37" x14ac:dyDescent="0.25">
      <c r="A274" s="36" t="s">
        <v>1269</v>
      </c>
      <c r="B274" s="36" t="s">
        <v>1270</v>
      </c>
      <c r="C274" s="37">
        <v>44757</v>
      </c>
      <c r="D274" s="38" t="s">
        <v>1264</v>
      </c>
      <c r="E274" s="36">
        <v>9.9</v>
      </c>
      <c r="F274" s="36" t="s">
        <v>21</v>
      </c>
      <c r="G274" s="36" t="s">
        <v>1265</v>
      </c>
      <c r="H274" s="36" t="s">
        <v>1271</v>
      </c>
      <c r="I274" s="39">
        <v>46022</v>
      </c>
      <c r="J274" s="39">
        <v>46022</v>
      </c>
      <c r="K274" s="36" t="s">
        <v>16</v>
      </c>
      <c r="L274" s="36" t="s">
        <v>16</v>
      </c>
      <c r="M274" s="36" t="s">
        <v>1172</v>
      </c>
      <c r="N274" s="36" t="s">
        <v>16</v>
      </c>
      <c r="O274" s="36">
        <v>0</v>
      </c>
      <c r="P274" s="36">
        <v>-0.64</v>
      </c>
      <c r="Q274" s="41">
        <v>0</v>
      </c>
      <c r="R274" s="41">
        <v>459473.15704881464</v>
      </c>
      <c r="S274" s="41">
        <v>0</v>
      </c>
      <c r="T274" s="41">
        <v>667975.46071520657</v>
      </c>
      <c r="U274" s="41">
        <v>1521388.3015303449</v>
      </c>
      <c r="V274" s="41">
        <v>-76451.96682119988</v>
      </c>
      <c r="W274" s="41">
        <v>1521388.3015303449</v>
      </c>
      <c r="X274" s="41">
        <v>0</v>
      </c>
      <c r="Y274" s="41">
        <v>5115094.8396670651</v>
      </c>
      <c r="Z274" s="41">
        <v>4655621.6826182501</v>
      </c>
      <c r="AA274" s="41">
        <v>5323597.1433334565</v>
      </c>
      <c r="AB274" s="41">
        <v>6177009.9841485955</v>
      </c>
      <c r="AC274" s="41">
        <v>4579169.7157970499</v>
      </c>
      <c r="AD274" s="41">
        <v>6177009.9841485955</v>
      </c>
      <c r="AE274" s="41">
        <v>4655621.6826182501</v>
      </c>
      <c r="AF274" s="41">
        <v>30335684.862424195</v>
      </c>
      <c r="AG274" s="41">
        <v>2</v>
      </c>
      <c r="AK274" s="36">
        <v>9.9</v>
      </c>
    </row>
    <row r="275" spans="1:37" x14ac:dyDescent="0.25">
      <c r="A275" s="4" t="s">
        <v>1272</v>
      </c>
      <c r="B275" s="4" t="s">
        <v>1270</v>
      </c>
      <c r="C275" s="5">
        <v>44757</v>
      </c>
      <c r="D275" s="6" t="s">
        <v>1264</v>
      </c>
      <c r="E275" s="4">
        <v>9.9</v>
      </c>
      <c r="F275" s="4" t="s">
        <v>21</v>
      </c>
      <c r="G275" s="4" t="s">
        <v>1268</v>
      </c>
      <c r="H275" s="4" t="s">
        <v>1271</v>
      </c>
      <c r="I275" s="7">
        <v>46022</v>
      </c>
      <c r="J275" s="7">
        <v>46022</v>
      </c>
      <c r="K275" s="4" t="s">
        <v>16</v>
      </c>
      <c r="L275" s="4" t="s">
        <v>16</v>
      </c>
      <c r="M275" s="4" t="s">
        <v>1172</v>
      </c>
      <c r="N275" s="4" t="s">
        <v>16</v>
      </c>
      <c r="O275" s="4">
        <v>0</v>
      </c>
      <c r="P275" s="4">
        <v>-0.69</v>
      </c>
      <c r="Q275" s="9">
        <v>0</v>
      </c>
      <c r="R275" s="9">
        <v>459473.15704881464</v>
      </c>
      <c r="S275" s="9">
        <v>0</v>
      </c>
      <c r="T275" s="9">
        <v>667975.46071520657</v>
      </c>
      <c r="U275" s="9">
        <v>1521388.3015303449</v>
      </c>
      <c r="V275" s="9">
        <v>-82424.776729106103</v>
      </c>
      <c r="W275" s="9">
        <v>1521388.3015303449</v>
      </c>
      <c r="X275" s="9">
        <v>0</v>
      </c>
      <c r="Y275" s="9">
        <v>5115094.8396670651</v>
      </c>
      <c r="Z275" s="9">
        <v>4655621.6826182501</v>
      </c>
      <c r="AA275" s="9">
        <v>5323597.1433334565</v>
      </c>
      <c r="AB275" s="9">
        <v>6177009.9841485955</v>
      </c>
      <c r="AC275" s="9">
        <v>4573196.9058891442</v>
      </c>
      <c r="AD275" s="9">
        <v>6177009.9841485955</v>
      </c>
      <c r="AE275" s="9">
        <v>4655621.6826182501</v>
      </c>
      <c r="AF275" s="9">
        <v>30329712.052516289</v>
      </c>
      <c r="AG275" s="9">
        <v>2</v>
      </c>
      <c r="AK275" s="4">
        <v>9.9</v>
      </c>
    </row>
    <row r="276" spans="1:37" x14ac:dyDescent="0.25">
      <c r="A276" s="36" t="s">
        <v>1424</v>
      </c>
      <c r="B276" s="36" t="s">
        <v>1425</v>
      </c>
      <c r="C276" s="37">
        <v>44773</v>
      </c>
      <c r="D276" s="38" t="s">
        <v>1426</v>
      </c>
      <c r="E276" s="36">
        <v>90</v>
      </c>
      <c r="F276" s="36" t="s">
        <v>21</v>
      </c>
      <c r="G276" s="36" t="s">
        <v>1202</v>
      </c>
      <c r="H276" s="36" t="s">
        <v>1427</v>
      </c>
      <c r="I276" s="39">
        <v>46022</v>
      </c>
      <c r="J276" s="39">
        <v>46022</v>
      </c>
      <c r="K276" s="36" t="s">
        <v>16</v>
      </c>
      <c r="L276" s="36" t="s">
        <v>16</v>
      </c>
      <c r="M276" s="36" t="s">
        <v>1172</v>
      </c>
      <c r="N276" s="36" t="s">
        <v>16</v>
      </c>
      <c r="O276" s="36">
        <v>0</v>
      </c>
      <c r="P276" s="36">
        <v>-11.2</v>
      </c>
      <c r="Q276" s="41">
        <v>0</v>
      </c>
      <c r="R276" s="41">
        <v>459473.15704881458</v>
      </c>
      <c r="S276" s="41">
        <v>0</v>
      </c>
      <c r="T276" s="41">
        <v>667975.46071520669</v>
      </c>
      <c r="U276" s="41">
        <v>1521388.3015303446</v>
      </c>
      <c r="V276" s="41">
        <v>-147170.03613080975</v>
      </c>
      <c r="W276" s="41">
        <v>1521388.3015303446</v>
      </c>
      <c r="X276" s="41">
        <v>0</v>
      </c>
      <c r="Y276" s="41">
        <v>5115094.8396670651</v>
      </c>
      <c r="Z276" s="41">
        <v>4655621.6826182501</v>
      </c>
      <c r="AA276" s="41">
        <v>5323597.1433334565</v>
      </c>
      <c r="AB276" s="41">
        <v>6177009.9841485946</v>
      </c>
      <c r="AC276" s="41">
        <v>4508451.64648744</v>
      </c>
      <c r="AD276" s="41">
        <v>6177009.9841485946</v>
      </c>
      <c r="AE276" s="41">
        <v>4655621.6826182501</v>
      </c>
      <c r="AF276" s="41">
        <v>30264966.79311458</v>
      </c>
      <c r="AG276" s="41">
        <v>2</v>
      </c>
      <c r="AK276" s="36">
        <v>9.9</v>
      </c>
    </row>
    <row r="277" spans="1:37" x14ac:dyDescent="0.25">
      <c r="A277" s="4" t="s">
        <v>1428</v>
      </c>
      <c r="B277" s="4" t="s">
        <v>1425</v>
      </c>
      <c r="C277" s="5">
        <v>44773</v>
      </c>
      <c r="D277" s="6" t="s">
        <v>1426</v>
      </c>
      <c r="E277" s="4">
        <v>90</v>
      </c>
      <c r="F277" s="4" t="s">
        <v>21</v>
      </c>
      <c r="G277" s="4" t="s">
        <v>1183</v>
      </c>
      <c r="H277" s="4" t="s">
        <v>1427</v>
      </c>
      <c r="I277" s="7">
        <v>46022</v>
      </c>
      <c r="J277" s="7">
        <v>46022</v>
      </c>
      <c r="K277" s="4" t="s">
        <v>16</v>
      </c>
      <c r="L277" s="4" t="s">
        <v>16</v>
      </c>
      <c r="M277" s="4" t="s">
        <v>1172</v>
      </c>
      <c r="N277" s="4" t="s">
        <v>16</v>
      </c>
      <c r="O277" s="4">
        <v>0</v>
      </c>
      <c r="P277" s="4">
        <v>-11.5</v>
      </c>
      <c r="Q277" s="9">
        <v>0</v>
      </c>
      <c r="R277" s="9">
        <v>459473.15704881458</v>
      </c>
      <c r="S277" s="9">
        <v>0</v>
      </c>
      <c r="T277" s="9">
        <v>667975.46071520669</v>
      </c>
      <c r="U277" s="9">
        <v>1521388.3015303446</v>
      </c>
      <c r="V277" s="9">
        <v>-151112.09067002786</v>
      </c>
      <c r="W277" s="9">
        <v>1521388.3015303446</v>
      </c>
      <c r="X277" s="9">
        <v>0</v>
      </c>
      <c r="Y277" s="9">
        <v>5115094.8396670651</v>
      </c>
      <c r="Z277" s="9">
        <v>4655621.6826182501</v>
      </c>
      <c r="AA277" s="9">
        <v>5323597.1433334565</v>
      </c>
      <c r="AB277" s="9">
        <v>6177009.9841485946</v>
      </c>
      <c r="AC277" s="9">
        <v>4504509.5919482224</v>
      </c>
      <c r="AD277" s="9">
        <v>6177009.9841485946</v>
      </c>
      <c r="AE277" s="9">
        <v>4655621.6826182501</v>
      </c>
      <c r="AF277" s="9">
        <v>30261024.738575362</v>
      </c>
      <c r="AG277" s="9">
        <v>2</v>
      </c>
      <c r="AK277" s="4">
        <v>9.9</v>
      </c>
    </row>
    <row r="278" spans="1:37" x14ac:dyDescent="0.25">
      <c r="A278" s="36" t="s">
        <v>1583</v>
      </c>
      <c r="B278" s="36" t="s">
        <v>1584</v>
      </c>
      <c r="C278" s="37">
        <v>44796</v>
      </c>
      <c r="D278" s="38" t="s">
        <v>1585</v>
      </c>
      <c r="E278" s="36">
        <v>135</v>
      </c>
      <c r="F278" s="36" t="s">
        <v>21</v>
      </c>
      <c r="G278" s="36" t="s">
        <v>1535</v>
      </c>
      <c r="H278" s="36" t="s">
        <v>1586</v>
      </c>
      <c r="I278" s="39">
        <v>46022</v>
      </c>
      <c r="J278" s="39">
        <v>46022</v>
      </c>
      <c r="K278" s="36" t="s">
        <v>16</v>
      </c>
      <c r="L278" s="36" t="s">
        <v>16</v>
      </c>
      <c r="M278" s="36" t="s">
        <v>1172</v>
      </c>
      <c r="N278" s="36" t="s">
        <v>16</v>
      </c>
      <c r="O278" s="36">
        <v>0</v>
      </c>
      <c r="P278" s="36">
        <v>-18.213000000000001</v>
      </c>
      <c r="Q278" s="41">
        <v>0</v>
      </c>
      <c r="R278" s="41">
        <v>459473.15704881458</v>
      </c>
      <c r="S278" s="41">
        <v>0</v>
      </c>
      <c r="T278" s="41">
        <v>667975.46071520692</v>
      </c>
      <c r="U278" s="41">
        <v>1521388.3015303451</v>
      </c>
      <c r="V278" s="41">
        <v>-159548.08738395467</v>
      </c>
      <c r="W278" s="41">
        <v>1521388.3015303451</v>
      </c>
      <c r="X278" s="41">
        <v>0</v>
      </c>
      <c r="Y278" s="41">
        <v>5115094.8396670651</v>
      </c>
      <c r="Z278" s="41">
        <v>4655621.6826182501</v>
      </c>
      <c r="AA278" s="41">
        <v>5323597.1433334574</v>
      </c>
      <c r="AB278" s="41">
        <v>6177009.9841485955</v>
      </c>
      <c r="AC278" s="41">
        <v>4496073.5952342954</v>
      </c>
      <c r="AD278" s="41">
        <v>6177009.9841485955</v>
      </c>
      <c r="AE278" s="41">
        <v>4655621.6826182501</v>
      </c>
      <c r="AF278" s="41">
        <v>30252588.74186144</v>
      </c>
      <c r="AG278" s="41">
        <v>2</v>
      </c>
      <c r="AK278" s="36">
        <v>90</v>
      </c>
    </row>
    <row r="279" spans="1:37" x14ac:dyDescent="0.25">
      <c r="A279" s="4" t="s">
        <v>1587</v>
      </c>
      <c r="B279" s="4" t="s">
        <v>1584</v>
      </c>
      <c r="C279" s="5">
        <v>44796</v>
      </c>
      <c r="D279" s="6" t="s">
        <v>1585</v>
      </c>
      <c r="E279" s="4">
        <v>135</v>
      </c>
      <c r="F279" s="4" t="s">
        <v>21</v>
      </c>
      <c r="G279" s="4" t="s">
        <v>1253</v>
      </c>
      <c r="H279" s="4" t="s">
        <v>1586</v>
      </c>
      <c r="I279" s="7">
        <v>46022</v>
      </c>
      <c r="J279" s="7">
        <v>46022</v>
      </c>
      <c r="K279" s="4" t="s">
        <v>16</v>
      </c>
      <c r="L279" s="4" t="s">
        <v>16</v>
      </c>
      <c r="M279" s="4" t="s">
        <v>1172</v>
      </c>
      <c r="N279" s="4" t="s">
        <v>16</v>
      </c>
      <c r="O279" s="4">
        <v>0</v>
      </c>
      <c r="P279" s="4">
        <v>-38.468000000000004</v>
      </c>
      <c r="Q279" s="9">
        <v>0</v>
      </c>
      <c r="R279" s="9">
        <v>459473.15704881458</v>
      </c>
      <c r="S279" s="9">
        <v>0</v>
      </c>
      <c r="T279" s="9">
        <v>667975.46071520692</v>
      </c>
      <c r="U279" s="9">
        <v>1521388.3015303451</v>
      </c>
      <c r="V279" s="9">
        <v>-336984.34225476132</v>
      </c>
      <c r="W279" s="9">
        <v>1521388.3015303451</v>
      </c>
      <c r="X279" s="9">
        <v>0</v>
      </c>
      <c r="Y279" s="9">
        <v>5115094.8396670651</v>
      </c>
      <c r="Z279" s="9">
        <v>4655621.6826182501</v>
      </c>
      <c r="AA279" s="9">
        <v>5323597.1433334574</v>
      </c>
      <c r="AB279" s="9">
        <v>6177009.9841485955</v>
      </c>
      <c r="AC279" s="9">
        <v>4318637.3403634885</v>
      </c>
      <c r="AD279" s="9">
        <v>6177009.9841485955</v>
      </c>
      <c r="AE279" s="9">
        <v>4655621.6826182501</v>
      </c>
      <c r="AF279" s="9">
        <v>30075152.486990631</v>
      </c>
      <c r="AG279" s="9">
        <v>2</v>
      </c>
      <c r="AK279" s="4">
        <v>90</v>
      </c>
    </row>
    <row r="280" spans="1:37" x14ac:dyDescent="0.25">
      <c r="A280" s="36" t="s">
        <v>1399</v>
      </c>
      <c r="B280" s="36" t="s">
        <v>1400</v>
      </c>
      <c r="C280" s="37">
        <v>44770</v>
      </c>
      <c r="D280" s="38" t="s">
        <v>1401</v>
      </c>
      <c r="E280" s="36">
        <v>9.9</v>
      </c>
      <c r="F280" s="36" t="s">
        <v>21</v>
      </c>
      <c r="G280" s="36" t="s">
        <v>1402</v>
      </c>
      <c r="H280" s="36" t="s">
        <v>1403</v>
      </c>
      <c r="I280" s="39">
        <v>46022</v>
      </c>
      <c r="J280" s="39">
        <v>46022</v>
      </c>
      <c r="K280" s="36" t="s">
        <v>16</v>
      </c>
      <c r="L280" s="36" t="s">
        <v>16</v>
      </c>
      <c r="M280" s="36" t="s">
        <v>1172</v>
      </c>
      <c r="N280" s="36" t="s">
        <v>16</v>
      </c>
      <c r="O280" s="36">
        <v>0</v>
      </c>
      <c r="P280" s="36">
        <v>-0.9798</v>
      </c>
      <c r="Q280" s="41">
        <v>0</v>
      </c>
      <c r="R280" s="41">
        <v>459473.15704881464</v>
      </c>
      <c r="S280" s="41">
        <v>0</v>
      </c>
      <c r="T280" s="41">
        <v>667975.46071520657</v>
      </c>
      <c r="U280" s="41">
        <v>1521388.3015303449</v>
      </c>
      <c r="V280" s="41">
        <v>-117043.18295533067</v>
      </c>
      <c r="W280" s="41">
        <v>1521388.3015303449</v>
      </c>
      <c r="X280" s="41">
        <v>0</v>
      </c>
      <c r="Y280" s="41">
        <v>5115094.8396670651</v>
      </c>
      <c r="Z280" s="41">
        <v>4655621.6826182501</v>
      </c>
      <c r="AA280" s="41">
        <v>5323597.1433334565</v>
      </c>
      <c r="AB280" s="41">
        <v>6177009.9841485955</v>
      </c>
      <c r="AC280" s="41">
        <v>4538578.4996629199</v>
      </c>
      <c r="AD280" s="41">
        <v>6177009.9841485955</v>
      </c>
      <c r="AE280" s="41">
        <v>4655621.6826182501</v>
      </c>
      <c r="AF280" s="41">
        <v>30295093.646290064</v>
      </c>
      <c r="AG280" s="41">
        <v>2</v>
      </c>
      <c r="AK280" s="36">
        <v>135</v>
      </c>
    </row>
    <row r="281" spans="1:37" x14ac:dyDescent="0.25">
      <c r="A281" s="4" t="s">
        <v>1404</v>
      </c>
      <c r="B281" s="4" t="s">
        <v>1400</v>
      </c>
      <c r="C281" s="5">
        <v>44770</v>
      </c>
      <c r="D281" s="6" t="s">
        <v>1401</v>
      </c>
      <c r="E281" s="4">
        <v>9.9</v>
      </c>
      <c r="F281" s="4" t="s">
        <v>21</v>
      </c>
      <c r="G281" s="4" t="s">
        <v>1405</v>
      </c>
      <c r="H281" s="4" t="s">
        <v>1403</v>
      </c>
      <c r="I281" s="7">
        <v>46022</v>
      </c>
      <c r="J281" s="7">
        <v>46022</v>
      </c>
      <c r="K281" s="4" t="s">
        <v>16</v>
      </c>
      <c r="L281" s="4" t="s">
        <v>16</v>
      </c>
      <c r="M281" s="4" t="s">
        <v>1172</v>
      </c>
      <c r="N281" s="4" t="s">
        <v>16</v>
      </c>
      <c r="O281" s="4">
        <v>0</v>
      </c>
      <c r="P281" s="4">
        <v>-0.70226999999999995</v>
      </c>
      <c r="Q281" s="9">
        <v>0</v>
      </c>
      <c r="R281" s="9">
        <v>459473.15704881464</v>
      </c>
      <c r="S281" s="9">
        <v>0</v>
      </c>
      <c r="T281" s="9">
        <v>667975.46071520657</v>
      </c>
      <c r="U281" s="9">
        <v>1521388.3015303449</v>
      </c>
      <c r="V281" s="9">
        <v>-83890.504280506299</v>
      </c>
      <c r="W281" s="9">
        <v>1521388.3015303449</v>
      </c>
      <c r="X281" s="9">
        <v>0</v>
      </c>
      <c r="Y281" s="9">
        <v>5115094.8396670651</v>
      </c>
      <c r="Z281" s="9">
        <v>4655621.6826182501</v>
      </c>
      <c r="AA281" s="9">
        <v>5323597.1433334565</v>
      </c>
      <c r="AB281" s="9">
        <v>6177009.9841485955</v>
      </c>
      <c r="AC281" s="9">
        <v>4571731.1783377435</v>
      </c>
      <c r="AD281" s="9">
        <v>6177009.9841485955</v>
      </c>
      <c r="AE281" s="9">
        <v>4655621.6826182501</v>
      </c>
      <c r="AF281" s="9">
        <v>30328246.324964888</v>
      </c>
      <c r="AG281" s="9">
        <v>2</v>
      </c>
      <c r="AK281" s="4">
        <v>135</v>
      </c>
    </row>
    <row r="282" spans="1:37" x14ac:dyDescent="0.25">
      <c r="A282" s="36" t="s">
        <v>1287</v>
      </c>
      <c r="B282" s="36" t="s">
        <v>1288</v>
      </c>
      <c r="C282" s="37">
        <v>44757</v>
      </c>
      <c r="D282" s="38" t="s">
        <v>1289</v>
      </c>
      <c r="E282" s="36">
        <v>7</v>
      </c>
      <c r="F282" s="36" t="s">
        <v>21</v>
      </c>
      <c r="G282" s="36" t="s">
        <v>1290</v>
      </c>
      <c r="H282" s="36" t="s">
        <v>1291</v>
      </c>
      <c r="I282" s="39">
        <v>45657</v>
      </c>
      <c r="J282" s="39">
        <v>45657</v>
      </c>
      <c r="K282" s="36" t="s">
        <v>16</v>
      </c>
      <c r="L282" s="36" t="s">
        <v>16</v>
      </c>
      <c r="M282" s="36" t="s">
        <v>1172</v>
      </c>
      <c r="N282" s="36" t="s">
        <v>16</v>
      </c>
      <c r="O282" s="36">
        <v>0</v>
      </c>
      <c r="P282" s="36">
        <v>-6.835</v>
      </c>
      <c r="Q282" s="41">
        <v>0</v>
      </c>
      <c r="R282" s="41">
        <v>513690.98958057456</v>
      </c>
      <c r="S282" s="41">
        <v>0</v>
      </c>
      <c r="T282" s="41">
        <v>746796.5650796009</v>
      </c>
      <c r="U282" s="41">
        <v>1700912.1211109255</v>
      </c>
      <c r="V282" s="41">
        <v>-1290999.7724173469</v>
      </c>
      <c r="W282" s="41">
        <v>1700912.1211109255</v>
      </c>
      <c r="X282" s="41">
        <v>0</v>
      </c>
      <c r="Y282" s="41">
        <v>5169312.6721988246</v>
      </c>
      <c r="Z282" s="41">
        <v>4655621.6826182501</v>
      </c>
      <c r="AA282" s="41">
        <v>5402418.2476978507</v>
      </c>
      <c r="AB282" s="41">
        <v>6356533.8037291756</v>
      </c>
      <c r="AC282" s="41">
        <v>3364621.9102009032</v>
      </c>
      <c r="AD282" s="41">
        <v>6356533.8037291756</v>
      </c>
      <c r="AE282" s="41">
        <v>4655621.6826182501</v>
      </c>
      <c r="AF282" s="41">
        <v>29523461.723095063</v>
      </c>
      <c r="AG282" s="41">
        <v>1</v>
      </c>
      <c r="AK282" s="36">
        <v>9.9</v>
      </c>
    </row>
    <row r="283" spans="1:37" x14ac:dyDescent="0.25">
      <c r="A283" s="4" t="s">
        <v>1292</v>
      </c>
      <c r="B283" s="4" t="s">
        <v>1288</v>
      </c>
      <c r="C283" s="5">
        <v>44757</v>
      </c>
      <c r="D283" s="6" t="s">
        <v>1289</v>
      </c>
      <c r="E283" s="4">
        <v>7</v>
      </c>
      <c r="F283" s="4" t="s">
        <v>21</v>
      </c>
      <c r="G283" s="4" t="s">
        <v>1293</v>
      </c>
      <c r="H283" s="4" t="s">
        <v>1291</v>
      </c>
      <c r="I283" s="7">
        <v>45657</v>
      </c>
      <c r="J283" s="7">
        <v>45657</v>
      </c>
      <c r="K283" s="4" t="s">
        <v>16</v>
      </c>
      <c r="L283" s="4" t="s">
        <v>16</v>
      </c>
      <c r="M283" s="4" t="s">
        <v>1172</v>
      </c>
      <c r="N283" s="4" t="s">
        <v>16</v>
      </c>
      <c r="O283" s="4">
        <v>0</v>
      </c>
      <c r="P283" s="4">
        <v>-6.8330000000000002</v>
      </c>
      <c r="Q283" s="9">
        <v>0</v>
      </c>
      <c r="R283" s="9">
        <v>513690.98958057456</v>
      </c>
      <c r="S283" s="9">
        <v>0</v>
      </c>
      <c r="T283" s="9">
        <v>746796.5650796009</v>
      </c>
      <c r="U283" s="9">
        <v>1700912.1211109255</v>
      </c>
      <c r="V283" s="9">
        <v>-1290622.0109623603</v>
      </c>
      <c r="W283" s="9">
        <v>1700912.1211109255</v>
      </c>
      <c r="X283" s="9">
        <v>0</v>
      </c>
      <c r="Y283" s="9">
        <v>5169312.6721988246</v>
      </c>
      <c r="Z283" s="9">
        <v>4655621.6826182501</v>
      </c>
      <c r="AA283" s="9">
        <v>5402418.2476978507</v>
      </c>
      <c r="AB283" s="9">
        <v>6356533.8037291756</v>
      </c>
      <c r="AC283" s="9">
        <v>3364999.6716558896</v>
      </c>
      <c r="AD283" s="9">
        <v>6356533.8037291756</v>
      </c>
      <c r="AE283" s="9">
        <v>4655621.6826182501</v>
      </c>
      <c r="AF283" s="9">
        <v>29523839.484550051</v>
      </c>
      <c r="AG283" s="9">
        <v>1</v>
      </c>
      <c r="AK283" s="4">
        <v>9.9</v>
      </c>
    </row>
    <row r="284" spans="1:37" x14ac:dyDescent="0.25">
      <c r="A284" s="36" t="s">
        <v>1233</v>
      </c>
      <c r="B284" s="36" t="s">
        <v>1234</v>
      </c>
      <c r="C284" s="37">
        <v>44754</v>
      </c>
      <c r="D284" s="38" t="s">
        <v>1235</v>
      </c>
      <c r="E284" s="36">
        <v>19.5</v>
      </c>
      <c r="F284" s="36" t="s">
        <v>21</v>
      </c>
      <c r="G284" s="36" t="s">
        <v>1236</v>
      </c>
      <c r="H284" s="36" t="s">
        <v>1237</v>
      </c>
      <c r="I284" s="39">
        <v>46022</v>
      </c>
      <c r="J284" s="39">
        <v>46022</v>
      </c>
      <c r="K284" s="36" t="s">
        <v>16</v>
      </c>
      <c r="L284" s="36" t="s">
        <v>16</v>
      </c>
      <c r="M284" s="36" t="s">
        <v>1172</v>
      </c>
      <c r="N284" s="36" t="s">
        <v>16</v>
      </c>
      <c r="O284" s="36">
        <v>0</v>
      </c>
      <c r="P284" s="36">
        <v>-1.1202288</v>
      </c>
      <c r="Q284" s="41">
        <v>0</v>
      </c>
      <c r="R284" s="41">
        <v>459473.15704881452</v>
      </c>
      <c r="S284" s="41">
        <v>0</v>
      </c>
      <c r="T284" s="41">
        <v>667975.46071520657</v>
      </c>
      <c r="U284" s="41">
        <v>1521388.3015303451</v>
      </c>
      <c r="V284" s="41">
        <v>-67938.508092351796</v>
      </c>
      <c r="W284" s="41">
        <v>1521388.3015303451</v>
      </c>
      <c r="X284" s="41">
        <v>0</v>
      </c>
      <c r="Y284" s="41">
        <v>5115094.8396670651</v>
      </c>
      <c r="Z284" s="41">
        <v>4655621.6826182501</v>
      </c>
      <c r="AA284" s="41">
        <v>5323597.1433334565</v>
      </c>
      <c r="AB284" s="41">
        <v>6177009.9841485955</v>
      </c>
      <c r="AC284" s="41">
        <v>4587683.1745258979</v>
      </c>
      <c r="AD284" s="41">
        <v>6177009.9841485955</v>
      </c>
      <c r="AE284" s="41">
        <v>4655621.6826182501</v>
      </c>
      <c r="AF284" s="41">
        <v>30344198.321153041</v>
      </c>
      <c r="AG284" s="41">
        <v>2</v>
      </c>
      <c r="AK284" s="36">
        <v>7</v>
      </c>
    </row>
    <row r="285" spans="1:37" x14ac:dyDescent="0.25">
      <c r="A285" s="4" t="s">
        <v>1238</v>
      </c>
      <c r="B285" s="4" t="s">
        <v>1234</v>
      </c>
      <c r="C285" s="5">
        <v>44754</v>
      </c>
      <c r="D285" s="6" t="s">
        <v>1235</v>
      </c>
      <c r="E285" s="4">
        <v>19.5</v>
      </c>
      <c r="F285" s="4" t="s">
        <v>21</v>
      </c>
      <c r="G285" s="4" t="s">
        <v>1179</v>
      </c>
      <c r="H285" s="4" t="s">
        <v>1237</v>
      </c>
      <c r="I285" s="7">
        <v>46022</v>
      </c>
      <c r="J285" s="7">
        <v>46022</v>
      </c>
      <c r="K285" s="4" t="s">
        <v>16</v>
      </c>
      <c r="L285" s="4" t="s">
        <v>16</v>
      </c>
      <c r="M285" s="4" t="s">
        <v>1172</v>
      </c>
      <c r="N285" s="4" t="s">
        <v>16</v>
      </c>
      <c r="O285" s="4">
        <v>0</v>
      </c>
      <c r="P285" s="4">
        <v>-0.63962600000000003</v>
      </c>
      <c r="Q285" s="9">
        <v>0</v>
      </c>
      <c r="R285" s="9">
        <v>459473.15704881452</v>
      </c>
      <c r="S285" s="9">
        <v>0</v>
      </c>
      <c r="T285" s="9">
        <v>667975.46071520657</v>
      </c>
      <c r="U285" s="9">
        <v>1521388.3015303451</v>
      </c>
      <c r="V285" s="9">
        <v>-38791.393487721973</v>
      </c>
      <c r="W285" s="9">
        <v>1521388.3015303451</v>
      </c>
      <c r="X285" s="9">
        <v>0</v>
      </c>
      <c r="Y285" s="9">
        <v>5115094.8396670651</v>
      </c>
      <c r="Z285" s="9">
        <v>4655621.6826182501</v>
      </c>
      <c r="AA285" s="9">
        <v>5323597.1433334565</v>
      </c>
      <c r="AB285" s="9">
        <v>6177009.9841485955</v>
      </c>
      <c r="AC285" s="9">
        <v>4616830.2891305285</v>
      </c>
      <c r="AD285" s="9">
        <v>6177009.9841485955</v>
      </c>
      <c r="AE285" s="9">
        <v>4655621.6826182501</v>
      </c>
      <c r="AF285" s="9">
        <v>30373345.435757671</v>
      </c>
      <c r="AG285" s="9">
        <v>2</v>
      </c>
      <c r="AK285" s="4">
        <v>7</v>
      </c>
    </row>
    <row r="286" spans="1:37" x14ac:dyDescent="0.25">
      <c r="A286" s="36" t="s">
        <v>1406</v>
      </c>
      <c r="B286" s="36" t="s">
        <v>1407</v>
      </c>
      <c r="C286" s="37">
        <v>44770</v>
      </c>
      <c r="D286" s="38" t="s">
        <v>1408</v>
      </c>
      <c r="E286" s="36">
        <v>9.9</v>
      </c>
      <c r="F286" s="36" t="s">
        <v>21</v>
      </c>
      <c r="G286" s="36" t="s">
        <v>1409</v>
      </c>
      <c r="H286" s="36" t="s">
        <v>1410</v>
      </c>
      <c r="I286" s="39">
        <v>46022</v>
      </c>
      <c r="J286" s="39">
        <v>46022</v>
      </c>
      <c r="K286" s="36" t="s">
        <v>16</v>
      </c>
      <c r="L286" s="36" t="s">
        <v>16</v>
      </c>
      <c r="M286" s="36" t="s">
        <v>1172</v>
      </c>
      <c r="N286" s="36" t="s">
        <v>16</v>
      </c>
      <c r="O286" s="36">
        <v>0</v>
      </c>
      <c r="P286" s="36">
        <v>-0.65049000000000001</v>
      </c>
      <c r="Q286" s="41">
        <v>0</v>
      </c>
      <c r="R286" s="41">
        <v>459473.15704881464</v>
      </c>
      <c r="S286" s="41">
        <v>0</v>
      </c>
      <c r="T286" s="41">
        <v>667975.46071520657</v>
      </c>
      <c r="U286" s="41">
        <v>1521388.3015303449</v>
      </c>
      <c r="V286" s="41">
        <v>-77705.062339878597</v>
      </c>
      <c r="W286" s="41">
        <v>1521388.3015303449</v>
      </c>
      <c r="X286" s="41">
        <v>0</v>
      </c>
      <c r="Y286" s="41">
        <v>5115094.8396670651</v>
      </c>
      <c r="Z286" s="41">
        <v>4655621.6826182501</v>
      </c>
      <c r="AA286" s="41">
        <v>5323597.1433334565</v>
      </c>
      <c r="AB286" s="41">
        <v>6177009.9841485955</v>
      </c>
      <c r="AC286" s="41">
        <v>4577916.6202783715</v>
      </c>
      <c r="AD286" s="41">
        <v>6177009.9841485955</v>
      </c>
      <c r="AE286" s="41">
        <v>4655621.6826182501</v>
      </c>
      <c r="AF286" s="41">
        <v>30334431.766905516</v>
      </c>
      <c r="AG286" s="41">
        <v>2</v>
      </c>
      <c r="AK286" s="36">
        <v>19.5</v>
      </c>
    </row>
    <row r="287" spans="1:37" x14ac:dyDescent="0.25">
      <c r="A287" s="4" t="s">
        <v>1411</v>
      </c>
      <c r="B287" s="4" t="s">
        <v>1407</v>
      </c>
      <c r="C287" s="5">
        <v>44770</v>
      </c>
      <c r="D287" s="6" t="s">
        <v>1408</v>
      </c>
      <c r="E287" s="4">
        <v>9.9</v>
      </c>
      <c r="F287" s="4" t="s">
        <v>21</v>
      </c>
      <c r="G287" s="4" t="s">
        <v>1412</v>
      </c>
      <c r="H287" s="4" t="s">
        <v>1410</v>
      </c>
      <c r="I287" s="7">
        <v>46022</v>
      </c>
      <c r="J287" s="7">
        <v>46022</v>
      </c>
      <c r="K287" s="4" t="s">
        <v>16</v>
      </c>
      <c r="L287" s="4" t="s">
        <v>16</v>
      </c>
      <c r="M287" s="4" t="s">
        <v>1172</v>
      </c>
      <c r="N287" s="4" t="s">
        <v>16</v>
      </c>
      <c r="O287" s="4">
        <v>0</v>
      </c>
      <c r="P287" s="4">
        <v>-0.66493999999999998</v>
      </c>
      <c r="Q287" s="9">
        <v>0</v>
      </c>
      <c r="R287" s="9">
        <v>459473.15704881464</v>
      </c>
      <c r="S287" s="9">
        <v>0</v>
      </c>
      <c r="T287" s="9">
        <v>667975.46071520657</v>
      </c>
      <c r="U287" s="9">
        <v>1521388.3015303449</v>
      </c>
      <c r="V287" s="9">
        <v>-79431.204403263488</v>
      </c>
      <c r="W287" s="9">
        <v>1521388.3015303449</v>
      </c>
      <c r="X287" s="9">
        <v>0</v>
      </c>
      <c r="Y287" s="9">
        <v>5115094.8396670651</v>
      </c>
      <c r="Z287" s="9">
        <v>4655621.6826182501</v>
      </c>
      <c r="AA287" s="9">
        <v>5323597.1433334565</v>
      </c>
      <c r="AB287" s="9">
        <v>6177009.9841485955</v>
      </c>
      <c r="AC287" s="9">
        <v>4576190.4782149866</v>
      </c>
      <c r="AD287" s="9">
        <v>6177009.9841485955</v>
      </c>
      <c r="AE287" s="9">
        <v>4655621.6826182501</v>
      </c>
      <c r="AF287" s="9">
        <v>30332705.62484213</v>
      </c>
      <c r="AG287" s="9">
        <v>2</v>
      </c>
      <c r="AK287" s="4">
        <v>19.5</v>
      </c>
    </row>
    <row r="288" spans="1:37" x14ac:dyDescent="0.25">
      <c r="A288" s="36" t="s">
        <v>1803</v>
      </c>
      <c r="B288" s="36" t="s">
        <v>1804</v>
      </c>
      <c r="C288" s="37">
        <v>44807</v>
      </c>
      <c r="D288" s="38">
        <v>44760</v>
      </c>
      <c r="E288" s="36">
        <v>50</v>
      </c>
      <c r="F288" s="36" t="s">
        <v>21</v>
      </c>
      <c r="G288" s="36" t="s">
        <v>1681</v>
      </c>
      <c r="H288" s="36" t="s">
        <v>1805</v>
      </c>
      <c r="I288" s="39">
        <v>45291</v>
      </c>
      <c r="J288" s="39">
        <v>45291</v>
      </c>
      <c r="K288" s="36" t="s">
        <v>16</v>
      </c>
      <c r="L288" s="36" t="s">
        <v>16</v>
      </c>
      <c r="M288" s="36" t="s">
        <v>221</v>
      </c>
      <c r="N288" s="36" t="s">
        <v>16</v>
      </c>
      <c r="O288" s="48">
        <v>0</v>
      </c>
      <c r="P288" s="36">
        <v>-2.5179999999999998</v>
      </c>
      <c r="Q288" s="41">
        <v>0</v>
      </c>
      <c r="R288" s="41">
        <v>459473.15704881458</v>
      </c>
      <c r="S288" s="41">
        <v>0</v>
      </c>
      <c r="T288" s="41">
        <v>667975.46071520646</v>
      </c>
      <c r="U288" s="41">
        <v>1521388.3015303449</v>
      </c>
      <c r="V288" s="41">
        <v>-155693.25737150761</v>
      </c>
      <c r="W288" s="41">
        <v>1521388.3015303449</v>
      </c>
      <c r="X288" s="41">
        <v>0</v>
      </c>
      <c r="Y288" s="41">
        <v>729110711.35495424</v>
      </c>
      <c r="Z288" s="41">
        <v>728651238.19790542</v>
      </c>
      <c r="AA288" s="41">
        <v>729319213.6586206</v>
      </c>
      <c r="AB288" s="41">
        <v>730172626.49943578</v>
      </c>
      <c r="AC288" s="41">
        <v>728495544.94053388</v>
      </c>
      <c r="AD288" s="41">
        <v>730172626.49943578</v>
      </c>
      <c r="AE288" s="41">
        <v>728651238.19790542</v>
      </c>
      <c r="AF288" s="41">
        <v>4229431019.360539</v>
      </c>
      <c r="AG288" s="41">
        <v>0</v>
      </c>
      <c r="AK288" s="36">
        <v>9.9</v>
      </c>
    </row>
    <row r="289" spans="1:37" x14ac:dyDescent="0.25">
      <c r="A289" s="4" t="s">
        <v>1880</v>
      </c>
      <c r="B289" s="4" t="s">
        <v>1881</v>
      </c>
      <c r="C289" s="5">
        <v>44771.805555555555</v>
      </c>
      <c r="D289" s="6">
        <v>44771.805555555555</v>
      </c>
      <c r="E289" s="4">
        <v>6.6</v>
      </c>
      <c r="F289" s="4" t="s">
        <v>21</v>
      </c>
      <c r="G289" s="4" t="s">
        <v>1797</v>
      </c>
      <c r="H289" s="4" t="s">
        <v>1882</v>
      </c>
      <c r="I289" s="7">
        <v>45291</v>
      </c>
      <c r="J289" s="7">
        <v>45291</v>
      </c>
      <c r="K289" s="4" t="s">
        <v>16</v>
      </c>
      <c r="L289" s="4" t="s">
        <v>16</v>
      </c>
      <c r="M289" s="4" t="s">
        <v>221</v>
      </c>
      <c r="N289" s="4" t="s">
        <v>16</v>
      </c>
      <c r="O289" s="47">
        <v>0</v>
      </c>
      <c r="P289" s="4">
        <v>0.2</v>
      </c>
      <c r="Q289" s="9">
        <v>0</v>
      </c>
      <c r="R289" s="9">
        <v>574306.52635108237</v>
      </c>
      <c r="S289" s="9">
        <v>0</v>
      </c>
      <c r="T289" s="9">
        <v>834918.55975899391</v>
      </c>
      <c r="U289" s="9">
        <v>1901619.7514020142</v>
      </c>
      <c r="V289" s="9">
        <v>44793.350707978789</v>
      </c>
      <c r="W289" s="9">
        <v>1901619.7514020142</v>
      </c>
      <c r="X289" s="9">
        <v>0</v>
      </c>
      <c r="Y289" s="9">
        <v>729225544.72425652</v>
      </c>
      <c r="Z289" s="9">
        <v>728651238.19790542</v>
      </c>
      <c r="AA289" s="9">
        <v>729486156.75766444</v>
      </c>
      <c r="AB289" s="9">
        <v>730552857.94930744</v>
      </c>
      <c r="AC289" s="9">
        <v>728696031.54861343</v>
      </c>
      <c r="AD289" s="9">
        <v>730552857.94930744</v>
      </c>
      <c r="AE289" s="9">
        <v>728651238.19790542</v>
      </c>
      <c r="AF289" s="9">
        <v>4230483629.611773</v>
      </c>
      <c r="AG289" s="9">
        <v>0</v>
      </c>
      <c r="AK289" s="4">
        <v>9.9</v>
      </c>
    </row>
    <row r="290" spans="1:37" x14ac:dyDescent="0.25">
      <c r="A290" s="36" t="s">
        <v>2063</v>
      </c>
      <c r="B290" s="36" t="s">
        <v>2064</v>
      </c>
      <c r="C290" s="37">
        <v>44741</v>
      </c>
      <c r="D290" s="38">
        <v>44741</v>
      </c>
      <c r="E290" s="36">
        <v>99.9</v>
      </c>
      <c r="F290" s="36" t="s">
        <v>21</v>
      </c>
      <c r="G290" s="36" t="s">
        <v>1668</v>
      </c>
      <c r="H290" s="36" t="s">
        <v>2065</v>
      </c>
      <c r="I290" s="39">
        <v>45863</v>
      </c>
      <c r="J290" s="39">
        <v>45863</v>
      </c>
      <c r="K290" s="36" t="s">
        <v>16</v>
      </c>
      <c r="L290" s="36" t="s">
        <v>16</v>
      </c>
      <c r="M290" s="36" t="s">
        <v>221</v>
      </c>
      <c r="N290" s="36" t="s">
        <v>16</v>
      </c>
      <c r="O290" s="48">
        <v>0</v>
      </c>
      <c r="P290" s="36">
        <v>-22.361170000000001</v>
      </c>
      <c r="Q290" s="41">
        <v>0</v>
      </c>
      <c r="R290" s="41">
        <v>513690.98958057474</v>
      </c>
      <c r="S290" s="41">
        <v>0</v>
      </c>
      <c r="T290" s="41">
        <v>746796.56507960113</v>
      </c>
      <c r="U290" s="41">
        <v>1700912.1211109257</v>
      </c>
      <c r="V290" s="41">
        <v>469168.27977677248</v>
      </c>
      <c r="W290" s="41">
        <v>1700912.1211109257</v>
      </c>
      <c r="X290" s="41">
        <v>0</v>
      </c>
      <c r="Y290" s="41">
        <v>729164929.18748605</v>
      </c>
      <c r="Z290" s="41">
        <v>728651238.19790542</v>
      </c>
      <c r="AA290" s="41">
        <v>729398034.76298499</v>
      </c>
      <c r="AB290" s="41">
        <v>730352150.31901634</v>
      </c>
      <c r="AC290" s="41">
        <v>729120406.47768223</v>
      </c>
      <c r="AD290" s="41">
        <v>730352150.31901634</v>
      </c>
      <c r="AE290" s="41">
        <v>728651238.19790542</v>
      </c>
      <c r="AF290" s="41">
        <v>4230458205.5639548</v>
      </c>
      <c r="AG290" s="41">
        <v>2</v>
      </c>
    </row>
    <row r="291" spans="1:37" x14ac:dyDescent="0.25">
      <c r="A291" s="4" t="s">
        <v>2066</v>
      </c>
      <c r="B291" s="4" t="s">
        <v>2064</v>
      </c>
      <c r="C291" s="5">
        <v>44741</v>
      </c>
      <c r="D291" s="6">
        <v>44741</v>
      </c>
      <c r="E291" s="4">
        <v>99.9</v>
      </c>
      <c r="F291" s="4" t="s">
        <v>21</v>
      </c>
      <c r="G291" s="4" t="s">
        <v>1665</v>
      </c>
      <c r="H291" s="4" t="s">
        <v>2065</v>
      </c>
      <c r="I291" s="7">
        <v>45863</v>
      </c>
      <c r="J291" s="7">
        <v>45863</v>
      </c>
      <c r="K291" s="4" t="s">
        <v>16</v>
      </c>
      <c r="L291" s="4" t="s">
        <v>16</v>
      </c>
      <c r="M291" s="4" t="s">
        <v>221</v>
      </c>
      <c r="N291" s="4" t="s">
        <v>16</v>
      </c>
      <c r="O291" s="47">
        <v>0</v>
      </c>
      <c r="P291" s="4">
        <v>-21.629180000000002</v>
      </c>
      <c r="Q291" s="9">
        <v>0</v>
      </c>
      <c r="R291" s="9">
        <v>513690.98958057474</v>
      </c>
      <c r="S291" s="9">
        <v>0</v>
      </c>
      <c r="T291" s="9">
        <v>746796.56507960113</v>
      </c>
      <c r="U291" s="9">
        <v>1700912.1211109257</v>
      </c>
      <c r="V291" s="9">
        <v>230777.90704647388</v>
      </c>
      <c r="W291" s="9">
        <v>1700912.1211109257</v>
      </c>
      <c r="X291" s="9">
        <v>0</v>
      </c>
      <c r="Y291" s="9">
        <v>729164929.18748605</v>
      </c>
      <c r="Z291" s="9">
        <v>728651238.19790542</v>
      </c>
      <c r="AA291" s="9">
        <v>729398034.76298499</v>
      </c>
      <c r="AB291" s="9">
        <v>730352150.31901634</v>
      </c>
      <c r="AC291" s="9">
        <v>728882016.10495186</v>
      </c>
      <c r="AD291" s="9">
        <v>730352150.31901634</v>
      </c>
      <c r="AE291" s="9">
        <v>728651238.19790542</v>
      </c>
      <c r="AF291" s="9">
        <v>4230219815.1912246</v>
      </c>
      <c r="AG291" s="9">
        <v>2</v>
      </c>
    </row>
    <row r="292" spans="1:37" x14ac:dyDescent="0.25">
      <c r="A292" s="36" t="s">
        <v>1904</v>
      </c>
      <c r="B292" s="36" t="s">
        <v>1905</v>
      </c>
      <c r="C292" s="37">
        <v>44792.425000000003</v>
      </c>
      <c r="D292" s="38">
        <v>44792.425000000003</v>
      </c>
      <c r="E292" s="36">
        <v>19.899999999999999</v>
      </c>
      <c r="F292" s="36" t="s">
        <v>21</v>
      </c>
      <c r="G292" s="36" t="s">
        <v>1906</v>
      </c>
      <c r="H292" s="36" t="s">
        <v>1907</v>
      </c>
      <c r="I292" s="39">
        <v>46020</v>
      </c>
      <c r="J292" s="39">
        <v>46020</v>
      </c>
      <c r="K292" s="36" t="s">
        <v>16</v>
      </c>
      <c r="L292" s="36" t="s">
        <v>16</v>
      </c>
      <c r="M292" s="36" t="s">
        <v>221</v>
      </c>
      <c r="N292" s="36" t="s">
        <v>16</v>
      </c>
      <c r="O292" s="48">
        <v>0</v>
      </c>
      <c r="P292" s="36">
        <v>0.22586000000000001</v>
      </c>
      <c r="Q292" s="41">
        <v>0</v>
      </c>
      <c r="R292" s="41">
        <v>513690.98958057474</v>
      </c>
      <c r="S292" s="41">
        <v>0</v>
      </c>
      <c r="T292" s="41">
        <v>746796.56507960113</v>
      </c>
      <c r="U292" s="41">
        <v>1700912.1211109257</v>
      </c>
      <c r="V292" s="41">
        <v>-86808.819201509279</v>
      </c>
      <c r="W292" s="41">
        <v>1700912.1211109257</v>
      </c>
      <c r="X292" s="41">
        <v>0</v>
      </c>
      <c r="Y292" s="41">
        <v>729164929.18748605</v>
      </c>
      <c r="Z292" s="41">
        <v>728651238.19790542</v>
      </c>
      <c r="AA292" s="41">
        <v>729398034.76298499</v>
      </c>
      <c r="AB292" s="41">
        <v>730352150.31901634</v>
      </c>
      <c r="AC292" s="41">
        <v>728564429.37870395</v>
      </c>
      <c r="AD292" s="41">
        <v>730352150.31901634</v>
      </c>
      <c r="AE292" s="41">
        <v>728651238.19790542</v>
      </c>
      <c r="AF292" s="41">
        <v>4229902228.4649768</v>
      </c>
      <c r="AG292" s="41">
        <v>2</v>
      </c>
    </row>
    <row r="293" spans="1:37" x14ac:dyDescent="0.25">
      <c r="A293" s="4" t="s">
        <v>1908</v>
      </c>
      <c r="B293" s="4" t="s">
        <v>1905</v>
      </c>
      <c r="C293" s="5">
        <v>44792.425000000003</v>
      </c>
      <c r="D293" s="6">
        <v>44792.425000000003</v>
      </c>
      <c r="E293" s="4">
        <v>19.899999999999999</v>
      </c>
      <c r="F293" s="4" t="s">
        <v>21</v>
      </c>
      <c r="G293" s="4" t="s">
        <v>1848</v>
      </c>
      <c r="H293" s="4" t="s">
        <v>1907</v>
      </c>
      <c r="I293" s="7">
        <v>46020</v>
      </c>
      <c r="J293" s="7">
        <v>46020</v>
      </c>
      <c r="K293" s="4" t="s">
        <v>16</v>
      </c>
      <c r="L293" s="4" t="s">
        <v>16</v>
      </c>
      <c r="M293" s="4" t="s">
        <v>221</v>
      </c>
      <c r="N293" s="4" t="s">
        <v>16</v>
      </c>
      <c r="O293" s="47">
        <v>0</v>
      </c>
      <c r="P293" s="4">
        <v>0.15984000000000001</v>
      </c>
      <c r="Q293" s="9">
        <v>0</v>
      </c>
      <c r="R293" s="9">
        <v>513690.98958057474</v>
      </c>
      <c r="S293" s="9">
        <v>0</v>
      </c>
      <c r="T293" s="9">
        <v>746796.56507960113</v>
      </c>
      <c r="U293" s="9">
        <v>1700912.1211109257</v>
      </c>
      <c r="V293" s="9">
        <v>-92150.900383140615</v>
      </c>
      <c r="W293" s="9">
        <v>1700912.1211109257</v>
      </c>
      <c r="X293" s="9">
        <v>0</v>
      </c>
      <c r="Y293" s="9">
        <v>729164929.18748605</v>
      </c>
      <c r="Z293" s="9">
        <v>728651238.19790542</v>
      </c>
      <c r="AA293" s="9">
        <v>729398034.76298499</v>
      </c>
      <c r="AB293" s="9">
        <v>730352150.31901634</v>
      </c>
      <c r="AC293" s="9">
        <v>728559087.29752231</v>
      </c>
      <c r="AD293" s="9">
        <v>730352150.31901634</v>
      </c>
      <c r="AE293" s="9">
        <v>728651238.19790542</v>
      </c>
      <c r="AF293" s="9">
        <v>4229896886.3837948</v>
      </c>
      <c r="AG293" s="9">
        <v>2</v>
      </c>
    </row>
    <row r="294" spans="1:37" x14ac:dyDescent="0.25">
      <c r="A294" s="36" t="s">
        <v>1836</v>
      </c>
      <c r="B294" s="36" t="s">
        <v>1837</v>
      </c>
      <c r="C294" s="37">
        <v>44770.754861111112</v>
      </c>
      <c r="D294" s="38">
        <v>44770.754861111112</v>
      </c>
      <c r="E294" s="36">
        <v>19.899999999999999</v>
      </c>
      <c r="F294" s="36" t="s">
        <v>21</v>
      </c>
      <c r="G294" s="36" t="s">
        <v>1797</v>
      </c>
      <c r="H294" s="36" t="s">
        <v>1838</v>
      </c>
      <c r="I294" s="39">
        <v>46022</v>
      </c>
      <c r="J294" s="39">
        <v>46022</v>
      </c>
      <c r="K294" s="36" t="s">
        <v>16</v>
      </c>
      <c r="L294" s="36" t="s">
        <v>16</v>
      </c>
      <c r="M294" s="36" t="s">
        <v>221</v>
      </c>
      <c r="N294" s="36" t="s">
        <v>16</v>
      </c>
      <c r="O294" s="48">
        <v>0</v>
      </c>
      <c r="P294" s="36">
        <v>-0.5</v>
      </c>
      <c r="Q294" s="41">
        <v>0</v>
      </c>
      <c r="R294" s="41">
        <v>459473.15704881458</v>
      </c>
      <c r="S294" s="41">
        <v>0</v>
      </c>
      <c r="T294" s="41">
        <v>667975.46071520681</v>
      </c>
      <c r="U294" s="41">
        <v>1521388.3015303449</v>
      </c>
      <c r="V294" s="41">
        <v>-170558.23910888439</v>
      </c>
      <c r="W294" s="41">
        <v>1521388.3015303449</v>
      </c>
      <c r="X294" s="41">
        <v>0</v>
      </c>
      <c r="Y294" s="41">
        <v>729110711.35495424</v>
      </c>
      <c r="Z294" s="41">
        <v>728651238.19790542</v>
      </c>
      <c r="AA294" s="41">
        <v>729319213.6586206</v>
      </c>
      <c r="AB294" s="41">
        <v>730172626.49943578</v>
      </c>
      <c r="AC294" s="41">
        <v>728480679.9587965</v>
      </c>
      <c r="AD294" s="41">
        <v>730172626.49943578</v>
      </c>
      <c r="AE294" s="41">
        <v>728651238.19790542</v>
      </c>
      <c r="AF294" s="41">
        <v>4229416154.3788018</v>
      </c>
      <c r="AG294" s="41">
        <v>2</v>
      </c>
    </row>
    <row r="295" spans="1:37" x14ac:dyDescent="0.25">
      <c r="A295" s="4" t="s">
        <v>2019</v>
      </c>
      <c r="B295" s="4" t="s">
        <v>2020</v>
      </c>
      <c r="C295" s="5">
        <v>44781.82708333333</v>
      </c>
      <c r="D295" s="6">
        <v>44781.82708333333</v>
      </c>
      <c r="E295" s="4">
        <v>19.899999999999999</v>
      </c>
      <c r="F295" s="4" t="s">
        <v>21</v>
      </c>
      <c r="G295" s="4" t="s">
        <v>1906</v>
      </c>
      <c r="H295" s="4" t="s">
        <v>2021</v>
      </c>
      <c r="I295" s="7">
        <v>46022</v>
      </c>
      <c r="J295" s="7">
        <v>46022</v>
      </c>
      <c r="K295" s="4" t="s">
        <v>16</v>
      </c>
      <c r="L295" s="4" t="s">
        <v>16</v>
      </c>
      <c r="M295" s="4" t="s">
        <v>221</v>
      </c>
      <c r="N295" s="4" t="s">
        <v>16</v>
      </c>
      <c r="O295" s="47">
        <v>0</v>
      </c>
      <c r="P295" s="4">
        <v>-1.36</v>
      </c>
      <c r="Q295" s="9">
        <v>0</v>
      </c>
      <c r="R295" s="9">
        <v>367600.87577229866</v>
      </c>
      <c r="S295" s="9">
        <v>0</v>
      </c>
      <c r="T295" s="9">
        <v>534412.86087410641</v>
      </c>
      <c r="U295" s="9">
        <v>1217184.6460507561</v>
      </c>
      <c r="V295" s="9">
        <v>-43617.543368546067</v>
      </c>
      <c r="W295" s="9">
        <v>1217184.6460507561</v>
      </c>
      <c r="X295" s="9">
        <v>0</v>
      </c>
      <c r="Y295" s="9">
        <v>729018839.07367778</v>
      </c>
      <c r="Z295" s="9">
        <v>728651238.19790542</v>
      </c>
      <c r="AA295" s="9">
        <v>729185651.05877948</v>
      </c>
      <c r="AB295" s="9">
        <v>729868422.84395623</v>
      </c>
      <c r="AC295" s="9">
        <v>728607620.65453684</v>
      </c>
      <c r="AD295" s="9">
        <v>729868422.84395623</v>
      </c>
      <c r="AE295" s="9">
        <v>728651238.19790542</v>
      </c>
      <c r="AF295" s="9">
        <v>4228861354.7102051</v>
      </c>
      <c r="AG295" s="9">
        <v>2</v>
      </c>
    </row>
    <row r="296" spans="1:37" x14ac:dyDescent="0.25">
      <c r="A296" s="36" t="s">
        <v>2022</v>
      </c>
      <c r="B296" s="36" t="s">
        <v>2020</v>
      </c>
      <c r="C296" s="37">
        <v>44781.82708333333</v>
      </c>
      <c r="D296" s="38">
        <v>44781.82708333333</v>
      </c>
      <c r="E296" s="36">
        <v>19.899999999999999</v>
      </c>
      <c r="F296" s="36" t="s">
        <v>21</v>
      </c>
      <c r="G296" s="36" t="s">
        <v>1848</v>
      </c>
      <c r="H296" s="36" t="s">
        <v>2021</v>
      </c>
      <c r="I296" s="39">
        <v>46022</v>
      </c>
      <c r="J296" s="39">
        <v>46022</v>
      </c>
      <c r="K296" s="36" t="s">
        <v>16</v>
      </c>
      <c r="L296" s="36" t="s">
        <v>16</v>
      </c>
      <c r="M296" s="36" t="s">
        <v>221</v>
      </c>
      <c r="N296" s="36" t="s">
        <v>16</v>
      </c>
      <c r="O296" s="48">
        <v>0</v>
      </c>
      <c r="P296" s="36">
        <v>-1.34</v>
      </c>
      <c r="Q296" s="41">
        <v>0</v>
      </c>
      <c r="R296" s="41">
        <v>459473.15704881458</v>
      </c>
      <c r="S296" s="41">
        <v>0</v>
      </c>
      <c r="T296" s="41">
        <v>667975.46071520681</v>
      </c>
      <c r="U296" s="41">
        <v>1521388.3015303449</v>
      </c>
      <c r="V296" s="41">
        <v>-160455.48626968218</v>
      </c>
      <c r="W296" s="41">
        <v>1521388.3015303449</v>
      </c>
      <c r="X296" s="41">
        <v>0</v>
      </c>
      <c r="Y296" s="41">
        <v>729110711.35495424</v>
      </c>
      <c r="Z296" s="41">
        <v>728651238.19790542</v>
      </c>
      <c r="AA296" s="41">
        <v>729319213.6586206</v>
      </c>
      <c r="AB296" s="41">
        <v>730172626.49943578</v>
      </c>
      <c r="AC296" s="41">
        <v>728490782.71163571</v>
      </c>
      <c r="AD296" s="41">
        <v>730172626.49943578</v>
      </c>
      <c r="AE296" s="41">
        <v>728651238.19790542</v>
      </c>
      <c r="AF296" s="41">
        <v>4229426257.1316409</v>
      </c>
      <c r="AG296" s="41">
        <v>2</v>
      </c>
    </row>
    <row r="297" spans="1:37" x14ac:dyDescent="0.25">
      <c r="A297" s="4" t="s">
        <v>2006</v>
      </c>
      <c r="B297" s="4" t="s">
        <v>2007</v>
      </c>
      <c r="C297" s="5">
        <v>44781.75277777778</v>
      </c>
      <c r="D297" s="6">
        <v>44781.75277777778</v>
      </c>
      <c r="E297" s="4">
        <v>9.9</v>
      </c>
      <c r="F297" s="4" t="s">
        <v>21</v>
      </c>
      <c r="G297" s="4" t="s">
        <v>1906</v>
      </c>
      <c r="H297" s="4" t="s">
        <v>2008</v>
      </c>
      <c r="I297" s="7">
        <v>45869</v>
      </c>
      <c r="J297" s="7">
        <v>45869</v>
      </c>
      <c r="K297" s="4" t="s">
        <v>16</v>
      </c>
      <c r="L297" s="4" t="s">
        <v>16</v>
      </c>
      <c r="M297" s="4" t="s">
        <v>221</v>
      </c>
      <c r="N297" s="4" t="s">
        <v>16</v>
      </c>
      <c r="O297" s="47">
        <v>0</v>
      </c>
      <c r="P297" s="4">
        <v>-0.4</v>
      </c>
      <c r="Q297" s="9">
        <v>0</v>
      </c>
      <c r="R297" s="9">
        <v>459473.15704881446</v>
      </c>
      <c r="S297" s="9">
        <v>0</v>
      </c>
      <c r="T297" s="9">
        <v>667975.46071520681</v>
      </c>
      <c r="U297" s="9">
        <v>1521388.3015303453</v>
      </c>
      <c r="V297" s="9">
        <v>-28530.619727591133</v>
      </c>
      <c r="W297" s="9">
        <v>1521388.3015303453</v>
      </c>
      <c r="X297" s="9">
        <v>0</v>
      </c>
      <c r="Y297" s="9">
        <v>729110711.35495424</v>
      </c>
      <c r="Z297" s="9">
        <v>728651238.19790542</v>
      </c>
      <c r="AA297" s="9">
        <v>729319213.6586206</v>
      </c>
      <c r="AB297" s="9">
        <v>730172626.49943578</v>
      </c>
      <c r="AC297" s="9">
        <v>728622707.57817781</v>
      </c>
      <c r="AD297" s="9">
        <v>730172626.49943578</v>
      </c>
      <c r="AE297" s="9">
        <v>728651238.19790542</v>
      </c>
      <c r="AF297" s="9">
        <v>4229558181.9981833</v>
      </c>
      <c r="AG297" s="9">
        <v>2</v>
      </c>
    </row>
    <row r="298" spans="1:37" x14ac:dyDescent="0.25">
      <c r="A298" s="36" t="s">
        <v>1839</v>
      </c>
      <c r="B298" s="36" t="s">
        <v>1840</v>
      </c>
      <c r="C298" s="37">
        <v>44769.670138888891</v>
      </c>
      <c r="D298" s="38">
        <v>44769.670138888891</v>
      </c>
      <c r="E298" s="36">
        <v>9.9</v>
      </c>
      <c r="F298" s="36" t="s">
        <v>21</v>
      </c>
      <c r="G298" s="36" t="s">
        <v>1791</v>
      </c>
      <c r="H298" s="36" t="s">
        <v>1841</v>
      </c>
      <c r="I298" s="39">
        <v>46022</v>
      </c>
      <c r="J298" s="39">
        <v>46022</v>
      </c>
      <c r="K298" s="36" t="s">
        <v>16</v>
      </c>
      <c r="L298" s="36" t="s">
        <v>16</v>
      </c>
      <c r="M298" s="36" t="s">
        <v>221</v>
      </c>
      <c r="N298" s="36" t="s">
        <v>16</v>
      </c>
      <c r="O298" s="48">
        <v>0</v>
      </c>
      <c r="P298" s="36">
        <v>-1.77</v>
      </c>
      <c r="Q298" s="41">
        <v>0</v>
      </c>
      <c r="R298" s="41">
        <v>410977.77911342983</v>
      </c>
      <c r="S298" s="41">
        <v>0</v>
      </c>
      <c r="T298" s="41">
        <v>597473.57845725107</v>
      </c>
      <c r="U298" s="41">
        <v>1360812.4342847455</v>
      </c>
      <c r="V298" s="41">
        <v>-490041.80667310738</v>
      </c>
      <c r="W298" s="41">
        <v>1360812.4342847455</v>
      </c>
      <c r="X298" s="41">
        <v>0</v>
      </c>
      <c r="Y298" s="41">
        <v>729062215.97701883</v>
      </c>
      <c r="Z298" s="41">
        <v>728651238.19790542</v>
      </c>
      <c r="AA298" s="41">
        <v>729248711.77636266</v>
      </c>
      <c r="AB298" s="41">
        <v>730012050.63219011</v>
      </c>
      <c r="AC298" s="41">
        <v>728161196.39123237</v>
      </c>
      <c r="AD298" s="41">
        <v>730012050.63219011</v>
      </c>
      <c r="AE298" s="41">
        <v>728651238.19790542</v>
      </c>
      <c r="AF298" s="41">
        <v>4228736809.7501764</v>
      </c>
      <c r="AG298" s="41">
        <v>2</v>
      </c>
    </row>
    <row r="299" spans="1:37" x14ac:dyDescent="0.25">
      <c r="A299" s="4" t="s">
        <v>1842</v>
      </c>
      <c r="B299" s="4" t="s">
        <v>1840</v>
      </c>
      <c r="C299" s="5">
        <v>44769.670138888891</v>
      </c>
      <c r="D299" s="6">
        <v>44769.670138888891</v>
      </c>
      <c r="E299" s="4">
        <v>9.9</v>
      </c>
      <c r="F299" s="4" t="s">
        <v>21</v>
      </c>
      <c r="G299" s="4" t="s">
        <v>1843</v>
      </c>
      <c r="H299" s="4" t="s">
        <v>1841</v>
      </c>
      <c r="I299" s="7">
        <v>46022</v>
      </c>
      <c r="J299" s="7">
        <v>46022</v>
      </c>
      <c r="K299" s="4" t="s">
        <v>16</v>
      </c>
      <c r="L299" s="4" t="s">
        <v>16</v>
      </c>
      <c r="M299" s="4" t="s">
        <v>221</v>
      </c>
      <c r="N299" s="4" t="s">
        <v>16</v>
      </c>
      <c r="O299" s="47">
        <v>0</v>
      </c>
      <c r="P299" s="4">
        <v>-1.74</v>
      </c>
      <c r="Q299" s="9">
        <v>0</v>
      </c>
      <c r="R299" s="9">
        <v>410977.77911342983</v>
      </c>
      <c r="S299" s="9">
        <v>0</v>
      </c>
      <c r="T299" s="9">
        <v>597473.57845725107</v>
      </c>
      <c r="U299" s="9">
        <v>1360812.4342847455</v>
      </c>
      <c r="V299" s="9">
        <v>-504145.75851288607</v>
      </c>
      <c r="W299" s="9">
        <v>1360812.4342847455</v>
      </c>
      <c r="X299" s="9">
        <v>0</v>
      </c>
      <c r="Y299" s="9">
        <v>729062215.97701883</v>
      </c>
      <c r="Z299" s="9">
        <v>728651238.19790542</v>
      </c>
      <c r="AA299" s="9">
        <v>729248711.77636266</v>
      </c>
      <c r="AB299" s="9">
        <v>730012050.63219011</v>
      </c>
      <c r="AC299" s="9">
        <v>728147092.43939257</v>
      </c>
      <c r="AD299" s="9">
        <v>730012050.63219011</v>
      </c>
      <c r="AE299" s="9">
        <v>728651238.19790542</v>
      </c>
      <c r="AF299" s="9">
        <v>4228722705.7983365</v>
      </c>
      <c r="AG299" s="9">
        <v>2</v>
      </c>
    </row>
    <row r="300" spans="1:37" x14ac:dyDescent="0.25">
      <c r="A300" s="36" t="s">
        <v>2013</v>
      </c>
      <c r="B300" s="36" t="s">
        <v>2014</v>
      </c>
      <c r="C300" s="37">
        <v>44795.759722222225</v>
      </c>
      <c r="D300" s="38">
        <v>44795.759722222225</v>
      </c>
      <c r="E300" s="36">
        <v>9.9</v>
      </c>
      <c r="F300" s="36" t="s">
        <v>21</v>
      </c>
      <c r="G300" s="36" t="s">
        <v>1829</v>
      </c>
      <c r="H300" s="36" t="s">
        <v>2015</v>
      </c>
      <c r="I300" s="39">
        <v>45657</v>
      </c>
      <c r="J300" s="39">
        <v>45657</v>
      </c>
      <c r="K300" s="36" t="s">
        <v>16</v>
      </c>
      <c r="L300" s="36" t="s">
        <v>16</v>
      </c>
      <c r="M300" s="36" t="s">
        <v>221</v>
      </c>
      <c r="N300" s="36" t="s">
        <v>16</v>
      </c>
      <c r="O300" s="48">
        <v>0</v>
      </c>
      <c r="P300" s="36">
        <v>0</v>
      </c>
      <c r="Q300" s="41">
        <v>0</v>
      </c>
      <c r="R300" s="41">
        <v>367600.87577229866</v>
      </c>
      <c r="S300" s="41">
        <v>0</v>
      </c>
      <c r="T300" s="41">
        <v>534412.86087410641</v>
      </c>
      <c r="U300" s="41">
        <v>1217184.6460507561</v>
      </c>
      <c r="V300" s="41">
        <v>-241126.48432698409</v>
      </c>
      <c r="W300" s="41">
        <v>1217184.6460507561</v>
      </c>
      <c r="X300" s="41">
        <v>0</v>
      </c>
      <c r="Y300" s="41">
        <v>729018839.07367778</v>
      </c>
      <c r="Z300" s="41">
        <v>728651238.19790542</v>
      </c>
      <c r="AA300" s="41">
        <v>729185651.05877948</v>
      </c>
      <c r="AB300" s="41">
        <v>729868422.84395623</v>
      </c>
      <c r="AC300" s="41">
        <v>728410111.71357846</v>
      </c>
      <c r="AD300" s="41">
        <v>729868422.84395623</v>
      </c>
      <c r="AE300" s="41">
        <v>728651238.19790542</v>
      </c>
      <c r="AF300" s="41">
        <v>4228663845.7692461</v>
      </c>
      <c r="AG300" s="41">
        <v>1</v>
      </c>
    </row>
    <row r="301" spans="1:37" x14ac:dyDescent="0.25">
      <c r="A301" s="4" t="s">
        <v>2036</v>
      </c>
      <c r="B301" s="4" t="s">
        <v>2037</v>
      </c>
      <c r="C301" s="5">
        <v>44795.488194444442</v>
      </c>
      <c r="D301" s="6">
        <v>44795.488194444442</v>
      </c>
      <c r="E301" s="4">
        <v>9.9</v>
      </c>
      <c r="F301" s="4" t="s">
        <v>21</v>
      </c>
      <c r="G301" s="4" t="s">
        <v>2038</v>
      </c>
      <c r="H301" s="4" t="s">
        <v>2039</v>
      </c>
      <c r="I301" s="7">
        <v>45657</v>
      </c>
      <c r="J301" s="7">
        <v>45657</v>
      </c>
      <c r="K301" s="4" t="s">
        <v>16</v>
      </c>
      <c r="L301" s="4" t="s">
        <v>16</v>
      </c>
      <c r="M301" s="4" t="s">
        <v>221</v>
      </c>
      <c r="N301" s="4" t="s">
        <v>16</v>
      </c>
      <c r="O301" s="47">
        <v>0</v>
      </c>
      <c r="P301" s="4">
        <v>1.1200000000000001</v>
      </c>
      <c r="Q301" s="9">
        <v>0</v>
      </c>
      <c r="R301" s="9">
        <v>410977.77911342977</v>
      </c>
      <c r="S301" s="9">
        <v>0</v>
      </c>
      <c r="T301" s="9">
        <v>597473.57845725096</v>
      </c>
      <c r="U301" s="9">
        <v>1360812.4342847452</v>
      </c>
      <c r="V301" s="9">
        <v>-59130.818088271772</v>
      </c>
      <c r="W301" s="9">
        <v>1360812.4342847452</v>
      </c>
      <c r="X301" s="9">
        <v>0</v>
      </c>
      <c r="Y301" s="9">
        <v>729062215.97701883</v>
      </c>
      <c r="Z301" s="9">
        <v>728651238.19790542</v>
      </c>
      <c r="AA301" s="9">
        <v>729248711.77636266</v>
      </c>
      <c r="AB301" s="9">
        <v>730012050.63219011</v>
      </c>
      <c r="AC301" s="9">
        <v>728592107.37981713</v>
      </c>
      <c r="AD301" s="9">
        <v>730012050.63219011</v>
      </c>
      <c r="AE301" s="9">
        <v>728651238.19790542</v>
      </c>
      <c r="AF301" s="9">
        <v>4229167720.7387609</v>
      </c>
      <c r="AG301" s="9">
        <v>1</v>
      </c>
    </row>
    <row r="302" spans="1:37" x14ac:dyDescent="0.25">
      <c r="A302" s="36" t="s">
        <v>2040</v>
      </c>
      <c r="B302" s="36" t="s">
        <v>2037</v>
      </c>
      <c r="C302" s="37">
        <v>44795.488194444442</v>
      </c>
      <c r="D302" s="38">
        <v>44795.488194444442</v>
      </c>
      <c r="E302" s="36">
        <v>9.9</v>
      </c>
      <c r="F302" s="36" t="s">
        <v>21</v>
      </c>
      <c r="G302" s="36" t="s">
        <v>2041</v>
      </c>
      <c r="H302" s="36" t="s">
        <v>2039</v>
      </c>
      <c r="I302" s="39">
        <v>45657</v>
      </c>
      <c r="J302" s="39">
        <v>45657</v>
      </c>
      <c r="K302" s="36" t="s">
        <v>16</v>
      </c>
      <c r="L302" s="36" t="s">
        <v>16</v>
      </c>
      <c r="M302" s="36" t="s">
        <v>221</v>
      </c>
      <c r="N302" s="36" t="s">
        <v>16</v>
      </c>
      <c r="O302" s="48">
        <v>0</v>
      </c>
      <c r="P302" s="36">
        <v>1.21</v>
      </c>
      <c r="Q302" s="41">
        <v>0</v>
      </c>
      <c r="R302" s="41">
        <v>459473.15704881464</v>
      </c>
      <c r="S302" s="41">
        <v>0</v>
      </c>
      <c r="T302" s="41">
        <v>667975.46071520657</v>
      </c>
      <c r="U302" s="41">
        <v>1521388.3015303449</v>
      </c>
      <c r="V302" s="41">
        <v>286694.87557949958</v>
      </c>
      <c r="W302" s="41">
        <v>1521388.3015303449</v>
      </c>
      <c r="X302" s="41">
        <v>0</v>
      </c>
      <c r="Y302" s="41">
        <v>729110711.35495424</v>
      </c>
      <c r="Z302" s="41">
        <v>728651238.19790542</v>
      </c>
      <c r="AA302" s="41">
        <v>729319213.6586206</v>
      </c>
      <c r="AB302" s="41">
        <v>730172626.49943578</v>
      </c>
      <c r="AC302" s="41">
        <v>728937933.0734849</v>
      </c>
      <c r="AD302" s="41">
        <v>730172626.49943578</v>
      </c>
      <c r="AE302" s="41">
        <v>728651238.19790542</v>
      </c>
      <c r="AF302" s="41">
        <v>4229873407.4934902</v>
      </c>
      <c r="AG302" s="41">
        <v>1</v>
      </c>
    </row>
    <row r="303" spans="1:37" x14ac:dyDescent="0.25">
      <c r="A303" s="4" t="s">
        <v>1859</v>
      </c>
      <c r="B303" s="4" t="s">
        <v>1860</v>
      </c>
      <c r="C303" s="5">
        <v>44775.525694444441</v>
      </c>
      <c r="D303" s="6">
        <v>44775.525694444441</v>
      </c>
      <c r="E303" s="4">
        <v>9.9</v>
      </c>
      <c r="F303" s="4" t="s">
        <v>21</v>
      </c>
      <c r="G303" s="4" t="s">
        <v>1835</v>
      </c>
      <c r="H303" s="4" t="s">
        <v>1861</v>
      </c>
      <c r="I303" s="7">
        <v>46022</v>
      </c>
      <c r="J303" s="7">
        <v>46022</v>
      </c>
      <c r="K303" s="4" t="s">
        <v>16</v>
      </c>
      <c r="L303" s="4" t="s">
        <v>16</v>
      </c>
      <c r="M303" s="4" t="s">
        <v>221</v>
      </c>
      <c r="N303" s="4" t="s">
        <v>16</v>
      </c>
      <c r="O303" s="47">
        <v>0</v>
      </c>
      <c r="P303" s="4">
        <v>-0.94</v>
      </c>
      <c r="Q303" s="9">
        <v>0</v>
      </c>
      <c r="R303" s="9">
        <v>459473.15704881464</v>
      </c>
      <c r="S303" s="9">
        <v>0</v>
      </c>
      <c r="T303" s="9">
        <v>667975.46071520657</v>
      </c>
      <c r="U303" s="9">
        <v>1521388.3015303449</v>
      </c>
      <c r="V303" s="9">
        <v>287889.43756108073</v>
      </c>
      <c r="W303" s="9">
        <v>1521388.3015303449</v>
      </c>
      <c r="X303" s="9">
        <v>0</v>
      </c>
      <c r="Y303" s="9">
        <v>729110711.35495424</v>
      </c>
      <c r="Z303" s="9">
        <v>728651238.19790542</v>
      </c>
      <c r="AA303" s="9">
        <v>729319213.6586206</v>
      </c>
      <c r="AB303" s="9">
        <v>730172626.49943578</v>
      </c>
      <c r="AC303" s="9">
        <v>728939127.63546646</v>
      </c>
      <c r="AD303" s="9">
        <v>730172626.49943578</v>
      </c>
      <c r="AE303" s="9">
        <v>728651238.19790542</v>
      </c>
      <c r="AF303" s="9">
        <v>4229874602.0554719</v>
      </c>
      <c r="AG303" s="9">
        <v>2</v>
      </c>
    </row>
    <row r="304" spans="1:37" x14ac:dyDescent="0.25">
      <c r="A304" s="36" t="s">
        <v>1862</v>
      </c>
      <c r="B304" s="36" t="s">
        <v>1860</v>
      </c>
      <c r="C304" s="37">
        <v>44775.525694444441</v>
      </c>
      <c r="D304" s="38">
        <v>44775.525694444441</v>
      </c>
      <c r="E304" s="36">
        <v>9.9</v>
      </c>
      <c r="F304" s="36" t="s">
        <v>21</v>
      </c>
      <c r="G304" s="36" t="s">
        <v>1832</v>
      </c>
      <c r="H304" s="36" t="s">
        <v>1861</v>
      </c>
      <c r="I304" s="39">
        <v>46022</v>
      </c>
      <c r="J304" s="39">
        <v>46022</v>
      </c>
      <c r="K304" s="36" t="s">
        <v>16</v>
      </c>
      <c r="L304" s="36" t="s">
        <v>16</v>
      </c>
      <c r="M304" s="36" t="s">
        <v>221</v>
      </c>
      <c r="N304" s="36" t="s">
        <v>16</v>
      </c>
      <c r="O304" s="48">
        <v>0</v>
      </c>
      <c r="P304" s="36">
        <v>-0.94</v>
      </c>
      <c r="Q304" s="41">
        <v>0</v>
      </c>
      <c r="R304" s="41">
        <v>328802.21446538338</v>
      </c>
      <c r="S304" s="41">
        <v>0</v>
      </c>
      <c r="T304" s="41">
        <v>478007.92564768018</v>
      </c>
      <c r="U304" s="41">
        <v>1088716.1413691917</v>
      </c>
      <c r="V304" s="41">
        <v>-157409.67304005008</v>
      </c>
      <c r="W304" s="41">
        <v>1088716.1413691917</v>
      </c>
      <c r="X304" s="41">
        <v>0</v>
      </c>
      <c r="Y304" s="41">
        <v>728980040.4123708</v>
      </c>
      <c r="Z304" s="41">
        <v>728651238.19790542</v>
      </c>
      <c r="AA304" s="41">
        <v>729129246.12355316</v>
      </c>
      <c r="AB304" s="41">
        <v>729739954.33927464</v>
      </c>
      <c r="AC304" s="41">
        <v>728493828.52486539</v>
      </c>
      <c r="AD304" s="41">
        <v>729739954.33927464</v>
      </c>
      <c r="AE304" s="41">
        <v>728651238.19790542</v>
      </c>
      <c r="AF304" s="41">
        <v>4228459656.2269783</v>
      </c>
      <c r="AG304" s="41">
        <v>2</v>
      </c>
    </row>
    <row r="305" spans="1:33" x14ac:dyDescent="0.25">
      <c r="A305" s="4" t="s">
        <v>1695</v>
      </c>
      <c r="B305" s="4" t="s">
        <v>1696</v>
      </c>
      <c r="C305" s="5">
        <v>44757</v>
      </c>
      <c r="D305" s="6">
        <v>44757</v>
      </c>
      <c r="E305" s="4">
        <v>9.9</v>
      </c>
      <c r="F305" s="4" t="s">
        <v>21</v>
      </c>
      <c r="G305" s="4" t="s">
        <v>1656</v>
      </c>
      <c r="H305" s="4" t="s">
        <v>1697</v>
      </c>
      <c r="I305" s="7">
        <v>45657</v>
      </c>
      <c r="J305" s="7">
        <v>45657</v>
      </c>
      <c r="K305" s="4" t="s">
        <v>16</v>
      </c>
      <c r="L305" s="4" t="s">
        <v>16</v>
      </c>
      <c r="M305" s="4" t="s">
        <v>221</v>
      </c>
      <c r="N305" s="4" t="s">
        <v>16</v>
      </c>
      <c r="O305" s="47">
        <v>0</v>
      </c>
      <c r="P305" s="4">
        <v>3.5129999999999999</v>
      </c>
      <c r="Q305" s="9">
        <v>0</v>
      </c>
      <c r="R305" s="9">
        <v>328802.21446538338</v>
      </c>
      <c r="S305" s="9">
        <v>0</v>
      </c>
      <c r="T305" s="9">
        <v>478007.92564768018</v>
      </c>
      <c r="U305" s="9">
        <v>1088716.1413691917</v>
      </c>
      <c r="V305" s="9">
        <v>-202770.74010965589</v>
      </c>
      <c r="W305" s="9">
        <v>1088716.1413691917</v>
      </c>
      <c r="X305" s="9">
        <v>0</v>
      </c>
      <c r="Y305" s="9">
        <v>728980040.4123708</v>
      </c>
      <c r="Z305" s="9">
        <v>728651238.19790542</v>
      </c>
      <c r="AA305" s="9">
        <v>729129246.12355316</v>
      </c>
      <c r="AB305" s="9">
        <v>729739954.33927464</v>
      </c>
      <c r="AC305" s="9">
        <v>728448467.45779574</v>
      </c>
      <c r="AD305" s="9">
        <v>729739954.33927464</v>
      </c>
      <c r="AE305" s="9">
        <v>728651238.19790542</v>
      </c>
      <c r="AF305" s="9">
        <v>4228414295.1599083</v>
      </c>
      <c r="AG305" s="9">
        <v>1</v>
      </c>
    </row>
    <row r="306" spans="1:33" x14ac:dyDescent="0.25">
      <c r="A306" s="36" t="s">
        <v>1698</v>
      </c>
      <c r="B306" s="36" t="s">
        <v>1696</v>
      </c>
      <c r="C306" s="37">
        <v>44757</v>
      </c>
      <c r="D306" s="38">
        <v>44757</v>
      </c>
      <c r="E306" s="36">
        <v>9.9</v>
      </c>
      <c r="F306" s="36" t="s">
        <v>21</v>
      </c>
      <c r="G306" s="36" t="s">
        <v>1653</v>
      </c>
      <c r="H306" s="36" t="s">
        <v>1697</v>
      </c>
      <c r="I306" s="39">
        <v>45657</v>
      </c>
      <c r="J306" s="39">
        <v>45657</v>
      </c>
      <c r="K306" s="36" t="s">
        <v>16</v>
      </c>
      <c r="L306" s="36" t="s">
        <v>16</v>
      </c>
      <c r="M306" s="36" t="s">
        <v>221</v>
      </c>
      <c r="N306" s="36" t="s">
        <v>16</v>
      </c>
      <c r="O306" s="48">
        <v>0</v>
      </c>
      <c r="P306" s="36">
        <v>1.728</v>
      </c>
      <c r="Q306" s="41">
        <v>0</v>
      </c>
      <c r="R306" s="41">
        <v>328802.21446538338</v>
      </c>
      <c r="S306" s="41">
        <v>0</v>
      </c>
      <c r="T306" s="41">
        <v>478007.92564768018</v>
      </c>
      <c r="U306" s="41">
        <v>1088716.1413691917</v>
      </c>
      <c r="V306" s="41">
        <v>-70834.352868022514</v>
      </c>
      <c r="W306" s="41">
        <v>1088716.1413691917</v>
      </c>
      <c r="X306" s="41">
        <v>0</v>
      </c>
      <c r="Y306" s="41">
        <v>728980040.4123708</v>
      </c>
      <c r="Z306" s="41">
        <v>728651238.19790542</v>
      </c>
      <c r="AA306" s="41">
        <v>729129246.12355316</v>
      </c>
      <c r="AB306" s="41">
        <v>729739954.33927464</v>
      </c>
      <c r="AC306" s="41">
        <v>728580403.84503734</v>
      </c>
      <c r="AD306" s="41">
        <v>729739954.33927464</v>
      </c>
      <c r="AE306" s="41">
        <v>728651238.19790542</v>
      </c>
      <c r="AF306" s="41">
        <v>4228546231.5471506</v>
      </c>
      <c r="AG306" s="41">
        <v>1</v>
      </c>
    </row>
    <row r="307" spans="1:33" x14ac:dyDescent="0.25">
      <c r="A307" s="4" t="s">
        <v>1849</v>
      </c>
      <c r="B307" s="4" t="s">
        <v>1850</v>
      </c>
      <c r="C307" s="5">
        <v>44774.619444444441</v>
      </c>
      <c r="D307" s="6">
        <v>44774.619444444441</v>
      </c>
      <c r="E307" s="4">
        <v>9.9</v>
      </c>
      <c r="F307" s="4" t="s">
        <v>21</v>
      </c>
      <c r="G307" s="4" t="s">
        <v>1851</v>
      </c>
      <c r="H307" s="4" t="s">
        <v>1852</v>
      </c>
      <c r="I307" s="7">
        <v>46022</v>
      </c>
      <c r="J307" s="7">
        <v>46022</v>
      </c>
      <c r="K307" s="4" t="s">
        <v>16</v>
      </c>
      <c r="L307" s="4" t="s">
        <v>16</v>
      </c>
      <c r="M307" s="4" t="s">
        <v>221</v>
      </c>
      <c r="N307" s="4" t="s">
        <v>16</v>
      </c>
      <c r="O307" s="47">
        <v>0</v>
      </c>
      <c r="P307" s="4">
        <v>-6.8029099999999998</v>
      </c>
      <c r="Q307" s="9">
        <v>0</v>
      </c>
      <c r="R307" s="9">
        <v>513690.98958057445</v>
      </c>
      <c r="S307" s="9">
        <v>0</v>
      </c>
      <c r="T307" s="9">
        <v>746796.56507960067</v>
      </c>
      <c r="U307" s="9">
        <v>1700912.1211109255</v>
      </c>
      <c r="V307" s="9">
        <v>-24239.693361652215</v>
      </c>
      <c r="W307" s="9">
        <v>1700912.1211109255</v>
      </c>
      <c r="X307" s="9">
        <v>0</v>
      </c>
      <c r="Y307" s="9">
        <v>729164929.18748605</v>
      </c>
      <c r="Z307" s="9">
        <v>728651238.19790542</v>
      </c>
      <c r="AA307" s="9">
        <v>729398034.76298499</v>
      </c>
      <c r="AB307" s="9">
        <v>730352150.31901634</v>
      </c>
      <c r="AC307" s="9">
        <v>728626998.50454378</v>
      </c>
      <c r="AD307" s="9">
        <v>730352150.31901634</v>
      </c>
      <c r="AE307" s="9">
        <v>728651238.19790542</v>
      </c>
      <c r="AF307" s="9">
        <v>4229964797.5908165</v>
      </c>
      <c r="AG307" s="9">
        <v>2</v>
      </c>
    </row>
    <row r="308" spans="1:33" x14ac:dyDescent="0.25">
      <c r="A308" s="36" t="s">
        <v>1853</v>
      </c>
      <c r="B308" s="36" t="s">
        <v>1850</v>
      </c>
      <c r="C308" s="37">
        <v>44774.619444444441</v>
      </c>
      <c r="D308" s="38">
        <v>44774.619444444441</v>
      </c>
      <c r="E308" s="36">
        <v>9.9</v>
      </c>
      <c r="F308" s="36" t="s">
        <v>21</v>
      </c>
      <c r="G308" s="36" t="s">
        <v>1854</v>
      </c>
      <c r="H308" s="36" t="s">
        <v>1852</v>
      </c>
      <c r="I308" s="39">
        <v>46022</v>
      </c>
      <c r="J308" s="39">
        <v>46022</v>
      </c>
      <c r="K308" s="36" t="s">
        <v>16</v>
      </c>
      <c r="L308" s="36" t="s">
        <v>16</v>
      </c>
      <c r="M308" s="36" t="s">
        <v>221</v>
      </c>
      <c r="N308" s="36" t="s">
        <v>16</v>
      </c>
      <c r="O308" s="48">
        <v>0</v>
      </c>
      <c r="P308" s="36">
        <v>-6.3133900000000001</v>
      </c>
      <c r="Q308" s="41">
        <v>0</v>
      </c>
      <c r="R308" s="41">
        <v>513690.98958057445</v>
      </c>
      <c r="S308" s="41">
        <v>0</v>
      </c>
      <c r="T308" s="41">
        <v>746796.56507960067</v>
      </c>
      <c r="U308" s="41">
        <v>1700912.1211109255</v>
      </c>
      <c r="V308" s="41">
        <v>-24250.711404089321</v>
      </c>
      <c r="W308" s="41">
        <v>1700912.1211109255</v>
      </c>
      <c r="X308" s="41">
        <v>0</v>
      </c>
      <c r="Y308" s="41">
        <v>729164929.18748605</v>
      </c>
      <c r="Z308" s="41">
        <v>728651238.19790542</v>
      </c>
      <c r="AA308" s="41">
        <v>729398034.76298499</v>
      </c>
      <c r="AB308" s="41">
        <v>730352150.31901634</v>
      </c>
      <c r="AC308" s="41">
        <v>728626987.48650134</v>
      </c>
      <c r="AD308" s="41">
        <v>730352150.31901634</v>
      </c>
      <c r="AE308" s="41">
        <v>728651238.19790542</v>
      </c>
      <c r="AF308" s="41">
        <v>4229964786.5727739</v>
      </c>
      <c r="AG308" s="41">
        <v>2</v>
      </c>
    </row>
    <row r="309" spans="1:33" x14ac:dyDescent="0.25">
      <c r="A309" s="4" t="s">
        <v>1855</v>
      </c>
      <c r="B309" s="4" t="s">
        <v>1856</v>
      </c>
      <c r="C309" s="5">
        <v>44774.621527777781</v>
      </c>
      <c r="D309" s="6">
        <v>44774.621527777781</v>
      </c>
      <c r="E309" s="4">
        <v>9.9</v>
      </c>
      <c r="F309" s="4" t="s">
        <v>21</v>
      </c>
      <c r="G309" s="4" t="s">
        <v>1851</v>
      </c>
      <c r="H309" s="4" t="s">
        <v>1857</v>
      </c>
      <c r="I309" s="7">
        <v>46022</v>
      </c>
      <c r="J309" s="7">
        <v>46022</v>
      </c>
      <c r="K309" s="4" t="s">
        <v>16</v>
      </c>
      <c r="L309" s="4" t="s">
        <v>16</v>
      </c>
      <c r="M309" s="4" t="s">
        <v>221</v>
      </c>
      <c r="N309" s="4" t="s">
        <v>16</v>
      </c>
      <c r="O309" s="47">
        <v>0</v>
      </c>
      <c r="P309" s="4">
        <v>-6.8029099999999998</v>
      </c>
      <c r="Q309" s="9">
        <v>0</v>
      </c>
      <c r="R309" s="9">
        <v>294098.58181161305</v>
      </c>
      <c r="S309" s="9">
        <v>0</v>
      </c>
      <c r="T309" s="9">
        <v>427556.28412135981</v>
      </c>
      <c r="U309" s="9">
        <v>973806.92430160264</v>
      </c>
      <c r="V309" s="9">
        <v>-92577.004889674936</v>
      </c>
      <c r="W309" s="9">
        <v>973806.92430160264</v>
      </c>
      <c r="X309" s="9">
        <v>0</v>
      </c>
      <c r="Y309" s="9">
        <v>728945336.77971709</v>
      </c>
      <c r="Z309" s="9">
        <v>728651238.19790542</v>
      </c>
      <c r="AA309" s="9">
        <v>729078794.48202682</v>
      </c>
      <c r="AB309" s="9">
        <v>729625045.12220705</v>
      </c>
      <c r="AC309" s="9">
        <v>728558661.19301569</v>
      </c>
      <c r="AD309" s="9">
        <v>729625045.12220705</v>
      </c>
      <c r="AE309" s="9">
        <v>728651238.19790542</v>
      </c>
      <c r="AF309" s="9">
        <v>4228266969.7953467</v>
      </c>
      <c r="AG309" s="9">
        <v>2</v>
      </c>
    </row>
    <row r="310" spans="1:33" x14ac:dyDescent="0.25">
      <c r="A310" s="36" t="s">
        <v>1858</v>
      </c>
      <c r="B310" s="36" t="s">
        <v>1856</v>
      </c>
      <c r="C310" s="37">
        <v>44774.621527777781</v>
      </c>
      <c r="D310" s="38">
        <v>44774.621527777781</v>
      </c>
      <c r="E310" s="36">
        <v>9.9</v>
      </c>
      <c r="F310" s="36" t="s">
        <v>21</v>
      </c>
      <c r="G310" s="36" t="s">
        <v>1854</v>
      </c>
      <c r="H310" s="36" t="s">
        <v>1857</v>
      </c>
      <c r="I310" s="39">
        <v>46022</v>
      </c>
      <c r="J310" s="39">
        <v>46022</v>
      </c>
      <c r="K310" s="36" t="s">
        <v>16</v>
      </c>
      <c r="L310" s="36" t="s">
        <v>16</v>
      </c>
      <c r="M310" s="36" t="s">
        <v>221</v>
      </c>
      <c r="N310" s="36" t="s">
        <v>16</v>
      </c>
      <c r="O310" s="48">
        <v>0</v>
      </c>
      <c r="P310" s="36">
        <v>-6.3133900000000001</v>
      </c>
      <c r="Q310" s="41">
        <v>0</v>
      </c>
      <c r="R310" s="41">
        <v>513690.98958057468</v>
      </c>
      <c r="S310" s="41">
        <v>0</v>
      </c>
      <c r="T310" s="41">
        <v>746796.5650796009</v>
      </c>
      <c r="U310" s="41">
        <v>1700912.1211109252</v>
      </c>
      <c r="V310" s="41">
        <v>-112265.73387661294</v>
      </c>
      <c r="W310" s="41">
        <v>1700912.1211109252</v>
      </c>
      <c r="X310" s="41">
        <v>0</v>
      </c>
      <c r="Y310" s="41">
        <v>729164929.18748605</v>
      </c>
      <c r="Z310" s="41">
        <v>728651238.19790542</v>
      </c>
      <c r="AA310" s="41">
        <v>729398034.76298499</v>
      </c>
      <c r="AB310" s="41">
        <v>730352150.31901634</v>
      </c>
      <c r="AC310" s="41">
        <v>728538972.46402884</v>
      </c>
      <c r="AD310" s="41">
        <v>730352150.31901634</v>
      </c>
      <c r="AE310" s="41">
        <v>728651238.19790542</v>
      </c>
      <c r="AF310" s="41">
        <v>4229876771.5503016</v>
      </c>
      <c r="AG310" s="41">
        <v>2</v>
      </c>
    </row>
    <row r="311" spans="1:33" x14ac:dyDescent="0.25">
      <c r="A311" s="4" t="s">
        <v>2130</v>
      </c>
      <c r="B311" s="4" t="s">
        <v>2131</v>
      </c>
      <c r="C311" s="5">
        <v>44748</v>
      </c>
      <c r="D311" s="6">
        <v>44748</v>
      </c>
      <c r="E311" s="4">
        <v>19.899999999999999</v>
      </c>
      <c r="F311" s="4" t="s">
        <v>21</v>
      </c>
      <c r="G311" s="4" t="s">
        <v>1983</v>
      </c>
      <c r="H311" s="4" t="s">
        <v>2132</v>
      </c>
      <c r="I311" s="7">
        <v>46022</v>
      </c>
      <c r="J311" s="7">
        <v>46022</v>
      </c>
      <c r="K311" s="4" t="s">
        <v>16</v>
      </c>
      <c r="L311" s="4" t="s">
        <v>16</v>
      </c>
      <c r="M311" s="4" t="s">
        <v>221</v>
      </c>
      <c r="N311" s="4" t="s">
        <v>16</v>
      </c>
      <c r="O311" s="47">
        <v>0</v>
      </c>
      <c r="P311" s="4">
        <v>-0.86190999999999995</v>
      </c>
      <c r="Q311" s="9">
        <v>0</v>
      </c>
      <c r="R311" s="9">
        <v>410977.77911342995</v>
      </c>
      <c r="S311" s="9">
        <v>0</v>
      </c>
      <c r="T311" s="9">
        <v>597473.57845725107</v>
      </c>
      <c r="U311" s="9">
        <v>1360812.4342847448</v>
      </c>
      <c r="V311" s="9">
        <v>-28497.77887063607</v>
      </c>
      <c r="W311" s="9">
        <v>1360812.4342847448</v>
      </c>
      <c r="X311" s="9">
        <v>0</v>
      </c>
      <c r="Y311" s="9">
        <v>729062215.97701883</v>
      </c>
      <c r="Z311" s="9">
        <v>728651238.19790542</v>
      </c>
      <c r="AA311" s="9">
        <v>729248711.77636266</v>
      </c>
      <c r="AB311" s="9">
        <v>730012050.63219011</v>
      </c>
      <c r="AC311" s="9">
        <v>728622740.41903484</v>
      </c>
      <c r="AD311" s="9">
        <v>730012050.63219011</v>
      </c>
      <c r="AE311" s="9">
        <v>728651238.19790542</v>
      </c>
      <c r="AF311" s="9">
        <v>4229198353.7779789</v>
      </c>
      <c r="AG311" s="9">
        <v>2</v>
      </c>
    </row>
    <row r="312" spans="1:33" x14ac:dyDescent="0.25">
      <c r="A312" s="36" t="s">
        <v>2133</v>
      </c>
      <c r="B312" s="36" t="s">
        <v>2131</v>
      </c>
      <c r="C312" s="37">
        <v>44748</v>
      </c>
      <c r="D312" s="38">
        <v>44748</v>
      </c>
      <c r="E312" s="36">
        <v>19.899999999999999</v>
      </c>
      <c r="F312" s="36" t="s">
        <v>21</v>
      </c>
      <c r="G312" s="36" t="s">
        <v>1694</v>
      </c>
      <c r="H312" s="36" t="s">
        <v>2132</v>
      </c>
      <c r="I312" s="39">
        <v>46022</v>
      </c>
      <c r="J312" s="39">
        <v>46022</v>
      </c>
      <c r="K312" s="36" t="s">
        <v>16</v>
      </c>
      <c r="L312" s="36" t="s">
        <v>16</v>
      </c>
      <c r="M312" s="36" t="s">
        <v>221</v>
      </c>
      <c r="N312" s="36" t="s">
        <v>16</v>
      </c>
      <c r="O312" s="48">
        <v>0</v>
      </c>
      <c r="P312" s="36">
        <v>-0.89695000000000003</v>
      </c>
      <c r="Q312" s="41">
        <v>0</v>
      </c>
      <c r="R312" s="41">
        <v>410977.77911342995</v>
      </c>
      <c r="S312" s="41">
        <v>0</v>
      </c>
      <c r="T312" s="41">
        <v>597473.57845725107</v>
      </c>
      <c r="U312" s="41">
        <v>1360812.4342847448</v>
      </c>
      <c r="V312" s="41">
        <v>-151569.20119026242</v>
      </c>
      <c r="W312" s="41">
        <v>1360812.4342847448</v>
      </c>
      <c r="X312" s="41">
        <v>0</v>
      </c>
      <c r="Y312" s="41">
        <v>729062215.97701883</v>
      </c>
      <c r="Z312" s="41">
        <v>728651238.19790542</v>
      </c>
      <c r="AA312" s="41">
        <v>729248711.77636266</v>
      </c>
      <c r="AB312" s="41">
        <v>730012050.63219011</v>
      </c>
      <c r="AC312" s="41">
        <v>728499668.99671519</v>
      </c>
      <c r="AD312" s="41">
        <v>730012050.63219011</v>
      </c>
      <c r="AE312" s="41">
        <v>728651238.19790542</v>
      </c>
      <c r="AF312" s="41">
        <v>4229075282.355659</v>
      </c>
      <c r="AG312" s="41">
        <v>2</v>
      </c>
    </row>
    <row r="313" spans="1:33" x14ac:dyDescent="0.25">
      <c r="A313" s="4" t="s">
        <v>2102</v>
      </c>
      <c r="B313" s="4" t="s">
        <v>2103</v>
      </c>
      <c r="C313" s="5">
        <v>44725</v>
      </c>
      <c r="D313" s="6">
        <v>44725</v>
      </c>
      <c r="E313" s="4">
        <v>19.899999999999999</v>
      </c>
      <c r="F313" s="4" t="s">
        <v>21</v>
      </c>
      <c r="G313" s="4" t="s">
        <v>1983</v>
      </c>
      <c r="H313" s="4" t="s">
        <v>2104</v>
      </c>
      <c r="I313" s="7">
        <v>46022</v>
      </c>
      <c r="J313" s="7">
        <v>46022</v>
      </c>
      <c r="K313" s="4" t="s">
        <v>16</v>
      </c>
      <c r="L313" s="4" t="s">
        <v>16</v>
      </c>
      <c r="M313" s="4" t="s">
        <v>221</v>
      </c>
      <c r="N313" s="4" t="s">
        <v>16</v>
      </c>
      <c r="O313" s="47">
        <v>0</v>
      </c>
      <c r="P313" s="4">
        <v>-1.96</v>
      </c>
      <c r="Q313" s="9">
        <v>0</v>
      </c>
      <c r="R313" s="9">
        <v>410977.77911342995</v>
      </c>
      <c r="S313" s="9">
        <v>0</v>
      </c>
      <c r="T313" s="9">
        <v>597473.57845725107</v>
      </c>
      <c r="U313" s="9">
        <v>1360812.4342847448</v>
      </c>
      <c r="V313" s="9">
        <v>-182485.48877924355</v>
      </c>
      <c r="W313" s="9">
        <v>1360812.4342847448</v>
      </c>
      <c r="X313" s="9">
        <v>0</v>
      </c>
      <c r="Y313" s="9">
        <v>729062215.97701883</v>
      </c>
      <c r="Z313" s="9">
        <v>728651238.19790542</v>
      </c>
      <c r="AA313" s="9">
        <v>729248711.77636266</v>
      </c>
      <c r="AB313" s="9">
        <v>730012050.63219011</v>
      </c>
      <c r="AC313" s="9">
        <v>728468752.70912623</v>
      </c>
      <c r="AD313" s="9">
        <v>730012050.63219011</v>
      </c>
      <c r="AE313" s="9">
        <v>728651238.19790542</v>
      </c>
      <c r="AF313" s="9">
        <v>4229044366.0680699</v>
      </c>
      <c r="AG313" s="9">
        <v>2</v>
      </c>
    </row>
    <row r="314" spans="1:33" x14ac:dyDescent="0.25">
      <c r="A314" s="36" t="s">
        <v>2105</v>
      </c>
      <c r="B314" s="36" t="s">
        <v>2103</v>
      </c>
      <c r="C314" s="37">
        <v>44725</v>
      </c>
      <c r="D314" s="38">
        <v>44725</v>
      </c>
      <c r="E314" s="36">
        <v>19.899999999999999</v>
      </c>
      <c r="F314" s="36" t="s">
        <v>21</v>
      </c>
      <c r="G314" s="36" t="s">
        <v>2106</v>
      </c>
      <c r="H314" s="36" t="s">
        <v>2104</v>
      </c>
      <c r="I314" s="39">
        <v>46022</v>
      </c>
      <c r="J314" s="39">
        <v>46022</v>
      </c>
      <c r="K314" s="36" t="s">
        <v>16</v>
      </c>
      <c r="L314" s="36" t="s">
        <v>16</v>
      </c>
      <c r="M314" s="36" t="s">
        <v>221</v>
      </c>
      <c r="N314" s="36" t="s">
        <v>16</v>
      </c>
      <c r="O314" s="48">
        <v>0</v>
      </c>
      <c r="P314" s="36">
        <v>-1.98</v>
      </c>
      <c r="Q314" s="41">
        <v>0</v>
      </c>
      <c r="R314" s="41">
        <v>410977.77911342995</v>
      </c>
      <c r="S314" s="41">
        <v>0</v>
      </c>
      <c r="T314" s="41">
        <v>597473.57845725107</v>
      </c>
      <c r="U314" s="41">
        <v>1360812.4342847455</v>
      </c>
      <c r="V314" s="41">
        <v>-130354.70639795373</v>
      </c>
      <c r="W314" s="41">
        <v>1360812.4342847455</v>
      </c>
      <c r="X314" s="41">
        <v>0</v>
      </c>
      <c r="Y314" s="41">
        <v>729062215.97701883</v>
      </c>
      <c r="Z314" s="41">
        <v>728651238.19790542</v>
      </c>
      <c r="AA314" s="41">
        <v>729248711.77636266</v>
      </c>
      <c r="AB314" s="41">
        <v>730012050.63219011</v>
      </c>
      <c r="AC314" s="41">
        <v>728520883.49150741</v>
      </c>
      <c r="AD314" s="41">
        <v>730012050.63219011</v>
      </c>
      <c r="AE314" s="41">
        <v>728651238.19790542</v>
      </c>
      <c r="AF314" s="41">
        <v>4229096496.8504515</v>
      </c>
      <c r="AG314" s="41">
        <v>2</v>
      </c>
    </row>
    <row r="315" spans="1:33" x14ac:dyDescent="0.25">
      <c r="A315" s="4" t="s">
        <v>1887</v>
      </c>
      <c r="B315" s="4" t="s">
        <v>1888</v>
      </c>
      <c r="C315" s="5">
        <v>44771.78402777778</v>
      </c>
      <c r="D315" s="6">
        <v>44771.78402777778</v>
      </c>
      <c r="E315" s="4">
        <v>19.899999999999999</v>
      </c>
      <c r="F315" s="4" t="s">
        <v>21</v>
      </c>
      <c r="G315" s="4" t="s">
        <v>1832</v>
      </c>
      <c r="H315" s="4" t="s">
        <v>1889</v>
      </c>
      <c r="I315" s="7">
        <v>46022</v>
      </c>
      <c r="J315" s="7">
        <v>46022</v>
      </c>
      <c r="K315" s="4" t="s">
        <v>16</v>
      </c>
      <c r="L315" s="4" t="s">
        <v>16</v>
      </c>
      <c r="M315" s="4" t="s">
        <v>221</v>
      </c>
      <c r="N315" s="4" t="s">
        <v>16</v>
      </c>
      <c r="O315" s="47">
        <v>0</v>
      </c>
      <c r="P315" s="4">
        <v>-1.95</v>
      </c>
      <c r="Q315" s="9">
        <v>0</v>
      </c>
      <c r="R315" s="9">
        <v>410977.77911342995</v>
      </c>
      <c r="S315" s="9">
        <v>0</v>
      </c>
      <c r="T315" s="9">
        <v>597473.57845725107</v>
      </c>
      <c r="U315" s="9">
        <v>1360812.4342847455</v>
      </c>
      <c r="V315" s="9">
        <v>-173093.95439728285</v>
      </c>
      <c r="W315" s="9">
        <v>1360812.4342847455</v>
      </c>
      <c r="X315" s="9">
        <v>0</v>
      </c>
      <c r="Y315" s="9">
        <v>729062215.97701883</v>
      </c>
      <c r="Z315" s="9">
        <v>728651238.19790542</v>
      </c>
      <c r="AA315" s="9">
        <v>729248711.77636266</v>
      </c>
      <c r="AB315" s="9">
        <v>730012050.63219011</v>
      </c>
      <c r="AC315" s="9">
        <v>728478144.2435081</v>
      </c>
      <c r="AD315" s="9">
        <v>730012050.63219011</v>
      </c>
      <c r="AE315" s="9">
        <v>728651238.19790542</v>
      </c>
      <c r="AF315" s="9">
        <v>4229053757.6024518</v>
      </c>
      <c r="AG315" s="9">
        <v>2</v>
      </c>
    </row>
    <row r="316" spans="1:33" x14ac:dyDescent="0.25">
      <c r="A316" s="36" t="s">
        <v>1890</v>
      </c>
      <c r="B316" s="36" t="s">
        <v>1888</v>
      </c>
      <c r="C316" s="37">
        <v>44771.78402777778</v>
      </c>
      <c r="D316" s="38">
        <v>44771.78402777778</v>
      </c>
      <c r="E316" s="36">
        <v>19.899999999999999</v>
      </c>
      <c r="F316" s="36" t="s">
        <v>21</v>
      </c>
      <c r="G316" s="36" t="s">
        <v>1835</v>
      </c>
      <c r="H316" s="36" t="s">
        <v>1889</v>
      </c>
      <c r="I316" s="39">
        <v>46022</v>
      </c>
      <c r="J316" s="39">
        <v>46022</v>
      </c>
      <c r="K316" s="36" t="s">
        <v>16</v>
      </c>
      <c r="L316" s="36" t="s">
        <v>16</v>
      </c>
      <c r="M316" s="36" t="s">
        <v>221</v>
      </c>
      <c r="N316" s="36" t="s">
        <v>16</v>
      </c>
      <c r="O316" s="48">
        <v>0</v>
      </c>
      <c r="P316" s="36">
        <v>-1.91</v>
      </c>
      <c r="Q316" s="41">
        <v>0</v>
      </c>
      <c r="R316" s="41">
        <v>513690.98958057474</v>
      </c>
      <c r="S316" s="41">
        <v>0</v>
      </c>
      <c r="T316" s="41">
        <v>746796.56507960113</v>
      </c>
      <c r="U316" s="41">
        <v>1700912.1211109257</v>
      </c>
      <c r="V316" s="41">
        <v>23905.813287800251</v>
      </c>
      <c r="W316" s="41">
        <v>1700912.1211109257</v>
      </c>
      <c r="X316" s="41">
        <v>0</v>
      </c>
      <c r="Y316" s="41">
        <v>729164929.18748605</v>
      </c>
      <c r="Z316" s="41">
        <v>728651238.19790542</v>
      </c>
      <c r="AA316" s="41">
        <v>729398034.76298499</v>
      </c>
      <c r="AB316" s="41">
        <v>730352150.31901634</v>
      </c>
      <c r="AC316" s="41">
        <v>728675144.01119328</v>
      </c>
      <c r="AD316" s="41">
        <v>730352150.31901634</v>
      </c>
      <c r="AE316" s="41">
        <v>728651238.19790542</v>
      </c>
      <c r="AF316" s="41">
        <v>4230012943.097466</v>
      </c>
      <c r="AG316" s="41">
        <v>2</v>
      </c>
    </row>
    <row r="317" spans="1:33" x14ac:dyDescent="0.25">
      <c r="A317" s="4" t="s">
        <v>1673</v>
      </c>
      <c r="B317" s="4" t="s">
        <v>1674</v>
      </c>
      <c r="C317" s="5">
        <v>44757</v>
      </c>
      <c r="D317" s="6">
        <v>44757</v>
      </c>
      <c r="E317" s="4">
        <v>9.9</v>
      </c>
      <c r="F317" s="4" t="s">
        <v>21</v>
      </c>
      <c r="G317" s="4" t="s">
        <v>1675</v>
      </c>
      <c r="H317" s="4" t="s">
        <v>1676</v>
      </c>
      <c r="I317" s="7">
        <v>46022</v>
      </c>
      <c r="J317" s="7">
        <v>46022</v>
      </c>
      <c r="K317" s="4" t="s">
        <v>16</v>
      </c>
      <c r="L317" s="4" t="s">
        <v>16</v>
      </c>
      <c r="M317" s="4" t="s">
        <v>221</v>
      </c>
      <c r="N317" s="4" t="s">
        <v>16</v>
      </c>
      <c r="O317" s="47">
        <v>0</v>
      </c>
      <c r="P317" s="4">
        <v>0.76151999999999997</v>
      </c>
      <c r="Q317" s="9">
        <v>0</v>
      </c>
      <c r="R317" s="9">
        <v>410977.77911342995</v>
      </c>
      <c r="S317" s="9">
        <v>0</v>
      </c>
      <c r="T317" s="9">
        <v>597473.57845725107</v>
      </c>
      <c r="U317" s="9">
        <v>1360812.4342847455</v>
      </c>
      <c r="V317" s="9">
        <v>-110134.76816947114</v>
      </c>
      <c r="W317" s="9">
        <v>1360812.4342847455</v>
      </c>
      <c r="X317" s="9">
        <v>0</v>
      </c>
      <c r="Y317" s="9">
        <v>729062215.97701883</v>
      </c>
      <c r="Z317" s="9">
        <v>728651238.19790542</v>
      </c>
      <c r="AA317" s="9">
        <v>729248711.77636266</v>
      </c>
      <c r="AB317" s="9">
        <v>730012050.63219011</v>
      </c>
      <c r="AC317" s="9">
        <v>728541103.4297359</v>
      </c>
      <c r="AD317" s="9">
        <v>730012050.63219011</v>
      </c>
      <c r="AE317" s="9">
        <v>728651238.19790542</v>
      </c>
      <c r="AF317" s="9">
        <v>4229116716.7886796</v>
      </c>
      <c r="AG317" s="9">
        <v>2</v>
      </c>
    </row>
    <row r="318" spans="1:33" x14ac:dyDescent="0.25">
      <c r="A318" s="36" t="s">
        <v>1677</v>
      </c>
      <c r="B318" s="36" t="s">
        <v>1674</v>
      </c>
      <c r="C318" s="37">
        <v>44757</v>
      </c>
      <c r="D318" s="38">
        <v>44757</v>
      </c>
      <c r="E318" s="36">
        <v>9.9</v>
      </c>
      <c r="F318" s="36" t="s">
        <v>21</v>
      </c>
      <c r="G318" s="36" t="s">
        <v>1678</v>
      </c>
      <c r="H318" s="36" t="s">
        <v>1676</v>
      </c>
      <c r="I318" s="39">
        <v>46022</v>
      </c>
      <c r="J318" s="39">
        <v>46022</v>
      </c>
      <c r="K318" s="36" t="s">
        <v>16</v>
      </c>
      <c r="L318" s="36" t="s">
        <v>16</v>
      </c>
      <c r="M318" s="36" t="s">
        <v>221</v>
      </c>
      <c r="N318" s="36" t="s">
        <v>16</v>
      </c>
      <c r="O318" s="48">
        <v>0</v>
      </c>
      <c r="P318" s="36">
        <v>0.77578000000000003</v>
      </c>
      <c r="Q318" s="41">
        <v>0</v>
      </c>
      <c r="R318" s="41">
        <v>410977.77911342995</v>
      </c>
      <c r="S318" s="41">
        <v>0</v>
      </c>
      <c r="T318" s="41">
        <v>597473.57845725107</v>
      </c>
      <c r="U318" s="41">
        <v>1360812.4342847455</v>
      </c>
      <c r="V318" s="41">
        <v>-110126.2203198713</v>
      </c>
      <c r="W318" s="41">
        <v>1360812.4342847455</v>
      </c>
      <c r="X318" s="41">
        <v>0</v>
      </c>
      <c r="Y318" s="41">
        <v>729062215.97701883</v>
      </c>
      <c r="Z318" s="41">
        <v>728651238.19790542</v>
      </c>
      <c r="AA318" s="41">
        <v>729248711.77636266</v>
      </c>
      <c r="AB318" s="41">
        <v>730012050.63219011</v>
      </c>
      <c r="AC318" s="41">
        <v>728541111.97758555</v>
      </c>
      <c r="AD318" s="41">
        <v>730012050.63219011</v>
      </c>
      <c r="AE318" s="41">
        <v>728651238.19790542</v>
      </c>
      <c r="AF318" s="41">
        <v>4229116725.3365293</v>
      </c>
      <c r="AG318" s="41">
        <v>2</v>
      </c>
    </row>
    <row r="319" spans="1:33" x14ac:dyDescent="0.25">
      <c r="A319" s="4" t="s">
        <v>2078</v>
      </c>
      <c r="B319" s="4" t="s">
        <v>2079</v>
      </c>
      <c r="C319" s="5">
        <v>44702</v>
      </c>
      <c r="D319" s="6">
        <v>44702</v>
      </c>
      <c r="E319" s="4">
        <v>99.9</v>
      </c>
      <c r="F319" s="4" t="s">
        <v>21</v>
      </c>
      <c r="G319" s="4" t="s">
        <v>1691</v>
      </c>
      <c r="H319" s="4" t="s">
        <v>2080</v>
      </c>
      <c r="I319" s="7">
        <v>46022</v>
      </c>
      <c r="J319" s="7">
        <v>46022</v>
      </c>
      <c r="K319" s="4" t="s">
        <v>16</v>
      </c>
      <c r="L319" s="4" t="s">
        <v>16</v>
      </c>
      <c r="M319" s="4" t="s">
        <v>221</v>
      </c>
      <c r="N319" s="4" t="s">
        <v>16</v>
      </c>
      <c r="O319" s="47">
        <v>0</v>
      </c>
      <c r="P319" s="4">
        <v>-22.887799999999999</v>
      </c>
      <c r="Q319" s="9">
        <v>0</v>
      </c>
      <c r="R319" s="9">
        <v>410977.77911342995</v>
      </c>
      <c r="S319" s="9">
        <v>0</v>
      </c>
      <c r="T319" s="9">
        <v>597473.57845725107</v>
      </c>
      <c r="U319" s="9">
        <v>1360812.4342847455</v>
      </c>
      <c r="V319" s="9">
        <v>-217970.16479657844</v>
      </c>
      <c r="W319" s="9">
        <v>1360812.4342847455</v>
      </c>
      <c r="X319" s="9">
        <v>0</v>
      </c>
      <c r="Y319" s="9">
        <v>729062215.97701883</v>
      </c>
      <c r="Z319" s="9">
        <v>728651238.19790542</v>
      </c>
      <c r="AA319" s="9">
        <v>729248711.77636266</v>
      </c>
      <c r="AB319" s="9">
        <v>730012050.63219011</v>
      </c>
      <c r="AC319" s="9">
        <v>728433268.03310883</v>
      </c>
      <c r="AD319" s="9">
        <v>730012050.63219011</v>
      </c>
      <c r="AE319" s="9">
        <v>728651238.19790542</v>
      </c>
      <c r="AF319" s="9">
        <v>4229008881.3920527</v>
      </c>
      <c r="AG319" s="9">
        <v>2</v>
      </c>
    </row>
    <row r="320" spans="1:33" x14ac:dyDescent="0.25">
      <c r="A320" s="36" t="s">
        <v>2081</v>
      </c>
      <c r="B320" s="36" t="s">
        <v>2079</v>
      </c>
      <c r="C320" s="37">
        <v>44702</v>
      </c>
      <c r="D320" s="38">
        <v>44702</v>
      </c>
      <c r="E320" s="36">
        <v>99.9</v>
      </c>
      <c r="F320" s="36" t="s">
        <v>21</v>
      </c>
      <c r="G320" s="36" t="s">
        <v>1694</v>
      </c>
      <c r="H320" s="36" t="s">
        <v>2080</v>
      </c>
      <c r="I320" s="39">
        <v>46022</v>
      </c>
      <c r="J320" s="39">
        <v>46022</v>
      </c>
      <c r="K320" s="36" t="s">
        <v>16</v>
      </c>
      <c r="L320" s="36" t="s">
        <v>16</v>
      </c>
      <c r="M320" s="36" t="s">
        <v>221</v>
      </c>
      <c r="N320" s="36" t="s">
        <v>16</v>
      </c>
      <c r="O320" s="48">
        <v>0</v>
      </c>
      <c r="P320" s="36">
        <v>-31.275772</v>
      </c>
      <c r="Q320" s="41">
        <v>0</v>
      </c>
      <c r="R320" s="41">
        <v>410977.77911342995</v>
      </c>
      <c r="S320" s="41">
        <v>0</v>
      </c>
      <c r="T320" s="41">
        <v>597473.57845725107</v>
      </c>
      <c r="U320" s="41">
        <v>1360812.4342847455</v>
      </c>
      <c r="V320" s="41">
        <v>-197669.02199689703</v>
      </c>
      <c r="W320" s="41">
        <v>1360812.4342847455</v>
      </c>
      <c r="X320" s="41">
        <v>0</v>
      </c>
      <c r="Y320" s="41">
        <v>729062215.97701883</v>
      </c>
      <c r="Z320" s="41">
        <v>728651238.19790542</v>
      </c>
      <c r="AA320" s="41">
        <v>729248711.77636266</v>
      </c>
      <c r="AB320" s="41">
        <v>730012050.63219011</v>
      </c>
      <c r="AC320" s="41">
        <v>728453569.17590857</v>
      </c>
      <c r="AD320" s="41">
        <v>730012050.63219011</v>
      </c>
      <c r="AE320" s="41">
        <v>728651238.19790542</v>
      </c>
      <c r="AF320" s="41">
        <v>4229029182.5348525</v>
      </c>
      <c r="AG320" s="41">
        <v>2</v>
      </c>
    </row>
    <row r="321" spans="1:33" x14ac:dyDescent="0.25">
      <c r="A321" s="4" t="s">
        <v>2016</v>
      </c>
      <c r="B321" s="4" t="s">
        <v>2017</v>
      </c>
      <c r="C321" s="5">
        <v>44795.763888888891</v>
      </c>
      <c r="D321" s="6">
        <v>44795.763888888891</v>
      </c>
      <c r="E321" s="4">
        <v>9.9</v>
      </c>
      <c r="F321" s="4" t="s">
        <v>21</v>
      </c>
      <c r="G321" s="4" t="s">
        <v>1829</v>
      </c>
      <c r="H321" s="4" t="s">
        <v>2018</v>
      </c>
      <c r="I321" s="7">
        <v>45657</v>
      </c>
      <c r="J321" s="7">
        <v>45657</v>
      </c>
      <c r="K321" s="4" t="s">
        <v>16</v>
      </c>
      <c r="L321" s="4" t="s">
        <v>16</v>
      </c>
      <c r="M321" s="4" t="s">
        <v>221</v>
      </c>
      <c r="N321" s="4" t="s">
        <v>16</v>
      </c>
      <c r="O321" s="47">
        <v>0</v>
      </c>
      <c r="P321" s="4">
        <v>0</v>
      </c>
      <c r="Q321" s="9">
        <v>0</v>
      </c>
      <c r="R321" s="9">
        <v>459473.15704881458</v>
      </c>
      <c r="S321" s="9">
        <v>0</v>
      </c>
      <c r="T321" s="9">
        <v>667975.46071520681</v>
      </c>
      <c r="U321" s="9">
        <v>1521388.3015303449</v>
      </c>
      <c r="V321" s="9">
        <v>-29713.978938830031</v>
      </c>
      <c r="W321" s="9">
        <v>1521388.3015303449</v>
      </c>
      <c r="X321" s="9">
        <v>0</v>
      </c>
      <c r="Y321" s="9">
        <v>729110711.35495424</v>
      </c>
      <c r="Z321" s="9">
        <v>728651238.19790542</v>
      </c>
      <c r="AA321" s="9">
        <v>729319213.6586206</v>
      </c>
      <c r="AB321" s="9">
        <v>730172626.49943578</v>
      </c>
      <c r="AC321" s="9">
        <v>728621524.2189666</v>
      </c>
      <c r="AD321" s="9">
        <v>730172626.49943578</v>
      </c>
      <c r="AE321" s="9">
        <v>728651238.19790542</v>
      </c>
      <c r="AF321" s="9">
        <v>4229556998.6389718</v>
      </c>
      <c r="AG321" s="9">
        <v>1</v>
      </c>
    </row>
    <row r="322" spans="1:33" x14ac:dyDescent="0.25">
      <c r="A322" s="36" t="s">
        <v>1669</v>
      </c>
      <c r="B322" s="36" t="s">
        <v>1670</v>
      </c>
      <c r="C322" s="37">
        <v>44583.390972222223</v>
      </c>
      <c r="D322" s="38">
        <v>44583.390972222223</v>
      </c>
      <c r="E322" s="36">
        <v>150</v>
      </c>
      <c r="F322" s="36" t="s">
        <v>21</v>
      </c>
      <c r="G322" s="36" t="s">
        <v>1671</v>
      </c>
      <c r="H322" s="36" t="s">
        <v>1672</v>
      </c>
      <c r="I322" s="39">
        <v>46022</v>
      </c>
      <c r="J322" s="39">
        <v>46022</v>
      </c>
      <c r="K322" s="36" t="s">
        <v>16</v>
      </c>
      <c r="L322" s="36" t="s">
        <v>18</v>
      </c>
      <c r="M322" s="36" t="s">
        <v>221</v>
      </c>
      <c r="N322" s="36" t="s">
        <v>16</v>
      </c>
      <c r="O322" s="48">
        <v>34545310000</v>
      </c>
      <c r="P322" s="36">
        <v>-19.747730000000001</v>
      </c>
      <c r="Q322" s="41">
        <v>0</v>
      </c>
      <c r="R322" s="41">
        <v>459473.15704881464</v>
      </c>
      <c r="S322" s="41">
        <v>0</v>
      </c>
      <c r="T322" s="41">
        <v>667975.46071520657</v>
      </c>
      <c r="U322" s="41">
        <v>1521388.3015303449</v>
      </c>
      <c r="V322" s="41">
        <v>-211437.47073988087</v>
      </c>
      <c r="W322" s="41">
        <v>1521388.3015303449</v>
      </c>
      <c r="X322" s="41">
        <v>0</v>
      </c>
      <c r="Y322" s="41">
        <v>729110711.35495424</v>
      </c>
      <c r="Z322" s="41">
        <v>728651238.19790542</v>
      </c>
      <c r="AA322" s="41">
        <v>729319213.6586206</v>
      </c>
      <c r="AB322" s="41">
        <v>730172626.49943578</v>
      </c>
      <c r="AC322" s="41">
        <v>728439800.72716558</v>
      </c>
      <c r="AD322" s="41">
        <v>730172626.49943578</v>
      </c>
      <c r="AE322" s="41">
        <v>728651238.19790542</v>
      </c>
      <c r="AF322" s="41">
        <v>4229375275.147171</v>
      </c>
      <c r="AG322" s="41">
        <v>2</v>
      </c>
    </row>
    <row r="323" spans="1:33" x14ac:dyDescent="0.25">
      <c r="A323" s="4" t="s">
        <v>1704</v>
      </c>
      <c r="B323" s="4" t="s">
        <v>1705</v>
      </c>
      <c r="C323" s="5">
        <v>44760</v>
      </c>
      <c r="D323" s="6">
        <v>44760</v>
      </c>
      <c r="E323" s="4">
        <v>19.899999999999999</v>
      </c>
      <c r="F323" s="4" t="s">
        <v>21</v>
      </c>
      <c r="G323" s="4" t="s">
        <v>1703</v>
      </c>
      <c r="H323" s="4" t="s">
        <v>1706</v>
      </c>
      <c r="I323" s="7">
        <v>45838</v>
      </c>
      <c r="J323" s="7">
        <v>45838</v>
      </c>
      <c r="K323" s="4" t="s">
        <v>16</v>
      </c>
      <c r="L323" s="4" t="s">
        <v>16</v>
      </c>
      <c r="M323" s="4" t="s">
        <v>221</v>
      </c>
      <c r="N323" s="4" t="s">
        <v>16</v>
      </c>
      <c r="O323" s="47">
        <v>0</v>
      </c>
      <c r="P323" s="4">
        <v>-2.87</v>
      </c>
      <c r="Q323" s="9">
        <v>0</v>
      </c>
      <c r="R323" s="9">
        <v>410977.77911342983</v>
      </c>
      <c r="S323" s="9">
        <v>0</v>
      </c>
      <c r="T323" s="9">
        <v>597473.57845725107</v>
      </c>
      <c r="U323" s="9">
        <v>1360812.4342847448</v>
      </c>
      <c r="V323" s="9">
        <v>124114.77619005168</v>
      </c>
      <c r="W323" s="9">
        <v>1360812.4342847448</v>
      </c>
      <c r="X323" s="9">
        <v>0</v>
      </c>
      <c r="Y323" s="9">
        <v>729062215.97701883</v>
      </c>
      <c r="Z323" s="9">
        <v>728651238.19790542</v>
      </c>
      <c r="AA323" s="9">
        <v>729248711.77636266</v>
      </c>
      <c r="AB323" s="9">
        <v>730012050.63219011</v>
      </c>
      <c r="AC323" s="9">
        <v>728775352.97409546</v>
      </c>
      <c r="AD323" s="9">
        <v>730012050.63219011</v>
      </c>
      <c r="AE323" s="9">
        <v>728651238.19790542</v>
      </c>
      <c r="AF323" s="9">
        <v>4229350966.3330393</v>
      </c>
      <c r="AG323" s="9">
        <v>2</v>
      </c>
    </row>
    <row r="324" spans="1:33" x14ac:dyDescent="0.25">
      <c r="A324" s="36" t="s">
        <v>1707</v>
      </c>
      <c r="B324" s="36" t="s">
        <v>1705</v>
      </c>
      <c r="C324" s="37">
        <v>44760</v>
      </c>
      <c r="D324" s="38">
        <v>44760</v>
      </c>
      <c r="E324" s="36">
        <v>19.899999999999999</v>
      </c>
      <c r="F324" s="36" t="s">
        <v>21</v>
      </c>
      <c r="G324" s="36" t="s">
        <v>1708</v>
      </c>
      <c r="H324" s="36" t="s">
        <v>1706</v>
      </c>
      <c r="I324" s="39">
        <v>45838</v>
      </c>
      <c r="J324" s="39">
        <v>45838</v>
      </c>
      <c r="K324" s="36" t="s">
        <v>16</v>
      </c>
      <c r="L324" s="36" t="s">
        <v>16</v>
      </c>
      <c r="M324" s="36" t="s">
        <v>221</v>
      </c>
      <c r="N324" s="36" t="s">
        <v>16</v>
      </c>
      <c r="O324" s="48">
        <v>0</v>
      </c>
      <c r="P324" s="36">
        <v>-2.7</v>
      </c>
      <c r="Q324" s="41">
        <v>0</v>
      </c>
      <c r="R324" s="41">
        <v>513690.98958057468</v>
      </c>
      <c r="S324" s="41">
        <v>0</v>
      </c>
      <c r="T324" s="41">
        <v>746796.56507960102</v>
      </c>
      <c r="U324" s="41">
        <v>1700912.1211109255</v>
      </c>
      <c r="V324" s="41">
        <v>24210.902496992414</v>
      </c>
      <c r="W324" s="41">
        <v>1700912.1211109255</v>
      </c>
      <c r="X324" s="41">
        <v>0</v>
      </c>
      <c r="Y324" s="41">
        <v>729164929.18748605</v>
      </c>
      <c r="Z324" s="41">
        <v>728651238.19790542</v>
      </c>
      <c r="AA324" s="41">
        <v>729398034.76298499</v>
      </c>
      <c r="AB324" s="41">
        <v>730352150.31901634</v>
      </c>
      <c r="AC324" s="41">
        <v>728675449.10040236</v>
      </c>
      <c r="AD324" s="41">
        <v>730352150.31901634</v>
      </c>
      <c r="AE324" s="41">
        <v>728651238.19790542</v>
      </c>
      <c r="AF324" s="41">
        <v>4230013248.1866751</v>
      </c>
      <c r="AG324" s="41">
        <v>2</v>
      </c>
    </row>
    <row r="325" spans="1:33" x14ac:dyDescent="0.25">
      <c r="A325" s="4" t="s">
        <v>1699</v>
      </c>
      <c r="B325" s="4" t="s">
        <v>1700</v>
      </c>
      <c r="C325" s="5">
        <v>44760</v>
      </c>
      <c r="D325" s="6">
        <v>44760</v>
      </c>
      <c r="E325" s="4">
        <v>80</v>
      </c>
      <c r="F325" s="4" t="s">
        <v>21</v>
      </c>
      <c r="G325" s="4" t="s">
        <v>1659</v>
      </c>
      <c r="H325" s="4" t="s">
        <v>1701</v>
      </c>
      <c r="I325" s="7">
        <v>45838</v>
      </c>
      <c r="J325" s="7">
        <v>45838</v>
      </c>
      <c r="K325" s="4" t="s">
        <v>16</v>
      </c>
      <c r="L325" s="4" t="s">
        <v>16</v>
      </c>
      <c r="M325" s="4" t="s">
        <v>221</v>
      </c>
      <c r="N325" s="4" t="s">
        <v>16</v>
      </c>
      <c r="O325" s="47">
        <v>0</v>
      </c>
      <c r="P325" s="4">
        <v>-1.93</v>
      </c>
      <c r="Q325" s="9">
        <v>0</v>
      </c>
      <c r="R325" s="9">
        <v>459473.15704881464</v>
      </c>
      <c r="S325" s="9">
        <v>0</v>
      </c>
      <c r="T325" s="9">
        <v>667975.46071520657</v>
      </c>
      <c r="U325" s="9">
        <v>1521388.3015303449</v>
      </c>
      <c r="V325" s="9">
        <v>31058.611521112449</v>
      </c>
      <c r="W325" s="9">
        <v>1521388.3015303449</v>
      </c>
      <c r="X325" s="9">
        <v>0</v>
      </c>
      <c r="Y325" s="9">
        <v>729110711.35495424</v>
      </c>
      <c r="Z325" s="9">
        <v>728651238.19790542</v>
      </c>
      <c r="AA325" s="9">
        <v>729319213.6586206</v>
      </c>
      <c r="AB325" s="9">
        <v>730172626.49943578</v>
      </c>
      <c r="AC325" s="9">
        <v>728682296.80942655</v>
      </c>
      <c r="AD325" s="9">
        <v>730172626.49943578</v>
      </c>
      <c r="AE325" s="9">
        <v>728651238.19790542</v>
      </c>
      <c r="AF325" s="9">
        <v>4229617771.2294316</v>
      </c>
      <c r="AG325" s="9">
        <v>2</v>
      </c>
    </row>
    <row r="326" spans="1:33" x14ac:dyDescent="0.25">
      <c r="A326" s="36" t="s">
        <v>1702</v>
      </c>
      <c r="B326" s="36" t="s">
        <v>1700</v>
      </c>
      <c r="C326" s="37">
        <v>44760</v>
      </c>
      <c r="D326" s="38">
        <v>44760</v>
      </c>
      <c r="E326" s="36">
        <v>80</v>
      </c>
      <c r="F326" s="36" t="s">
        <v>21</v>
      </c>
      <c r="G326" s="36" t="s">
        <v>1703</v>
      </c>
      <c r="H326" s="36" t="s">
        <v>1701</v>
      </c>
      <c r="I326" s="39">
        <v>45838</v>
      </c>
      <c r="J326" s="39">
        <v>45838</v>
      </c>
      <c r="K326" s="36" t="s">
        <v>16</v>
      </c>
      <c r="L326" s="36" t="s">
        <v>16</v>
      </c>
      <c r="M326" s="36" t="s">
        <v>221</v>
      </c>
      <c r="N326" s="36" t="s">
        <v>16</v>
      </c>
      <c r="O326" s="48">
        <v>0</v>
      </c>
      <c r="P326" s="36">
        <v>-6.81</v>
      </c>
      <c r="Q326" s="41">
        <v>0</v>
      </c>
      <c r="R326" s="41">
        <v>459473.15704881464</v>
      </c>
      <c r="S326" s="41">
        <v>0</v>
      </c>
      <c r="T326" s="41">
        <v>667975.46071520657</v>
      </c>
      <c r="U326" s="41">
        <v>1521388.3015303449</v>
      </c>
      <c r="V326" s="41">
        <v>32253.173502693706</v>
      </c>
      <c r="W326" s="41">
        <v>1521388.3015303449</v>
      </c>
      <c r="X326" s="41">
        <v>0</v>
      </c>
      <c r="Y326" s="41">
        <v>729110711.35495424</v>
      </c>
      <c r="Z326" s="41">
        <v>728651238.19790542</v>
      </c>
      <c r="AA326" s="41">
        <v>729319213.6586206</v>
      </c>
      <c r="AB326" s="41">
        <v>730172626.49943578</v>
      </c>
      <c r="AC326" s="41">
        <v>728683491.3714081</v>
      </c>
      <c r="AD326" s="41">
        <v>730172626.49943578</v>
      </c>
      <c r="AE326" s="41">
        <v>728651238.19790542</v>
      </c>
      <c r="AF326" s="41">
        <v>4229618965.7914133</v>
      </c>
      <c r="AG326" s="41">
        <v>2</v>
      </c>
    </row>
    <row r="327" spans="1:33" x14ac:dyDescent="0.25">
      <c r="A327" s="4" t="s">
        <v>1863</v>
      </c>
      <c r="B327" s="4" t="s">
        <v>1864</v>
      </c>
      <c r="C327" s="5">
        <v>44789.582638888889</v>
      </c>
      <c r="D327" s="6">
        <v>44789.582638888889</v>
      </c>
      <c r="E327" s="4">
        <v>50</v>
      </c>
      <c r="F327" s="4" t="s">
        <v>21</v>
      </c>
      <c r="G327" s="4" t="s">
        <v>1865</v>
      </c>
      <c r="H327" s="4" t="s">
        <v>1866</v>
      </c>
      <c r="I327" s="7">
        <v>46022</v>
      </c>
      <c r="J327" s="7">
        <v>46022</v>
      </c>
      <c r="K327" s="4" t="s">
        <v>16</v>
      </c>
      <c r="L327" s="4" t="s">
        <v>16</v>
      </c>
      <c r="M327" s="4" t="s">
        <v>221</v>
      </c>
      <c r="N327" s="4" t="s">
        <v>16</v>
      </c>
      <c r="O327" s="47">
        <v>0</v>
      </c>
      <c r="P327" s="4">
        <v>-17.253</v>
      </c>
      <c r="Q327" s="9">
        <v>0</v>
      </c>
      <c r="R327" s="9">
        <v>328802.21446538344</v>
      </c>
      <c r="S327" s="9">
        <v>0</v>
      </c>
      <c r="T327" s="9">
        <v>478007.92564768047</v>
      </c>
      <c r="U327" s="9">
        <v>1088716.1413691912</v>
      </c>
      <c r="V327" s="9">
        <v>-3964.5950780212165</v>
      </c>
      <c r="W327" s="9">
        <v>1088716.1413691912</v>
      </c>
      <c r="X327" s="9">
        <v>0</v>
      </c>
      <c r="Y327" s="9">
        <v>728980040.4123708</v>
      </c>
      <c r="Z327" s="9">
        <v>728651238.19790542</v>
      </c>
      <c r="AA327" s="9">
        <v>729129246.12355316</v>
      </c>
      <c r="AB327" s="9">
        <v>729739954.33927464</v>
      </c>
      <c r="AC327" s="9">
        <v>728647273.60282743</v>
      </c>
      <c r="AD327" s="9">
        <v>729739954.33927464</v>
      </c>
      <c r="AE327" s="9">
        <v>728651238.19790542</v>
      </c>
      <c r="AF327" s="9">
        <v>4228613101.3049402</v>
      </c>
      <c r="AG327" s="9">
        <v>2</v>
      </c>
    </row>
    <row r="328" spans="1:33" x14ac:dyDescent="0.25">
      <c r="A328" s="36" t="s">
        <v>1867</v>
      </c>
      <c r="B328" s="36" t="s">
        <v>1864</v>
      </c>
      <c r="C328" s="37">
        <v>44789.582638888889</v>
      </c>
      <c r="D328" s="38">
        <v>44789.582638888889</v>
      </c>
      <c r="E328" s="36">
        <v>50</v>
      </c>
      <c r="F328" s="36" t="s">
        <v>21</v>
      </c>
      <c r="G328" s="36" t="s">
        <v>1703</v>
      </c>
      <c r="H328" s="36" t="s">
        <v>1866</v>
      </c>
      <c r="I328" s="39">
        <v>46022</v>
      </c>
      <c r="J328" s="39">
        <v>46022</v>
      </c>
      <c r="K328" s="36" t="s">
        <v>16</v>
      </c>
      <c r="L328" s="36" t="s">
        <v>16</v>
      </c>
      <c r="M328" s="36" t="s">
        <v>221</v>
      </c>
      <c r="N328" s="36" t="s">
        <v>16</v>
      </c>
      <c r="O328" s="48">
        <v>0</v>
      </c>
      <c r="P328" s="36">
        <v>-18.274000000000001</v>
      </c>
      <c r="Q328" s="41">
        <v>0</v>
      </c>
      <c r="R328" s="41">
        <v>328802.21446538344</v>
      </c>
      <c r="S328" s="41">
        <v>0</v>
      </c>
      <c r="T328" s="41">
        <v>478007.92564768047</v>
      </c>
      <c r="U328" s="41">
        <v>1088716.1413691912</v>
      </c>
      <c r="V328" s="41">
        <v>-8708.5550004397646</v>
      </c>
      <c r="W328" s="41">
        <v>1088716.1413691912</v>
      </c>
      <c r="X328" s="41">
        <v>0</v>
      </c>
      <c r="Y328" s="41">
        <v>728980040.4123708</v>
      </c>
      <c r="Z328" s="41">
        <v>728651238.19790542</v>
      </c>
      <c r="AA328" s="41">
        <v>729129246.12355316</v>
      </c>
      <c r="AB328" s="41">
        <v>729739954.33927464</v>
      </c>
      <c r="AC328" s="41">
        <v>728642529.642905</v>
      </c>
      <c r="AD328" s="41">
        <v>729739954.33927464</v>
      </c>
      <c r="AE328" s="41">
        <v>728651238.19790542</v>
      </c>
      <c r="AF328" s="41">
        <v>4228608357.3450174</v>
      </c>
      <c r="AG328" s="41">
        <v>2</v>
      </c>
    </row>
    <row r="329" spans="1:33" x14ac:dyDescent="0.25">
      <c r="A329" s="4" t="s">
        <v>2027</v>
      </c>
      <c r="B329" s="4" t="s">
        <v>2028</v>
      </c>
      <c r="C329" s="5">
        <v>44787.367361111108</v>
      </c>
      <c r="D329" s="6">
        <v>44787.367361111108</v>
      </c>
      <c r="E329" s="4">
        <v>19.899999999999999</v>
      </c>
      <c r="F329" s="4" t="s">
        <v>21</v>
      </c>
      <c r="G329" s="4" t="s">
        <v>1716</v>
      </c>
      <c r="H329" s="4" t="s">
        <v>2029</v>
      </c>
      <c r="I329" s="7">
        <v>46022</v>
      </c>
      <c r="J329" s="7">
        <v>46022</v>
      </c>
      <c r="K329" s="4" t="s">
        <v>16</v>
      </c>
      <c r="L329" s="4" t="s">
        <v>16</v>
      </c>
      <c r="M329" s="4" t="s">
        <v>221</v>
      </c>
      <c r="N329" s="4" t="s">
        <v>16</v>
      </c>
      <c r="O329" s="47">
        <v>0</v>
      </c>
      <c r="P329" s="4">
        <v>-5.0880000000000001</v>
      </c>
      <c r="Q329" s="9">
        <v>0</v>
      </c>
      <c r="R329" s="9">
        <v>328802.21446538338</v>
      </c>
      <c r="S329" s="9">
        <v>0</v>
      </c>
      <c r="T329" s="9">
        <v>478007.92564768018</v>
      </c>
      <c r="U329" s="9">
        <v>1088716.1413691917</v>
      </c>
      <c r="V329" s="9">
        <v>-137047.9701726113</v>
      </c>
      <c r="W329" s="9">
        <v>1088716.1413691917</v>
      </c>
      <c r="X329" s="9">
        <v>0</v>
      </c>
      <c r="Y329" s="9">
        <v>728980040.4123708</v>
      </c>
      <c r="Z329" s="9">
        <v>728651238.19790542</v>
      </c>
      <c r="AA329" s="9">
        <v>729129246.12355316</v>
      </c>
      <c r="AB329" s="9">
        <v>729739954.33927464</v>
      </c>
      <c r="AC329" s="9">
        <v>728514190.22773278</v>
      </c>
      <c r="AD329" s="9">
        <v>729739954.33927464</v>
      </c>
      <c r="AE329" s="9">
        <v>728651238.19790542</v>
      </c>
      <c r="AF329" s="9">
        <v>4228480017.9298458</v>
      </c>
      <c r="AG329" s="9">
        <v>2</v>
      </c>
    </row>
    <row r="330" spans="1:33" x14ac:dyDescent="0.25">
      <c r="A330" s="36" t="s">
        <v>2030</v>
      </c>
      <c r="B330" s="36" t="s">
        <v>2028</v>
      </c>
      <c r="C330" s="37">
        <v>44787.367361111108</v>
      </c>
      <c r="D330" s="38">
        <v>44787.367361111108</v>
      </c>
      <c r="E330" s="36">
        <v>19.899999999999999</v>
      </c>
      <c r="F330" s="36" t="s">
        <v>21</v>
      </c>
      <c r="G330" s="36" t="s">
        <v>2031</v>
      </c>
      <c r="H330" s="36" t="s">
        <v>2029</v>
      </c>
      <c r="I330" s="39">
        <v>46022</v>
      </c>
      <c r="J330" s="39">
        <v>46022</v>
      </c>
      <c r="K330" s="36" t="s">
        <v>16</v>
      </c>
      <c r="L330" s="36" t="s">
        <v>16</v>
      </c>
      <c r="M330" s="36" t="s">
        <v>221</v>
      </c>
      <c r="N330" s="36" t="s">
        <v>16</v>
      </c>
      <c r="O330" s="48">
        <v>0</v>
      </c>
      <c r="P330" s="36">
        <v>-4.7930000000000001</v>
      </c>
      <c r="Q330" s="41">
        <v>0</v>
      </c>
      <c r="R330" s="41">
        <v>459473.15704881458</v>
      </c>
      <c r="S330" s="41">
        <v>0</v>
      </c>
      <c r="T330" s="41">
        <v>667975.46071520681</v>
      </c>
      <c r="U330" s="41">
        <v>1521388.3015303449</v>
      </c>
      <c r="V330" s="41">
        <v>-115884.51786143715</v>
      </c>
      <c r="W330" s="41">
        <v>1521388.3015303449</v>
      </c>
      <c r="X330" s="41">
        <v>0</v>
      </c>
      <c r="Y330" s="41">
        <v>729110711.35495424</v>
      </c>
      <c r="Z330" s="41">
        <v>728651238.19790542</v>
      </c>
      <c r="AA330" s="41">
        <v>729319213.6586206</v>
      </c>
      <c r="AB330" s="41">
        <v>730172626.49943578</v>
      </c>
      <c r="AC330" s="41">
        <v>728535353.68004394</v>
      </c>
      <c r="AD330" s="41">
        <v>730172626.49943578</v>
      </c>
      <c r="AE330" s="41">
        <v>728651238.19790542</v>
      </c>
      <c r="AF330" s="41">
        <v>4229470828.1000495</v>
      </c>
      <c r="AG330" s="41">
        <v>2</v>
      </c>
    </row>
    <row r="331" spans="1:33" x14ac:dyDescent="0.25">
      <c r="A331" s="4" t="s">
        <v>1763</v>
      </c>
      <c r="B331" s="4" t="s">
        <v>1764</v>
      </c>
      <c r="C331" s="5">
        <v>44760</v>
      </c>
      <c r="D331" s="6">
        <v>44760</v>
      </c>
      <c r="E331" s="4">
        <v>9.9</v>
      </c>
      <c r="F331" s="4" t="s">
        <v>21</v>
      </c>
      <c r="G331" s="4" t="s">
        <v>1765</v>
      </c>
      <c r="H331" s="4" t="s">
        <v>1766</v>
      </c>
      <c r="I331" s="7">
        <v>46022</v>
      </c>
      <c r="J331" s="7">
        <v>46022</v>
      </c>
      <c r="K331" s="4" t="s">
        <v>16</v>
      </c>
      <c r="L331" s="4" t="s">
        <v>16</v>
      </c>
      <c r="M331" s="4" t="s">
        <v>221</v>
      </c>
      <c r="N331" s="4" t="s">
        <v>16</v>
      </c>
      <c r="O331" s="47">
        <v>0</v>
      </c>
      <c r="P331" s="4">
        <v>2.4</v>
      </c>
      <c r="Q331" s="9">
        <v>0</v>
      </c>
      <c r="R331" s="9">
        <v>410977.77911342977</v>
      </c>
      <c r="S331" s="9">
        <v>0</v>
      </c>
      <c r="T331" s="9">
        <v>597473.57845725096</v>
      </c>
      <c r="U331" s="9">
        <v>1360812.4342847452</v>
      </c>
      <c r="V331" s="9">
        <v>-137725.08971543802</v>
      </c>
      <c r="W331" s="9">
        <v>1360812.4342847452</v>
      </c>
      <c r="X331" s="9">
        <v>0</v>
      </c>
      <c r="Y331" s="9">
        <v>729062215.97701883</v>
      </c>
      <c r="Z331" s="9">
        <v>728651238.19790542</v>
      </c>
      <c r="AA331" s="9">
        <v>729248711.77636266</v>
      </c>
      <c r="AB331" s="9">
        <v>730012050.63219011</v>
      </c>
      <c r="AC331" s="9">
        <v>728513513.10818994</v>
      </c>
      <c r="AD331" s="9">
        <v>730012050.63219011</v>
      </c>
      <c r="AE331" s="9">
        <v>728651238.19790542</v>
      </c>
      <c r="AF331" s="9">
        <v>4229089126.467134</v>
      </c>
      <c r="AG331" s="9">
        <v>2</v>
      </c>
    </row>
    <row r="332" spans="1:33" x14ac:dyDescent="0.25">
      <c r="A332" s="36" t="s">
        <v>1767</v>
      </c>
      <c r="B332" s="36" t="s">
        <v>1764</v>
      </c>
      <c r="C332" s="37">
        <v>44760</v>
      </c>
      <c r="D332" s="38">
        <v>44760</v>
      </c>
      <c r="E332" s="36">
        <v>9.9</v>
      </c>
      <c r="F332" s="36" t="s">
        <v>21</v>
      </c>
      <c r="G332" s="36" t="s">
        <v>1768</v>
      </c>
      <c r="H332" s="36" t="s">
        <v>1766</v>
      </c>
      <c r="I332" s="39">
        <v>46022</v>
      </c>
      <c r="J332" s="39">
        <v>46022</v>
      </c>
      <c r="K332" s="36" t="s">
        <v>16</v>
      </c>
      <c r="L332" s="36" t="s">
        <v>16</v>
      </c>
      <c r="M332" s="36" t="s">
        <v>221</v>
      </c>
      <c r="N332" s="36" t="s">
        <v>16</v>
      </c>
      <c r="O332" s="48">
        <v>0</v>
      </c>
      <c r="P332" s="36">
        <v>2.41</v>
      </c>
      <c r="Q332" s="41">
        <v>0</v>
      </c>
      <c r="R332" s="41">
        <v>410977.77911342977</v>
      </c>
      <c r="S332" s="41">
        <v>0</v>
      </c>
      <c r="T332" s="41">
        <v>597473.57845725096</v>
      </c>
      <c r="U332" s="41">
        <v>1360812.4342847452</v>
      </c>
      <c r="V332" s="41">
        <v>-112972.65423662659</v>
      </c>
      <c r="W332" s="41">
        <v>1360812.4342847452</v>
      </c>
      <c r="X332" s="41">
        <v>0</v>
      </c>
      <c r="Y332" s="41">
        <v>729062215.97701883</v>
      </c>
      <c r="Z332" s="41">
        <v>728651238.19790542</v>
      </c>
      <c r="AA332" s="41">
        <v>729248711.77636266</v>
      </c>
      <c r="AB332" s="41">
        <v>730012050.63219011</v>
      </c>
      <c r="AC332" s="41">
        <v>728538265.54366875</v>
      </c>
      <c r="AD332" s="41">
        <v>730012050.63219011</v>
      </c>
      <c r="AE332" s="41">
        <v>728651238.19790542</v>
      </c>
      <c r="AF332" s="41">
        <v>4229113878.9026127</v>
      </c>
      <c r="AG332" s="41">
        <v>2</v>
      </c>
    </row>
    <row r="333" spans="1:33" x14ac:dyDescent="0.25">
      <c r="A333" s="4" t="s">
        <v>1786</v>
      </c>
      <c r="B333" s="4" t="s">
        <v>1787</v>
      </c>
      <c r="C333" s="5">
        <v>44760</v>
      </c>
      <c r="D333" s="6">
        <v>44760</v>
      </c>
      <c r="E333" s="4">
        <v>6</v>
      </c>
      <c r="F333" s="4" t="s">
        <v>21</v>
      </c>
      <c r="G333" s="4" t="s">
        <v>1788</v>
      </c>
      <c r="H333" s="4" t="s">
        <v>1789</v>
      </c>
      <c r="I333" s="7">
        <v>45657</v>
      </c>
      <c r="J333" s="7">
        <v>45657</v>
      </c>
      <c r="K333" s="4" t="s">
        <v>16</v>
      </c>
      <c r="L333" s="4" t="s">
        <v>16</v>
      </c>
      <c r="M333" s="4" t="s">
        <v>221</v>
      </c>
      <c r="N333" s="4" t="s">
        <v>16</v>
      </c>
      <c r="O333" s="47">
        <v>0</v>
      </c>
      <c r="P333" s="4">
        <v>-0.11</v>
      </c>
      <c r="Q333" s="9">
        <v>0</v>
      </c>
      <c r="R333" s="9">
        <v>410977.77911343001</v>
      </c>
      <c r="S333" s="9">
        <v>0</v>
      </c>
      <c r="T333" s="9">
        <v>597473.57845725096</v>
      </c>
      <c r="U333" s="9">
        <v>1360812.4342847448</v>
      </c>
      <c r="V333" s="9">
        <v>-557501.00832276838</v>
      </c>
      <c r="W333" s="9">
        <v>1360812.434284745</v>
      </c>
      <c r="X333" s="9">
        <v>0</v>
      </c>
      <c r="Y333" s="9">
        <v>729062215.97701883</v>
      </c>
      <c r="Z333" s="9">
        <v>728651238.19790542</v>
      </c>
      <c r="AA333" s="9">
        <v>729248711.77636266</v>
      </c>
      <c r="AB333" s="9">
        <v>730012050.63219011</v>
      </c>
      <c r="AC333" s="9">
        <v>728093737.18958271</v>
      </c>
      <c r="AD333" s="9">
        <v>730012050.63219011</v>
      </c>
      <c r="AE333" s="9">
        <v>728651238.19790542</v>
      </c>
      <c r="AF333" s="9">
        <v>4228669350.5485268</v>
      </c>
      <c r="AG333" s="9">
        <v>1</v>
      </c>
    </row>
    <row r="334" spans="1:33" x14ac:dyDescent="0.25">
      <c r="A334" s="36" t="s">
        <v>1790</v>
      </c>
      <c r="B334" s="36" t="s">
        <v>1787</v>
      </c>
      <c r="C334" s="37">
        <v>44760</v>
      </c>
      <c r="D334" s="38">
        <v>44760</v>
      </c>
      <c r="E334" s="36">
        <v>6</v>
      </c>
      <c r="F334" s="36" t="s">
        <v>21</v>
      </c>
      <c r="G334" s="36" t="s">
        <v>1791</v>
      </c>
      <c r="H334" s="36" t="s">
        <v>1789</v>
      </c>
      <c r="I334" s="39">
        <v>45657</v>
      </c>
      <c r="J334" s="39">
        <v>45657</v>
      </c>
      <c r="K334" s="36" t="s">
        <v>16</v>
      </c>
      <c r="L334" s="36" t="s">
        <v>16</v>
      </c>
      <c r="M334" s="36" t="s">
        <v>221</v>
      </c>
      <c r="N334" s="36" t="s">
        <v>16</v>
      </c>
      <c r="O334" s="48">
        <v>0</v>
      </c>
      <c r="P334" s="36">
        <v>-0.11005</v>
      </c>
      <c r="Q334" s="41">
        <v>0</v>
      </c>
      <c r="R334" s="41">
        <v>459473.15704881458</v>
      </c>
      <c r="S334" s="41">
        <v>0</v>
      </c>
      <c r="T334" s="41">
        <v>667975.46071520681</v>
      </c>
      <c r="U334" s="41">
        <v>1521388.3015303449</v>
      </c>
      <c r="V334" s="41">
        <v>13422.398566248306</v>
      </c>
      <c r="W334" s="41">
        <v>1521388.3015303449</v>
      </c>
      <c r="X334" s="41">
        <v>0</v>
      </c>
      <c r="Y334" s="41">
        <v>729110711.35495424</v>
      </c>
      <c r="Z334" s="41">
        <v>728651238.19790542</v>
      </c>
      <c r="AA334" s="41">
        <v>729319213.6586206</v>
      </c>
      <c r="AB334" s="41">
        <v>730172626.49943578</v>
      </c>
      <c r="AC334" s="41">
        <v>728664660.59647167</v>
      </c>
      <c r="AD334" s="41">
        <v>730172626.49943578</v>
      </c>
      <c r="AE334" s="41">
        <v>728651238.19790542</v>
      </c>
      <c r="AF334" s="41">
        <v>4229600135.0164771</v>
      </c>
      <c r="AG334" s="41">
        <v>1</v>
      </c>
    </row>
    <row r="335" spans="1:33" x14ac:dyDescent="0.25">
      <c r="A335" s="4" t="s">
        <v>1806</v>
      </c>
      <c r="B335" s="4" t="s">
        <v>1807</v>
      </c>
      <c r="C335" s="5">
        <v>44807</v>
      </c>
      <c r="D335" s="6">
        <v>44760</v>
      </c>
      <c r="E335" s="4">
        <v>190</v>
      </c>
      <c r="F335" s="4" t="s">
        <v>21</v>
      </c>
      <c r="G335" s="4" t="s">
        <v>1681</v>
      </c>
      <c r="H335" s="4" t="s">
        <v>1808</v>
      </c>
      <c r="I335" s="7">
        <v>45657</v>
      </c>
      <c r="J335" s="7">
        <v>45657</v>
      </c>
      <c r="K335" s="4" t="s">
        <v>16</v>
      </c>
      <c r="L335" s="4" t="s">
        <v>16</v>
      </c>
      <c r="M335" s="4" t="s">
        <v>221</v>
      </c>
      <c r="N335" s="4" t="s">
        <v>16</v>
      </c>
      <c r="O335" s="47">
        <v>0</v>
      </c>
      <c r="P335" s="4">
        <v>-16.132999999999999</v>
      </c>
      <c r="Q335" s="9">
        <v>0</v>
      </c>
      <c r="R335" s="9">
        <v>459473.15704881458</v>
      </c>
      <c r="S335" s="9">
        <v>0</v>
      </c>
      <c r="T335" s="9">
        <v>667975.46071520681</v>
      </c>
      <c r="U335" s="9">
        <v>1521388.3015303449</v>
      </c>
      <c r="V335" s="9">
        <v>9498.9647871651887</v>
      </c>
      <c r="W335" s="9">
        <v>1521388.3015303449</v>
      </c>
      <c r="X335" s="9">
        <v>0</v>
      </c>
      <c r="Y335" s="9">
        <v>729110711.35495424</v>
      </c>
      <c r="Z335" s="9">
        <v>728651238.19790542</v>
      </c>
      <c r="AA335" s="9">
        <v>729319213.6586206</v>
      </c>
      <c r="AB335" s="9">
        <v>730172626.49943578</v>
      </c>
      <c r="AC335" s="9">
        <v>728660737.16269255</v>
      </c>
      <c r="AD335" s="9">
        <v>730172626.49943578</v>
      </c>
      <c r="AE335" s="9">
        <v>728651238.19790542</v>
      </c>
      <c r="AF335" s="9">
        <v>4229596211.5826979</v>
      </c>
      <c r="AG335" s="9">
        <v>1</v>
      </c>
    </row>
    <row r="336" spans="1:33" x14ac:dyDescent="0.25">
      <c r="A336" s="36" t="s">
        <v>1954</v>
      </c>
      <c r="B336" s="36" t="s">
        <v>1955</v>
      </c>
      <c r="C336" s="37">
        <v>44792.588194444441</v>
      </c>
      <c r="D336" s="38">
        <v>44792.588194444441</v>
      </c>
      <c r="E336" s="36">
        <v>9.9</v>
      </c>
      <c r="F336" s="36" t="s">
        <v>21</v>
      </c>
      <c r="G336" s="36" t="s">
        <v>1956</v>
      </c>
      <c r="H336" s="36" t="s">
        <v>1957</v>
      </c>
      <c r="I336" s="39">
        <v>45657</v>
      </c>
      <c r="J336" s="39">
        <v>45657</v>
      </c>
      <c r="K336" s="36" t="s">
        <v>16</v>
      </c>
      <c r="L336" s="36" t="s">
        <v>16</v>
      </c>
      <c r="M336" s="36" t="s">
        <v>221</v>
      </c>
      <c r="N336" s="36" t="s">
        <v>16</v>
      </c>
      <c r="O336" s="48">
        <v>0</v>
      </c>
      <c r="P336" s="36">
        <v>1.3433459999999999</v>
      </c>
      <c r="Q336" s="41">
        <v>0</v>
      </c>
      <c r="R336" s="41">
        <v>367600.87577229878</v>
      </c>
      <c r="S336" s="41">
        <v>0</v>
      </c>
      <c r="T336" s="41">
        <v>534412.86087410664</v>
      </c>
      <c r="U336" s="41">
        <v>1217184.6460507561</v>
      </c>
      <c r="V336" s="41">
        <v>-53328.489229932093</v>
      </c>
      <c r="W336" s="41">
        <v>1217184.6460507561</v>
      </c>
      <c r="X336" s="41">
        <v>0</v>
      </c>
      <c r="Y336" s="41">
        <v>729018839.07367778</v>
      </c>
      <c r="Z336" s="41">
        <v>728651238.19790542</v>
      </c>
      <c r="AA336" s="41">
        <v>729185651.05877948</v>
      </c>
      <c r="AB336" s="41">
        <v>729868422.84395623</v>
      </c>
      <c r="AC336" s="41">
        <v>728597909.7086755</v>
      </c>
      <c r="AD336" s="41">
        <v>729868422.84395623</v>
      </c>
      <c r="AE336" s="41">
        <v>728651238.19790542</v>
      </c>
      <c r="AF336" s="41">
        <v>4228851643.7643433</v>
      </c>
      <c r="AG336" s="41">
        <v>1</v>
      </c>
    </row>
    <row r="337" spans="1:33" x14ac:dyDescent="0.25">
      <c r="A337" s="4" t="s">
        <v>2158</v>
      </c>
      <c r="B337" s="4" t="s">
        <v>2159</v>
      </c>
      <c r="C337" s="5">
        <v>44757</v>
      </c>
      <c r="D337" s="6">
        <v>44757</v>
      </c>
      <c r="E337" s="4">
        <v>9.9</v>
      </c>
      <c r="F337" s="4" t="s">
        <v>21</v>
      </c>
      <c r="G337" s="4" t="s">
        <v>1797</v>
      </c>
      <c r="H337" s="4" t="s">
        <v>2160</v>
      </c>
      <c r="I337" s="7">
        <v>45657</v>
      </c>
      <c r="J337" s="7">
        <v>45657</v>
      </c>
      <c r="K337" s="4" t="s">
        <v>16</v>
      </c>
      <c r="L337" s="4" t="s">
        <v>16</v>
      </c>
      <c r="M337" s="4" t="s">
        <v>221</v>
      </c>
      <c r="N337" s="4" t="s">
        <v>16</v>
      </c>
      <c r="O337" s="47">
        <v>0</v>
      </c>
      <c r="P337" s="4">
        <v>0.17899999999999999</v>
      </c>
      <c r="Q337" s="9">
        <v>0</v>
      </c>
      <c r="R337" s="9">
        <v>410977.77911342989</v>
      </c>
      <c r="S337" s="9">
        <v>0</v>
      </c>
      <c r="T337" s="9">
        <v>597473.57845725096</v>
      </c>
      <c r="U337" s="9">
        <v>1360812.434284745</v>
      </c>
      <c r="V337" s="9">
        <v>-72910.007879108103</v>
      </c>
      <c r="W337" s="9">
        <v>1360812.434284745</v>
      </c>
      <c r="X337" s="9">
        <v>0</v>
      </c>
      <c r="Y337" s="9">
        <v>729062215.97701883</v>
      </c>
      <c r="Z337" s="9">
        <v>728651238.19790542</v>
      </c>
      <c r="AA337" s="9">
        <v>729248711.77636266</v>
      </c>
      <c r="AB337" s="9">
        <v>730012050.63219011</v>
      </c>
      <c r="AC337" s="9">
        <v>728578328.19002628</v>
      </c>
      <c r="AD337" s="9">
        <v>730012050.63219011</v>
      </c>
      <c r="AE337" s="9">
        <v>728651238.19790542</v>
      </c>
      <c r="AF337" s="9">
        <v>4229153941.5489702</v>
      </c>
      <c r="AG337" s="9">
        <v>1</v>
      </c>
    </row>
    <row r="338" spans="1:33" x14ac:dyDescent="0.25">
      <c r="A338" s="36" t="s">
        <v>2151</v>
      </c>
      <c r="B338" s="36" t="s">
        <v>2152</v>
      </c>
      <c r="C338" s="37">
        <v>44757</v>
      </c>
      <c r="D338" s="38">
        <v>44757</v>
      </c>
      <c r="E338" s="36">
        <v>19.899999999999999</v>
      </c>
      <c r="F338" s="36" t="s">
        <v>21</v>
      </c>
      <c r="G338" s="36" t="s">
        <v>1797</v>
      </c>
      <c r="H338" s="36" t="s">
        <v>2153</v>
      </c>
      <c r="I338" s="39">
        <v>45657</v>
      </c>
      <c r="J338" s="39">
        <v>45657</v>
      </c>
      <c r="K338" s="36" t="s">
        <v>16</v>
      </c>
      <c r="L338" s="36" t="s">
        <v>16</v>
      </c>
      <c r="M338" s="36" t="s">
        <v>221</v>
      </c>
      <c r="N338" s="36" t="s">
        <v>16</v>
      </c>
      <c r="O338" s="48">
        <v>0</v>
      </c>
      <c r="P338" s="36">
        <v>0.3644</v>
      </c>
      <c r="Q338" s="41">
        <v>0</v>
      </c>
      <c r="R338" s="41">
        <v>459473.15704881452</v>
      </c>
      <c r="S338" s="41">
        <v>0</v>
      </c>
      <c r="T338" s="41">
        <v>667975.46071520646</v>
      </c>
      <c r="U338" s="41">
        <v>1521388.3015303449</v>
      </c>
      <c r="V338" s="41">
        <v>-139270.81584330651</v>
      </c>
      <c r="W338" s="41">
        <v>1521388.3015303449</v>
      </c>
      <c r="X338" s="41">
        <v>0</v>
      </c>
      <c r="Y338" s="41">
        <v>729110711.35495424</v>
      </c>
      <c r="Z338" s="41">
        <v>728651238.19790542</v>
      </c>
      <c r="AA338" s="41">
        <v>729319213.6586206</v>
      </c>
      <c r="AB338" s="41">
        <v>730172626.49943578</v>
      </c>
      <c r="AC338" s="41">
        <v>728511967.38206208</v>
      </c>
      <c r="AD338" s="41">
        <v>730172626.49943578</v>
      </c>
      <c r="AE338" s="41">
        <v>728651238.19790542</v>
      </c>
      <c r="AF338" s="41">
        <v>4229447441.8020673</v>
      </c>
      <c r="AG338" s="41">
        <v>1</v>
      </c>
    </row>
    <row r="339" spans="1:33" x14ac:dyDescent="0.25">
      <c r="A339" s="4" t="s">
        <v>1769</v>
      </c>
      <c r="B339" s="4" t="s">
        <v>1770</v>
      </c>
      <c r="C339" s="5">
        <v>44760</v>
      </c>
      <c r="D339" s="6">
        <v>44760</v>
      </c>
      <c r="E339" s="4">
        <v>9.9</v>
      </c>
      <c r="F339" s="4" t="s">
        <v>21</v>
      </c>
      <c r="G339" s="4" t="s">
        <v>1771</v>
      </c>
      <c r="H339" s="4" t="s">
        <v>1772</v>
      </c>
      <c r="I339" s="7">
        <v>46022</v>
      </c>
      <c r="J339" s="7">
        <v>46022</v>
      </c>
      <c r="K339" s="4" t="s">
        <v>16</v>
      </c>
      <c r="L339" s="4" t="s">
        <v>16</v>
      </c>
      <c r="M339" s="4" t="s">
        <v>221</v>
      </c>
      <c r="N339" s="4" t="s">
        <v>16</v>
      </c>
      <c r="O339" s="47">
        <v>0</v>
      </c>
      <c r="P339" s="4">
        <v>0.26</v>
      </c>
      <c r="Q339" s="9">
        <v>0</v>
      </c>
      <c r="R339" s="9">
        <v>459473.15704881452</v>
      </c>
      <c r="S339" s="9">
        <v>0</v>
      </c>
      <c r="T339" s="9">
        <v>667975.46071520646</v>
      </c>
      <c r="U339" s="9">
        <v>1521388.3015303449</v>
      </c>
      <c r="V339" s="9">
        <v>-130968.84898371315</v>
      </c>
      <c r="W339" s="9">
        <v>1521388.3015303449</v>
      </c>
      <c r="X339" s="9">
        <v>0</v>
      </c>
      <c r="Y339" s="9">
        <v>729110711.35495424</v>
      </c>
      <c r="Z339" s="9">
        <v>728651238.19790542</v>
      </c>
      <c r="AA339" s="9">
        <v>729319213.6586206</v>
      </c>
      <c r="AB339" s="9">
        <v>730172626.49943578</v>
      </c>
      <c r="AC339" s="9">
        <v>728520269.34892166</v>
      </c>
      <c r="AD339" s="9">
        <v>730172626.49943578</v>
      </c>
      <c r="AE339" s="9">
        <v>728651238.19790542</v>
      </c>
      <c r="AF339" s="9">
        <v>4229455743.7689271</v>
      </c>
      <c r="AG339" s="9">
        <v>2</v>
      </c>
    </row>
    <row r="340" spans="1:33" x14ac:dyDescent="0.25">
      <c r="A340" s="36" t="s">
        <v>1773</v>
      </c>
      <c r="B340" s="36" t="s">
        <v>1770</v>
      </c>
      <c r="C340" s="37">
        <v>44760</v>
      </c>
      <c r="D340" s="38">
        <v>44760</v>
      </c>
      <c r="E340" s="36">
        <v>9.9</v>
      </c>
      <c r="F340" s="36" t="s">
        <v>21</v>
      </c>
      <c r="G340" s="36" t="s">
        <v>1774</v>
      </c>
      <c r="H340" s="36" t="s">
        <v>1772</v>
      </c>
      <c r="I340" s="39">
        <v>46022</v>
      </c>
      <c r="J340" s="39">
        <v>46022</v>
      </c>
      <c r="K340" s="36" t="s">
        <v>16</v>
      </c>
      <c r="L340" s="36" t="s">
        <v>16</v>
      </c>
      <c r="M340" s="36" t="s">
        <v>221</v>
      </c>
      <c r="N340" s="36" t="s">
        <v>16</v>
      </c>
      <c r="O340" s="48">
        <v>0</v>
      </c>
      <c r="P340" s="36">
        <v>0.27</v>
      </c>
      <c r="Q340" s="41">
        <v>0</v>
      </c>
      <c r="R340" s="41">
        <v>459473.15704881446</v>
      </c>
      <c r="S340" s="41">
        <v>0</v>
      </c>
      <c r="T340" s="41">
        <v>667975.46071520669</v>
      </c>
      <c r="U340" s="41">
        <v>1521388.3015303446</v>
      </c>
      <c r="V340" s="41">
        <v>-46800.809516009867</v>
      </c>
      <c r="W340" s="41">
        <v>1521388.3015303446</v>
      </c>
      <c r="X340" s="41">
        <v>0</v>
      </c>
      <c r="Y340" s="41">
        <v>729110711.35495424</v>
      </c>
      <c r="Z340" s="41">
        <v>728651238.19790542</v>
      </c>
      <c r="AA340" s="41">
        <v>729319213.6586206</v>
      </c>
      <c r="AB340" s="41">
        <v>730172626.49943578</v>
      </c>
      <c r="AC340" s="41">
        <v>728604437.38838947</v>
      </c>
      <c r="AD340" s="41">
        <v>730172626.49943578</v>
      </c>
      <c r="AE340" s="41">
        <v>728651238.19790542</v>
      </c>
      <c r="AF340" s="41">
        <v>4229539911.8083949</v>
      </c>
      <c r="AG340" s="41">
        <v>2</v>
      </c>
    </row>
    <row r="341" spans="1:33" x14ac:dyDescent="0.25">
      <c r="A341" s="4" t="s">
        <v>2138</v>
      </c>
      <c r="B341" s="4" t="s">
        <v>2139</v>
      </c>
      <c r="C341" s="5">
        <v>44750</v>
      </c>
      <c r="D341" s="6">
        <v>44750</v>
      </c>
      <c r="E341" s="4">
        <v>100</v>
      </c>
      <c r="F341" s="4" t="s">
        <v>21</v>
      </c>
      <c r="G341" s="4" t="s">
        <v>1719</v>
      </c>
      <c r="H341" s="4" t="s">
        <v>2140</v>
      </c>
      <c r="I341" s="7">
        <v>46022</v>
      </c>
      <c r="J341" s="7">
        <v>46022</v>
      </c>
      <c r="K341" s="4" t="s">
        <v>16</v>
      </c>
      <c r="L341" s="4" t="s">
        <v>16</v>
      </c>
      <c r="M341" s="4" t="s">
        <v>221</v>
      </c>
      <c r="N341" s="4" t="s">
        <v>16</v>
      </c>
      <c r="O341" s="47">
        <v>0</v>
      </c>
      <c r="P341" s="4">
        <v>-29.48227</v>
      </c>
      <c r="Q341" s="9">
        <v>0</v>
      </c>
      <c r="R341" s="9">
        <v>513690.98958057468</v>
      </c>
      <c r="S341" s="9">
        <v>0</v>
      </c>
      <c r="T341" s="9">
        <v>746796.56507960102</v>
      </c>
      <c r="U341" s="9">
        <v>1700912.1211109255</v>
      </c>
      <c r="V341" s="9">
        <v>-5321.8805982686399</v>
      </c>
      <c r="W341" s="9">
        <v>1700912.1211109255</v>
      </c>
      <c r="X341" s="9">
        <v>0</v>
      </c>
      <c r="Y341" s="9">
        <v>729164929.18748605</v>
      </c>
      <c r="Z341" s="9">
        <v>728651238.19790542</v>
      </c>
      <c r="AA341" s="9">
        <v>729398034.76298499</v>
      </c>
      <c r="AB341" s="9">
        <v>730352150.31901634</v>
      </c>
      <c r="AC341" s="9">
        <v>728645916.31730711</v>
      </c>
      <c r="AD341" s="9">
        <v>730352150.31901634</v>
      </c>
      <c r="AE341" s="9">
        <v>728651238.19790542</v>
      </c>
      <c r="AF341" s="9">
        <v>4229983715.4035797</v>
      </c>
      <c r="AG341" s="9">
        <v>2</v>
      </c>
    </row>
    <row r="342" spans="1:33" x14ac:dyDescent="0.25">
      <c r="A342" s="36" t="s">
        <v>1891</v>
      </c>
      <c r="B342" s="36" t="s">
        <v>1892</v>
      </c>
      <c r="C342" s="37">
        <v>44795.799305555556</v>
      </c>
      <c r="D342" s="38">
        <v>44795.799305555556</v>
      </c>
      <c r="E342" s="36">
        <v>168</v>
      </c>
      <c r="F342" s="36" t="s">
        <v>21</v>
      </c>
      <c r="G342" s="36" t="s">
        <v>1659</v>
      </c>
      <c r="H342" s="36" t="s">
        <v>1893</v>
      </c>
      <c r="I342" s="39">
        <v>45657</v>
      </c>
      <c r="J342" s="39">
        <v>45657</v>
      </c>
      <c r="K342" s="36" t="s">
        <v>16</v>
      </c>
      <c r="L342" s="36" t="s">
        <v>16</v>
      </c>
      <c r="M342" s="36" t="s">
        <v>221</v>
      </c>
      <c r="N342" s="36" t="s">
        <v>16</v>
      </c>
      <c r="O342" s="48">
        <v>0</v>
      </c>
      <c r="P342" s="36">
        <v>-10.866</v>
      </c>
      <c r="Q342" s="41">
        <v>0</v>
      </c>
      <c r="R342" s="41">
        <v>459473.15704881452</v>
      </c>
      <c r="S342" s="41">
        <v>0</v>
      </c>
      <c r="T342" s="41">
        <v>667975.46071520646</v>
      </c>
      <c r="U342" s="41">
        <v>1521388.3015303449</v>
      </c>
      <c r="V342" s="41">
        <v>-139270.81584330651</v>
      </c>
      <c r="W342" s="41">
        <v>1521388.3015303449</v>
      </c>
      <c r="X342" s="41">
        <v>0</v>
      </c>
      <c r="Y342" s="41">
        <v>729110711.35495424</v>
      </c>
      <c r="Z342" s="41">
        <v>728651238.19790542</v>
      </c>
      <c r="AA342" s="41">
        <v>729319213.6586206</v>
      </c>
      <c r="AB342" s="41">
        <v>730172626.49943578</v>
      </c>
      <c r="AC342" s="41">
        <v>728511967.38206208</v>
      </c>
      <c r="AD342" s="41">
        <v>730172626.49943578</v>
      </c>
      <c r="AE342" s="41">
        <v>728651238.19790542</v>
      </c>
      <c r="AF342" s="41">
        <v>4229447441.8020673</v>
      </c>
      <c r="AG342" s="41">
        <v>1</v>
      </c>
    </row>
    <row r="343" spans="1:33" x14ac:dyDescent="0.25">
      <c r="A343" s="4" t="s">
        <v>1894</v>
      </c>
      <c r="B343" s="4" t="s">
        <v>1892</v>
      </c>
      <c r="C343" s="5">
        <v>44795.799305555556</v>
      </c>
      <c r="D343" s="6">
        <v>44795.799305555556</v>
      </c>
      <c r="E343" s="4">
        <v>168</v>
      </c>
      <c r="F343" s="4" t="s">
        <v>21</v>
      </c>
      <c r="G343" s="4" t="s">
        <v>1662</v>
      </c>
      <c r="H343" s="4" t="s">
        <v>1893</v>
      </c>
      <c r="I343" s="7">
        <v>45657</v>
      </c>
      <c r="J343" s="7">
        <v>45657</v>
      </c>
      <c r="K343" s="4" t="s">
        <v>16</v>
      </c>
      <c r="L343" s="4" t="s">
        <v>16</v>
      </c>
      <c r="M343" s="4" t="s">
        <v>221</v>
      </c>
      <c r="N343" s="4" t="s">
        <v>16</v>
      </c>
      <c r="O343" s="47">
        <v>0</v>
      </c>
      <c r="P343" s="4">
        <v>-9.3119999999999994</v>
      </c>
      <c r="Q343" s="9">
        <v>0</v>
      </c>
      <c r="R343" s="9">
        <v>513690.98958057462</v>
      </c>
      <c r="S343" s="9">
        <v>0</v>
      </c>
      <c r="T343" s="9">
        <v>746796.56507960102</v>
      </c>
      <c r="U343" s="9">
        <v>1700912.1211109259</v>
      </c>
      <c r="V343" s="9">
        <v>229210.5404277833</v>
      </c>
      <c r="W343" s="9">
        <v>1700912.1211109259</v>
      </c>
      <c r="X343" s="9">
        <v>0</v>
      </c>
      <c r="Y343" s="9">
        <v>729164929.18748605</v>
      </c>
      <c r="Z343" s="9">
        <v>728651238.19790542</v>
      </c>
      <c r="AA343" s="9">
        <v>729398034.76298499</v>
      </c>
      <c r="AB343" s="9">
        <v>730352150.31901634</v>
      </c>
      <c r="AC343" s="9">
        <v>728880448.73833323</v>
      </c>
      <c r="AD343" s="9">
        <v>730352150.31901634</v>
      </c>
      <c r="AE343" s="9">
        <v>728651238.19790542</v>
      </c>
      <c r="AF343" s="9">
        <v>4230218247.8246059</v>
      </c>
      <c r="AG343" s="9">
        <v>1</v>
      </c>
    </row>
    <row r="344" spans="1:33" x14ac:dyDescent="0.25">
      <c r="A344" s="36" t="s">
        <v>1989</v>
      </c>
      <c r="B344" s="36" t="s">
        <v>1990</v>
      </c>
      <c r="C344" s="37">
        <v>44795.600694444445</v>
      </c>
      <c r="D344" s="38">
        <v>44795.600694444445</v>
      </c>
      <c r="E344" s="36">
        <v>9.9</v>
      </c>
      <c r="F344" s="36" t="s">
        <v>21</v>
      </c>
      <c r="G344" s="36" t="s">
        <v>1656</v>
      </c>
      <c r="H344" s="36" t="s">
        <v>1991</v>
      </c>
      <c r="I344" s="39">
        <v>45657</v>
      </c>
      <c r="J344" s="39">
        <v>45657</v>
      </c>
      <c r="K344" s="36" t="s">
        <v>16</v>
      </c>
      <c r="L344" s="36" t="s">
        <v>16</v>
      </c>
      <c r="M344" s="36" t="s">
        <v>221</v>
      </c>
      <c r="N344" s="36" t="s">
        <v>16</v>
      </c>
      <c r="O344" s="48">
        <v>0</v>
      </c>
      <c r="P344" s="36">
        <v>1.546</v>
      </c>
      <c r="Q344" s="41">
        <v>0</v>
      </c>
      <c r="R344" s="41">
        <v>410977.77911342977</v>
      </c>
      <c r="S344" s="41">
        <v>0</v>
      </c>
      <c r="T344" s="41">
        <v>597473.57845725096</v>
      </c>
      <c r="U344" s="41">
        <v>1360812.4342847452</v>
      </c>
      <c r="V344" s="41">
        <v>-37699.8632677282</v>
      </c>
      <c r="W344" s="41">
        <v>1360812.4342847452</v>
      </c>
      <c r="X344" s="41">
        <v>0</v>
      </c>
      <c r="Y344" s="41">
        <v>729062215.97701883</v>
      </c>
      <c r="Z344" s="41">
        <v>728651238.19790542</v>
      </c>
      <c r="AA344" s="41">
        <v>729248711.77636266</v>
      </c>
      <c r="AB344" s="41">
        <v>730012050.63219011</v>
      </c>
      <c r="AC344" s="41">
        <v>728613538.33463764</v>
      </c>
      <c r="AD344" s="41">
        <v>730012050.63219011</v>
      </c>
      <c r="AE344" s="41">
        <v>728651238.19790542</v>
      </c>
      <c r="AF344" s="41">
        <v>4229189151.6935816</v>
      </c>
      <c r="AG344" s="41">
        <v>1</v>
      </c>
    </row>
    <row r="345" spans="1:33" x14ac:dyDescent="0.25">
      <c r="A345" s="4" t="s">
        <v>2053</v>
      </c>
      <c r="B345" s="4" t="s">
        <v>2054</v>
      </c>
      <c r="C345" s="5">
        <v>44757</v>
      </c>
      <c r="D345" s="6">
        <v>44757</v>
      </c>
      <c r="E345" s="4">
        <v>200</v>
      </c>
      <c r="F345" s="4" t="s">
        <v>21</v>
      </c>
      <c r="G345" s="4" t="s">
        <v>1668</v>
      </c>
      <c r="H345" s="4" t="s">
        <v>2055</v>
      </c>
      <c r="I345" s="7">
        <v>46022</v>
      </c>
      <c r="J345" s="7">
        <v>46022</v>
      </c>
      <c r="K345" s="4" t="s">
        <v>16</v>
      </c>
      <c r="L345" s="4" t="s">
        <v>16</v>
      </c>
      <c r="M345" s="4" t="s">
        <v>221</v>
      </c>
      <c r="N345" s="4" t="s">
        <v>16</v>
      </c>
      <c r="O345" s="47">
        <v>0</v>
      </c>
      <c r="P345" s="4">
        <v>-23.553000000000001</v>
      </c>
      <c r="Q345" s="9">
        <v>0</v>
      </c>
      <c r="R345" s="9">
        <v>410977.77911342977</v>
      </c>
      <c r="S345" s="9">
        <v>0</v>
      </c>
      <c r="T345" s="9">
        <v>597473.57845725096</v>
      </c>
      <c r="U345" s="9">
        <v>1360812.4342847452</v>
      </c>
      <c r="V345" s="9">
        <v>-53122.534604526103</v>
      </c>
      <c r="W345" s="9">
        <v>1360812.4342847452</v>
      </c>
      <c r="X345" s="9">
        <v>0</v>
      </c>
      <c r="Y345" s="9">
        <v>729062215.97701883</v>
      </c>
      <c r="Z345" s="9">
        <v>728651238.19790542</v>
      </c>
      <c r="AA345" s="9">
        <v>729248711.77636266</v>
      </c>
      <c r="AB345" s="9">
        <v>730012050.63219011</v>
      </c>
      <c r="AC345" s="9">
        <v>728598115.66330087</v>
      </c>
      <c r="AD345" s="9">
        <v>730012050.63219011</v>
      </c>
      <c r="AE345" s="9">
        <v>728651238.19790542</v>
      </c>
      <c r="AF345" s="9">
        <v>4229173729.0222449</v>
      </c>
      <c r="AG345" s="9">
        <v>2</v>
      </c>
    </row>
    <row r="346" spans="1:33" x14ac:dyDescent="0.25">
      <c r="A346" s="36" t="s">
        <v>2056</v>
      </c>
      <c r="B346" s="36" t="s">
        <v>2054</v>
      </c>
      <c r="C346" s="37">
        <v>44757</v>
      </c>
      <c r="D346" s="38">
        <v>44757</v>
      </c>
      <c r="E346" s="36">
        <v>200</v>
      </c>
      <c r="F346" s="36" t="s">
        <v>21</v>
      </c>
      <c r="G346" s="36" t="s">
        <v>1713</v>
      </c>
      <c r="H346" s="36" t="s">
        <v>2055</v>
      </c>
      <c r="I346" s="39">
        <v>46022</v>
      </c>
      <c r="J346" s="39">
        <v>46022</v>
      </c>
      <c r="K346" s="36" t="s">
        <v>16</v>
      </c>
      <c r="L346" s="36" t="s">
        <v>16</v>
      </c>
      <c r="M346" s="36" t="s">
        <v>221</v>
      </c>
      <c r="N346" s="36" t="s">
        <v>16</v>
      </c>
      <c r="O346" s="48">
        <v>0</v>
      </c>
      <c r="P346" s="36">
        <v>-22.149000000000001</v>
      </c>
      <c r="Q346" s="41">
        <v>0</v>
      </c>
      <c r="R346" s="41">
        <v>410977.77911342989</v>
      </c>
      <c r="S346" s="41">
        <v>0</v>
      </c>
      <c r="T346" s="41">
        <v>597473.57845725131</v>
      </c>
      <c r="U346" s="41">
        <v>1360812.4342847455</v>
      </c>
      <c r="V346" s="41">
        <v>-14081.722785248512</v>
      </c>
      <c r="W346" s="41">
        <v>1360812.4342847455</v>
      </c>
      <c r="X346" s="41">
        <v>0</v>
      </c>
      <c r="Y346" s="41">
        <v>729062215.97701883</v>
      </c>
      <c r="Z346" s="41">
        <v>728651238.19790542</v>
      </c>
      <c r="AA346" s="41">
        <v>729248711.77636266</v>
      </c>
      <c r="AB346" s="41">
        <v>730012050.63219011</v>
      </c>
      <c r="AC346" s="41">
        <v>728637156.47512019</v>
      </c>
      <c r="AD346" s="41">
        <v>730012050.63219011</v>
      </c>
      <c r="AE346" s="41">
        <v>728651238.19790542</v>
      </c>
      <c r="AF346" s="41">
        <v>4229212769.834064</v>
      </c>
      <c r="AG346" s="41">
        <v>2</v>
      </c>
    </row>
    <row r="347" spans="1:33" x14ac:dyDescent="0.25">
      <c r="A347" s="4" t="s">
        <v>1813</v>
      </c>
      <c r="B347" s="4" t="s">
        <v>1814</v>
      </c>
      <c r="C347" s="5">
        <v>44807.484722222223</v>
      </c>
      <c r="D347" s="6">
        <v>44807.484722222223</v>
      </c>
      <c r="E347" s="4">
        <v>99.99</v>
      </c>
      <c r="F347" s="4" t="s">
        <v>21</v>
      </c>
      <c r="G347" s="4" t="s">
        <v>1684</v>
      </c>
      <c r="H347" s="4" t="s">
        <v>1815</v>
      </c>
      <c r="I347" s="7">
        <v>46021</v>
      </c>
      <c r="J347" s="7">
        <v>46021</v>
      </c>
      <c r="K347" s="4" t="s">
        <v>16</v>
      </c>
      <c r="L347" s="4" t="s">
        <v>18</v>
      </c>
      <c r="M347" s="4" t="s">
        <v>221</v>
      </c>
      <c r="N347" s="4" t="s">
        <v>16</v>
      </c>
      <c r="O347" s="47">
        <v>15012000000</v>
      </c>
      <c r="P347" s="4">
        <v>-3.9569999999999999</v>
      </c>
      <c r="Q347" s="9">
        <v>0</v>
      </c>
      <c r="R347" s="9">
        <v>459473.15704881452</v>
      </c>
      <c r="S347" s="9">
        <v>0</v>
      </c>
      <c r="T347" s="9">
        <v>667975.46071520646</v>
      </c>
      <c r="U347" s="9">
        <v>1521388.3015303449</v>
      </c>
      <c r="V347" s="9">
        <v>2469.1965278936709</v>
      </c>
      <c r="W347" s="9">
        <v>1521388.3015303449</v>
      </c>
      <c r="X347" s="9">
        <v>0</v>
      </c>
      <c r="Y347" s="9">
        <v>729110711.35495424</v>
      </c>
      <c r="Z347" s="9">
        <v>728651238.19790542</v>
      </c>
      <c r="AA347" s="9">
        <v>729319213.6586206</v>
      </c>
      <c r="AB347" s="9">
        <v>730172626.49943578</v>
      </c>
      <c r="AC347" s="9">
        <v>728653707.39443326</v>
      </c>
      <c r="AD347" s="9">
        <v>730172626.49943578</v>
      </c>
      <c r="AE347" s="9">
        <v>728651238.19790542</v>
      </c>
      <c r="AF347" s="9">
        <v>4229589181.8144383</v>
      </c>
      <c r="AG347" s="9">
        <v>2</v>
      </c>
    </row>
    <row r="348" spans="1:33" x14ac:dyDescent="0.25">
      <c r="A348" s="36" t="s">
        <v>1816</v>
      </c>
      <c r="B348" s="36" t="s">
        <v>1814</v>
      </c>
      <c r="C348" s="37">
        <v>44807.484722222223</v>
      </c>
      <c r="D348" s="38">
        <v>44807.484722222223</v>
      </c>
      <c r="E348" s="36">
        <v>99.99</v>
      </c>
      <c r="F348" s="36" t="s">
        <v>21</v>
      </c>
      <c r="G348" s="36" t="s">
        <v>1817</v>
      </c>
      <c r="H348" s="36" t="s">
        <v>1815</v>
      </c>
      <c r="I348" s="39">
        <v>46021</v>
      </c>
      <c r="J348" s="39">
        <v>46021</v>
      </c>
      <c r="K348" s="36" t="s">
        <v>16</v>
      </c>
      <c r="L348" s="36" t="s">
        <v>18</v>
      </c>
      <c r="M348" s="36" t="s">
        <v>221</v>
      </c>
      <c r="N348" s="36" t="s">
        <v>16</v>
      </c>
      <c r="O348" s="48">
        <v>20223000000</v>
      </c>
      <c r="P348" s="36">
        <v>-2.7610000000000001</v>
      </c>
      <c r="Q348" s="41">
        <v>0</v>
      </c>
      <c r="R348" s="41">
        <v>367600.87577229878</v>
      </c>
      <c r="S348" s="41">
        <v>0</v>
      </c>
      <c r="T348" s="41">
        <v>534412.86087410629</v>
      </c>
      <c r="U348" s="41">
        <v>1217184.6460507556</v>
      </c>
      <c r="V348" s="41">
        <v>-104231.67434893128</v>
      </c>
      <c r="W348" s="41">
        <v>1217184.6460507556</v>
      </c>
      <c r="X348" s="41">
        <v>0</v>
      </c>
      <c r="Y348" s="41">
        <v>729018839.07367778</v>
      </c>
      <c r="Z348" s="41">
        <v>728651238.19790542</v>
      </c>
      <c r="AA348" s="41">
        <v>729185651.05877948</v>
      </c>
      <c r="AB348" s="41">
        <v>729868422.84395623</v>
      </c>
      <c r="AC348" s="41">
        <v>728547006.52355647</v>
      </c>
      <c r="AD348" s="41">
        <v>729868422.84395623</v>
      </c>
      <c r="AE348" s="41">
        <v>728651238.19790542</v>
      </c>
      <c r="AF348" s="41">
        <v>4228800740.5792246</v>
      </c>
      <c r="AG348" s="41">
        <v>2</v>
      </c>
    </row>
    <row r="349" spans="1:33" x14ac:dyDescent="0.25">
      <c r="A349" s="4" t="s">
        <v>1999</v>
      </c>
      <c r="B349" s="4" t="s">
        <v>2000</v>
      </c>
      <c r="C349" s="5">
        <v>44795.643750000003</v>
      </c>
      <c r="D349" s="6">
        <v>44795.643750000003</v>
      </c>
      <c r="E349" s="4">
        <v>19.899999999999999</v>
      </c>
      <c r="F349" s="4" t="s">
        <v>21</v>
      </c>
      <c r="G349" s="4" t="s">
        <v>1983</v>
      </c>
      <c r="H349" s="4" t="s">
        <v>2001</v>
      </c>
      <c r="I349" s="7">
        <v>45657</v>
      </c>
      <c r="J349" s="7">
        <v>45657</v>
      </c>
      <c r="K349" s="4" t="s">
        <v>16</v>
      </c>
      <c r="L349" s="4" t="s">
        <v>16</v>
      </c>
      <c r="M349" s="4" t="s">
        <v>221</v>
      </c>
      <c r="N349" s="4" t="s">
        <v>16</v>
      </c>
      <c r="O349" s="47">
        <v>0</v>
      </c>
      <c r="P349" s="4">
        <v>0.2737</v>
      </c>
      <c r="Q349" s="9">
        <v>0</v>
      </c>
      <c r="R349" s="9">
        <v>328802.21446538344</v>
      </c>
      <c r="S349" s="9">
        <v>0</v>
      </c>
      <c r="T349" s="9">
        <v>478007.92564768036</v>
      </c>
      <c r="U349" s="9">
        <v>1088716.1413691915</v>
      </c>
      <c r="V349" s="9">
        <v>-176178.16943530404</v>
      </c>
      <c r="W349" s="9">
        <v>1088716.1413691915</v>
      </c>
      <c r="X349" s="9">
        <v>0</v>
      </c>
      <c r="Y349" s="9">
        <v>728980040.4123708</v>
      </c>
      <c r="Z349" s="9">
        <v>728651238.19790542</v>
      </c>
      <c r="AA349" s="9">
        <v>729129246.12355316</v>
      </c>
      <c r="AB349" s="9">
        <v>729739954.33927464</v>
      </c>
      <c r="AC349" s="9">
        <v>728475060.02847016</v>
      </c>
      <c r="AD349" s="9">
        <v>729739954.33927464</v>
      </c>
      <c r="AE349" s="9">
        <v>728651238.19790542</v>
      </c>
      <c r="AF349" s="9">
        <v>4228440887.7305832</v>
      </c>
      <c r="AG349" s="9">
        <v>1</v>
      </c>
    </row>
    <row r="350" spans="1:33" x14ac:dyDescent="0.25">
      <c r="A350" s="36" t="s">
        <v>1996</v>
      </c>
      <c r="B350" s="36" t="s">
        <v>1997</v>
      </c>
      <c r="C350" s="37">
        <v>44795.612500000003</v>
      </c>
      <c r="D350" s="38">
        <v>44795.612500000003</v>
      </c>
      <c r="E350" s="36">
        <v>19.899999999999999</v>
      </c>
      <c r="F350" s="36" t="s">
        <v>21</v>
      </c>
      <c r="G350" s="36" t="s">
        <v>1708</v>
      </c>
      <c r="H350" s="36" t="s">
        <v>1998</v>
      </c>
      <c r="I350" s="39">
        <v>45657</v>
      </c>
      <c r="J350" s="39">
        <v>45657</v>
      </c>
      <c r="K350" s="36" t="s">
        <v>16</v>
      </c>
      <c r="L350" s="36" t="s">
        <v>16</v>
      </c>
      <c r="M350" s="36" t="s">
        <v>221</v>
      </c>
      <c r="N350" s="36" t="s">
        <v>16</v>
      </c>
      <c r="O350" s="48">
        <v>0</v>
      </c>
      <c r="P350" s="36">
        <v>-8.0100000000000005E-2</v>
      </c>
      <c r="Q350" s="41">
        <v>0</v>
      </c>
      <c r="R350" s="41">
        <v>328802.21446538344</v>
      </c>
      <c r="S350" s="41">
        <v>0</v>
      </c>
      <c r="T350" s="41">
        <v>478007.92564768036</v>
      </c>
      <c r="U350" s="41">
        <v>1088716.1413691915</v>
      </c>
      <c r="V350" s="41">
        <v>-244823.0918874729</v>
      </c>
      <c r="W350" s="41">
        <v>1088716.1413691915</v>
      </c>
      <c r="X350" s="41">
        <v>0</v>
      </c>
      <c r="Y350" s="41">
        <v>728980040.4123708</v>
      </c>
      <c r="Z350" s="41">
        <v>728651238.19790542</v>
      </c>
      <c r="AA350" s="41">
        <v>729129246.12355316</v>
      </c>
      <c r="AB350" s="41">
        <v>729739954.33927464</v>
      </c>
      <c r="AC350" s="41">
        <v>728406415.10601795</v>
      </c>
      <c r="AD350" s="41">
        <v>729739954.33927464</v>
      </c>
      <c r="AE350" s="41">
        <v>728651238.19790542</v>
      </c>
      <c r="AF350" s="41">
        <v>4228372242.8081312</v>
      </c>
      <c r="AG350" s="41">
        <v>1</v>
      </c>
    </row>
    <row r="351" spans="1:33" x14ac:dyDescent="0.25">
      <c r="A351" s="4" t="s">
        <v>2057</v>
      </c>
      <c r="B351" s="4" t="s">
        <v>2058</v>
      </c>
      <c r="C351" s="5">
        <v>44806.493055555555</v>
      </c>
      <c r="D351" s="6">
        <v>44806.493055555555</v>
      </c>
      <c r="E351" s="4">
        <v>200</v>
      </c>
      <c r="F351" s="4" t="s">
        <v>21</v>
      </c>
      <c r="G351" s="4" t="s">
        <v>1668</v>
      </c>
      <c r="H351" s="4" t="s">
        <v>2059</v>
      </c>
      <c r="I351" s="7">
        <v>46022</v>
      </c>
      <c r="J351" s="7">
        <v>46022</v>
      </c>
      <c r="K351" s="4" t="s">
        <v>16</v>
      </c>
      <c r="L351" s="4" t="s">
        <v>16</v>
      </c>
      <c r="M351" s="4" t="s">
        <v>221</v>
      </c>
      <c r="N351" s="4" t="s">
        <v>16</v>
      </c>
      <c r="O351" s="47">
        <v>0</v>
      </c>
      <c r="P351" s="4">
        <v>-23.553000000000001</v>
      </c>
      <c r="Q351" s="9">
        <v>0</v>
      </c>
      <c r="R351" s="9">
        <v>410977.77911342995</v>
      </c>
      <c r="S351" s="9">
        <v>0</v>
      </c>
      <c r="T351" s="9">
        <v>597473.57845725107</v>
      </c>
      <c r="U351" s="9">
        <v>1360812.4342847455</v>
      </c>
      <c r="V351" s="9">
        <v>-138902.55599781955</v>
      </c>
      <c r="W351" s="9">
        <v>1360812.4342847455</v>
      </c>
      <c r="X351" s="9">
        <v>0</v>
      </c>
      <c r="Y351" s="9">
        <v>729062215.97701883</v>
      </c>
      <c r="Z351" s="9">
        <v>728651238.19790542</v>
      </c>
      <c r="AA351" s="9">
        <v>729248711.77636266</v>
      </c>
      <c r="AB351" s="9">
        <v>730012050.63219011</v>
      </c>
      <c r="AC351" s="9">
        <v>728512335.64190757</v>
      </c>
      <c r="AD351" s="9">
        <v>730012050.63219011</v>
      </c>
      <c r="AE351" s="9">
        <v>728651238.19790542</v>
      </c>
      <c r="AF351" s="9">
        <v>4229087949.0008516</v>
      </c>
      <c r="AG351" s="9">
        <v>2</v>
      </c>
    </row>
    <row r="352" spans="1:33" x14ac:dyDescent="0.25">
      <c r="A352" s="36" t="s">
        <v>1958</v>
      </c>
      <c r="B352" s="36" t="s">
        <v>1959</v>
      </c>
      <c r="C352" s="37">
        <v>44795.597916666666</v>
      </c>
      <c r="D352" s="38">
        <v>44795.597916666666</v>
      </c>
      <c r="E352" s="36">
        <v>5</v>
      </c>
      <c r="F352" s="36" t="s">
        <v>21</v>
      </c>
      <c r="G352" s="36" t="s">
        <v>1960</v>
      </c>
      <c r="H352" s="36" t="s">
        <v>1961</v>
      </c>
      <c r="I352" s="39">
        <v>45657</v>
      </c>
      <c r="J352" s="39">
        <v>45657</v>
      </c>
      <c r="K352" s="36" t="s">
        <v>16</v>
      </c>
      <c r="L352" s="36" t="s">
        <v>16</v>
      </c>
      <c r="M352" s="36" t="s">
        <v>221</v>
      </c>
      <c r="N352" s="36" t="s">
        <v>16</v>
      </c>
      <c r="O352" s="48">
        <v>0</v>
      </c>
      <c r="P352" s="36">
        <v>0.86680000000000001</v>
      </c>
      <c r="Q352" s="41">
        <v>0</v>
      </c>
      <c r="R352" s="41">
        <v>328802.2144653835</v>
      </c>
      <c r="S352" s="41">
        <v>0</v>
      </c>
      <c r="T352" s="41">
        <v>478007.92564768018</v>
      </c>
      <c r="U352" s="41">
        <v>1088716.141369191</v>
      </c>
      <c r="V352" s="41">
        <v>-179591.78938999606</v>
      </c>
      <c r="W352" s="41">
        <v>1088716.1413691912</v>
      </c>
      <c r="X352" s="41">
        <v>0</v>
      </c>
      <c r="Y352" s="41">
        <v>728980040.4123708</v>
      </c>
      <c r="Z352" s="41">
        <v>728651238.19790542</v>
      </c>
      <c r="AA352" s="41">
        <v>729129246.12355316</v>
      </c>
      <c r="AB352" s="41">
        <v>729739954.33927464</v>
      </c>
      <c r="AC352" s="41">
        <v>728471646.40851545</v>
      </c>
      <c r="AD352" s="41">
        <v>729739954.33927464</v>
      </c>
      <c r="AE352" s="41">
        <v>728651238.19790542</v>
      </c>
      <c r="AF352" s="41">
        <v>4228437474.1106281</v>
      </c>
      <c r="AG352" s="41">
        <v>1</v>
      </c>
    </row>
    <row r="353" spans="1:33" x14ac:dyDescent="0.25">
      <c r="A353" s="4" t="s">
        <v>1795</v>
      </c>
      <c r="B353" s="4" t="s">
        <v>1796</v>
      </c>
      <c r="C353" s="5">
        <v>44768.665277777778</v>
      </c>
      <c r="D353" s="6">
        <v>44768.665277777778</v>
      </c>
      <c r="E353" s="4">
        <v>19.899999999999999</v>
      </c>
      <c r="F353" s="4" t="s">
        <v>21</v>
      </c>
      <c r="G353" s="4" t="s">
        <v>1797</v>
      </c>
      <c r="H353" s="4" t="s">
        <v>1798</v>
      </c>
      <c r="I353" s="7">
        <v>45473</v>
      </c>
      <c r="J353" s="7">
        <v>45473</v>
      </c>
      <c r="K353" s="4" t="s">
        <v>16</v>
      </c>
      <c r="L353" s="4" t="s">
        <v>16</v>
      </c>
      <c r="M353" s="4" t="s">
        <v>221</v>
      </c>
      <c r="N353" s="4" t="s">
        <v>16</v>
      </c>
      <c r="O353" s="47">
        <v>0</v>
      </c>
      <c r="P353" s="4">
        <v>-0.27700000000000002</v>
      </c>
      <c r="Q353" s="9">
        <v>0</v>
      </c>
      <c r="R353" s="9">
        <v>410977.77911342989</v>
      </c>
      <c r="S353" s="9">
        <v>0</v>
      </c>
      <c r="T353" s="9">
        <v>597473.57845725131</v>
      </c>
      <c r="U353" s="9">
        <v>1360812.4342847455</v>
      </c>
      <c r="V353" s="9">
        <v>-18667.959994366087</v>
      </c>
      <c r="W353" s="9">
        <v>1360812.4342847455</v>
      </c>
      <c r="X353" s="9">
        <v>0</v>
      </c>
      <c r="Y353" s="9">
        <v>729062215.97701883</v>
      </c>
      <c r="Z353" s="9">
        <v>728651238.19790542</v>
      </c>
      <c r="AA353" s="9">
        <v>729248711.77636266</v>
      </c>
      <c r="AB353" s="9">
        <v>730012050.63219011</v>
      </c>
      <c r="AC353" s="9">
        <v>728632570.23791111</v>
      </c>
      <c r="AD353" s="9">
        <v>730012050.63219011</v>
      </c>
      <c r="AE353" s="9">
        <v>728651238.19790542</v>
      </c>
      <c r="AF353" s="9">
        <v>4229208183.5968552</v>
      </c>
      <c r="AG353" s="9">
        <v>1</v>
      </c>
    </row>
    <row r="354" spans="1:33" x14ac:dyDescent="0.25">
      <c r="A354" s="36" t="s">
        <v>1799</v>
      </c>
      <c r="B354" s="36" t="s">
        <v>1796</v>
      </c>
      <c r="C354" s="37">
        <v>44768.665277777778</v>
      </c>
      <c r="D354" s="38">
        <v>44768.665277777778</v>
      </c>
      <c r="E354" s="36">
        <v>19.899999999999999</v>
      </c>
      <c r="F354" s="36" t="s">
        <v>21</v>
      </c>
      <c r="G354" s="36" t="s">
        <v>1665</v>
      </c>
      <c r="H354" s="36" t="s">
        <v>1798</v>
      </c>
      <c r="I354" s="39">
        <v>45473</v>
      </c>
      <c r="J354" s="39">
        <v>45473</v>
      </c>
      <c r="K354" s="36" t="s">
        <v>16</v>
      </c>
      <c r="L354" s="36" t="s">
        <v>16</v>
      </c>
      <c r="M354" s="36" t="s">
        <v>221</v>
      </c>
      <c r="N354" s="36" t="s">
        <v>16</v>
      </c>
      <c r="O354" s="48">
        <v>0</v>
      </c>
      <c r="P354" s="36">
        <v>-0.29499999999999998</v>
      </c>
      <c r="Q354" s="41">
        <v>0</v>
      </c>
      <c r="R354" s="41">
        <v>410977.77911342995</v>
      </c>
      <c r="S354" s="41">
        <v>0</v>
      </c>
      <c r="T354" s="41">
        <v>597473.57845725107</v>
      </c>
      <c r="U354" s="41">
        <v>1360812.4342847455</v>
      </c>
      <c r="V354" s="41">
        <v>70.519759198892984</v>
      </c>
      <c r="W354" s="41">
        <v>1360812.4342847455</v>
      </c>
      <c r="X354" s="41">
        <v>0</v>
      </c>
      <c r="Y354" s="41">
        <v>729062215.97701883</v>
      </c>
      <c r="Z354" s="41">
        <v>728651238.19790542</v>
      </c>
      <c r="AA354" s="41">
        <v>729248711.77636266</v>
      </c>
      <c r="AB354" s="41">
        <v>730012050.63219011</v>
      </c>
      <c r="AC354" s="41">
        <v>728651308.7176646</v>
      </c>
      <c r="AD354" s="41">
        <v>730012050.63219011</v>
      </c>
      <c r="AE354" s="41">
        <v>728651238.19790542</v>
      </c>
      <c r="AF354" s="41">
        <v>4229226922.0766087</v>
      </c>
      <c r="AG354" s="41">
        <v>1</v>
      </c>
    </row>
    <row r="355" spans="1:33" x14ac:dyDescent="0.25">
      <c r="A355" s="4" t="s">
        <v>1909</v>
      </c>
      <c r="B355" s="4" t="s">
        <v>1910</v>
      </c>
      <c r="C355" s="5">
        <v>44790.597916666666</v>
      </c>
      <c r="D355" s="6">
        <v>44790.597916666666</v>
      </c>
      <c r="E355" s="4">
        <v>19.899999999999999</v>
      </c>
      <c r="F355" s="4" t="s">
        <v>21</v>
      </c>
      <c r="G355" s="4" t="s">
        <v>1797</v>
      </c>
      <c r="H355" s="4" t="s">
        <v>1911</v>
      </c>
      <c r="I355" s="7">
        <v>45473</v>
      </c>
      <c r="J355" s="7">
        <v>45473</v>
      </c>
      <c r="K355" s="4" t="s">
        <v>16</v>
      </c>
      <c r="L355" s="4" t="s">
        <v>16</v>
      </c>
      <c r="M355" s="4" t="s">
        <v>221</v>
      </c>
      <c r="N355" s="4" t="s">
        <v>16</v>
      </c>
      <c r="O355" s="47">
        <v>0</v>
      </c>
      <c r="P355" s="4">
        <v>-0.33535999999999999</v>
      </c>
      <c r="Q355" s="9">
        <v>0</v>
      </c>
      <c r="R355" s="9">
        <v>410977.77911342995</v>
      </c>
      <c r="S355" s="9">
        <v>0</v>
      </c>
      <c r="T355" s="9">
        <v>597473.57845725107</v>
      </c>
      <c r="U355" s="9">
        <v>1360812.4342847455</v>
      </c>
      <c r="V355" s="9">
        <v>70.519759198892984</v>
      </c>
      <c r="W355" s="9">
        <v>1360812.4342847455</v>
      </c>
      <c r="X355" s="9">
        <v>0</v>
      </c>
      <c r="Y355" s="9">
        <v>729062215.97701883</v>
      </c>
      <c r="Z355" s="9">
        <v>728651238.19790542</v>
      </c>
      <c r="AA355" s="9">
        <v>729248711.77636266</v>
      </c>
      <c r="AB355" s="9">
        <v>730012050.63219011</v>
      </c>
      <c r="AC355" s="9">
        <v>728651308.7176646</v>
      </c>
      <c r="AD355" s="9">
        <v>730012050.63219011</v>
      </c>
      <c r="AE355" s="9">
        <v>728651238.19790542</v>
      </c>
      <c r="AF355" s="9">
        <v>4229226922.0766087</v>
      </c>
      <c r="AG355" s="9">
        <v>1</v>
      </c>
    </row>
    <row r="356" spans="1:33" x14ac:dyDescent="0.25">
      <c r="A356" s="36" t="s">
        <v>1912</v>
      </c>
      <c r="B356" s="36" t="s">
        <v>1910</v>
      </c>
      <c r="C356" s="37">
        <v>44790.597916666666</v>
      </c>
      <c r="D356" s="38">
        <v>44790.597916666666</v>
      </c>
      <c r="E356" s="36">
        <v>19.899999999999999</v>
      </c>
      <c r="F356" s="36" t="s">
        <v>21</v>
      </c>
      <c r="G356" s="36" t="s">
        <v>1665</v>
      </c>
      <c r="H356" s="36" t="s">
        <v>1911</v>
      </c>
      <c r="I356" s="39">
        <v>45473</v>
      </c>
      <c r="J356" s="39">
        <v>45473</v>
      </c>
      <c r="K356" s="36" t="s">
        <v>16</v>
      </c>
      <c r="L356" s="36" t="s">
        <v>16</v>
      </c>
      <c r="M356" s="36" t="s">
        <v>221</v>
      </c>
      <c r="N356" s="36" t="s">
        <v>16</v>
      </c>
      <c r="O356" s="48">
        <v>0</v>
      </c>
      <c r="P356" s="36">
        <v>-0.35393000000000002</v>
      </c>
      <c r="Q356" s="41">
        <v>0</v>
      </c>
      <c r="R356" s="41">
        <v>459473.15704881458</v>
      </c>
      <c r="S356" s="41">
        <v>0</v>
      </c>
      <c r="T356" s="41">
        <v>667975.46071520646</v>
      </c>
      <c r="U356" s="41">
        <v>1521388.3015303449</v>
      </c>
      <c r="V356" s="41">
        <v>-184803.5167985454</v>
      </c>
      <c r="W356" s="41">
        <v>1521388.3015303449</v>
      </c>
      <c r="X356" s="41">
        <v>0</v>
      </c>
      <c r="Y356" s="41">
        <v>729110711.35495424</v>
      </c>
      <c r="Z356" s="41">
        <v>728651238.19790542</v>
      </c>
      <c r="AA356" s="41">
        <v>729319213.6586206</v>
      </c>
      <c r="AB356" s="41">
        <v>730172626.49943578</v>
      </c>
      <c r="AC356" s="41">
        <v>728466434.68110693</v>
      </c>
      <c r="AD356" s="41">
        <v>730172626.49943578</v>
      </c>
      <c r="AE356" s="41">
        <v>728651238.19790542</v>
      </c>
      <c r="AF356" s="41">
        <v>4229401909.1011124</v>
      </c>
      <c r="AG356" s="41">
        <v>1</v>
      </c>
    </row>
    <row r="357" spans="1:33" x14ac:dyDescent="0.25">
      <c r="A357" s="4" t="s">
        <v>1951</v>
      </c>
      <c r="B357" s="4" t="s">
        <v>1952</v>
      </c>
      <c r="C357" s="5">
        <v>44790.441666666666</v>
      </c>
      <c r="D357" s="6">
        <v>44790.441666666666</v>
      </c>
      <c r="E357" s="4">
        <v>19.899999999999999</v>
      </c>
      <c r="F357" s="4" t="s">
        <v>21</v>
      </c>
      <c r="G357" s="4" t="s">
        <v>1797</v>
      </c>
      <c r="H357" s="4" t="s">
        <v>1953</v>
      </c>
      <c r="I357" s="7">
        <v>45444</v>
      </c>
      <c r="J357" s="7">
        <v>45444</v>
      </c>
      <c r="K357" s="4" t="s">
        <v>16</v>
      </c>
      <c r="L357" s="4" t="s">
        <v>16</v>
      </c>
      <c r="M357" s="4" t="s">
        <v>221</v>
      </c>
      <c r="N357" s="4" t="s">
        <v>16</v>
      </c>
      <c r="O357" s="47">
        <v>0</v>
      </c>
      <c r="P357" s="4">
        <v>-0.71028999999999998</v>
      </c>
      <c r="Q357" s="9">
        <v>0</v>
      </c>
      <c r="R357" s="9">
        <v>513690.98958057474</v>
      </c>
      <c r="S357" s="9">
        <v>0</v>
      </c>
      <c r="T357" s="9">
        <v>746796.56507960102</v>
      </c>
      <c r="U357" s="9">
        <v>1700912.1211109257</v>
      </c>
      <c r="V357" s="9">
        <v>-503678.7919702587</v>
      </c>
      <c r="W357" s="9">
        <v>1700912.1211109257</v>
      </c>
      <c r="X357" s="9">
        <v>0</v>
      </c>
      <c r="Y357" s="9">
        <v>729164929.18748605</v>
      </c>
      <c r="Z357" s="9">
        <v>728651238.19790542</v>
      </c>
      <c r="AA357" s="9">
        <v>729398034.76298499</v>
      </c>
      <c r="AB357" s="9">
        <v>730352150.31901634</v>
      </c>
      <c r="AC357" s="9">
        <v>728147559.40593517</v>
      </c>
      <c r="AD357" s="9">
        <v>730352150.31901634</v>
      </c>
      <c r="AE357" s="9">
        <v>728651238.19790542</v>
      </c>
      <c r="AF357" s="9">
        <v>4229485358.492208</v>
      </c>
      <c r="AG357" s="9">
        <v>1</v>
      </c>
    </row>
    <row r="358" spans="1:33" x14ac:dyDescent="0.25">
      <c r="A358" s="36" t="s">
        <v>1741</v>
      </c>
      <c r="B358" s="36" t="s">
        <v>1742</v>
      </c>
      <c r="C358" s="37">
        <v>44869.749305555553</v>
      </c>
      <c r="D358" s="38">
        <v>44869.749305555553</v>
      </c>
      <c r="E358" s="36">
        <v>99.9</v>
      </c>
      <c r="F358" s="36" t="s">
        <v>21</v>
      </c>
      <c r="G358" s="36" t="s">
        <v>1659</v>
      </c>
      <c r="H358" s="36" t="s">
        <v>1743</v>
      </c>
      <c r="I358" s="39">
        <v>44561</v>
      </c>
      <c r="J358" s="39">
        <v>44561</v>
      </c>
      <c r="K358" s="36" t="s">
        <v>16</v>
      </c>
      <c r="L358" s="36" t="s">
        <v>16</v>
      </c>
      <c r="M358" s="36" t="s">
        <v>221</v>
      </c>
      <c r="N358" s="36" t="s">
        <v>16</v>
      </c>
      <c r="O358" s="48">
        <v>0</v>
      </c>
      <c r="P358" s="36">
        <v>-5.7930000000000001</v>
      </c>
      <c r="Q358" s="41">
        <v>100</v>
      </c>
      <c r="R358" s="41">
        <v>367600.87577229866</v>
      </c>
      <c r="S358" s="41">
        <v>0</v>
      </c>
      <c r="T358" s="41">
        <v>534412.86087410641</v>
      </c>
      <c r="U358" s="41">
        <v>1217184.6460507561</v>
      </c>
      <c r="V358" s="41">
        <v>-81463.567983336587</v>
      </c>
      <c r="W358" s="41">
        <v>1217184.6460507561</v>
      </c>
      <c r="X358" s="41">
        <v>3336383.0287479172</v>
      </c>
      <c r="Y358" s="41">
        <v>729018839.07367778</v>
      </c>
      <c r="Z358" s="41">
        <v>728651238.19790542</v>
      </c>
      <c r="AA358" s="41">
        <v>729185651.05877948</v>
      </c>
      <c r="AB358" s="41">
        <v>729868422.84395623</v>
      </c>
      <c r="AC358" s="41">
        <v>728569774.62992203</v>
      </c>
      <c r="AD358" s="41">
        <v>729868422.84395623</v>
      </c>
      <c r="AE358" s="41">
        <v>731987621.22665334</v>
      </c>
      <c r="AF358" s="41">
        <v>4229824423.5942144</v>
      </c>
      <c r="AG358" s="41">
        <v>-2</v>
      </c>
    </row>
    <row r="359" spans="1:33" x14ac:dyDescent="0.25">
      <c r="A359" s="4" t="s">
        <v>1744</v>
      </c>
      <c r="B359" s="4" t="s">
        <v>1742</v>
      </c>
      <c r="C359" s="5">
        <v>44869.749305555553</v>
      </c>
      <c r="D359" s="6">
        <v>44869.749305555553</v>
      </c>
      <c r="E359" s="4">
        <v>99.9</v>
      </c>
      <c r="F359" s="4" t="s">
        <v>21</v>
      </c>
      <c r="G359" s="4" t="s">
        <v>1703</v>
      </c>
      <c r="H359" s="4" t="s">
        <v>1743</v>
      </c>
      <c r="I359" s="7">
        <v>44561</v>
      </c>
      <c r="J359" s="7">
        <v>44561</v>
      </c>
      <c r="K359" s="4" t="s">
        <v>16</v>
      </c>
      <c r="L359" s="4" t="s">
        <v>16</v>
      </c>
      <c r="M359" s="4" t="s">
        <v>221</v>
      </c>
      <c r="N359" s="4" t="s">
        <v>16</v>
      </c>
      <c r="O359" s="47">
        <v>0</v>
      </c>
      <c r="P359" s="4">
        <v>-7.3029999999999999</v>
      </c>
      <c r="Q359" s="9">
        <v>100</v>
      </c>
      <c r="R359" s="9">
        <v>367600.87577229866</v>
      </c>
      <c r="S359" s="9">
        <v>0</v>
      </c>
      <c r="T359" s="9">
        <v>534412.86087410641</v>
      </c>
      <c r="U359" s="9">
        <v>1217184.6460507561</v>
      </c>
      <c r="V359" s="9">
        <v>-79760.496875671015</v>
      </c>
      <c r="W359" s="9">
        <v>1217184.6460507561</v>
      </c>
      <c r="X359" s="9">
        <v>3336383.0287479172</v>
      </c>
      <c r="Y359" s="9">
        <v>729018839.07367778</v>
      </c>
      <c r="Z359" s="9">
        <v>728651238.19790542</v>
      </c>
      <c r="AA359" s="9">
        <v>729185651.05877948</v>
      </c>
      <c r="AB359" s="9">
        <v>729868422.84395623</v>
      </c>
      <c r="AC359" s="9">
        <v>728571477.70102978</v>
      </c>
      <c r="AD359" s="9">
        <v>729868422.84395623</v>
      </c>
      <c r="AE359" s="9">
        <v>731987621.22665334</v>
      </c>
      <c r="AF359" s="9">
        <v>4229826126.6653223</v>
      </c>
      <c r="AG359" s="9">
        <v>-2</v>
      </c>
    </row>
    <row r="360" spans="1:33" x14ac:dyDescent="0.25">
      <c r="A360" s="36" t="s">
        <v>2072</v>
      </c>
      <c r="B360" s="36" t="s">
        <v>2073</v>
      </c>
      <c r="C360" s="37">
        <v>44684</v>
      </c>
      <c r="D360" s="38">
        <v>44684</v>
      </c>
      <c r="E360" s="36">
        <v>19.899999999999999</v>
      </c>
      <c r="F360" s="36" t="s">
        <v>21</v>
      </c>
      <c r="G360" s="36" t="s">
        <v>2052</v>
      </c>
      <c r="H360" s="36" t="s">
        <v>2074</v>
      </c>
      <c r="I360" s="39">
        <v>45869</v>
      </c>
      <c r="J360" s="39">
        <v>45869</v>
      </c>
      <c r="K360" s="36" t="s">
        <v>16</v>
      </c>
      <c r="L360" s="36" t="s">
        <v>16</v>
      </c>
      <c r="M360" s="36" t="s">
        <v>221</v>
      </c>
      <c r="N360" s="36" t="s">
        <v>16</v>
      </c>
      <c r="O360" s="48">
        <v>0</v>
      </c>
      <c r="P360" s="36">
        <v>0.76912000000000003</v>
      </c>
      <c r="Q360" s="41">
        <v>0</v>
      </c>
      <c r="R360" s="41">
        <v>513690.98958057468</v>
      </c>
      <c r="S360" s="41">
        <v>0</v>
      </c>
      <c r="T360" s="41">
        <v>746796.56507960102</v>
      </c>
      <c r="U360" s="41">
        <v>1700912.1211109255</v>
      </c>
      <c r="V360" s="41">
        <v>-915308.38376342983</v>
      </c>
      <c r="W360" s="41">
        <v>1700912.1211109255</v>
      </c>
      <c r="X360" s="41">
        <v>0</v>
      </c>
      <c r="Y360" s="41">
        <v>729164929.18748605</v>
      </c>
      <c r="Z360" s="41">
        <v>728651238.19790542</v>
      </c>
      <c r="AA360" s="41">
        <v>729398034.76298499</v>
      </c>
      <c r="AB360" s="41">
        <v>730352150.31901634</v>
      </c>
      <c r="AC360" s="41">
        <v>727735929.81414199</v>
      </c>
      <c r="AD360" s="41">
        <v>730352150.31901634</v>
      </c>
      <c r="AE360" s="41">
        <v>728651238.19790542</v>
      </c>
      <c r="AF360" s="41">
        <v>4229073728.9004145</v>
      </c>
      <c r="AG360" s="41">
        <v>2</v>
      </c>
    </row>
    <row r="361" spans="1:33" x14ac:dyDescent="0.25">
      <c r="A361" s="4" t="s">
        <v>2082</v>
      </c>
      <c r="B361" s="4" t="s">
        <v>2083</v>
      </c>
      <c r="C361" s="5">
        <v>44706</v>
      </c>
      <c r="D361" s="6">
        <v>44706</v>
      </c>
      <c r="E361" s="4">
        <v>9.9</v>
      </c>
      <c r="F361" s="4" t="s">
        <v>21</v>
      </c>
      <c r="G361" s="4" t="s">
        <v>2052</v>
      </c>
      <c r="H361" s="4" t="s">
        <v>2084</v>
      </c>
      <c r="I361" s="7">
        <v>45869</v>
      </c>
      <c r="J361" s="7">
        <v>45869</v>
      </c>
      <c r="K361" s="4" t="s">
        <v>16</v>
      </c>
      <c r="L361" s="4" t="s">
        <v>16</v>
      </c>
      <c r="M361" s="4" t="s">
        <v>221</v>
      </c>
      <c r="N361" s="4" t="s">
        <v>16</v>
      </c>
      <c r="O361" s="47">
        <v>0</v>
      </c>
      <c r="P361" s="4">
        <v>1.4448700000000001</v>
      </c>
      <c r="Q361" s="9">
        <v>0</v>
      </c>
      <c r="R361" s="9">
        <v>513690.98958057468</v>
      </c>
      <c r="S361" s="9">
        <v>0</v>
      </c>
      <c r="T361" s="9">
        <v>746796.56507960102</v>
      </c>
      <c r="U361" s="9">
        <v>1700912.1211109255</v>
      </c>
      <c r="V361" s="9">
        <v>-83474.394808641126</v>
      </c>
      <c r="W361" s="9">
        <v>1700912.1211109255</v>
      </c>
      <c r="X361" s="9">
        <v>0</v>
      </c>
      <c r="Y361" s="9">
        <v>729164929.18748605</v>
      </c>
      <c r="Z361" s="9">
        <v>728651238.19790542</v>
      </c>
      <c r="AA361" s="9">
        <v>729398034.76298499</v>
      </c>
      <c r="AB361" s="9">
        <v>730352150.31901634</v>
      </c>
      <c r="AC361" s="9">
        <v>728567763.80309677</v>
      </c>
      <c r="AD361" s="9">
        <v>730352150.31901634</v>
      </c>
      <c r="AE361" s="9">
        <v>728651238.19790542</v>
      </c>
      <c r="AF361" s="9">
        <v>4229905562.8893695</v>
      </c>
      <c r="AG361" s="9">
        <v>2</v>
      </c>
    </row>
    <row r="362" spans="1:33" x14ac:dyDescent="0.25">
      <c r="A362" s="36" t="s">
        <v>2060</v>
      </c>
      <c r="B362" s="36" t="s">
        <v>2061</v>
      </c>
      <c r="C362" s="37">
        <v>44757</v>
      </c>
      <c r="D362" s="38">
        <v>44757</v>
      </c>
      <c r="E362" s="36">
        <v>300</v>
      </c>
      <c r="F362" s="36" t="s">
        <v>21</v>
      </c>
      <c r="G362" s="36" t="s">
        <v>1681</v>
      </c>
      <c r="H362" s="36" t="s">
        <v>2062</v>
      </c>
      <c r="I362" s="39">
        <v>45809</v>
      </c>
      <c r="J362" s="39">
        <v>45809</v>
      </c>
      <c r="K362" s="36" t="s">
        <v>16</v>
      </c>
      <c r="L362" s="36" t="s">
        <v>16</v>
      </c>
      <c r="M362" s="36" t="s">
        <v>221</v>
      </c>
      <c r="N362" s="36" t="s">
        <v>16</v>
      </c>
      <c r="O362" s="48">
        <v>0</v>
      </c>
      <c r="P362" s="36">
        <v>-46.88</v>
      </c>
      <c r="Q362" s="41">
        <v>0</v>
      </c>
      <c r="R362" s="41">
        <v>574306.5263510826</v>
      </c>
      <c r="S362" s="41">
        <v>0</v>
      </c>
      <c r="T362" s="41">
        <v>834918.5597589938</v>
      </c>
      <c r="U362" s="41">
        <v>1901619.7514020144</v>
      </c>
      <c r="V362" s="41">
        <v>45777.543907152489</v>
      </c>
      <c r="W362" s="41">
        <v>1901619.7514020144</v>
      </c>
      <c r="X362" s="41">
        <v>0</v>
      </c>
      <c r="Y362" s="41">
        <v>729225544.72425652</v>
      </c>
      <c r="Z362" s="41">
        <v>728651238.19790542</v>
      </c>
      <c r="AA362" s="41">
        <v>729486156.75766444</v>
      </c>
      <c r="AB362" s="41">
        <v>730552857.94930744</v>
      </c>
      <c r="AC362" s="41">
        <v>728697015.74181259</v>
      </c>
      <c r="AD362" s="41">
        <v>730552857.94930744</v>
      </c>
      <c r="AE362" s="41">
        <v>728651238.19790542</v>
      </c>
      <c r="AF362" s="41">
        <v>4230484613.8049722</v>
      </c>
      <c r="AG362" s="41">
        <v>2</v>
      </c>
    </row>
    <row r="363" spans="1:33" x14ac:dyDescent="0.25">
      <c r="A363" s="4" t="s">
        <v>2095</v>
      </c>
      <c r="B363" s="4" t="s">
        <v>2096</v>
      </c>
      <c r="C363" s="5">
        <v>44568</v>
      </c>
      <c r="D363" s="6">
        <v>44568</v>
      </c>
      <c r="E363" s="4">
        <v>200</v>
      </c>
      <c r="F363" s="4" t="s">
        <v>21</v>
      </c>
      <c r="G363" s="4" t="s">
        <v>1684</v>
      </c>
      <c r="H363" s="4" t="s">
        <v>2097</v>
      </c>
      <c r="I363" s="7">
        <v>45657</v>
      </c>
      <c r="J363" s="7">
        <v>45657</v>
      </c>
      <c r="K363" s="4" t="s">
        <v>16</v>
      </c>
      <c r="L363" s="4" t="s">
        <v>16</v>
      </c>
      <c r="M363" s="4" t="s">
        <v>221</v>
      </c>
      <c r="N363" s="4" t="s">
        <v>16</v>
      </c>
      <c r="O363" s="47">
        <v>0</v>
      </c>
      <c r="P363" s="4">
        <v>-76.19</v>
      </c>
      <c r="Q363" s="9">
        <v>0</v>
      </c>
      <c r="R363" s="9">
        <v>574306.5263510826</v>
      </c>
      <c r="S363" s="9">
        <v>0</v>
      </c>
      <c r="T363" s="9">
        <v>834918.5597589938</v>
      </c>
      <c r="U363" s="9">
        <v>1901619.7514020144</v>
      </c>
      <c r="V363" s="9">
        <v>27887.102143607222</v>
      </c>
      <c r="W363" s="9">
        <v>1901619.7514020144</v>
      </c>
      <c r="X363" s="9">
        <v>0</v>
      </c>
      <c r="Y363" s="9">
        <v>729225544.72425652</v>
      </c>
      <c r="Z363" s="9">
        <v>728651238.19790542</v>
      </c>
      <c r="AA363" s="9">
        <v>729486156.75766444</v>
      </c>
      <c r="AB363" s="9">
        <v>730552857.94930744</v>
      </c>
      <c r="AC363" s="9">
        <v>728679125.30004907</v>
      </c>
      <c r="AD363" s="9">
        <v>730552857.94930744</v>
      </c>
      <c r="AE363" s="9">
        <v>728651238.19790542</v>
      </c>
      <c r="AF363" s="9">
        <v>4230466723.3632088</v>
      </c>
      <c r="AG363" s="9">
        <v>1</v>
      </c>
    </row>
    <row r="364" spans="1:33" x14ac:dyDescent="0.25">
      <c r="A364" s="36" t="s">
        <v>2067</v>
      </c>
      <c r="B364" s="36" t="s">
        <v>2068</v>
      </c>
      <c r="C364" s="37">
        <v>44743</v>
      </c>
      <c r="D364" s="38">
        <v>44743</v>
      </c>
      <c r="E364" s="36">
        <v>19.899999999999999</v>
      </c>
      <c r="F364" s="36" t="s">
        <v>21</v>
      </c>
      <c r="G364" s="36" t="s">
        <v>2069</v>
      </c>
      <c r="H364" s="36" t="s">
        <v>2070</v>
      </c>
      <c r="I364" s="39">
        <v>45863</v>
      </c>
      <c r="J364" s="39">
        <v>45863</v>
      </c>
      <c r="K364" s="36" t="s">
        <v>16</v>
      </c>
      <c r="L364" s="36" t="s">
        <v>16</v>
      </c>
      <c r="M364" s="36" t="s">
        <v>221</v>
      </c>
      <c r="N364" s="36" t="s">
        <v>16</v>
      </c>
      <c r="O364" s="48">
        <v>0</v>
      </c>
      <c r="P364" s="36">
        <v>-5.8194100000000004</v>
      </c>
      <c r="Q364" s="41">
        <v>0</v>
      </c>
      <c r="R364" s="41">
        <v>574306.5263510826</v>
      </c>
      <c r="S364" s="41">
        <v>0</v>
      </c>
      <c r="T364" s="41">
        <v>834918.5597589938</v>
      </c>
      <c r="U364" s="41">
        <v>1901619.7514020144</v>
      </c>
      <c r="V364" s="41">
        <v>45777.543907152489</v>
      </c>
      <c r="W364" s="41">
        <v>1901619.7514020144</v>
      </c>
      <c r="X364" s="41">
        <v>0</v>
      </c>
      <c r="Y364" s="41">
        <v>729225544.72425652</v>
      </c>
      <c r="Z364" s="41">
        <v>728651238.19790542</v>
      </c>
      <c r="AA364" s="41">
        <v>729486156.75766444</v>
      </c>
      <c r="AB364" s="41">
        <v>730552857.94930744</v>
      </c>
      <c r="AC364" s="41">
        <v>728697015.74181259</v>
      </c>
      <c r="AD364" s="41">
        <v>730552857.94930744</v>
      </c>
      <c r="AE364" s="41">
        <v>728651238.19790542</v>
      </c>
      <c r="AF364" s="41">
        <v>4230484613.8049722</v>
      </c>
      <c r="AG364" s="41">
        <v>2</v>
      </c>
    </row>
    <row r="365" spans="1:33" x14ac:dyDescent="0.25">
      <c r="A365" s="4" t="s">
        <v>2071</v>
      </c>
      <c r="B365" s="4" t="s">
        <v>2068</v>
      </c>
      <c r="C365" s="5">
        <v>44743</v>
      </c>
      <c r="D365" s="6">
        <v>44743</v>
      </c>
      <c r="E365" s="4">
        <v>19.899999999999999</v>
      </c>
      <c r="F365" s="4" t="s">
        <v>21</v>
      </c>
      <c r="G365" s="4" t="s">
        <v>1843</v>
      </c>
      <c r="H365" s="4" t="s">
        <v>2070</v>
      </c>
      <c r="I365" s="7">
        <v>45863</v>
      </c>
      <c r="J365" s="7">
        <v>45863</v>
      </c>
      <c r="K365" s="4" t="s">
        <v>16</v>
      </c>
      <c r="L365" s="4" t="s">
        <v>16</v>
      </c>
      <c r="M365" s="4" t="s">
        <v>221</v>
      </c>
      <c r="N365" s="4" t="s">
        <v>16</v>
      </c>
      <c r="O365" s="47">
        <v>0</v>
      </c>
      <c r="P365" s="4">
        <v>-5.7274000000000003</v>
      </c>
      <c r="Q365" s="9">
        <v>0</v>
      </c>
      <c r="R365" s="9">
        <v>574306.5263510826</v>
      </c>
      <c r="S365" s="9">
        <v>0</v>
      </c>
      <c r="T365" s="9">
        <v>834918.5597589938</v>
      </c>
      <c r="U365" s="9">
        <v>1901619.7514020144</v>
      </c>
      <c r="V365" s="9">
        <v>27887.102143607222</v>
      </c>
      <c r="W365" s="9">
        <v>1901619.7514020144</v>
      </c>
      <c r="X365" s="9">
        <v>0</v>
      </c>
      <c r="Y365" s="9">
        <v>729225544.72425652</v>
      </c>
      <c r="Z365" s="9">
        <v>728651238.19790542</v>
      </c>
      <c r="AA365" s="9">
        <v>729486156.75766444</v>
      </c>
      <c r="AB365" s="9">
        <v>730552857.94930744</v>
      </c>
      <c r="AC365" s="9">
        <v>728679125.30004907</v>
      </c>
      <c r="AD365" s="9">
        <v>730552857.94930744</v>
      </c>
      <c r="AE365" s="9">
        <v>728651238.19790542</v>
      </c>
      <c r="AF365" s="9">
        <v>4230466723.3632088</v>
      </c>
      <c r="AG365" s="9">
        <v>2</v>
      </c>
    </row>
    <row r="366" spans="1:33" x14ac:dyDescent="0.25">
      <c r="A366" s="36" t="s">
        <v>2134</v>
      </c>
      <c r="B366" s="36" t="s">
        <v>2135</v>
      </c>
      <c r="C366" s="37">
        <v>44748</v>
      </c>
      <c r="D366" s="38">
        <v>44748</v>
      </c>
      <c r="E366" s="36">
        <v>19.899999999999999</v>
      </c>
      <c r="F366" s="36" t="s">
        <v>21</v>
      </c>
      <c r="G366" s="36" t="s">
        <v>1927</v>
      </c>
      <c r="H366" s="36" t="s">
        <v>2136</v>
      </c>
      <c r="I366" s="39">
        <v>45869</v>
      </c>
      <c r="J366" s="39">
        <v>45869</v>
      </c>
      <c r="K366" s="36" t="s">
        <v>16</v>
      </c>
      <c r="L366" s="36" t="s">
        <v>16</v>
      </c>
      <c r="M366" s="36" t="s">
        <v>221</v>
      </c>
      <c r="N366" s="36" t="s">
        <v>16</v>
      </c>
      <c r="O366" s="48">
        <v>0</v>
      </c>
      <c r="P366" s="36">
        <v>-6.9999999999999999E-4</v>
      </c>
      <c r="Q366" s="41">
        <v>0</v>
      </c>
      <c r="R366" s="41">
        <v>459473.15704881464</v>
      </c>
      <c r="S366" s="41">
        <v>0</v>
      </c>
      <c r="T366" s="41">
        <v>667975.46071520681</v>
      </c>
      <c r="U366" s="41">
        <v>1521388.3015303453</v>
      </c>
      <c r="V366" s="41">
        <v>-264711.56666885293</v>
      </c>
      <c r="W366" s="41">
        <v>1521388.3015303453</v>
      </c>
      <c r="X366" s="41">
        <v>0</v>
      </c>
      <c r="Y366" s="41">
        <v>729110711.35495424</v>
      </c>
      <c r="Z366" s="41">
        <v>728651238.19790542</v>
      </c>
      <c r="AA366" s="41">
        <v>729319213.6586206</v>
      </c>
      <c r="AB366" s="41">
        <v>730172626.49943578</v>
      </c>
      <c r="AC366" s="41">
        <v>728386526.63123655</v>
      </c>
      <c r="AD366" s="41">
        <v>730172626.49943578</v>
      </c>
      <c r="AE366" s="41">
        <v>728651238.19790542</v>
      </c>
      <c r="AF366" s="41">
        <v>4229322001.0512419</v>
      </c>
      <c r="AG366" s="41">
        <v>2</v>
      </c>
    </row>
    <row r="367" spans="1:33" x14ac:dyDescent="0.25">
      <c r="A367" s="4" t="s">
        <v>2137</v>
      </c>
      <c r="B367" s="4" t="s">
        <v>2135</v>
      </c>
      <c r="C367" s="5">
        <v>44748</v>
      </c>
      <c r="D367" s="6">
        <v>44748</v>
      </c>
      <c r="E367" s="4">
        <v>19.899999999999999</v>
      </c>
      <c r="F367" s="4" t="s">
        <v>21</v>
      </c>
      <c r="G367" s="4" t="s">
        <v>1854</v>
      </c>
      <c r="H367" s="4" t="s">
        <v>2136</v>
      </c>
      <c r="I367" s="7">
        <v>45869</v>
      </c>
      <c r="J367" s="7">
        <v>45869</v>
      </c>
      <c r="K367" s="4" t="s">
        <v>16</v>
      </c>
      <c r="L367" s="4" t="s">
        <v>16</v>
      </c>
      <c r="M367" s="4" t="s">
        <v>221</v>
      </c>
      <c r="N367" s="4" t="s">
        <v>16</v>
      </c>
      <c r="O367" s="47">
        <v>0</v>
      </c>
      <c r="P367" s="4">
        <v>-5.5000000000000003E-4</v>
      </c>
      <c r="Q367" s="9">
        <v>0</v>
      </c>
      <c r="R367" s="9">
        <v>459473.15704881464</v>
      </c>
      <c r="S367" s="9">
        <v>0</v>
      </c>
      <c r="T367" s="9">
        <v>667975.46071520681</v>
      </c>
      <c r="U367" s="9">
        <v>1521388.3015303453</v>
      </c>
      <c r="V367" s="9">
        <v>-256046.26786356085</v>
      </c>
      <c r="W367" s="9">
        <v>1521388.3015303453</v>
      </c>
      <c r="X367" s="9">
        <v>0</v>
      </c>
      <c r="Y367" s="9">
        <v>729110711.35495424</v>
      </c>
      <c r="Z367" s="9">
        <v>728651238.19790542</v>
      </c>
      <c r="AA367" s="9">
        <v>729319213.6586206</v>
      </c>
      <c r="AB367" s="9">
        <v>730172626.49943578</v>
      </c>
      <c r="AC367" s="9">
        <v>728395191.93004191</v>
      </c>
      <c r="AD367" s="9">
        <v>730172626.49943578</v>
      </c>
      <c r="AE367" s="9">
        <v>728651238.19790542</v>
      </c>
      <c r="AF367" s="9">
        <v>4229330666.3500471</v>
      </c>
      <c r="AG367" s="9">
        <v>2</v>
      </c>
    </row>
    <row r="368" spans="1:33" x14ac:dyDescent="0.25">
      <c r="A368" s="36" t="s">
        <v>2048</v>
      </c>
      <c r="B368" s="36" t="s">
        <v>2049</v>
      </c>
      <c r="C368" s="37">
        <v>44786</v>
      </c>
      <c r="D368" s="38">
        <v>44754</v>
      </c>
      <c r="E368" s="36">
        <v>19.899999999999999</v>
      </c>
      <c r="F368" s="36" t="s">
        <v>21</v>
      </c>
      <c r="G368" s="36" t="s">
        <v>1829</v>
      </c>
      <c r="H368" s="36" t="s">
        <v>2050</v>
      </c>
      <c r="I368" s="39">
        <v>45657</v>
      </c>
      <c r="J368" s="39">
        <v>45657</v>
      </c>
      <c r="K368" s="36" t="s">
        <v>16</v>
      </c>
      <c r="L368" s="36" t="s">
        <v>16</v>
      </c>
      <c r="M368" s="36" t="s">
        <v>221</v>
      </c>
      <c r="N368" s="36" t="s">
        <v>16</v>
      </c>
      <c r="O368" s="48">
        <v>0</v>
      </c>
      <c r="P368" s="36">
        <v>-13.776370999999999</v>
      </c>
      <c r="Q368" s="41">
        <v>0</v>
      </c>
      <c r="R368" s="41">
        <v>459473.15704881452</v>
      </c>
      <c r="S368" s="41">
        <v>0</v>
      </c>
      <c r="T368" s="41">
        <v>667975.46071520646</v>
      </c>
      <c r="U368" s="41">
        <v>1521388.3015303449</v>
      </c>
      <c r="V368" s="41">
        <v>-106742.95281294819</v>
      </c>
      <c r="W368" s="41">
        <v>1521388.3015303449</v>
      </c>
      <c r="X368" s="41">
        <v>0</v>
      </c>
      <c r="Y368" s="41">
        <v>729110711.35495424</v>
      </c>
      <c r="Z368" s="41">
        <v>728651238.19790542</v>
      </c>
      <c r="AA368" s="41">
        <v>729319213.6586206</v>
      </c>
      <c r="AB368" s="41">
        <v>730172626.49943578</v>
      </c>
      <c r="AC368" s="41">
        <v>728544495.24509251</v>
      </c>
      <c r="AD368" s="41">
        <v>730172626.49943578</v>
      </c>
      <c r="AE368" s="41">
        <v>728651238.19790542</v>
      </c>
      <c r="AF368" s="41">
        <v>4229479969.6650977</v>
      </c>
      <c r="AG368" s="41">
        <v>1</v>
      </c>
    </row>
    <row r="369" spans="1:33" x14ac:dyDescent="0.25">
      <c r="A369" s="4" t="s">
        <v>2051</v>
      </c>
      <c r="B369" s="4" t="s">
        <v>2049</v>
      </c>
      <c r="C369" s="5">
        <v>44786</v>
      </c>
      <c r="D369" s="6">
        <v>44754</v>
      </c>
      <c r="E369" s="4">
        <v>19.899999999999999</v>
      </c>
      <c r="F369" s="4" t="s">
        <v>21</v>
      </c>
      <c r="G369" s="4" t="s">
        <v>2052</v>
      </c>
      <c r="H369" s="4" t="s">
        <v>2050</v>
      </c>
      <c r="I369" s="7">
        <v>45657</v>
      </c>
      <c r="J369" s="7">
        <v>45657</v>
      </c>
      <c r="K369" s="4" t="s">
        <v>16</v>
      </c>
      <c r="L369" s="4" t="s">
        <v>16</v>
      </c>
      <c r="M369" s="4" t="s">
        <v>221</v>
      </c>
      <c r="N369" s="4" t="s">
        <v>16</v>
      </c>
      <c r="O369" s="47">
        <v>0</v>
      </c>
      <c r="P369" s="4">
        <v>-1.2563789999999999</v>
      </c>
      <c r="Q369" s="9">
        <v>0</v>
      </c>
      <c r="R369" s="9">
        <v>459473.15704881464</v>
      </c>
      <c r="S369" s="9">
        <v>0</v>
      </c>
      <c r="T369" s="9">
        <v>667975.46071520681</v>
      </c>
      <c r="U369" s="9">
        <v>1521388.3015303453</v>
      </c>
      <c r="V369" s="9">
        <v>-270945.81346161099</v>
      </c>
      <c r="W369" s="9">
        <v>1521388.3015303453</v>
      </c>
      <c r="X369" s="9">
        <v>0</v>
      </c>
      <c r="Y369" s="9">
        <v>729110711.35495424</v>
      </c>
      <c r="Z369" s="9">
        <v>728651238.19790542</v>
      </c>
      <c r="AA369" s="9">
        <v>729319213.6586206</v>
      </c>
      <c r="AB369" s="9">
        <v>730172626.49943578</v>
      </c>
      <c r="AC369" s="9">
        <v>728380292.38444376</v>
      </c>
      <c r="AD369" s="9">
        <v>730172626.49943578</v>
      </c>
      <c r="AE369" s="9">
        <v>728651238.19790542</v>
      </c>
      <c r="AF369" s="9">
        <v>4229315766.8044491</v>
      </c>
      <c r="AG369" s="9">
        <v>1</v>
      </c>
    </row>
    <row r="370" spans="1:33" x14ac:dyDescent="0.25">
      <c r="A370" s="36" t="s">
        <v>1962</v>
      </c>
      <c r="B370" s="36" t="s">
        <v>1963</v>
      </c>
      <c r="C370" s="37">
        <v>44785.712500000001</v>
      </c>
      <c r="D370" s="38">
        <v>44785.712500000001</v>
      </c>
      <c r="E370" s="36">
        <v>9.9</v>
      </c>
      <c r="F370" s="36" t="s">
        <v>21</v>
      </c>
      <c r="G370" s="36" t="s">
        <v>1708</v>
      </c>
      <c r="H370" s="36" t="s">
        <v>1964</v>
      </c>
      <c r="I370" s="39">
        <v>45657</v>
      </c>
      <c r="J370" s="39">
        <v>45657</v>
      </c>
      <c r="K370" s="36" t="s">
        <v>16</v>
      </c>
      <c r="L370" s="36" t="s">
        <v>16</v>
      </c>
      <c r="M370" s="36" t="s">
        <v>221</v>
      </c>
      <c r="N370" s="36" t="s">
        <v>16</v>
      </c>
      <c r="O370" s="48">
        <v>0</v>
      </c>
      <c r="P370" s="36">
        <v>-0.57599999999999996</v>
      </c>
      <c r="Q370" s="41">
        <v>0</v>
      </c>
      <c r="R370" s="41">
        <v>459473.15704881464</v>
      </c>
      <c r="S370" s="41">
        <v>0</v>
      </c>
      <c r="T370" s="41">
        <v>667975.46071520681</v>
      </c>
      <c r="U370" s="41">
        <v>1521388.3015303453</v>
      </c>
      <c r="V370" s="41">
        <v>-370242.63958003279</v>
      </c>
      <c r="W370" s="41">
        <v>1521388.3015303453</v>
      </c>
      <c r="X370" s="41">
        <v>0</v>
      </c>
      <c r="Y370" s="41">
        <v>729110711.35495424</v>
      </c>
      <c r="Z370" s="41">
        <v>728651238.19790542</v>
      </c>
      <c r="AA370" s="41">
        <v>729319213.6586206</v>
      </c>
      <c r="AB370" s="41">
        <v>730172626.49943578</v>
      </c>
      <c r="AC370" s="41">
        <v>728280995.55832541</v>
      </c>
      <c r="AD370" s="41">
        <v>730172626.49943578</v>
      </c>
      <c r="AE370" s="41">
        <v>728651238.19790542</v>
      </c>
      <c r="AF370" s="41">
        <v>4229216469.9783306</v>
      </c>
      <c r="AG370" s="41">
        <v>1</v>
      </c>
    </row>
    <row r="371" spans="1:33" x14ac:dyDescent="0.25">
      <c r="A371" s="4" t="s">
        <v>1965</v>
      </c>
      <c r="B371" s="4" t="s">
        <v>1963</v>
      </c>
      <c r="C371" s="5">
        <v>44785.712500000001</v>
      </c>
      <c r="D371" s="6">
        <v>44785.712500000001</v>
      </c>
      <c r="E371" s="4">
        <v>9.9</v>
      </c>
      <c r="F371" s="4" t="s">
        <v>21</v>
      </c>
      <c r="G371" s="4" t="s">
        <v>1966</v>
      </c>
      <c r="H371" s="4" t="s">
        <v>1964</v>
      </c>
      <c r="I371" s="7">
        <v>45657</v>
      </c>
      <c r="J371" s="7">
        <v>45657</v>
      </c>
      <c r="K371" s="4" t="s">
        <v>16</v>
      </c>
      <c r="L371" s="4" t="s">
        <v>16</v>
      </c>
      <c r="M371" s="4" t="s">
        <v>221</v>
      </c>
      <c r="N371" s="4" t="s">
        <v>16</v>
      </c>
      <c r="O371" s="47">
        <v>0</v>
      </c>
      <c r="P371" s="4">
        <v>-0.57899999999999996</v>
      </c>
      <c r="Q371" s="9">
        <v>0</v>
      </c>
      <c r="R371" s="9">
        <v>459473.15704881464</v>
      </c>
      <c r="S371" s="9">
        <v>0</v>
      </c>
      <c r="T371" s="9">
        <v>667975.46071520657</v>
      </c>
      <c r="U371" s="9">
        <v>1521388.3015303449</v>
      </c>
      <c r="V371" s="9">
        <v>172598.67703272981</v>
      </c>
      <c r="W371" s="9">
        <v>1521388.3015303449</v>
      </c>
      <c r="X371" s="9">
        <v>0</v>
      </c>
      <c r="Y371" s="9">
        <v>729110711.35495424</v>
      </c>
      <c r="Z371" s="9">
        <v>728651238.19790542</v>
      </c>
      <c r="AA371" s="9">
        <v>729319213.6586206</v>
      </c>
      <c r="AB371" s="9">
        <v>730172626.49943578</v>
      </c>
      <c r="AC371" s="9">
        <v>728823836.87493813</v>
      </c>
      <c r="AD371" s="9">
        <v>730172626.49943578</v>
      </c>
      <c r="AE371" s="9">
        <v>728651238.19790542</v>
      </c>
      <c r="AF371" s="9">
        <v>4229759311.2949433</v>
      </c>
      <c r="AG371" s="9">
        <v>1</v>
      </c>
    </row>
    <row r="372" spans="1:33" x14ac:dyDescent="0.25">
      <c r="A372" s="36" t="s">
        <v>1967</v>
      </c>
      <c r="B372" s="36" t="s">
        <v>1968</v>
      </c>
      <c r="C372" s="37">
        <v>44785.713194444441</v>
      </c>
      <c r="D372" s="38">
        <v>44785.713194444441</v>
      </c>
      <c r="E372" s="36">
        <v>9.9</v>
      </c>
      <c r="F372" s="36" t="s">
        <v>21</v>
      </c>
      <c r="G372" s="36" t="s">
        <v>1708</v>
      </c>
      <c r="H372" s="36" t="s">
        <v>1969</v>
      </c>
      <c r="I372" s="39">
        <v>45657</v>
      </c>
      <c r="J372" s="39">
        <v>45657</v>
      </c>
      <c r="K372" s="36" t="s">
        <v>16</v>
      </c>
      <c r="L372" s="36" t="s">
        <v>16</v>
      </c>
      <c r="M372" s="36" t="s">
        <v>221</v>
      </c>
      <c r="N372" s="36" t="s">
        <v>16</v>
      </c>
      <c r="O372" s="48">
        <v>0</v>
      </c>
      <c r="P372" s="36">
        <v>-0.57599999999999996</v>
      </c>
      <c r="Q372" s="41">
        <v>0</v>
      </c>
      <c r="R372" s="41">
        <v>410977.77911342995</v>
      </c>
      <c r="S372" s="41">
        <v>0</v>
      </c>
      <c r="T372" s="41">
        <v>597473.57845725131</v>
      </c>
      <c r="U372" s="41">
        <v>1360812.4342847455</v>
      </c>
      <c r="V372" s="41">
        <v>-61881.088697028616</v>
      </c>
      <c r="W372" s="41">
        <v>1360812.4342847455</v>
      </c>
      <c r="X372" s="41">
        <v>0</v>
      </c>
      <c r="Y372" s="41">
        <v>729062215.97701883</v>
      </c>
      <c r="Z372" s="41">
        <v>728651238.19790542</v>
      </c>
      <c r="AA372" s="41">
        <v>729248711.77636266</v>
      </c>
      <c r="AB372" s="41">
        <v>730012050.63219011</v>
      </c>
      <c r="AC372" s="41">
        <v>728589357.10920835</v>
      </c>
      <c r="AD372" s="41">
        <v>730012050.63219011</v>
      </c>
      <c r="AE372" s="41">
        <v>728651238.19790542</v>
      </c>
      <c r="AF372" s="41">
        <v>4229164970.4681525</v>
      </c>
      <c r="AG372" s="41">
        <v>1</v>
      </c>
    </row>
    <row r="373" spans="1:33" x14ac:dyDescent="0.25">
      <c r="A373" s="4" t="s">
        <v>1970</v>
      </c>
      <c r="B373" s="4" t="s">
        <v>1968</v>
      </c>
      <c r="C373" s="5">
        <v>44785.713194444441</v>
      </c>
      <c r="D373" s="6">
        <v>44785.713194444441</v>
      </c>
      <c r="E373" s="4">
        <v>9.9</v>
      </c>
      <c r="F373" s="4" t="s">
        <v>21</v>
      </c>
      <c r="G373" s="4" t="s">
        <v>1966</v>
      </c>
      <c r="H373" s="4" t="s">
        <v>1969</v>
      </c>
      <c r="I373" s="7">
        <v>45657</v>
      </c>
      <c r="J373" s="7">
        <v>45657</v>
      </c>
      <c r="K373" s="4" t="s">
        <v>16</v>
      </c>
      <c r="L373" s="4" t="s">
        <v>16</v>
      </c>
      <c r="M373" s="4" t="s">
        <v>221</v>
      </c>
      <c r="N373" s="4" t="s">
        <v>16</v>
      </c>
      <c r="O373" s="47">
        <v>0</v>
      </c>
      <c r="P373" s="4">
        <v>-0.57899999999999996</v>
      </c>
      <c r="Q373" s="9">
        <v>0</v>
      </c>
      <c r="R373" s="9">
        <v>367600.87577229866</v>
      </c>
      <c r="S373" s="9">
        <v>0</v>
      </c>
      <c r="T373" s="9">
        <v>534412.86087410641</v>
      </c>
      <c r="U373" s="9">
        <v>1217184.6460507561</v>
      </c>
      <c r="V373" s="9">
        <v>-231752.40249014663</v>
      </c>
      <c r="W373" s="9">
        <v>1217184.6460507561</v>
      </c>
      <c r="X373" s="9">
        <v>0</v>
      </c>
      <c r="Y373" s="9">
        <v>729018839.07367778</v>
      </c>
      <c r="Z373" s="9">
        <v>728651238.19790542</v>
      </c>
      <c r="AA373" s="9">
        <v>729185651.05877948</v>
      </c>
      <c r="AB373" s="9">
        <v>729868422.84395623</v>
      </c>
      <c r="AC373" s="9">
        <v>728419485.79541528</v>
      </c>
      <c r="AD373" s="9">
        <v>729868422.84395623</v>
      </c>
      <c r="AE373" s="9">
        <v>728651238.19790542</v>
      </c>
      <c r="AF373" s="9">
        <v>4228673219.8510838</v>
      </c>
      <c r="AG373" s="9">
        <v>1</v>
      </c>
    </row>
    <row r="374" spans="1:33" x14ac:dyDescent="0.25">
      <c r="A374" s="36" t="s">
        <v>2075</v>
      </c>
      <c r="B374" s="36" t="s">
        <v>2076</v>
      </c>
      <c r="C374" s="37">
        <v>44566</v>
      </c>
      <c r="D374" s="38">
        <v>44566</v>
      </c>
      <c r="E374" s="36">
        <v>50</v>
      </c>
      <c r="F374" s="36" t="s">
        <v>21</v>
      </c>
      <c r="G374" s="36" t="s">
        <v>1668</v>
      </c>
      <c r="H374" s="36" t="s">
        <v>2077</v>
      </c>
      <c r="I374" s="39">
        <v>46022</v>
      </c>
      <c r="J374" s="39">
        <v>46022</v>
      </c>
      <c r="K374" s="36" t="s">
        <v>16</v>
      </c>
      <c r="L374" s="36" t="s">
        <v>16</v>
      </c>
      <c r="M374" s="36" t="s">
        <v>221</v>
      </c>
      <c r="N374" s="36" t="s">
        <v>16</v>
      </c>
      <c r="O374" s="48">
        <v>0</v>
      </c>
      <c r="P374" s="36">
        <v>-4.5129999999999999</v>
      </c>
      <c r="Q374" s="41">
        <v>0</v>
      </c>
      <c r="R374" s="41">
        <v>367600.87577229866</v>
      </c>
      <c r="S374" s="41">
        <v>0</v>
      </c>
      <c r="T374" s="41">
        <v>534412.86087410641</v>
      </c>
      <c r="U374" s="41">
        <v>1217184.6460507561</v>
      </c>
      <c r="V374" s="41">
        <v>-222359.01918075557</v>
      </c>
      <c r="W374" s="41">
        <v>1217184.6460507561</v>
      </c>
      <c r="X374" s="41">
        <v>0</v>
      </c>
      <c r="Y374" s="41">
        <v>729018839.07367778</v>
      </c>
      <c r="Z374" s="41">
        <v>728651238.19790542</v>
      </c>
      <c r="AA374" s="41">
        <v>729185651.05877948</v>
      </c>
      <c r="AB374" s="41">
        <v>729868422.84395623</v>
      </c>
      <c r="AC374" s="41">
        <v>728428879.17872465</v>
      </c>
      <c r="AD374" s="41">
        <v>729868422.84395623</v>
      </c>
      <c r="AE374" s="41">
        <v>728651238.19790542</v>
      </c>
      <c r="AF374" s="41">
        <v>4228682613.2343931</v>
      </c>
      <c r="AG374" s="41">
        <v>2</v>
      </c>
    </row>
    <row r="375" spans="1:33" x14ac:dyDescent="0.25">
      <c r="A375" s="4" t="s">
        <v>1800</v>
      </c>
      <c r="B375" s="4" t="s">
        <v>1801</v>
      </c>
      <c r="C375" s="5">
        <v>44619.782638888886</v>
      </c>
      <c r="D375" s="6">
        <v>44619.782638888886</v>
      </c>
      <c r="E375" s="4">
        <v>50</v>
      </c>
      <c r="F375" s="4" t="s">
        <v>21</v>
      </c>
      <c r="G375" s="4" t="s">
        <v>1668</v>
      </c>
      <c r="H375" s="4" t="s">
        <v>1802</v>
      </c>
      <c r="I375" s="7">
        <v>46022</v>
      </c>
      <c r="J375" s="7">
        <v>46022</v>
      </c>
      <c r="K375" s="4" t="s">
        <v>16</v>
      </c>
      <c r="L375" s="4" t="s">
        <v>16</v>
      </c>
      <c r="M375" s="4" t="s">
        <v>221</v>
      </c>
      <c r="N375" s="4" t="s">
        <v>16</v>
      </c>
      <c r="O375" s="47">
        <v>0</v>
      </c>
      <c r="P375" s="4">
        <v>-4.5129999999999999</v>
      </c>
      <c r="Q375" s="9">
        <v>0</v>
      </c>
      <c r="R375" s="9">
        <v>367600.87577229878</v>
      </c>
      <c r="S375" s="9">
        <v>0</v>
      </c>
      <c r="T375" s="9">
        <v>534412.86087410664</v>
      </c>
      <c r="U375" s="9">
        <v>1217184.6460507559</v>
      </c>
      <c r="V375" s="9">
        <v>-55390.360311218406</v>
      </c>
      <c r="W375" s="9">
        <v>1217184.6460507559</v>
      </c>
      <c r="X375" s="9">
        <v>0</v>
      </c>
      <c r="Y375" s="9">
        <v>729018839.07367778</v>
      </c>
      <c r="Z375" s="9">
        <v>728651238.19790542</v>
      </c>
      <c r="AA375" s="9">
        <v>729185651.05877948</v>
      </c>
      <c r="AB375" s="9">
        <v>729868422.84395623</v>
      </c>
      <c r="AC375" s="9">
        <v>728595847.83759415</v>
      </c>
      <c r="AD375" s="9">
        <v>729868422.84395623</v>
      </c>
      <c r="AE375" s="9">
        <v>728651238.19790542</v>
      </c>
      <c r="AF375" s="9">
        <v>4228849581.8932619</v>
      </c>
      <c r="AG375" s="9">
        <v>2</v>
      </c>
    </row>
    <row r="376" spans="1:33" x14ac:dyDescent="0.25">
      <c r="A376" s="36" t="s">
        <v>2123</v>
      </c>
      <c r="B376" s="36" t="s">
        <v>2124</v>
      </c>
      <c r="C376" s="37">
        <v>44573</v>
      </c>
      <c r="D376" s="38">
        <v>44573</v>
      </c>
      <c r="E376" s="36">
        <v>50</v>
      </c>
      <c r="F376" s="36" t="s">
        <v>21</v>
      </c>
      <c r="G376" s="36" t="s">
        <v>1668</v>
      </c>
      <c r="H376" s="36" t="s">
        <v>2125</v>
      </c>
      <c r="I376" s="39">
        <v>46022</v>
      </c>
      <c r="J376" s="39">
        <v>46022</v>
      </c>
      <c r="K376" s="36" t="s">
        <v>16</v>
      </c>
      <c r="L376" s="36" t="s">
        <v>16</v>
      </c>
      <c r="M376" s="36" t="s">
        <v>221</v>
      </c>
      <c r="N376" s="36" t="s">
        <v>16</v>
      </c>
      <c r="O376" s="48">
        <v>0</v>
      </c>
      <c r="P376" s="36">
        <v>-4.5129999999999999</v>
      </c>
      <c r="Q376" s="41">
        <v>0</v>
      </c>
      <c r="R376" s="41">
        <v>459473.15704881458</v>
      </c>
      <c r="S376" s="41">
        <v>0</v>
      </c>
      <c r="T376" s="41">
        <v>667975.46071520681</v>
      </c>
      <c r="U376" s="41">
        <v>1521388.3015303449</v>
      </c>
      <c r="V376" s="41">
        <v>-69943.735024112029</v>
      </c>
      <c r="W376" s="41">
        <v>1521388.3015303449</v>
      </c>
      <c r="X376" s="41">
        <v>0</v>
      </c>
      <c r="Y376" s="41">
        <v>729110711.35495424</v>
      </c>
      <c r="Z376" s="41">
        <v>728651238.19790542</v>
      </c>
      <c r="AA376" s="41">
        <v>729319213.6586206</v>
      </c>
      <c r="AB376" s="41">
        <v>730172626.49943578</v>
      </c>
      <c r="AC376" s="41">
        <v>728581294.46288133</v>
      </c>
      <c r="AD376" s="41">
        <v>730172626.49943578</v>
      </c>
      <c r="AE376" s="41">
        <v>728651238.19790542</v>
      </c>
      <c r="AF376" s="41">
        <v>4229516768.8828864</v>
      </c>
      <c r="AG376" s="41">
        <v>2</v>
      </c>
    </row>
    <row r="377" spans="1:33" x14ac:dyDescent="0.25">
      <c r="A377" s="4" t="s">
        <v>2145</v>
      </c>
      <c r="B377" s="4" t="s">
        <v>2146</v>
      </c>
      <c r="C377" s="5">
        <v>44690.665972222225</v>
      </c>
      <c r="D377" s="6">
        <v>44690.665972222225</v>
      </c>
      <c r="E377" s="4">
        <v>50</v>
      </c>
      <c r="F377" s="4" t="s">
        <v>21</v>
      </c>
      <c r="G377" s="4" t="s">
        <v>1668</v>
      </c>
      <c r="H377" s="4" t="s">
        <v>2147</v>
      </c>
      <c r="I377" s="7">
        <v>46022</v>
      </c>
      <c r="J377" s="7">
        <v>46022</v>
      </c>
      <c r="K377" s="4" t="s">
        <v>16</v>
      </c>
      <c r="L377" s="4" t="s">
        <v>16</v>
      </c>
      <c r="M377" s="4" t="s">
        <v>221</v>
      </c>
      <c r="N377" s="4" t="s">
        <v>16</v>
      </c>
      <c r="O377" s="47">
        <v>0</v>
      </c>
      <c r="P377" s="4">
        <v>-4.5129999999999999</v>
      </c>
      <c r="Q377" s="9">
        <v>0</v>
      </c>
      <c r="R377" s="9">
        <v>294098.58181161317</v>
      </c>
      <c r="S377" s="9">
        <v>0</v>
      </c>
      <c r="T377" s="9">
        <v>427556.28412135976</v>
      </c>
      <c r="U377" s="9">
        <v>973806.9243016023</v>
      </c>
      <c r="V377" s="9">
        <v>-7569.6651585997488</v>
      </c>
      <c r="W377" s="9">
        <v>973806.9243016023</v>
      </c>
      <c r="X377" s="9">
        <v>0</v>
      </c>
      <c r="Y377" s="9">
        <v>728945336.77971709</v>
      </c>
      <c r="Z377" s="9">
        <v>728651238.19790542</v>
      </c>
      <c r="AA377" s="9">
        <v>729078794.48202682</v>
      </c>
      <c r="AB377" s="9">
        <v>729625045.12220705</v>
      </c>
      <c r="AC377" s="9">
        <v>728643668.53274679</v>
      </c>
      <c r="AD377" s="9">
        <v>729625045.12220705</v>
      </c>
      <c r="AE377" s="9">
        <v>728651238.19790542</v>
      </c>
      <c r="AF377" s="9">
        <v>4228351977.135078</v>
      </c>
      <c r="AG377" s="9">
        <v>2</v>
      </c>
    </row>
    <row r="378" spans="1:33" x14ac:dyDescent="0.25">
      <c r="A378" s="36" t="s">
        <v>1971</v>
      </c>
      <c r="B378" s="36" t="s">
        <v>1972</v>
      </c>
      <c r="C378" s="37">
        <v>44742.430555555555</v>
      </c>
      <c r="D378" s="38">
        <v>44742.430555555555</v>
      </c>
      <c r="E378" s="36">
        <v>200</v>
      </c>
      <c r="F378" s="36" t="s">
        <v>21</v>
      </c>
      <c r="G378" s="36" t="s">
        <v>1681</v>
      </c>
      <c r="H378" s="36" t="s">
        <v>1973</v>
      </c>
      <c r="I378" s="39">
        <v>46022</v>
      </c>
      <c r="J378" s="39">
        <v>46022</v>
      </c>
      <c r="K378" s="36" t="s">
        <v>16</v>
      </c>
      <c r="L378" s="36" t="s">
        <v>16</v>
      </c>
      <c r="M378" s="36" t="s">
        <v>221</v>
      </c>
      <c r="N378" s="36" t="s">
        <v>16</v>
      </c>
      <c r="O378" s="48">
        <v>0</v>
      </c>
      <c r="P378" s="36">
        <v>0.41758200000000001</v>
      </c>
      <c r="Q378" s="41">
        <v>0</v>
      </c>
      <c r="R378" s="41">
        <v>459473.15704881458</v>
      </c>
      <c r="S378" s="41">
        <v>0</v>
      </c>
      <c r="T378" s="41">
        <v>667975.46071520681</v>
      </c>
      <c r="U378" s="41">
        <v>1521388.3015303449</v>
      </c>
      <c r="V378" s="41">
        <v>-117667.35659776698</v>
      </c>
      <c r="W378" s="41">
        <v>1521388.3015303449</v>
      </c>
      <c r="X378" s="41">
        <v>0</v>
      </c>
      <c r="Y378" s="41">
        <v>729110711.35495424</v>
      </c>
      <c r="Z378" s="41">
        <v>728651238.19790542</v>
      </c>
      <c r="AA378" s="41">
        <v>729319213.6586206</v>
      </c>
      <c r="AB378" s="41">
        <v>730172626.49943578</v>
      </c>
      <c r="AC378" s="41">
        <v>728533570.84130764</v>
      </c>
      <c r="AD378" s="41">
        <v>730172626.49943578</v>
      </c>
      <c r="AE378" s="41">
        <v>728651238.19790542</v>
      </c>
      <c r="AF378" s="41">
        <v>4229469045.261313</v>
      </c>
      <c r="AG378" s="41">
        <v>2</v>
      </c>
    </row>
    <row r="379" spans="1:33" x14ac:dyDescent="0.25">
      <c r="A379" s="4" t="s">
        <v>1720</v>
      </c>
      <c r="B379" s="4" t="s">
        <v>1721</v>
      </c>
      <c r="C379" s="5">
        <v>44757</v>
      </c>
      <c r="D379" s="6">
        <v>44757</v>
      </c>
      <c r="E379" s="4">
        <v>9.9</v>
      </c>
      <c r="F379" s="4" t="s">
        <v>21</v>
      </c>
      <c r="G379" s="4" t="s">
        <v>1722</v>
      </c>
      <c r="H379" s="4" t="s">
        <v>1723</v>
      </c>
      <c r="I379" s="7">
        <v>45657</v>
      </c>
      <c r="J379" s="7">
        <v>45657</v>
      </c>
      <c r="K379" s="4" t="s">
        <v>16</v>
      </c>
      <c r="L379" s="4" t="s">
        <v>16</v>
      </c>
      <c r="M379" s="4" t="s">
        <v>221</v>
      </c>
      <c r="N379" s="4" t="s">
        <v>16</v>
      </c>
      <c r="O379" s="47">
        <v>0</v>
      </c>
      <c r="P379" s="4">
        <v>-0.65</v>
      </c>
      <c r="Q379" s="9">
        <v>0</v>
      </c>
      <c r="R379" s="9">
        <v>459473.15704881458</v>
      </c>
      <c r="S379" s="9">
        <v>0</v>
      </c>
      <c r="T379" s="9">
        <v>667975.46071520681</v>
      </c>
      <c r="U379" s="9">
        <v>1521388.3015303449</v>
      </c>
      <c r="V379" s="9">
        <v>-156996.77912120239</v>
      </c>
      <c r="W379" s="9">
        <v>1521388.3015303449</v>
      </c>
      <c r="X379" s="9">
        <v>0</v>
      </c>
      <c r="Y379" s="9">
        <v>729110711.35495424</v>
      </c>
      <c r="Z379" s="9">
        <v>728651238.19790542</v>
      </c>
      <c r="AA379" s="9">
        <v>729319213.6586206</v>
      </c>
      <c r="AB379" s="9">
        <v>730172626.49943578</v>
      </c>
      <c r="AC379" s="9">
        <v>728494241.41878426</v>
      </c>
      <c r="AD379" s="9">
        <v>730172626.49943578</v>
      </c>
      <c r="AE379" s="9">
        <v>728651238.19790542</v>
      </c>
      <c r="AF379" s="9">
        <v>4229429715.8387895</v>
      </c>
      <c r="AG379" s="9">
        <v>1</v>
      </c>
    </row>
    <row r="380" spans="1:33" x14ac:dyDescent="0.25">
      <c r="A380" s="36" t="s">
        <v>1724</v>
      </c>
      <c r="B380" s="36" t="s">
        <v>1721</v>
      </c>
      <c r="C380" s="37">
        <v>44757</v>
      </c>
      <c r="D380" s="38">
        <v>44757</v>
      </c>
      <c r="E380" s="36">
        <v>9.9</v>
      </c>
      <c r="F380" s="36" t="s">
        <v>21</v>
      </c>
      <c r="G380" s="36" t="s">
        <v>1725</v>
      </c>
      <c r="H380" s="36" t="s">
        <v>1723</v>
      </c>
      <c r="I380" s="39">
        <v>45657</v>
      </c>
      <c r="J380" s="39">
        <v>45657</v>
      </c>
      <c r="K380" s="36" t="s">
        <v>16</v>
      </c>
      <c r="L380" s="36" t="s">
        <v>16</v>
      </c>
      <c r="M380" s="36" t="s">
        <v>221</v>
      </c>
      <c r="N380" s="36" t="s">
        <v>16</v>
      </c>
      <c r="O380" s="48">
        <v>0</v>
      </c>
      <c r="P380" s="36">
        <v>-0.69</v>
      </c>
      <c r="Q380" s="41">
        <v>0</v>
      </c>
      <c r="R380" s="41">
        <v>459473.15704881458</v>
      </c>
      <c r="S380" s="41">
        <v>0</v>
      </c>
      <c r="T380" s="41">
        <v>667975.46071520681</v>
      </c>
      <c r="U380" s="41">
        <v>1521388.3015303449</v>
      </c>
      <c r="V380" s="41">
        <v>-69943.735024112029</v>
      </c>
      <c r="W380" s="41">
        <v>1521388.3015303449</v>
      </c>
      <c r="X380" s="41">
        <v>0</v>
      </c>
      <c r="Y380" s="41">
        <v>729110711.35495424</v>
      </c>
      <c r="Z380" s="41">
        <v>728651238.19790542</v>
      </c>
      <c r="AA380" s="41">
        <v>729319213.6586206</v>
      </c>
      <c r="AB380" s="41">
        <v>730172626.49943578</v>
      </c>
      <c r="AC380" s="41">
        <v>728581294.46288133</v>
      </c>
      <c r="AD380" s="41">
        <v>730172626.49943578</v>
      </c>
      <c r="AE380" s="41">
        <v>728651238.19790542</v>
      </c>
      <c r="AF380" s="41">
        <v>4229516768.8828864</v>
      </c>
      <c r="AG380" s="41">
        <v>1</v>
      </c>
    </row>
    <row r="381" spans="1:33" x14ac:dyDescent="0.25">
      <c r="A381" s="4" t="s">
        <v>1935</v>
      </c>
      <c r="B381" s="4" t="s">
        <v>1936</v>
      </c>
      <c r="C381" s="5">
        <v>44789.94027777778</v>
      </c>
      <c r="D381" s="6">
        <v>44789.94027777778</v>
      </c>
      <c r="E381" s="4">
        <v>230</v>
      </c>
      <c r="F381" s="4" t="s">
        <v>21</v>
      </c>
      <c r="G381" s="4" t="s">
        <v>1713</v>
      </c>
      <c r="H381" s="4" t="s">
        <v>1937</v>
      </c>
      <c r="I381" s="7">
        <v>46022</v>
      </c>
      <c r="J381" s="7">
        <v>46022</v>
      </c>
      <c r="K381" s="4" t="s">
        <v>16</v>
      </c>
      <c r="L381" s="4" t="s">
        <v>16</v>
      </c>
      <c r="M381" s="4" t="s">
        <v>221</v>
      </c>
      <c r="N381" s="4" t="s">
        <v>16</v>
      </c>
      <c r="O381" s="47">
        <v>0</v>
      </c>
      <c r="P381" s="4">
        <v>-10.118</v>
      </c>
      <c r="Q381" s="9">
        <v>0</v>
      </c>
      <c r="R381" s="9">
        <v>459473.15704881458</v>
      </c>
      <c r="S381" s="9">
        <v>0</v>
      </c>
      <c r="T381" s="9">
        <v>667975.46071520681</v>
      </c>
      <c r="U381" s="9">
        <v>1521388.3015303449</v>
      </c>
      <c r="V381" s="9">
        <v>-139302.10466312908</v>
      </c>
      <c r="W381" s="9">
        <v>1521388.3015303449</v>
      </c>
      <c r="X381" s="9">
        <v>0</v>
      </c>
      <c r="Y381" s="9">
        <v>729110711.35495424</v>
      </c>
      <c r="Z381" s="9">
        <v>728651238.19790542</v>
      </c>
      <c r="AA381" s="9">
        <v>729319213.6586206</v>
      </c>
      <c r="AB381" s="9">
        <v>730172626.49943578</v>
      </c>
      <c r="AC381" s="9">
        <v>728511936.09324229</v>
      </c>
      <c r="AD381" s="9">
        <v>730172626.49943578</v>
      </c>
      <c r="AE381" s="9">
        <v>728651238.19790542</v>
      </c>
      <c r="AF381" s="9">
        <v>4229447410.5132475</v>
      </c>
      <c r="AG381" s="9">
        <v>2</v>
      </c>
    </row>
    <row r="382" spans="1:33" x14ac:dyDescent="0.25">
      <c r="A382" s="36" t="s">
        <v>1938</v>
      </c>
      <c r="B382" s="36" t="s">
        <v>1936</v>
      </c>
      <c r="C382" s="37">
        <v>44789.94027777778</v>
      </c>
      <c r="D382" s="38">
        <v>44789.94027777778</v>
      </c>
      <c r="E382" s="36">
        <v>230</v>
      </c>
      <c r="F382" s="36" t="s">
        <v>21</v>
      </c>
      <c r="G382" s="36" t="s">
        <v>1681</v>
      </c>
      <c r="H382" s="36" t="s">
        <v>1937</v>
      </c>
      <c r="I382" s="39">
        <v>46022</v>
      </c>
      <c r="J382" s="39">
        <v>46022</v>
      </c>
      <c r="K382" s="36" t="s">
        <v>16</v>
      </c>
      <c r="L382" s="36" t="s">
        <v>16</v>
      </c>
      <c r="M382" s="36" t="s">
        <v>221</v>
      </c>
      <c r="N382" s="36" t="s">
        <v>16</v>
      </c>
      <c r="O382" s="48">
        <v>0</v>
      </c>
      <c r="P382" s="36">
        <v>-7.8289999999999997</v>
      </c>
      <c r="Q382" s="41">
        <v>0</v>
      </c>
      <c r="R382" s="41">
        <v>410977.77911342989</v>
      </c>
      <c r="S382" s="41">
        <v>0</v>
      </c>
      <c r="T382" s="41">
        <v>597473.57845725096</v>
      </c>
      <c r="U382" s="41">
        <v>1360812.4342847448</v>
      </c>
      <c r="V382" s="41">
        <v>-64533.879300185115</v>
      </c>
      <c r="W382" s="41">
        <v>1360812.4342847448</v>
      </c>
      <c r="X382" s="41">
        <v>0</v>
      </c>
      <c r="Y382" s="41">
        <v>729062215.97701883</v>
      </c>
      <c r="Z382" s="41">
        <v>728651238.19790542</v>
      </c>
      <c r="AA382" s="41">
        <v>729248711.77636266</v>
      </c>
      <c r="AB382" s="41">
        <v>730012050.63219011</v>
      </c>
      <c r="AC382" s="41">
        <v>728586704.31860518</v>
      </c>
      <c r="AD382" s="41">
        <v>730012050.63219011</v>
      </c>
      <c r="AE382" s="41">
        <v>728651238.19790542</v>
      </c>
      <c r="AF382" s="41">
        <v>4229162317.6775489</v>
      </c>
      <c r="AG382" s="41">
        <v>2</v>
      </c>
    </row>
    <row r="383" spans="1:33" x14ac:dyDescent="0.25">
      <c r="A383" s="4" t="s">
        <v>1947</v>
      </c>
      <c r="B383" s="4" t="s">
        <v>1948</v>
      </c>
      <c r="C383" s="5">
        <v>44789.436111111114</v>
      </c>
      <c r="D383" s="6">
        <v>44789.436111111114</v>
      </c>
      <c r="E383" s="4">
        <v>19.899999999999999</v>
      </c>
      <c r="F383" s="4" t="s">
        <v>21</v>
      </c>
      <c r="G383" s="4" t="s">
        <v>1927</v>
      </c>
      <c r="H383" s="4" t="s">
        <v>1949</v>
      </c>
      <c r="I383" s="7">
        <v>45291</v>
      </c>
      <c r="J383" s="7">
        <v>45291</v>
      </c>
      <c r="K383" s="4" t="s">
        <v>16</v>
      </c>
      <c r="L383" s="4" t="s">
        <v>16</v>
      </c>
      <c r="M383" s="4" t="s">
        <v>221</v>
      </c>
      <c r="N383" s="4" t="s">
        <v>16</v>
      </c>
      <c r="O383" s="47">
        <v>0</v>
      </c>
      <c r="P383" s="4">
        <v>0.61628000000000005</v>
      </c>
      <c r="Q383" s="9">
        <v>0</v>
      </c>
      <c r="R383" s="9">
        <v>410977.77911342989</v>
      </c>
      <c r="S383" s="9">
        <v>0</v>
      </c>
      <c r="T383" s="9">
        <v>597473.57845725096</v>
      </c>
      <c r="U383" s="9">
        <v>1360812.4342847448</v>
      </c>
      <c r="V383" s="9">
        <v>-74462.681673608953</v>
      </c>
      <c r="W383" s="9">
        <v>1360812.4342847448</v>
      </c>
      <c r="X383" s="9">
        <v>0</v>
      </c>
      <c r="Y383" s="9">
        <v>729062215.97701883</v>
      </c>
      <c r="Z383" s="9">
        <v>728651238.19790542</v>
      </c>
      <c r="AA383" s="9">
        <v>729248711.77636266</v>
      </c>
      <c r="AB383" s="9">
        <v>730012050.63219011</v>
      </c>
      <c r="AC383" s="9">
        <v>728576775.51623178</v>
      </c>
      <c r="AD383" s="9">
        <v>730012050.63219011</v>
      </c>
      <c r="AE383" s="9">
        <v>728651238.19790542</v>
      </c>
      <c r="AF383" s="9">
        <v>4229152388.875176</v>
      </c>
      <c r="AG383" s="9">
        <v>0</v>
      </c>
    </row>
    <row r="384" spans="1:33" x14ac:dyDescent="0.25">
      <c r="A384" s="36" t="s">
        <v>1950</v>
      </c>
      <c r="B384" s="36" t="s">
        <v>1948</v>
      </c>
      <c r="C384" s="37">
        <v>44789.436111111114</v>
      </c>
      <c r="D384" s="38">
        <v>44789.436111111114</v>
      </c>
      <c r="E384" s="36">
        <v>19.899999999999999</v>
      </c>
      <c r="F384" s="36" t="s">
        <v>21</v>
      </c>
      <c r="G384" s="36" t="s">
        <v>1930</v>
      </c>
      <c r="H384" s="36" t="s">
        <v>1949</v>
      </c>
      <c r="I384" s="39">
        <v>45291</v>
      </c>
      <c r="J384" s="39">
        <v>45291</v>
      </c>
      <c r="K384" s="36" t="s">
        <v>16</v>
      </c>
      <c r="L384" s="36" t="s">
        <v>16</v>
      </c>
      <c r="M384" s="36" t="s">
        <v>221</v>
      </c>
      <c r="N384" s="36" t="s">
        <v>16</v>
      </c>
      <c r="O384" s="48">
        <v>0</v>
      </c>
      <c r="P384" s="36">
        <v>0.37542999999999999</v>
      </c>
      <c r="Q384" s="41">
        <v>0</v>
      </c>
      <c r="R384" s="41">
        <v>410977.77911343001</v>
      </c>
      <c r="S384" s="41">
        <v>0</v>
      </c>
      <c r="T384" s="41">
        <v>597473.57845725119</v>
      </c>
      <c r="U384" s="41">
        <v>1360812.4342847455</v>
      </c>
      <c r="V384" s="41">
        <v>-587750.13848677359</v>
      </c>
      <c r="W384" s="41">
        <v>1360812.434284745</v>
      </c>
      <c r="X384" s="41">
        <v>0</v>
      </c>
      <c r="Y384" s="41">
        <v>729062215.97701883</v>
      </c>
      <c r="Z384" s="41">
        <v>728651238.19790542</v>
      </c>
      <c r="AA384" s="41">
        <v>729248711.77636266</v>
      </c>
      <c r="AB384" s="41">
        <v>730012050.63219011</v>
      </c>
      <c r="AC384" s="41">
        <v>728063488.05941868</v>
      </c>
      <c r="AD384" s="41">
        <v>730012050.63219011</v>
      </c>
      <c r="AE384" s="41">
        <v>728651238.19790542</v>
      </c>
      <c r="AF384" s="41">
        <v>4228639101.4183626</v>
      </c>
      <c r="AG384" s="41">
        <v>0</v>
      </c>
    </row>
    <row r="385" spans="1:33" x14ac:dyDescent="0.25">
      <c r="A385" s="4" t="s">
        <v>1939</v>
      </c>
      <c r="B385" s="4" t="s">
        <v>1940</v>
      </c>
      <c r="C385" s="5">
        <v>44789.421527777777</v>
      </c>
      <c r="D385" s="6">
        <v>44789.421527777777</v>
      </c>
      <c r="E385" s="4">
        <v>19.899999999999999</v>
      </c>
      <c r="F385" s="4" t="s">
        <v>21</v>
      </c>
      <c r="G385" s="4" t="s">
        <v>1927</v>
      </c>
      <c r="H385" s="4" t="s">
        <v>1941</v>
      </c>
      <c r="I385" s="7">
        <v>45291</v>
      </c>
      <c r="J385" s="7">
        <v>45291</v>
      </c>
      <c r="K385" s="4" t="s">
        <v>16</v>
      </c>
      <c r="L385" s="4" t="s">
        <v>16</v>
      </c>
      <c r="M385" s="4" t="s">
        <v>221</v>
      </c>
      <c r="N385" s="4" t="s">
        <v>16</v>
      </c>
      <c r="O385" s="47">
        <v>0</v>
      </c>
      <c r="P385" s="4">
        <v>0.61628000000000005</v>
      </c>
      <c r="Q385" s="9">
        <v>0</v>
      </c>
      <c r="R385" s="9">
        <v>459473.15704881452</v>
      </c>
      <c r="S385" s="9">
        <v>0</v>
      </c>
      <c r="T385" s="9">
        <v>667975.46071520646</v>
      </c>
      <c r="U385" s="9">
        <v>1521388.3015303449</v>
      </c>
      <c r="V385" s="9">
        <v>-106742.95281294819</v>
      </c>
      <c r="W385" s="9">
        <v>1521388.3015303449</v>
      </c>
      <c r="X385" s="9">
        <v>0</v>
      </c>
      <c r="Y385" s="9">
        <v>729110711.35495424</v>
      </c>
      <c r="Z385" s="9">
        <v>728651238.19790542</v>
      </c>
      <c r="AA385" s="9">
        <v>729319213.6586206</v>
      </c>
      <c r="AB385" s="9">
        <v>730172626.49943578</v>
      </c>
      <c r="AC385" s="9">
        <v>728544495.24509251</v>
      </c>
      <c r="AD385" s="9">
        <v>730172626.49943578</v>
      </c>
      <c r="AE385" s="9">
        <v>728651238.19790542</v>
      </c>
      <c r="AF385" s="9">
        <v>4229479969.6650977</v>
      </c>
      <c r="AG385" s="9">
        <v>0</v>
      </c>
    </row>
    <row r="386" spans="1:33" x14ac:dyDescent="0.25">
      <c r="A386" s="36" t="s">
        <v>1942</v>
      </c>
      <c r="B386" s="36" t="s">
        <v>1940</v>
      </c>
      <c r="C386" s="37">
        <v>44789.421527777777</v>
      </c>
      <c r="D386" s="38">
        <v>44789.421527777777</v>
      </c>
      <c r="E386" s="36">
        <v>19.899999999999999</v>
      </c>
      <c r="F386" s="36" t="s">
        <v>21</v>
      </c>
      <c r="G386" s="36" t="s">
        <v>1930</v>
      </c>
      <c r="H386" s="36" t="s">
        <v>1941</v>
      </c>
      <c r="I386" s="39">
        <v>45291</v>
      </c>
      <c r="J386" s="39">
        <v>45291</v>
      </c>
      <c r="K386" s="36" t="s">
        <v>16</v>
      </c>
      <c r="L386" s="36" t="s">
        <v>16</v>
      </c>
      <c r="M386" s="36" t="s">
        <v>221</v>
      </c>
      <c r="N386" s="36" t="s">
        <v>16</v>
      </c>
      <c r="O386" s="48">
        <v>0</v>
      </c>
      <c r="P386" s="36">
        <v>0.37542999999999999</v>
      </c>
      <c r="Q386" s="41">
        <v>0</v>
      </c>
      <c r="R386" s="41">
        <v>410977.77911342977</v>
      </c>
      <c r="S386" s="41">
        <v>0</v>
      </c>
      <c r="T386" s="41">
        <v>597473.57845725119</v>
      </c>
      <c r="U386" s="41">
        <v>1360812.4342847448</v>
      </c>
      <c r="V386" s="41">
        <v>-44379.671158445337</v>
      </c>
      <c r="W386" s="41">
        <v>1360812.4342847448</v>
      </c>
      <c r="X386" s="41">
        <v>0</v>
      </c>
      <c r="Y386" s="41">
        <v>729062215.97701883</v>
      </c>
      <c r="Z386" s="41">
        <v>728651238.19790542</v>
      </c>
      <c r="AA386" s="41">
        <v>729248711.77636266</v>
      </c>
      <c r="AB386" s="41">
        <v>730012050.63219011</v>
      </c>
      <c r="AC386" s="41">
        <v>728606858.52674699</v>
      </c>
      <c r="AD386" s="41">
        <v>730012050.63219011</v>
      </c>
      <c r="AE386" s="41">
        <v>728651238.19790542</v>
      </c>
      <c r="AF386" s="41">
        <v>4229182471.8856912</v>
      </c>
      <c r="AG386" s="41">
        <v>0</v>
      </c>
    </row>
    <row r="387" spans="1:33" x14ac:dyDescent="0.25">
      <c r="A387" s="4" t="s">
        <v>1943</v>
      </c>
      <c r="B387" s="4" t="s">
        <v>1944</v>
      </c>
      <c r="C387" s="5">
        <v>44789.422222222223</v>
      </c>
      <c r="D387" s="6">
        <v>44789.422222222223</v>
      </c>
      <c r="E387" s="4">
        <v>19.899999999999999</v>
      </c>
      <c r="F387" s="4" t="s">
        <v>21</v>
      </c>
      <c r="G387" s="4" t="s">
        <v>1927</v>
      </c>
      <c r="H387" s="4" t="s">
        <v>1945</v>
      </c>
      <c r="I387" s="7">
        <v>46022</v>
      </c>
      <c r="J387" s="7">
        <v>46022</v>
      </c>
      <c r="K387" s="4" t="s">
        <v>16</v>
      </c>
      <c r="L387" s="4" t="s">
        <v>16</v>
      </c>
      <c r="M387" s="4" t="s">
        <v>221</v>
      </c>
      <c r="N387" s="4" t="s">
        <v>16</v>
      </c>
      <c r="O387" s="47">
        <v>0</v>
      </c>
      <c r="P387" s="4">
        <v>-1.1769499999999999</v>
      </c>
      <c r="Q387" s="9">
        <v>0</v>
      </c>
      <c r="R387" s="9">
        <v>410977.77911342977</v>
      </c>
      <c r="S387" s="9">
        <v>0</v>
      </c>
      <c r="T387" s="9">
        <v>597473.57845725119</v>
      </c>
      <c r="U387" s="9">
        <v>1360812.4342847448</v>
      </c>
      <c r="V387" s="9">
        <v>-55490.235519628928</v>
      </c>
      <c r="W387" s="9">
        <v>1360812.4342847448</v>
      </c>
      <c r="X387" s="9">
        <v>0</v>
      </c>
      <c r="Y387" s="9">
        <v>729062215.97701883</v>
      </c>
      <c r="Z387" s="9">
        <v>728651238.19790542</v>
      </c>
      <c r="AA387" s="9">
        <v>729248711.77636266</v>
      </c>
      <c r="AB387" s="9">
        <v>730012050.63219011</v>
      </c>
      <c r="AC387" s="9">
        <v>728595747.96238577</v>
      </c>
      <c r="AD387" s="9">
        <v>730012050.63219011</v>
      </c>
      <c r="AE387" s="9">
        <v>728651238.19790542</v>
      </c>
      <c r="AF387" s="9">
        <v>4229171361.3213296</v>
      </c>
      <c r="AG387" s="9">
        <v>2</v>
      </c>
    </row>
    <row r="388" spans="1:33" x14ac:dyDescent="0.25">
      <c r="A388" s="36" t="s">
        <v>1946</v>
      </c>
      <c r="B388" s="36" t="s">
        <v>1944</v>
      </c>
      <c r="C388" s="37">
        <v>44789.422222222223</v>
      </c>
      <c r="D388" s="38">
        <v>44789.422222222223</v>
      </c>
      <c r="E388" s="36">
        <v>19.899999999999999</v>
      </c>
      <c r="F388" s="36" t="s">
        <v>21</v>
      </c>
      <c r="G388" s="36" t="s">
        <v>1930</v>
      </c>
      <c r="H388" s="36" t="s">
        <v>1945</v>
      </c>
      <c r="I388" s="39">
        <v>46022</v>
      </c>
      <c r="J388" s="39">
        <v>46022</v>
      </c>
      <c r="K388" s="36" t="s">
        <v>16</v>
      </c>
      <c r="L388" s="36" t="s">
        <v>16</v>
      </c>
      <c r="M388" s="36" t="s">
        <v>221</v>
      </c>
      <c r="N388" s="36" t="s">
        <v>16</v>
      </c>
      <c r="O388" s="48">
        <v>0</v>
      </c>
      <c r="P388" s="36">
        <v>-2.6417999999999999</v>
      </c>
      <c r="Q388" s="41">
        <v>0</v>
      </c>
      <c r="R388" s="41">
        <v>459473.15704881458</v>
      </c>
      <c r="S388" s="41">
        <v>0</v>
      </c>
      <c r="T388" s="41">
        <v>667975.46071520681</v>
      </c>
      <c r="U388" s="41">
        <v>1521388.3015303449</v>
      </c>
      <c r="V388" s="41">
        <v>-51221.551174333988</v>
      </c>
      <c r="W388" s="41">
        <v>1521388.3015303449</v>
      </c>
      <c r="X388" s="41">
        <v>0</v>
      </c>
      <c r="Y388" s="41">
        <v>729110711.35495424</v>
      </c>
      <c r="Z388" s="41">
        <v>728651238.19790542</v>
      </c>
      <c r="AA388" s="41">
        <v>729319213.6586206</v>
      </c>
      <c r="AB388" s="41">
        <v>730172626.49943578</v>
      </c>
      <c r="AC388" s="41">
        <v>728600016.64673114</v>
      </c>
      <c r="AD388" s="41">
        <v>730172626.49943578</v>
      </c>
      <c r="AE388" s="41">
        <v>728651238.19790542</v>
      </c>
      <c r="AF388" s="41">
        <v>4229535491.0667367</v>
      </c>
      <c r="AG388" s="41">
        <v>2</v>
      </c>
    </row>
    <row r="389" spans="1:33" x14ac:dyDescent="0.25">
      <c r="A389" s="4" t="s">
        <v>1925</v>
      </c>
      <c r="B389" s="4" t="s">
        <v>1926</v>
      </c>
      <c r="C389" s="5">
        <v>44789.92291666667</v>
      </c>
      <c r="D389" s="6">
        <v>44789.92291666667</v>
      </c>
      <c r="E389" s="4">
        <v>19.899999999999999</v>
      </c>
      <c r="F389" s="4" t="s">
        <v>21</v>
      </c>
      <c r="G389" s="4" t="s">
        <v>1927</v>
      </c>
      <c r="H389" s="4" t="s">
        <v>1928</v>
      </c>
      <c r="I389" s="7">
        <v>46022</v>
      </c>
      <c r="J389" s="7">
        <v>46022</v>
      </c>
      <c r="K389" s="4" t="s">
        <v>16</v>
      </c>
      <c r="L389" s="4" t="s">
        <v>16</v>
      </c>
      <c r="M389" s="4" t="s">
        <v>221</v>
      </c>
      <c r="N389" s="4" t="s">
        <v>16</v>
      </c>
      <c r="O389" s="47">
        <v>0</v>
      </c>
      <c r="P389" s="4">
        <v>-1.1769499999999999</v>
      </c>
      <c r="Q389" s="9">
        <v>0</v>
      </c>
      <c r="R389" s="9">
        <v>459473.15704881458</v>
      </c>
      <c r="S389" s="9">
        <v>0</v>
      </c>
      <c r="T389" s="9">
        <v>667975.46071520681</v>
      </c>
      <c r="U389" s="9">
        <v>1521388.3015303449</v>
      </c>
      <c r="V389" s="9">
        <v>-53303.906818367206</v>
      </c>
      <c r="W389" s="9">
        <v>1521388.3015303449</v>
      </c>
      <c r="X389" s="9">
        <v>0</v>
      </c>
      <c r="Y389" s="9">
        <v>729110711.35495424</v>
      </c>
      <c r="Z389" s="9">
        <v>728651238.19790542</v>
      </c>
      <c r="AA389" s="9">
        <v>729319213.6586206</v>
      </c>
      <c r="AB389" s="9">
        <v>730172626.49943578</v>
      </c>
      <c r="AC389" s="9">
        <v>728597934.29108703</v>
      </c>
      <c r="AD389" s="9">
        <v>730172626.49943578</v>
      </c>
      <c r="AE389" s="9">
        <v>728651238.19790542</v>
      </c>
      <c r="AF389" s="9">
        <v>4229533408.7110925</v>
      </c>
      <c r="AG389" s="9">
        <v>2</v>
      </c>
    </row>
    <row r="390" spans="1:33" x14ac:dyDescent="0.25">
      <c r="A390" s="36" t="s">
        <v>1929</v>
      </c>
      <c r="B390" s="36" t="s">
        <v>1926</v>
      </c>
      <c r="C390" s="37">
        <v>44789.92291666667</v>
      </c>
      <c r="D390" s="38">
        <v>44789.92291666667</v>
      </c>
      <c r="E390" s="36">
        <v>19.899999999999999</v>
      </c>
      <c r="F390" s="36" t="s">
        <v>21</v>
      </c>
      <c r="G390" s="36" t="s">
        <v>1930</v>
      </c>
      <c r="H390" s="36" t="s">
        <v>1928</v>
      </c>
      <c r="I390" s="39">
        <v>46022</v>
      </c>
      <c r="J390" s="39">
        <v>46022</v>
      </c>
      <c r="K390" s="36" t="s">
        <v>16</v>
      </c>
      <c r="L390" s="36" t="s">
        <v>16</v>
      </c>
      <c r="M390" s="36" t="s">
        <v>221</v>
      </c>
      <c r="N390" s="36" t="s">
        <v>16</v>
      </c>
      <c r="O390" s="48">
        <v>0</v>
      </c>
      <c r="P390" s="36">
        <v>-2.6417999999999999</v>
      </c>
      <c r="Q390" s="41">
        <v>0</v>
      </c>
      <c r="R390" s="41">
        <v>459473.15704881458</v>
      </c>
      <c r="S390" s="41">
        <v>0</v>
      </c>
      <c r="T390" s="41">
        <v>667975.46071520681</v>
      </c>
      <c r="U390" s="41">
        <v>1521388.3015303449</v>
      </c>
      <c r="V390" s="41">
        <v>-41.59957051436205</v>
      </c>
      <c r="W390" s="41">
        <v>1521388.3015303449</v>
      </c>
      <c r="X390" s="41">
        <v>0</v>
      </c>
      <c r="Y390" s="41">
        <v>729110711.35495424</v>
      </c>
      <c r="Z390" s="41">
        <v>728651238.19790542</v>
      </c>
      <c r="AA390" s="41">
        <v>729319213.6586206</v>
      </c>
      <c r="AB390" s="41">
        <v>730172626.49943578</v>
      </c>
      <c r="AC390" s="41">
        <v>728651196.59833491</v>
      </c>
      <c r="AD390" s="41">
        <v>730172626.49943578</v>
      </c>
      <c r="AE390" s="41">
        <v>728651238.19790542</v>
      </c>
      <c r="AF390" s="41">
        <v>4229586671.0183401</v>
      </c>
      <c r="AG390" s="41">
        <v>2</v>
      </c>
    </row>
    <row r="391" spans="1:33" x14ac:dyDescent="0.25">
      <c r="A391" s="4" t="s">
        <v>1931</v>
      </c>
      <c r="B391" s="4" t="s">
        <v>1932</v>
      </c>
      <c r="C391" s="5">
        <v>44789.923611111109</v>
      </c>
      <c r="D391" s="6">
        <v>44789.923611111109</v>
      </c>
      <c r="E391" s="4">
        <v>19.899999999999999</v>
      </c>
      <c r="F391" s="4" t="s">
        <v>21</v>
      </c>
      <c r="G391" s="4" t="s">
        <v>1927</v>
      </c>
      <c r="H391" s="4" t="s">
        <v>1933</v>
      </c>
      <c r="I391" s="7">
        <v>46022</v>
      </c>
      <c r="J391" s="7">
        <v>46022</v>
      </c>
      <c r="K391" s="4" t="s">
        <v>16</v>
      </c>
      <c r="L391" s="4" t="s">
        <v>16</v>
      </c>
      <c r="M391" s="4" t="s">
        <v>221</v>
      </c>
      <c r="N391" s="4" t="s">
        <v>16</v>
      </c>
      <c r="O391" s="47">
        <v>0</v>
      </c>
      <c r="P391" s="4">
        <v>-1.1769499999999999</v>
      </c>
      <c r="Q391" s="9">
        <v>0</v>
      </c>
      <c r="R391" s="9">
        <v>459473.15704881458</v>
      </c>
      <c r="S391" s="9">
        <v>0</v>
      </c>
      <c r="T391" s="9">
        <v>667975.46071520681</v>
      </c>
      <c r="U391" s="9">
        <v>1521388.3015303449</v>
      </c>
      <c r="V391" s="9">
        <v>-32.685376832713054</v>
      </c>
      <c r="W391" s="9">
        <v>1521388.3015303449</v>
      </c>
      <c r="X391" s="9">
        <v>0</v>
      </c>
      <c r="Y391" s="9">
        <v>729110711.35495424</v>
      </c>
      <c r="Z391" s="9">
        <v>728651238.19790542</v>
      </c>
      <c r="AA391" s="9">
        <v>729319213.6586206</v>
      </c>
      <c r="AB391" s="9">
        <v>730172626.49943578</v>
      </c>
      <c r="AC391" s="9">
        <v>728651205.51252854</v>
      </c>
      <c r="AD391" s="9">
        <v>730172626.49943578</v>
      </c>
      <c r="AE391" s="9">
        <v>728651238.19790542</v>
      </c>
      <c r="AF391" s="9">
        <v>4229586679.9325337</v>
      </c>
      <c r="AG391" s="9">
        <v>2</v>
      </c>
    </row>
    <row r="392" spans="1:33" x14ac:dyDescent="0.25">
      <c r="A392" s="36" t="s">
        <v>1934</v>
      </c>
      <c r="B392" s="36" t="s">
        <v>1932</v>
      </c>
      <c r="C392" s="37">
        <v>44789.923611111109</v>
      </c>
      <c r="D392" s="38">
        <v>44789.923611111109</v>
      </c>
      <c r="E392" s="36">
        <v>19.899999999999999</v>
      </c>
      <c r="F392" s="36" t="s">
        <v>21</v>
      </c>
      <c r="G392" s="36" t="s">
        <v>1930</v>
      </c>
      <c r="H392" s="36" t="s">
        <v>1933</v>
      </c>
      <c r="I392" s="39">
        <v>46022</v>
      </c>
      <c r="J392" s="39">
        <v>46022</v>
      </c>
      <c r="K392" s="36" t="s">
        <v>16</v>
      </c>
      <c r="L392" s="36" t="s">
        <v>16</v>
      </c>
      <c r="M392" s="36" t="s">
        <v>221</v>
      </c>
      <c r="N392" s="36" t="s">
        <v>16</v>
      </c>
      <c r="O392" s="48">
        <v>0</v>
      </c>
      <c r="P392" s="36">
        <v>-2.3440500000000002</v>
      </c>
      <c r="Q392" s="41">
        <v>0</v>
      </c>
      <c r="R392" s="41">
        <v>410977.77911343001</v>
      </c>
      <c r="S392" s="41">
        <v>0</v>
      </c>
      <c r="T392" s="41">
        <v>597473.57845725119</v>
      </c>
      <c r="U392" s="41">
        <v>1360812.4342847455</v>
      </c>
      <c r="V392" s="41">
        <v>-562747.67840716615</v>
      </c>
      <c r="W392" s="41">
        <v>1360812.434284745</v>
      </c>
      <c r="X392" s="41">
        <v>0</v>
      </c>
      <c r="Y392" s="41">
        <v>729062215.97701883</v>
      </c>
      <c r="Z392" s="41">
        <v>728651238.19790542</v>
      </c>
      <c r="AA392" s="41">
        <v>729248711.77636266</v>
      </c>
      <c r="AB392" s="41">
        <v>730012050.63219011</v>
      </c>
      <c r="AC392" s="41">
        <v>728088490.51949823</v>
      </c>
      <c r="AD392" s="41">
        <v>730012050.63219011</v>
      </c>
      <c r="AE392" s="41">
        <v>728651238.19790542</v>
      </c>
      <c r="AF392" s="41">
        <v>4228664103.8784423</v>
      </c>
      <c r="AG392" s="41">
        <v>2</v>
      </c>
    </row>
    <row r="393" spans="1:33" x14ac:dyDescent="0.25">
      <c r="A393" s="4" t="s">
        <v>2398</v>
      </c>
      <c r="B393" s="4" t="s">
        <v>2399</v>
      </c>
      <c r="C393" s="5">
        <v>44783.67291666667</v>
      </c>
      <c r="D393" s="6">
        <v>44783.67291666667</v>
      </c>
      <c r="E393" s="4">
        <v>8</v>
      </c>
      <c r="F393" s="4" t="s">
        <v>21</v>
      </c>
      <c r="G393" s="4" t="s">
        <v>2236</v>
      </c>
      <c r="H393" s="4" t="s">
        <v>2400</v>
      </c>
      <c r="I393" s="7">
        <v>45473</v>
      </c>
      <c r="J393" s="7">
        <v>45473</v>
      </c>
      <c r="K393" s="4" t="s">
        <v>16</v>
      </c>
      <c r="L393" s="4" t="s">
        <v>16</v>
      </c>
      <c r="M393" s="4" t="s">
        <v>2174</v>
      </c>
      <c r="N393" s="4" t="s">
        <v>16</v>
      </c>
      <c r="O393" s="27">
        <v>0</v>
      </c>
      <c r="P393" s="4">
        <v>0</v>
      </c>
      <c r="Q393" s="9">
        <v>0</v>
      </c>
      <c r="R393" s="9">
        <v>513690.98958057468</v>
      </c>
      <c r="S393" s="9">
        <v>0</v>
      </c>
      <c r="T393" s="9">
        <v>746796.56507960078</v>
      </c>
      <c r="U393" s="9">
        <v>1700912.1211109255</v>
      </c>
      <c r="V393" s="9">
        <v>0</v>
      </c>
      <c r="W393" s="9">
        <v>1700912.1211109255</v>
      </c>
      <c r="X393" s="9">
        <v>0</v>
      </c>
      <c r="Y393" s="57">
        <v>217433677.05592412</v>
      </c>
      <c r="Z393" s="57">
        <v>216919986.06634355</v>
      </c>
      <c r="AA393" s="57">
        <v>217666782.63142315</v>
      </c>
      <c r="AB393" s="57">
        <v>218620898.18745446</v>
      </c>
      <c r="AC393" s="57">
        <v>216919986.06634355</v>
      </c>
      <c r="AD393" s="57">
        <v>218620898.18745446</v>
      </c>
      <c r="AE393" s="57">
        <v>216919986.06634355</v>
      </c>
      <c r="AF393" s="58">
        <v>1261947774.9211192</v>
      </c>
      <c r="AG393" s="9">
        <v>1</v>
      </c>
    </row>
    <row r="394" spans="1:33" x14ac:dyDescent="0.25">
      <c r="A394" s="36" t="s">
        <v>2401</v>
      </c>
      <c r="B394" s="36" t="s">
        <v>2399</v>
      </c>
      <c r="C394" s="37">
        <v>44783.67291666667</v>
      </c>
      <c r="D394" s="38">
        <v>44783.67291666667</v>
      </c>
      <c r="E394" s="36">
        <v>8</v>
      </c>
      <c r="F394" s="36" t="s">
        <v>21</v>
      </c>
      <c r="G394" s="36" t="s">
        <v>2243</v>
      </c>
      <c r="H394" s="36" t="s">
        <v>2400</v>
      </c>
      <c r="I394" s="39">
        <v>45473</v>
      </c>
      <c r="J394" s="39">
        <v>45473</v>
      </c>
      <c r="K394" s="36" t="s">
        <v>16</v>
      </c>
      <c r="L394" s="36" t="s">
        <v>16</v>
      </c>
      <c r="M394" s="36" t="s">
        <v>2174</v>
      </c>
      <c r="N394" s="36" t="s">
        <v>16</v>
      </c>
      <c r="O394" s="65">
        <v>0</v>
      </c>
      <c r="P394" s="36">
        <v>-0.14599999999999999</v>
      </c>
      <c r="Q394" s="41">
        <v>0</v>
      </c>
      <c r="R394" s="41">
        <v>513690.98958057468</v>
      </c>
      <c r="S394" s="41">
        <v>0</v>
      </c>
      <c r="T394" s="41">
        <v>746796.56507960078</v>
      </c>
      <c r="U394" s="41">
        <v>1700912.1211109255</v>
      </c>
      <c r="V394" s="41">
        <v>-24129.512937281059</v>
      </c>
      <c r="W394" s="41">
        <v>1700912.1211109255</v>
      </c>
      <c r="X394" s="41">
        <v>0</v>
      </c>
      <c r="Y394" s="60">
        <v>217433677.05592412</v>
      </c>
      <c r="Z394" s="60">
        <v>216919986.06634355</v>
      </c>
      <c r="AA394" s="60">
        <v>217666782.63142315</v>
      </c>
      <c r="AB394" s="60">
        <v>218620898.18745446</v>
      </c>
      <c r="AC394" s="60">
        <v>216895856.55340627</v>
      </c>
      <c r="AD394" s="60">
        <v>218620898.18745446</v>
      </c>
      <c r="AE394" s="60">
        <v>216919986.06634355</v>
      </c>
      <c r="AF394" s="61">
        <v>1261923645.4081819</v>
      </c>
      <c r="AG394" s="41">
        <v>1</v>
      </c>
    </row>
    <row r="395" spans="1:33" x14ac:dyDescent="0.25">
      <c r="A395" s="4" t="s">
        <v>2389</v>
      </c>
      <c r="B395" s="4" t="s">
        <v>2390</v>
      </c>
      <c r="C395" s="5">
        <v>44782.584027777775</v>
      </c>
      <c r="D395" s="6">
        <v>44782.584027777775</v>
      </c>
      <c r="E395" s="4">
        <v>19.899999999999999</v>
      </c>
      <c r="F395" s="4" t="s">
        <v>21</v>
      </c>
      <c r="G395" s="4" t="s">
        <v>2391</v>
      </c>
      <c r="H395" s="4" t="s">
        <v>2392</v>
      </c>
      <c r="I395" s="7">
        <v>46022</v>
      </c>
      <c r="J395" s="7">
        <v>46022</v>
      </c>
      <c r="K395" s="4" t="s">
        <v>16</v>
      </c>
      <c r="L395" s="4" t="s">
        <v>16</v>
      </c>
      <c r="M395" s="4" t="s">
        <v>2174</v>
      </c>
      <c r="N395" s="4" t="s">
        <v>16</v>
      </c>
      <c r="O395" s="27">
        <v>0</v>
      </c>
      <c r="P395" s="4">
        <v>2.21</v>
      </c>
      <c r="Q395" s="9">
        <v>0</v>
      </c>
      <c r="R395" s="9">
        <v>459473.15704881458</v>
      </c>
      <c r="S395" s="9">
        <v>0</v>
      </c>
      <c r="T395" s="9">
        <v>667975.46071520681</v>
      </c>
      <c r="U395" s="9">
        <v>1521388.3015303449</v>
      </c>
      <c r="V395" s="9">
        <v>131335.78690962872</v>
      </c>
      <c r="W395" s="9">
        <v>1521388.3015303449</v>
      </c>
      <c r="X395" s="9">
        <v>0</v>
      </c>
      <c r="Y395" s="57">
        <v>217379459.22339237</v>
      </c>
      <c r="Z395" s="57">
        <v>216919986.06634355</v>
      </c>
      <c r="AA395" s="57">
        <v>217587961.52705875</v>
      </c>
      <c r="AB395" s="57">
        <v>218441374.36787388</v>
      </c>
      <c r="AC395" s="57">
        <v>217051321.85325319</v>
      </c>
      <c r="AD395" s="57">
        <v>218441374.36787388</v>
      </c>
      <c r="AE395" s="57">
        <v>216919986.06634355</v>
      </c>
      <c r="AF395" s="58">
        <v>1261676786.0417619</v>
      </c>
      <c r="AG395" s="9">
        <v>2</v>
      </c>
    </row>
    <row r="396" spans="1:33" x14ac:dyDescent="0.25">
      <c r="A396" s="36" t="s">
        <v>2393</v>
      </c>
      <c r="B396" s="36" t="s">
        <v>2390</v>
      </c>
      <c r="C396" s="37">
        <v>44782.584027777775</v>
      </c>
      <c r="D396" s="38">
        <v>44782.584027777775</v>
      </c>
      <c r="E396" s="36">
        <v>19.899999999999999</v>
      </c>
      <c r="F396" s="36" t="s">
        <v>21</v>
      </c>
      <c r="G396" s="36" t="s">
        <v>2394</v>
      </c>
      <c r="H396" s="36" t="s">
        <v>2392</v>
      </c>
      <c r="I396" s="39">
        <v>46022</v>
      </c>
      <c r="J396" s="39">
        <v>46022</v>
      </c>
      <c r="K396" s="36" t="s">
        <v>16</v>
      </c>
      <c r="L396" s="36" t="s">
        <v>16</v>
      </c>
      <c r="M396" s="36" t="s">
        <v>2174</v>
      </c>
      <c r="N396" s="36" t="s">
        <v>16</v>
      </c>
      <c r="O396" s="65">
        <v>0</v>
      </c>
      <c r="P396" s="36">
        <v>1.8420000000000001</v>
      </c>
      <c r="Q396" s="41">
        <v>0</v>
      </c>
      <c r="R396" s="41">
        <v>459473.15704881458</v>
      </c>
      <c r="S396" s="41">
        <v>0</v>
      </c>
      <c r="T396" s="41">
        <v>667975.46071520681</v>
      </c>
      <c r="U396" s="41">
        <v>1521388.3015303449</v>
      </c>
      <c r="V396" s="41">
        <v>109466.29841064985</v>
      </c>
      <c r="W396" s="41">
        <v>1521388.3015303449</v>
      </c>
      <c r="X396" s="41">
        <v>0</v>
      </c>
      <c r="Y396" s="60">
        <v>217379459.22339237</v>
      </c>
      <c r="Z396" s="60">
        <v>216919986.06634355</v>
      </c>
      <c r="AA396" s="60">
        <v>217587961.52705875</v>
      </c>
      <c r="AB396" s="60">
        <v>218441374.36787388</v>
      </c>
      <c r="AC396" s="60">
        <v>217029452.3647542</v>
      </c>
      <c r="AD396" s="60">
        <v>218441374.36787388</v>
      </c>
      <c r="AE396" s="60">
        <v>216919986.06634355</v>
      </c>
      <c r="AF396" s="61">
        <v>1261654916.5532627</v>
      </c>
      <c r="AG396" s="41">
        <v>2</v>
      </c>
    </row>
    <row r="397" spans="1:33" x14ac:dyDescent="0.25">
      <c r="A397" s="4" t="s">
        <v>2224</v>
      </c>
      <c r="B397" s="4" t="s">
        <v>2225</v>
      </c>
      <c r="C397" s="5">
        <v>44756</v>
      </c>
      <c r="D397" s="6">
        <v>44756</v>
      </c>
      <c r="E397" s="4">
        <v>9.9</v>
      </c>
      <c r="F397" s="4" t="s">
        <v>21</v>
      </c>
      <c r="G397" s="4" t="s">
        <v>2226</v>
      </c>
      <c r="H397" s="4" t="s">
        <v>2227</v>
      </c>
      <c r="I397" s="7">
        <v>45657</v>
      </c>
      <c r="J397" s="7">
        <v>45657</v>
      </c>
      <c r="K397" s="4" t="s">
        <v>16</v>
      </c>
      <c r="L397" s="4" t="s">
        <v>16</v>
      </c>
      <c r="M397" s="4" t="s">
        <v>2174</v>
      </c>
      <c r="N397" s="4" t="s">
        <v>16</v>
      </c>
      <c r="O397" s="27">
        <v>0</v>
      </c>
      <c r="P397" s="4">
        <v>-1.59</v>
      </c>
      <c r="Q397" s="9">
        <v>0</v>
      </c>
      <c r="R397" s="9">
        <v>513690.98958057474</v>
      </c>
      <c r="S397" s="9">
        <v>0</v>
      </c>
      <c r="T397" s="9">
        <v>746796.56507960113</v>
      </c>
      <c r="U397" s="9">
        <v>1700912.1211109257</v>
      </c>
      <c r="V397" s="9">
        <v>-212347.72696984583</v>
      </c>
      <c r="W397" s="9">
        <v>1700912.1211109257</v>
      </c>
      <c r="X397" s="9">
        <v>0</v>
      </c>
      <c r="Y397" s="57">
        <v>217433677.05592412</v>
      </c>
      <c r="Z397" s="57">
        <v>216919986.06634355</v>
      </c>
      <c r="AA397" s="57">
        <v>217666782.63142315</v>
      </c>
      <c r="AB397" s="57">
        <v>218620898.18745446</v>
      </c>
      <c r="AC397" s="57">
        <v>216707638.33937371</v>
      </c>
      <c r="AD397" s="57">
        <v>218620898.18745446</v>
      </c>
      <c r="AE397" s="57">
        <v>216919986.06634355</v>
      </c>
      <c r="AF397" s="58">
        <v>1261735427.1941493</v>
      </c>
      <c r="AG397" s="9">
        <v>1</v>
      </c>
    </row>
    <row r="398" spans="1:33" x14ac:dyDescent="0.25">
      <c r="A398" s="36" t="s">
        <v>2228</v>
      </c>
      <c r="B398" s="36" t="s">
        <v>2225</v>
      </c>
      <c r="C398" s="37">
        <v>44756</v>
      </c>
      <c r="D398" s="38">
        <v>44756</v>
      </c>
      <c r="E398" s="36">
        <v>9.9</v>
      </c>
      <c r="F398" s="36" t="s">
        <v>21</v>
      </c>
      <c r="G398" s="36" t="s">
        <v>2229</v>
      </c>
      <c r="H398" s="36" t="s">
        <v>2227</v>
      </c>
      <c r="I398" s="39">
        <v>45657</v>
      </c>
      <c r="J398" s="39">
        <v>45657</v>
      </c>
      <c r="K398" s="36" t="s">
        <v>16</v>
      </c>
      <c r="L398" s="36" t="s">
        <v>16</v>
      </c>
      <c r="M398" s="36" t="s">
        <v>2174</v>
      </c>
      <c r="N398" s="36" t="s">
        <v>16</v>
      </c>
      <c r="O398" s="65">
        <v>0</v>
      </c>
      <c r="P398" s="36">
        <v>-1.4790000000000001</v>
      </c>
      <c r="Q398" s="41">
        <v>0</v>
      </c>
      <c r="R398" s="41">
        <v>513690.98958057474</v>
      </c>
      <c r="S398" s="41">
        <v>0</v>
      </c>
      <c r="T398" s="41">
        <v>746796.56507960113</v>
      </c>
      <c r="U398" s="41">
        <v>1700912.1211109257</v>
      </c>
      <c r="V398" s="41">
        <v>-197523.45169081885</v>
      </c>
      <c r="W398" s="41">
        <v>1700912.1211109257</v>
      </c>
      <c r="X398" s="41">
        <v>0</v>
      </c>
      <c r="Y398" s="60">
        <v>217433677.05592412</v>
      </c>
      <c r="Z398" s="60">
        <v>216919986.06634355</v>
      </c>
      <c r="AA398" s="60">
        <v>217666782.63142315</v>
      </c>
      <c r="AB398" s="60">
        <v>218620898.18745446</v>
      </c>
      <c r="AC398" s="60">
        <v>216722462.61465272</v>
      </c>
      <c r="AD398" s="60">
        <v>218620898.18745446</v>
      </c>
      <c r="AE398" s="60">
        <v>216919986.06634355</v>
      </c>
      <c r="AF398" s="61">
        <v>1261750251.4694283</v>
      </c>
      <c r="AG398" s="41">
        <v>1</v>
      </c>
    </row>
    <row r="399" spans="1:33" x14ac:dyDescent="0.25">
      <c r="A399" s="4" t="s">
        <v>2333</v>
      </c>
      <c r="B399" s="4" t="s">
        <v>2334</v>
      </c>
      <c r="C399" s="5">
        <v>44763.78125</v>
      </c>
      <c r="D399" s="6">
        <v>44763.78125</v>
      </c>
      <c r="E399" s="4">
        <v>19.899999999999999</v>
      </c>
      <c r="F399" s="4" t="s">
        <v>21</v>
      </c>
      <c r="G399" s="4" t="s">
        <v>2218</v>
      </c>
      <c r="H399" s="4" t="s">
        <v>2335</v>
      </c>
      <c r="I399" s="7">
        <v>46022</v>
      </c>
      <c r="J399" s="7">
        <v>46022</v>
      </c>
      <c r="K399" s="4" t="s">
        <v>16</v>
      </c>
      <c r="L399" s="4" t="s">
        <v>16</v>
      </c>
      <c r="M399" s="4" t="s">
        <v>2174</v>
      </c>
      <c r="N399" s="4" t="s">
        <v>16</v>
      </c>
      <c r="O399" s="27">
        <v>0</v>
      </c>
      <c r="P399" s="4">
        <v>1.06</v>
      </c>
      <c r="Q399" s="9">
        <v>0</v>
      </c>
      <c r="R399" s="9">
        <v>459473.15704881458</v>
      </c>
      <c r="S399" s="9">
        <v>0</v>
      </c>
      <c r="T399" s="9">
        <v>667975.46071520681</v>
      </c>
      <c r="U399" s="9">
        <v>1521388.3015303449</v>
      </c>
      <c r="V399" s="9">
        <v>62993.635350319681</v>
      </c>
      <c r="W399" s="9">
        <v>1521388.3015303449</v>
      </c>
      <c r="X399" s="9">
        <v>0</v>
      </c>
      <c r="Y399" s="57">
        <v>217379459.22339237</v>
      </c>
      <c r="Z399" s="57">
        <v>216919986.06634355</v>
      </c>
      <c r="AA399" s="57">
        <v>217587961.52705875</v>
      </c>
      <c r="AB399" s="57">
        <v>218441374.36787388</v>
      </c>
      <c r="AC399" s="57">
        <v>216982979.70169386</v>
      </c>
      <c r="AD399" s="57">
        <v>218441374.36787388</v>
      </c>
      <c r="AE399" s="57">
        <v>216919986.06634355</v>
      </c>
      <c r="AF399" s="58">
        <v>1261608443.8902025</v>
      </c>
      <c r="AG399" s="9">
        <v>2</v>
      </c>
    </row>
    <row r="400" spans="1:33" x14ac:dyDescent="0.25">
      <c r="A400" s="36" t="s">
        <v>2465</v>
      </c>
      <c r="B400" s="36" t="s">
        <v>2466</v>
      </c>
      <c r="C400" s="37">
        <v>44806.679166666669</v>
      </c>
      <c r="D400" s="38">
        <v>44806.679166666669</v>
      </c>
      <c r="E400" s="36">
        <v>18</v>
      </c>
      <c r="F400" s="36" t="s">
        <v>21</v>
      </c>
      <c r="G400" s="36" t="s">
        <v>2236</v>
      </c>
      <c r="H400" s="36" t="s">
        <v>2467</v>
      </c>
      <c r="I400" s="39">
        <v>45473</v>
      </c>
      <c r="J400" s="39">
        <v>45473</v>
      </c>
      <c r="K400" s="36" t="s">
        <v>16</v>
      </c>
      <c r="L400" s="36" t="s">
        <v>16</v>
      </c>
      <c r="M400" s="36" t="s">
        <v>2174</v>
      </c>
      <c r="N400" s="36" t="s">
        <v>16</v>
      </c>
      <c r="O400" s="65">
        <v>0</v>
      </c>
      <c r="P400" s="36">
        <v>0.14599999999999999</v>
      </c>
      <c r="Q400" s="41">
        <v>0</v>
      </c>
      <c r="R400" s="41">
        <v>513690.98958057456</v>
      </c>
      <c r="S400" s="41">
        <v>0</v>
      </c>
      <c r="T400" s="41">
        <v>746796.56507960078</v>
      </c>
      <c r="U400" s="41">
        <v>1700912.1211109255</v>
      </c>
      <c r="V400" s="41">
        <v>10724.227972124914</v>
      </c>
      <c r="W400" s="41">
        <v>1700912.1211109255</v>
      </c>
      <c r="X400" s="41">
        <v>0</v>
      </c>
      <c r="Y400" s="60">
        <v>217433677.05592412</v>
      </c>
      <c r="Z400" s="60">
        <v>216919986.06634355</v>
      </c>
      <c r="AA400" s="60">
        <v>217666782.63142315</v>
      </c>
      <c r="AB400" s="60">
        <v>218620898.18745446</v>
      </c>
      <c r="AC400" s="60">
        <v>216930710.29431567</v>
      </c>
      <c r="AD400" s="60">
        <v>218620898.18745446</v>
      </c>
      <c r="AE400" s="60">
        <v>216919986.06634355</v>
      </c>
      <c r="AF400" s="61">
        <v>1261958499.1490915</v>
      </c>
      <c r="AG400" s="41">
        <v>1</v>
      </c>
    </row>
    <row r="401" spans="1:33" x14ac:dyDescent="0.25">
      <c r="A401" s="4" t="s">
        <v>2468</v>
      </c>
      <c r="B401" s="4" t="s">
        <v>2466</v>
      </c>
      <c r="C401" s="5">
        <v>44806.679166666669</v>
      </c>
      <c r="D401" s="6">
        <v>44806.679166666669</v>
      </c>
      <c r="E401" s="4">
        <v>18</v>
      </c>
      <c r="F401" s="4" t="s">
        <v>21</v>
      </c>
      <c r="G401" s="4" t="s">
        <v>2243</v>
      </c>
      <c r="H401" s="4" t="s">
        <v>2467</v>
      </c>
      <c r="I401" s="7">
        <v>45473</v>
      </c>
      <c r="J401" s="7">
        <v>45473</v>
      </c>
      <c r="K401" s="4" t="s">
        <v>16</v>
      </c>
      <c r="L401" s="4" t="s">
        <v>16</v>
      </c>
      <c r="M401" s="4" t="s">
        <v>2174</v>
      </c>
      <c r="N401" s="4" t="s">
        <v>16</v>
      </c>
      <c r="O401" s="27">
        <v>0</v>
      </c>
      <c r="P401" s="4">
        <v>0.14599999999999999</v>
      </c>
      <c r="Q401" s="9">
        <v>0</v>
      </c>
      <c r="R401" s="9">
        <v>513690.98958057456</v>
      </c>
      <c r="S401" s="9">
        <v>0</v>
      </c>
      <c r="T401" s="9">
        <v>746796.56507960078</v>
      </c>
      <c r="U401" s="9">
        <v>1700912.1211109255</v>
      </c>
      <c r="V401" s="9">
        <v>10724.227972124914</v>
      </c>
      <c r="W401" s="9">
        <v>1700912.1211109255</v>
      </c>
      <c r="X401" s="9">
        <v>0</v>
      </c>
      <c r="Y401" s="57">
        <v>217433677.05592412</v>
      </c>
      <c r="Z401" s="57">
        <v>216919986.06634355</v>
      </c>
      <c r="AA401" s="57">
        <v>217666782.63142315</v>
      </c>
      <c r="AB401" s="57">
        <v>218620898.18745446</v>
      </c>
      <c r="AC401" s="57">
        <v>216930710.29431567</v>
      </c>
      <c r="AD401" s="57">
        <v>218620898.18745446</v>
      </c>
      <c r="AE401" s="57">
        <v>216919986.06634355</v>
      </c>
      <c r="AF401" s="58">
        <v>1261958499.1490915</v>
      </c>
      <c r="AG401" s="9">
        <v>1</v>
      </c>
    </row>
    <row r="402" spans="1:33" x14ac:dyDescent="0.25">
      <c r="A402" s="36" t="s">
        <v>2395</v>
      </c>
      <c r="B402" s="36" t="s">
        <v>2396</v>
      </c>
      <c r="C402" s="37">
        <v>44782.820138888892</v>
      </c>
      <c r="D402" s="38">
        <v>44782.820138888892</v>
      </c>
      <c r="E402" s="36">
        <v>19.899999999999999</v>
      </c>
      <c r="F402" s="36" t="s">
        <v>21</v>
      </c>
      <c r="G402" s="36" t="s">
        <v>2385</v>
      </c>
      <c r="H402" s="36" t="s">
        <v>2397</v>
      </c>
      <c r="I402" s="39">
        <v>45657</v>
      </c>
      <c r="J402" s="39">
        <v>45657</v>
      </c>
      <c r="K402" s="36" t="s">
        <v>16</v>
      </c>
      <c r="L402" s="36" t="s">
        <v>18</v>
      </c>
      <c r="M402" s="36" t="s">
        <v>2174</v>
      </c>
      <c r="N402" s="36" t="s">
        <v>16</v>
      </c>
      <c r="O402" s="65">
        <v>20920411000</v>
      </c>
      <c r="P402" s="36">
        <v>-4.3769999999999998</v>
      </c>
      <c r="Q402" s="41">
        <v>0</v>
      </c>
      <c r="R402" s="41">
        <v>513690.98958057468</v>
      </c>
      <c r="S402" s="41">
        <v>0</v>
      </c>
      <c r="T402" s="41">
        <v>746796.56507960102</v>
      </c>
      <c r="U402" s="41">
        <v>1700912.1211109255</v>
      </c>
      <c r="V402" s="41">
        <v>-290809.87988291931</v>
      </c>
      <c r="W402" s="41">
        <v>1700912.1211109255</v>
      </c>
      <c r="X402" s="41">
        <v>0</v>
      </c>
      <c r="Y402" s="60">
        <v>217433677.05592412</v>
      </c>
      <c r="Z402" s="60">
        <v>216919986.06634355</v>
      </c>
      <c r="AA402" s="60">
        <v>217666782.63142315</v>
      </c>
      <c r="AB402" s="60">
        <v>218620898.18745446</v>
      </c>
      <c r="AC402" s="60">
        <v>216629176.18646061</v>
      </c>
      <c r="AD402" s="60">
        <v>218620898.18745446</v>
      </c>
      <c r="AE402" s="60">
        <v>216919986.06634355</v>
      </c>
      <c r="AF402" s="61">
        <v>1261656965.0412362</v>
      </c>
      <c r="AG402" s="41">
        <v>1</v>
      </c>
    </row>
    <row r="403" spans="1:33" x14ac:dyDescent="0.25">
      <c r="A403" s="4" t="s">
        <v>2258</v>
      </c>
      <c r="B403" s="4" t="s">
        <v>2259</v>
      </c>
      <c r="C403" s="5">
        <v>44757</v>
      </c>
      <c r="D403" s="6">
        <v>44757</v>
      </c>
      <c r="E403" s="4">
        <v>9.9</v>
      </c>
      <c r="F403" s="4" t="s">
        <v>21</v>
      </c>
      <c r="G403" s="4" t="s">
        <v>2260</v>
      </c>
      <c r="H403" s="4" t="s">
        <v>2261</v>
      </c>
      <c r="I403" s="7">
        <v>45657</v>
      </c>
      <c r="J403" s="7">
        <v>45657</v>
      </c>
      <c r="K403" s="4" t="s">
        <v>16</v>
      </c>
      <c r="L403" s="4" t="s">
        <v>16</v>
      </c>
      <c r="M403" s="4" t="s">
        <v>2174</v>
      </c>
      <c r="N403" s="4" t="s">
        <v>16</v>
      </c>
      <c r="O403" s="27">
        <v>0</v>
      </c>
      <c r="P403" s="4">
        <v>-0.69921</v>
      </c>
      <c r="Q403" s="9">
        <v>0</v>
      </c>
      <c r="R403" s="9">
        <v>513690.98958057474</v>
      </c>
      <c r="S403" s="9">
        <v>0</v>
      </c>
      <c r="T403" s="9">
        <v>746796.56507960113</v>
      </c>
      <c r="U403" s="9">
        <v>1700912.1211109257</v>
      </c>
      <c r="V403" s="9">
        <v>-93380.914575211253</v>
      </c>
      <c r="W403" s="9">
        <v>1700912.1211109257</v>
      </c>
      <c r="X403" s="9">
        <v>0</v>
      </c>
      <c r="Y403" s="57">
        <v>217433677.05592412</v>
      </c>
      <c r="Z403" s="57">
        <v>216919986.06634355</v>
      </c>
      <c r="AA403" s="57">
        <v>217666782.63142315</v>
      </c>
      <c r="AB403" s="57">
        <v>218620898.18745446</v>
      </c>
      <c r="AC403" s="57">
        <v>216826605.15176833</v>
      </c>
      <c r="AD403" s="57">
        <v>218620898.18745446</v>
      </c>
      <c r="AE403" s="57">
        <v>216919986.06634355</v>
      </c>
      <c r="AF403" s="58">
        <v>1261854394.0065439</v>
      </c>
      <c r="AG403" s="9">
        <v>1</v>
      </c>
    </row>
    <row r="404" spans="1:33" x14ac:dyDescent="0.25">
      <c r="A404" s="36" t="s">
        <v>2262</v>
      </c>
      <c r="B404" s="36" t="s">
        <v>2259</v>
      </c>
      <c r="C404" s="37">
        <v>44757</v>
      </c>
      <c r="D404" s="38">
        <v>44757</v>
      </c>
      <c r="E404" s="36">
        <v>9.9</v>
      </c>
      <c r="F404" s="36" t="s">
        <v>21</v>
      </c>
      <c r="G404" s="36" t="s">
        <v>2263</v>
      </c>
      <c r="H404" s="36" t="s">
        <v>2261</v>
      </c>
      <c r="I404" s="39">
        <v>45657</v>
      </c>
      <c r="J404" s="39">
        <v>45657</v>
      </c>
      <c r="K404" s="36" t="s">
        <v>16</v>
      </c>
      <c r="L404" s="36" t="s">
        <v>16</v>
      </c>
      <c r="M404" s="36" t="s">
        <v>2174</v>
      </c>
      <c r="N404" s="36" t="s">
        <v>16</v>
      </c>
      <c r="O404" s="65">
        <v>0</v>
      </c>
      <c r="P404" s="36">
        <v>-0.86878999999999995</v>
      </c>
      <c r="Q404" s="41">
        <v>0</v>
      </c>
      <c r="R404" s="41">
        <v>513690.98958057474</v>
      </c>
      <c r="S404" s="41">
        <v>0</v>
      </c>
      <c r="T404" s="41">
        <v>746796.56507960113</v>
      </c>
      <c r="U404" s="41">
        <v>1700912.1211109257</v>
      </c>
      <c r="V404" s="41">
        <v>-116028.66774473729</v>
      </c>
      <c r="W404" s="41">
        <v>1700912.1211109257</v>
      </c>
      <c r="X404" s="41">
        <v>0</v>
      </c>
      <c r="Y404" s="60">
        <v>217433677.05592412</v>
      </c>
      <c r="Z404" s="60">
        <v>216919986.06634355</v>
      </c>
      <c r="AA404" s="60">
        <v>217666782.63142315</v>
      </c>
      <c r="AB404" s="60">
        <v>218620898.18745446</v>
      </c>
      <c r="AC404" s="60">
        <v>216803957.39859882</v>
      </c>
      <c r="AD404" s="60">
        <v>218620898.18745446</v>
      </c>
      <c r="AE404" s="60">
        <v>216919986.06634355</v>
      </c>
      <c r="AF404" s="61">
        <v>1261831746.2533743</v>
      </c>
      <c r="AG404" s="41">
        <v>1</v>
      </c>
    </row>
    <row r="405" spans="1:33" x14ac:dyDescent="0.25">
      <c r="A405" s="4" t="s">
        <v>2220</v>
      </c>
      <c r="B405" s="4" t="s">
        <v>2221</v>
      </c>
      <c r="C405" s="5">
        <v>44755</v>
      </c>
      <c r="D405" s="6">
        <v>44755</v>
      </c>
      <c r="E405" s="4">
        <v>7.5</v>
      </c>
      <c r="F405" s="4" t="s">
        <v>21</v>
      </c>
      <c r="G405" s="4" t="s">
        <v>2222</v>
      </c>
      <c r="H405" s="4" t="s">
        <v>2223</v>
      </c>
      <c r="I405" s="7">
        <v>45291</v>
      </c>
      <c r="J405" s="7">
        <v>45291</v>
      </c>
      <c r="K405" s="4" t="s">
        <v>16</v>
      </c>
      <c r="L405" s="4" t="s">
        <v>16</v>
      </c>
      <c r="M405" s="4" t="s">
        <v>2174</v>
      </c>
      <c r="N405" s="4" t="s">
        <v>16</v>
      </c>
      <c r="O405" s="27">
        <v>0</v>
      </c>
      <c r="P405" s="4">
        <v>1.0109999999999999</v>
      </c>
      <c r="Q405" s="9">
        <v>0</v>
      </c>
      <c r="R405" s="9">
        <v>574306.52635108226</v>
      </c>
      <c r="S405" s="9">
        <v>0</v>
      </c>
      <c r="T405" s="9">
        <v>834918.55975899391</v>
      </c>
      <c r="U405" s="9">
        <v>1901619.7514020149</v>
      </c>
      <c r="V405" s="9">
        <v>199258.74128937276</v>
      </c>
      <c r="W405" s="9">
        <v>1901619.7514020149</v>
      </c>
      <c r="X405" s="9">
        <v>0</v>
      </c>
      <c r="Y405" s="57">
        <v>217494292.59269464</v>
      </c>
      <c r="Z405" s="57">
        <v>216919986.06634355</v>
      </c>
      <c r="AA405" s="57">
        <v>217754904.62610254</v>
      </c>
      <c r="AB405" s="57">
        <v>218821605.81774557</v>
      </c>
      <c r="AC405" s="57">
        <v>217119244.80763292</v>
      </c>
      <c r="AD405" s="57">
        <v>218821605.81774557</v>
      </c>
      <c r="AE405" s="57">
        <v>216919986.06634355</v>
      </c>
      <c r="AF405" s="58">
        <v>1262596832.6392953</v>
      </c>
      <c r="AG405" s="9">
        <v>0</v>
      </c>
    </row>
    <row r="406" spans="1:33" x14ac:dyDescent="0.25">
      <c r="A406" s="36" t="s">
        <v>2187</v>
      </c>
      <c r="B406" s="36" t="s">
        <v>2188</v>
      </c>
      <c r="C406" s="37">
        <v>44705</v>
      </c>
      <c r="D406" s="38">
        <v>44705</v>
      </c>
      <c r="E406" s="36">
        <v>9.9</v>
      </c>
      <c r="F406" s="36" t="s">
        <v>21</v>
      </c>
      <c r="G406" s="36" t="s">
        <v>2189</v>
      </c>
      <c r="H406" s="36" t="s">
        <v>2190</v>
      </c>
      <c r="I406" s="39">
        <v>45869</v>
      </c>
      <c r="J406" s="39">
        <v>45869</v>
      </c>
      <c r="K406" s="36" t="s">
        <v>16</v>
      </c>
      <c r="L406" s="36" t="s">
        <v>16</v>
      </c>
      <c r="M406" s="36" t="s">
        <v>2174</v>
      </c>
      <c r="N406" s="36" t="s">
        <v>16</v>
      </c>
      <c r="O406" s="65">
        <v>0</v>
      </c>
      <c r="P406" s="36">
        <v>-6.4110149999999999</v>
      </c>
      <c r="Q406" s="41">
        <v>0</v>
      </c>
      <c r="R406" s="41">
        <v>459473.15704881464</v>
      </c>
      <c r="S406" s="41">
        <v>0</v>
      </c>
      <c r="T406" s="41">
        <v>667975.46071520657</v>
      </c>
      <c r="U406" s="41">
        <v>1521388.3015303449</v>
      </c>
      <c r="V406" s="41">
        <v>-765835.47823471052</v>
      </c>
      <c r="W406" s="41">
        <v>1521388.3015303449</v>
      </c>
      <c r="X406" s="41">
        <v>0</v>
      </c>
      <c r="Y406" s="60">
        <v>217379459.22339237</v>
      </c>
      <c r="Z406" s="60">
        <v>216919986.06634355</v>
      </c>
      <c r="AA406" s="60">
        <v>217587961.52705875</v>
      </c>
      <c r="AB406" s="60">
        <v>218441374.36787388</v>
      </c>
      <c r="AC406" s="60">
        <v>216154150.58810884</v>
      </c>
      <c r="AD406" s="60">
        <v>218441374.36787388</v>
      </c>
      <c r="AE406" s="60">
        <v>216919986.06634355</v>
      </c>
      <c r="AF406" s="61">
        <v>1260779614.7766175</v>
      </c>
      <c r="AG406" s="41">
        <v>2</v>
      </c>
    </row>
    <row r="407" spans="1:33" x14ac:dyDescent="0.25">
      <c r="A407" s="4" t="s">
        <v>2349</v>
      </c>
      <c r="B407" s="4" t="s">
        <v>2350</v>
      </c>
      <c r="C407" s="5">
        <v>44772.670138888891</v>
      </c>
      <c r="D407" s="6">
        <v>44772.670138888891</v>
      </c>
      <c r="E407" s="4">
        <v>100</v>
      </c>
      <c r="F407" s="4" t="s">
        <v>21</v>
      </c>
      <c r="G407" s="4" t="s">
        <v>2351</v>
      </c>
      <c r="H407" s="4" t="s">
        <v>2352</v>
      </c>
      <c r="I407" s="7">
        <v>46022</v>
      </c>
      <c r="J407" s="7">
        <v>46022</v>
      </c>
      <c r="K407" s="4" t="s">
        <v>16</v>
      </c>
      <c r="L407" s="4" t="s">
        <v>16</v>
      </c>
      <c r="M407" s="4" t="s">
        <v>2174</v>
      </c>
      <c r="N407" s="4" t="s">
        <v>16</v>
      </c>
      <c r="O407" s="27">
        <v>0</v>
      </c>
      <c r="P407" s="4">
        <v>-3.1794820000000001</v>
      </c>
      <c r="Q407" s="9">
        <v>0</v>
      </c>
      <c r="R407" s="9">
        <v>459473.15704881452</v>
      </c>
      <c r="S407" s="9">
        <v>0</v>
      </c>
      <c r="T407" s="9">
        <v>667975.46071520646</v>
      </c>
      <c r="U407" s="9">
        <v>1521388.3015303449</v>
      </c>
      <c r="V407" s="9">
        <v>-37601.074351386902</v>
      </c>
      <c r="W407" s="9">
        <v>1521388.3015303449</v>
      </c>
      <c r="X407" s="9">
        <v>0</v>
      </c>
      <c r="Y407" s="57">
        <v>217379459.22339237</v>
      </c>
      <c r="Z407" s="57">
        <v>216919986.06634355</v>
      </c>
      <c r="AA407" s="57">
        <v>217587961.52705875</v>
      </c>
      <c r="AB407" s="57">
        <v>218441374.36787388</v>
      </c>
      <c r="AC407" s="57">
        <v>216882384.99199215</v>
      </c>
      <c r="AD407" s="57">
        <v>218441374.36787388</v>
      </c>
      <c r="AE407" s="57">
        <v>216919986.06634355</v>
      </c>
      <c r="AF407" s="58">
        <v>1261507849.1805007</v>
      </c>
      <c r="AG407" s="9">
        <v>2</v>
      </c>
    </row>
    <row r="408" spans="1:33" x14ac:dyDescent="0.25">
      <c r="A408" s="36" t="s">
        <v>2353</v>
      </c>
      <c r="B408" s="36" t="s">
        <v>2350</v>
      </c>
      <c r="C408" s="37">
        <v>44772.670138888891</v>
      </c>
      <c r="D408" s="38">
        <v>44772.670138888891</v>
      </c>
      <c r="E408" s="36">
        <v>100</v>
      </c>
      <c r="F408" s="36" t="s">
        <v>21</v>
      </c>
      <c r="G408" s="36" t="s">
        <v>2321</v>
      </c>
      <c r="H408" s="36" t="s">
        <v>2352</v>
      </c>
      <c r="I408" s="39">
        <v>46022</v>
      </c>
      <c r="J408" s="39">
        <v>46022</v>
      </c>
      <c r="K408" s="36" t="s">
        <v>16</v>
      </c>
      <c r="L408" s="36" t="s">
        <v>16</v>
      </c>
      <c r="M408" s="36" t="s">
        <v>2174</v>
      </c>
      <c r="N408" s="36" t="s">
        <v>16</v>
      </c>
      <c r="O408" s="65">
        <v>0</v>
      </c>
      <c r="P408" s="36">
        <v>-0.32314799999999999</v>
      </c>
      <c r="Q408" s="41">
        <v>0</v>
      </c>
      <c r="R408" s="41">
        <v>459473.15704881452</v>
      </c>
      <c r="S408" s="41">
        <v>0</v>
      </c>
      <c r="T408" s="41">
        <v>667975.46071520646</v>
      </c>
      <c r="U408" s="41">
        <v>1521388.3015303449</v>
      </c>
      <c r="V408" s="41">
        <v>-3821.6011207177703</v>
      </c>
      <c r="W408" s="41">
        <v>1521388.3015303449</v>
      </c>
      <c r="X408" s="41">
        <v>0</v>
      </c>
      <c r="Y408" s="60">
        <v>217379459.22339237</v>
      </c>
      <c r="Z408" s="60">
        <v>216919986.06634355</v>
      </c>
      <c r="AA408" s="60">
        <v>217587961.52705875</v>
      </c>
      <c r="AB408" s="60">
        <v>218441374.36787388</v>
      </c>
      <c r="AC408" s="60">
        <v>216916164.46522284</v>
      </c>
      <c r="AD408" s="60">
        <v>218441374.36787388</v>
      </c>
      <c r="AE408" s="60">
        <v>216919986.06634355</v>
      </c>
      <c r="AF408" s="61">
        <v>1261541628.6537313</v>
      </c>
      <c r="AG408" s="41">
        <v>2</v>
      </c>
    </row>
    <row r="409" spans="1:33" x14ac:dyDescent="0.25">
      <c r="A409" s="4" t="s">
        <v>2345</v>
      </c>
      <c r="B409" s="4" t="s">
        <v>2346</v>
      </c>
      <c r="C409" s="5">
        <v>44771.65347222222</v>
      </c>
      <c r="D409" s="6">
        <v>44771.65347222222</v>
      </c>
      <c r="E409" s="4">
        <v>19.899999999999999</v>
      </c>
      <c r="F409" s="4" t="s">
        <v>21</v>
      </c>
      <c r="G409" s="4" t="s">
        <v>2180</v>
      </c>
      <c r="H409" s="4" t="s">
        <v>2347</v>
      </c>
      <c r="I409" s="7">
        <v>45657</v>
      </c>
      <c r="J409" s="7">
        <v>45657</v>
      </c>
      <c r="K409" s="4" t="s">
        <v>16</v>
      </c>
      <c r="L409" s="4" t="s">
        <v>16</v>
      </c>
      <c r="M409" s="4" t="s">
        <v>2174</v>
      </c>
      <c r="N409" s="4" t="s">
        <v>16</v>
      </c>
      <c r="O409" s="27">
        <v>0</v>
      </c>
      <c r="P409" s="4">
        <v>-1.2399910000000001</v>
      </c>
      <c r="Q409" s="9">
        <v>0</v>
      </c>
      <c r="R409" s="9">
        <v>513690.98958057468</v>
      </c>
      <c r="S409" s="9">
        <v>0</v>
      </c>
      <c r="T409" s="9">
        <v>746796.56507960102</v>
      </c>
      <c r="U409" s="9">
        <v>1700912.1211109255</v>
      </c>
      <c r="V409" s="9">
        <v>-82385.568600845552</v>
      </c>
      <c r="W409" s="9">
        <v>1700912.1211109255</v>
      </c>
      <c r="X409" s="9">
        <v>0</v>
      </c>
      <c r="Y409" s="57">
        <v>217433677.05592412</v>
      </c>
      <c r="Z409" s="57">
        <v>216919986.06634355</v>
      </c>
      <c r="AA409" s="57">
        <v>217666782.63142315</v>
      </c>
      <c r="AB409" s="57">
        <v>218620898.18745446</v>
      </c>
      <c r="AC409" s="57">
        <v>216837600.49774271</v>
      </c>
      <c r="AD409" s="57">
        <v>218620898.18745446</v>
      </c>
      <c r="AE409" s="57">
        <v>216919986.06634355</v>
      </c>
      <c r="AF409" s="58">
        <v>1261865389.3525183</v>
      </c>
      <c r="AG409" s="9">
        <v>1</v>
      </c>
    </row>
    <row r="410" spans="1:33" x14ac:dyDescent="0.25">
      <c r="A410" s="36" t="s">
        <v>2348</v>
      </c>
      <c r="B410" s="36" t="s">
        <v>2346</v>
      </c>
      <c r="C410" s="37">
        <v>44771.65347222222</v>
      </c>
      <c r="D410" s="38">
        <v>44771.65347222222</v>
      </c>
      <c r="E410" s="36">
        <v>19.899999999999999</v>
      </c>
      <c r="F410" s="36" t="s">
        <v>21</v>
      </c>
      <c r="G410" s="36" t="s">
        <v>2180</v>
      </c>
      <c r="H410" s="36" t="s">
        <v>2347</v>
      </c>
      <c r="I410" s="39">
        <v>45657</v>
      </c>
      <c r="J410" s="39">
        <v>45657</v>
      </c>
      <c r="K410" s="36" t="s">
        <v>16</v>
      </c>
      <c r="L410" s="36" t="s">
        <v>16</v>
      </c>
      <c r="M410" s="36" t="s">
        <v>2174</v>
      </c>
      <c r="N410" s="36" t="s">
        <v>16</v>
      </c>
      <c r="O410" s="65">
        <v>0</v>
      </c>
      <c r="P410" s="36">
        <v>-0.81948100000000001</v>
      </c>
      <c r="Q410" s="41">
        <v>0</v>
      </c>
      <c r="R410" s="41">
        <v>513690.98958057468</v>
      </c>
      <c r="S410" s="41">
        <v>0</v>
      </c>
      <c r="T410" s="41">
        <v>746796.56507960102</v>
      </c>
      <c r="U410" s="41">
        <v>1700912.1211109255</v>
      </c>
      <c r="V410" s="41">
        <v>-54446.69206678879</v>
      </c>
      <c r="W410" s="41">
        <v>1700912.1211109255</v>
      </c>
      <c r="X410" s="41">
        <v>0</v>
      </c>
      <c r="Y410" s="60">
        <v>217433677.05592412</v>
      </c>
      <c r="Z410" s="60">
        <v>216919986.06634355</v>
      </c>
      <c r="AA410" s="60">
        <v>217666782.63142315</v>
      </c>
      <c r="AB410" s="60">
        <v>218620898.18745446</v>
      </c>
      <c r="AC410" s="60">
        <v>216865539.37427676</v>
      </c>
      <c r="AD410" s="60">
        <v>218620898.18745446</v>
      </c>
      <c r="AE410" s="60">
        <v>216919986.06634355</v>
      </c>
      <c r="AF410" s="61">
        <v>1261893328.2290523</v>
      </c>
      <c r="AG410" s="41">
        <v>1</v>
      </c>
    </row>
    <row r="411" spans="1:33" x14ac:dyDescent="0.25">
      <c r="A411" s="4" t="s">
        <v>2175</v>
      </c>
      <c r="B411" s="4" t="s">
        <v>2176</v>
      </c>
      <c r="C411" s="5">
        <v>44694</v>
      </c>
      <c r="D411" s="6">
        <v>44694</v>
      </c>
      <c r="E411" s="4">
        <v>19.899999999999999</v>
      </c>
      <c r="F411" s="4" t="s">
        <v>21</v>
      </c>
      <c r="G411" s="4" t="s">
        <v>2177</v>
      </c>
      <c r="H411" s="4" t="s">
        <v>2178</v>
      </c>
      <c r="I411" s="7">
        <v>45657</v>
      </c>
      <c r="J411" s="7">
        <v>45657</v>
      </c>
      <c r="K411" s="4" t="s">
        <v>16</v>
      </c>
      <c r="L411" s="4" t="s">
        <v>16</v>
      </c>
      <c r="M411" s="4" t="s">
        <v>2174</v>
      </c>
      <c r="N411" s="4" t="s">
        <v>16</v>
      </c>
      <c r="O411" s="27">
        <v>0</v>
      </c>
      <c r="P411" s="4">
        <v>-2.3935360000000001</v>
      </c>
      <c r="Q411" s="9">
        <v>0</v>
      </c>
      <c r="R411" s="9">
        <v>513690.98958057468</v>
      </c>
      <c r="S411" s="9">
        <v>0</v>
      </c>
      <c r="T411" s="9">
        <v>746796.56507960102</v>
      </c>
      <c r="U411" s="9">
        <v>1700912.1211109255</v>
      </c>
      <c r="V411" s="9">
        <v>-159027.62546388921</v>
      </c>
      <c r="W411" s="9">
        <v>1700912.1211109255</v>
      </c>
      <c r="X411" s="9">
        <v>0</v>
      </c>
      <c r="Y411" s="57">
        <v>217433677.05592412</v>
      </c>
      <c r="Z411" s="57">
        <v>216919986.06634355</v>
      </c>
      <c r="AA411" s="57">
        <v>217666782.63142315</v>
      </c>
      <c r="AB411" s="57">
        <v>218620898.18745446</v>
      </c>
      <c r="AC411" s="57">
        <v>216760958.44087964</v>
      </c>
      <c r="AD411" s="57">
        <v>218620898.18745446</v>
      </c>
      <c r="AE411" s="57">
        <v>216919986.06634355</v>
      </c>
      <c r="AF411" s="58">
        <v>1261788747.2956553</v>
      </c>
      <c r="AG411" s="9">
        <v>1</v>
      </c>
    </row>
    <row r="412" spans="1:33" x14ac:dyDescent="0.25">
      <c r="A412" s="36" t="s">
        <v>2179</v>
      </c>
      <c r="B412" s="36" t="s">
        <v>2176</v>
      </c>
      <c r="C412" s="37">
        <v>44694</v>
      </c>
      <c r="D412" s="38">
        <v>44694</v>
      </c>
      <c r="E412" s="36">
        <v>19.899999999999999</v>
      </c>
      <c r="F412" s="36" t="s">
        <v>21</v>
      </c>
      <c r="G412" s="36" t="s">
        <v>2180</v>
      </c>
      <c r="H412" s="36" t="s">
        <v>2178</v>
      </c>
      <c r="I412" s="39">
        <v>45657</v>
      </c>
      <c r="J412" s="39">
        <v>45657</v>
      </c>
      <c r="K412" s="36" t="s">
        <v>16</v>
      </c>
      <c r="L412" s="36" t="s">
        <v>16</v>
      </c>
      <c r="M412" s="36" t="s">
        <v>2174</v>
      </c>
      <c r="N412" s="36" t="s">
        <v>16</v>
      </c>
      <c r="O412" s="65">
        <v>0</v>
      </c>
      <c r="P412" s="36">
        <v>-2.7462059999999999</v>
      </c>
      <c r="Q412" s="41">
        <v>0</v>
      </c>
      <c r="R412" s="41">
        <v>513690.98958057468</v>
      </c>
      <c r="S412" s="41">
        <v>0</v>
      </c>
      <c r="T412" s="41">
        <v>746796.56507960102</v>
      </c>
      <c r="U412" s="41">
        <v>1700912.1211109255</v>
      </c>
      <c r="V412" s="41">
        <v>-182459.18140135991</v>
      </c>
      <c r="W412" s="41">
        <v>1700912.1211109255</v>
      </c>
      <c r="X412" s="41">
        <v>0</v>
      </c>
      <c r="Y412" s="60">
        <v>217433677.05592412</v>
      </c>
      <c r="Z412" s="60">
        <v>216919986.06634355</v>
      </c>
      <c r="AA412" s="60">
        <v>217666782.63142315</v>
      </c>
      <c r="AB412" s="60">
        <v>218620898.18745446</v>
      </c>
      <c r="AC412" s="60">
        <v>216737526.88494217</v>
      </c>
      <c r="AD412" s="60">
        <v>218620898.18745446</v>
      </c>
      <c r="AE412" s="60">
        <v>216919986.06634355</v>
      </c>
      <c r="AF412" s="61">
        <v>1261765315.7397177</v>
      </c>
      <c r="AG412" s="41">
        <v>1</v>
      </c>
    </row>
    <row r="413" spans="1:33" x14ac:dyDescent="0.25">
      <c r="A413" s="4" t="s">
        <v>2358</v>
      </c>
      <c r="B413" s="4" t="s">
        <v>2359</v>
      </c>
      <c r="C413" s="5">
        <v>44774.586805555555</v>
      </c>
      <c r="D413" s="6">
        <v>44774.586805555555</v>
      </c>
      <c r="E413" s="4">
        <v>50</v>
      </c>
      <c r="F413" s="4" t="s">
        <v>21</v>
      </c>
      <c r="G413" s="4" t="s">
        <v>2206</v>
      </c>
      <c r="H413" s="4" t="s">
        <v>2360</v>
      </c>
      <c r="I413" s="7">
        <v>46022</v>
      </c>
      <c r="J413" s="7">
        <v>46022</v>
      </c>
      <c r="K413" s="4" t="s">
        <v>16</v>
      </c>
      <c r="L413" s="4" t="s">
        <v>16</v>
      </c>
      <c r="M413" s="4" t="s">
        <v>2174</v>
      </c>
      <c r="N413" s="4" t="s">
        <v>16</v>
      </c>
      <c r="O413" s="27">
        <v>0</v>
      </c>
      <c r="P413" s="4">
        <v>6.7345920000000001</v>
      </c>
      <c r="Q413" s="9">
        <v>0</v>
      </c>
      <c r="R413" s="9">
        <v>459473.15704881452</v>
      </c>
      <c r="S413" s="9">
        <v>0</v>
      </c>
      <c r="T413" s="9">
        <v>667975.46071520646</v>
      </c>
      <c r="U413" s="9">
        <v>1521388.3015303449</v>
      </c>
      <c r="V413" s="9">
        <v>159288.77378029216</v>
      </c>
      <c r="W413" s="9">
        <v>1521388.3015303449</v>
      </c>
      <c r="X413" s="9">
        <v>0</v>
      </c>
      <c r="Y413" s="57">
        <v>217379459.22339237</v>
      </c>
      <c r="Z413" s="57">
        <v>216919986.06634355</v>
      </c>
      <c r="AA413" s="57">
        <v>217587961.52705875</v>
      </c>
      <c r="AB413" s="57">
        <v>218441374.36787388</v>
      </c>
      <c r="AC413" s="57">
        <v>217079274.84012383</v>
      </c>
      <c r="AD413" s="57">
        <v>218441374.36787388</v>
      </c>
      <c r="AE413" s="57">
        <v>216919986.06634355</v>
      </c>
      <c r="AF413" s="58">
        <v>1261704739.0286324</v>
      </c>
      <c r="AG413" s="9">
        <v>2</v>
      </c>
    </row>
    <row r="414" spans="1:33" x14ac:dyDescent="0.25">
      <c r="A414" s="36" t="s">
        <v>2361</v>
      </c>
      <c r="B414" s="36" t="s">
        <v>2359</v>
      </c>
      <c r="C414" s="37">
        <v>44774.586805555555</v>
      </c>
      <c r="D414" s="38">
        <v>44774.586805555555</v>
      </c>
      <c r="E414" s="36">
        <v>50</v>
      </c>
      <c r="F414" s="36" t="s">
        <v>21</v>
      </c>
      <c r="G414" s="36" t="s">
        <v>2209</v>
      </c>
      <c r="H414" s="36" t="s">
        <v>2360</v>
      </c>
      <c r="I414" s="39">
        <v>46022</v>
      </c>
      <c r="J414" s="39">
        <v>46022</v>
      </c>
      <c r="K414" s="36" t="s">
        <v>16</v>
      </c>
      <c r="L414" s="36" t="s">
        <v>16</v>
      </c>
      <c r="M414" s="36" t="s">
        <v>2174</v>
      </c>
      <c r="N414" s="36" t="s">
        <v>16</v>
      </c>
      <c r="O414" s="65">
        <v>0</v>
      </c>
      <c r="P414" s="36">
        <v>7.0634119999999996</v>
      </c>
      <c r="Q414" s="41">
        <v>0</v>
      </c>
      <c r="R414" s="41">
        <v>459473.15704881452</v>
      </c>
      <c r="S414" s="41">
        <v>0</v>
      </c>
      <c r="T414" s="41">
        <v>667975.46071520646</v>
      </c>
      <c r="U414" s="41">
        <v>1521388.3015303449</v>
      </c>
      <c r="V414" s="41">
        <v>167066.13202180641</v>
      </c>
      <c r="W414" s="41">
        <v>1521388.3015303449</v>
      </c>
      <c r="X414" s="41">
        <v>0</v>
      </c>
      <c r="Y414" s="60">
        <v>217379459.22339237</v>
      </c>
      <c r="Z414" s="60">
        <v>216919986.06634355</v>
      </c>
      <c r="AA414" s="60">
        <v>217587961.52705875</v>
      </c>
      <c r="AB414" s="60">
        <v>218441374.36787388</v>
      </c>
      <c r="AC414" s="60">
        <v>217087052.19836536</v>
      </c>
      <c r="AD414" s="60">
        <v>218441374.36787388</v>
      </c>
      <c r="AE414" s="60">
        <v>216919986.06634355</v>
      </c>
      <c r="AF414" s="61">
        <v>1261712516.386874</v>
      </c>
      <c r="AG414" s="41">
        <v>2</v>
      </c>
    </row>
    <row r="415" spans="1:33" x14ac:dyDescent="0.25">
      <c r="A415" s="4" t="s">
        <v>2181</v>
      </c>
      <c r="B415" s="4" t="s">
        <v>2182</v>
      </c>
      <c r="C415" s="5">
        <v>44701</v>
      </c>
      <c r="D415" s="6">
        <v>44701</v>
      </c>
      <c r="E415" s="4">
        <v>19.899999999999999</v>
      </c>
      <c r="F415" s="4" t="s">
        <v>21</v>
      </c>
      <c r="G415" s="4" t="s">
        <v>2183</v>
      </c>
      <c r="H415" s="4" t="s">
        <v>2184</v>
      </c>
      <c r="I415" s="7">
        <v>45657</v>
      </c>
      <c r="J415" s="7">
        <v>45657</v>
      </c>
      <c r="K415" s="4" t="s">
        <v>16</v>
      </c>
      <c r="L415" s="4" t="s">
        <v>16</v>
      </c>
      <c r="M415" s="4" t="s">
        <v>2174</v>
      </c>
      <c r="N415" s="4" t="s">
        <v>16</v>
      </c>
      <c r="O415" s="27">
        <v>0</v>
      </c>
      <c r="P415" s="4">
        <v>-4.0842689999999999</v>
      </c>
      <c r="Q415" s="9">
        <v>0</v>
      </c>
      <c r="R415" s="9">
        <v>513690.98958057468</v>
      </c>
      <c r="S415" s="9">
        <v>0</v>
      </c>
      <c r="T415" s="9">
        <v>746796.56507960102</v>
      </c>
      <c r="U415" s="9">
        <v>1700912.1211109255</v>
      </c>
      <c r="V415" s="9">
        <v>-271360.69849201071</v>
      </c>
      <c r="W415" s="9">
        <v>1700912.1211109255</v>
      </c>
      <c r="X415" s="9">
        <v>0</v>
      </c>
      <c r="Y415" s="57">
        <v>217433677.05592412</v>
      </c>
      <c r="Z415" s="57">
        <v>216919986.06634355</v>
      </c>
      <c r="AA415" s="57">
        <v>217666782.63142315</v>
      </c>
      <c r="AB415" s="57">
        <v>218620898.18745446</v>
      </c>
      <c r="AC415" s="57">
        <v>216648625.36785153</v>
      </c>
      <c r="AD415" s="57">
        <v>218620898.18745446</v>
      </c>
      <c r="AE415" s="57">
        <v>216919986.06634355</v>
      </c>
      <c r="AF415" s="58">
        <v>1261676414.2226272</v>
      </c>
      <c r="AG415" s="9">
        <v>1</v>
      </c>
    </row>
    <row r="416" spans="1:33" x14ac:dyDescent="0.25">
      <c r="A416" s="36" t="s">
        <v>2185</v>
      </c>
      <c r="B416" s="36" t="s">
        <v>2182</v>
      </c>
      <c r="C416" s="37">
        <v>44701</v>
      </c>
      <c r="D416" s="38">
        <v>44701</v>
      </c>
      <c r="E416" s="36">
        <v>19.899999999999999</v>
      </c>
      <c r="F416" s="36" t="s">
        <v>21</v>
      </c>
      <c r="G416" s="36" t="s">
        <v>2186</v>
      </c>
      <c r="H416" s="36" t="s">
        <v>2184</v>
      </c>
      <c r="I416" s="39">
        <v>45657</v>
      </c>
      <c r="J416" s="39">
        <v>45657</v>
      </c>
      <c r="K416" s="36" t="s">
        <v>16</v>
      </c>
      <c r="L416" s="36" t="s">
        <v>16</v>
      </c>
      <c r="M416" s="36" t="s">
        <v>2174</v>
      </c>
      <c r="N416" s="36" t="s">
        <v>16</v>
      </c>
      <c r="O416" s="65">
        <v>0</v>
      </c>
      <c r="P416" s="36">
        <v>-0.58757199999999998</v>
      </c>
      <c r="Q416" s="41">
        <v>0</v>
      </c>
      <c r="R416" s="41">
        <v>513690.98958057468</v>
      </c>
      <c r="S416" s="41">
        <v>0</v>
      </c>
      <c r="T416" s="41">
        <v>746796.56507960102</v>
      </c>
      <c r="U416" s="41">
        <v>1700912.1211109255</v>
      </c>
      <c r="V416" s="41">
        <v>-39038.552145891401</v>
      </c>
      <c r="W416" s="41">
        <v>1700912.1211109255</v>
      </c>
      <c r="X416" s="41">
        <v>0</v>
      </c>
      <c r="Y416" s="60">
        <v>217433677.05592412</v>
      </c>
      <c r="Z416" s="60">
        <v>216919986.06634355</v>
      </c>
      <c r="AA416" s="60">
        <v>217666782.63142315</v>
      </c>
      <c r="AB416" s="60">
        <v>218620898.18745446</v>
      </c>
      <c r="AC416" s="60">
        <v>216880947.51419765</v>
      </c>
      <c r="AD416" s="60">
        <v>218620898.18745446</v>
      </c>
      <c r="AE416" s="60">
        <v>216919986.06634355</v>
      </c>
      <c r="AF416" s="61">
        <v>1261908736.3689733</v>
      </c>
      <c r="AG416" s="41">
        <v>1</v>
      </c>
    </row>
    <row r="417" spans="1:33" x14ac:dyDescent="0.25">
      <c r="A417" s="4" t="s">
        <v>2371</v>
      </c>
      <c r="B417" s="4" t="s">
        <v>2372</v>
      </c>
      <c r="C417" s="5">
        <v>44775.785416666666</v>
      </c>
      <c r="D417" s="6">
        <v>44775.785416666666</v>
      </c>
      <c r="E417" s="4">
        <v>9.9</v>
      </c>
      <c r="F417" s="4" t="s">
        <v>21</v>
      </c>
      <c r="G417" s="4" t="s">
        <v>2226</v>
      </c>
      <c r="H417" s="4" t="s">
        <v>2373</v>
      </c>
      <c r="I417" s="7">
        <v>45657</v>
      </c>
      <c r="J417" s="7">
        <v>45657</v>
      </c>
      <c r="K417" s="4" t="s">
        <v>16</v>
      </c>
      <c r="L417" s="4" t="s">
        <v>16</v>
      </c>
      <c r="M417" s="4" t="s">
        <v>2174</v>
      </c>
      <c r="N417" s="4" t="s">
        <v>16</v>
      </c>
      <c r="O417" s="27">
        <v>0</v>
      </c>
      <c r="P417" s="4">
        <v>-1.4670000000000001</v>
      </c>
      <c r="Q417" s="9">
        <v>0</v>
      </c>
      <c r="R417" s="9">
        <v>513690.98958057474</v>
      </c>
      <c r="S417" s="9">
        <v>0</v>
      </c>
      <c r="T417" s="9">
        <v>746796.56507960113</v>
      </c>
      <c r="U417" s="9">
        <v>1700912.1211109257</v>
      </c>
      <c r="V417" s="9">
        <v>-195920.82733632941</v>
      </c>
      <c r="W417" s="9">
        <v>1700912.1211109257</v>
      </c>
      <c r="X417" s="9">
        <v>0</v>
      </c>
      <c r="Y417" s="57">
        <v>217433677.05592412</v>
      </c>
      <c r="Z417" s="57">
        <v>216919986.06634355</v>
      </c>
      <c r="AA417" s="57">
        <v>217666782.63142315</v>
      </c>
      <c r="AB417" s="57">
        <v>218620898.18745446</v>
      </c>
      <c r="AC417" s="57">
        <v>216724065.2390072</v>
      </c>
      <c r="AD417" s="57">
        <v>218620898.18745446</v>
      </c>
      <c r="AE417" s="57">
        <v>216919986.06634355</v>
      </c>
      <c r="AF417" s="58">
        <v>1261751854.0937829</v>
      </c>
      <c r="AG417" s="9">
        <v>1</v>
      </c>
    </row>
    <row r="418" spans="1:33" x14ac:dyDescent="0.25">
      <c r="A418" s="36" t="s">
        <v>2278</v>
      </c>
      <c r="B418" s="36" t="s">
        <v>2279</v>
      </c>
      <c r="C418" s="37">
        <v>44757</v>
      </c>
      <c r="D418" s="38">
        <v>44757</v>
      </c>
      <c r="E418" s="36">
        <v>15</v>
      </c>
      <c r="F418" s="36" t="s">
        <v>21</v>
      </c>
      <c r="G418" s="36" t="s">
        <v>2280</v>
      </c>
      <c r="H418" s="36" t="s">
        <v>2281</v>
      </c>
      <c r="I418" s="39">
        <v>45657</v>
      </c>
      <c r="J418" s="39">
        <v>45657</v>
      </c>
      <c r="K418" s="36" t="s">
        <v>16</v>
      </c>
      <c r="L418" s="36" t="s">
        <v>16</v>
      </c>
      <c r="M418" s="36" t="s">
        <v>2174</v>
      </c>
      <c r="N418" s="36" t="s">
        <v>16</v>
      </c>
      <c r="O418" s="65">
        <v>0</v>
      </c>
      <c r="P418" s="36">
        <v>1.1639999999999999</v>
      </c>
      <c r="Q418" s="41">
        <v>0</v>
      </c>
      <c r="R418" s="41">
        <v>513690.9895805745</v>
      </c>
      <c r="S418" s="41">
        <v>0</v>
      </c>
      <c r="T418" s="41">
        <v>746796.56507960113</v>
      </c>
      <c r="U418" s="41">
        <v>1700912.1211109255</v>
      </c>
      <c r="V418" s="41">
        <v>102600.01117441154</v>
      </c>
      <c r="W418" s="41">
        <v>1700912.1211109255</v>
      </c>
      <c r="X418" s="41">
        <v>0</v>
      </c>
      <c r="Y418" s="60">
        <v>217433677.05592412</v>
      </c>
      <c r="Z418" s="60">
        <v>216919986.06634355</v>
      </c>
      <c r="AA418" s="60">
        <v>217666782.63142315</v>
      </c>
      <c r="AB418" s="60">
        <v>218620898.18745446</v>
      </c>
      <c r="AC418" s="60">
        <v>217022586.07751796</v>
      </c>
      <c r="AD418" s="60">
        <v>218620898.18745446</v>
      </c>
      <c r="AE418" s="60">
        <v>216919986.06634355</v>
      </c>
      <c r="AF418" s="61">
        <v>1262050374.9322937</v>
      </c>
      <c r="AG418" s="41">
        <v>1</v>
      </c>
    </row>
    <row r="419" spans="1:33" x14ac:dyDescent="0.25">
      <c r="A419" s="4" t="s">
        <v>2282</v>
      </c>
      <c r="B419" s="4" t="s">
        <v>2279</v>
      </c>
      <c r="C419" s="5">
        <v>44757</v>
      </c>
      <c r="D419" s="6">
        <v>44757</v>
      </c>
      <c r="E419" s="4">
        <v>15</v>
      </c>
      <c r="F419" s="4" t="s">
        <v>21</v>
      </c>
      <c r="G419" s="4" t="s">
        <v>2280</v>
      </c>
      <c r="H419" s="4" t="s">
        <v>2281</v>
      </c>
      <c r="I419" s="7">
        <v>45657</v>
      </c>
      <c r="J419" s="7">
        <v>45657</v>
      </c>
      <c r="K419" s="4" t="s">
        <v>16</v>
      </c>
      <c r="L419" s="4" t="s">
        <v>16</v>
      </c>
      <c r="M419" s="4" t="s">
        <v>2174</v>
      </c>
      <c r="N419" s="4" t="s">
        <v>16</v>
      </c>
      <c r="O419" s="27">
        <v>0</v>
      </c>
      <c r="P419" s="4">
        <v>1.1639999999999999</v>
      </c>
      <c r="Q419" s="9">
        <v>0</v>
      </c>
      <c r="R419" s="9">
        <v>513690.9895805745</v>
      </c>
      <c r="S419" s="9">
        <v>0</v>
      </c>
      <c r="T419" s="9">
        <v>746796.56507960113</v>
      </c>
      <c r="U419" s="9">
        <v>1700912.1211109255</v>
      </c>
      <c r="V419" s="9">
        <v>102600.01117441154</v>
      </c>
      <c r="W419" s="9">
        <v>1700912.1211109255</v>
      </c>
      <c r="X419" s="9">
        <v>0</v>
      </c>
      <c r="Y419" s="57">
        <v>217433677.05592412</v>
      </c>
      <c r="Z419" s="57">
        <v>216919986.06634355</v>
      </c>
      <c r="AA419" s="57">
        <v>217666782.63142315</v>
      </c>
      <c r="AB419" s="57">
        <v>218620898.18745446</v>
      </c>
      <c r="AC419" s="57">
        <v>217022586.07751796</v>
      </c>
      <c r="AD419" s="57">
        <v>218620898.18745446</v>
      </c>
      <c r="AE419" s="57">
        <v>216919986.06634355</v>
      </c>
      <c r="AF419" s="58">
        <v>1262050374.9322937</v>
      </c>
      <c r="AG419" s="9">
        <v>1</v>
      </c>
    </row>
    <row r="420" spans="1:33" x14ac:dyDescent="0.25">
      <c r="A420" s="36" t="s">
        <v>2238</v>
      </c>
      <c r="B420" s="36" t="s">
        <v>2239</v>
      </c>
      <c r="C420" s="37">
        <v>44757</v>
      </c>
      <c r="D420" s="38">
        <v>44757</v>
      </c>
      <c r="E420" s="36">
        <v>50</v>
      </c>
      <c r="F420" s="36" t="s">
        <v>21</v>
      </c>
      <c r="G420" s="36" t="s">
        <v>2236</v>
      </c>
      <c r="H420" s="36" t="s">
        <v>2240</v>
      </c>
      <c r="I420" s="39">
        <v>45657</v>
      </c>
      <c r="J420" s="39">
        <v>45657</v>
      </c>
      <c r="K420" s="36" t="s">
        <v>16</v>
      </c>
      <c r="L420" s="36" t="s">
        <v>16</v>
      </c>
      <c r="M420" s="36" t="s">
        <v>2174</v>
      </c>
      <c r="N420" s="36" t="s">
        <v>16</v>
      </c>
      <c r="O420" s="65">
        <v>0</v>
      </c>
      <c r="P420" s="36">
        <v>-8.27</v>
      </c>
      <c r="Q420" s="41">
        <v>0</v>
      </c>
      <c r="R420" s="41">
        <v>513690.98958057474</v>
      </c>
      <c r="S420" s="41">
        <v>0</v>
      </c>
      <c r="T420" s="41">
        <v>746796.56507960102</v>
      </c>
      <c r="U420" s="41">
        <v>1700912.1211109257</v>
      </c>
      <c r="V420" s="41">
        <v>-218686.10629185135</v>
      </c>
      <c r="W420" s="41">
        <v>1700912.1211109257</v>
      </c>
      <c r="X420" s="41">
        <v>0</v>
      </c>
      <c r="Y420" s="60">
        <v>217433677.05592412</v>
      </c>
      <c r="Z420" s="60">
        <v>216919986.06634355</v>
      </c>
      <c r="AA420" s="60">
        <v>217666782.63142315</v>
      </c>
      <c r="AB420" s="60">
        <v>218620898.18745446</v>
      </c>
      <c r="AC420" s="60">
        <v>216701299.96005169</v>
      </c>
      <c r="AD420" s="60">
        <v>218620898.18745446</v>
      </c>
      <c r="AE420" s="60">
        <v>216919986.06634355</v>
      </c>
      <c r="AF420" s="61">
        <v>1261729088.8148272</v>
      </c>
      <c r="AG420" s="41">
        <v>1</v>
      </c>
    </row>
    <row r="421" spans="1:33" x14ac:dyDescent="0.25">
      <c r="A421" s="4" t="s">
        <v>2241</v>
      </c>
      <c r="B421" s="4" t="s">
        <v>2242</v>
      </c>
      <c r="C421" s="5">
        <v>44757</v>
      </c>
      <c r="D421" s="6">
        <v>44757</v>
      </c>
      <c r="E421" s="4">
        <v>9.9</v>
      </c>
      <c r="F421" s="4" t="s">
        <v>21</v>
      </c>
      <c r="G421" s="4" t="s">
        <v>2243</v>
      </c>
      <c r="H421" s="4" t="s">
        <v>2244</v>
      </c>
      <c r="I421" s="7">
        <v>45657</v>
      </c>
      <c r="J421" s="7">
        <v>45657</v>
      </c>
      <c r="K421" s="4" t="s">
        <v>16</v>
      </c>
      <c r="L421" s="4" t="s">
        <v>16</v>
      </c>
      <c r="M421" s="4" t="s">
        <v>2174</v>
      </c>
      <c r="N421" s="4" t="s">
        <v>16</v>
      </c>
      <c r="O421" s="27">
        <v>0</v>
      </c>
      <c r="P421" s="4">
        <v>-1.42</v>
      </c>
      <c r="Q421" s="9">
        <v>0</v>
      </c>
      <c r="R421" s="9">
        <v>513690.98958057474</v>
      </c>
      <c r="S421" s="9">
        <v>0</v>
      </c>
      <c r="T421" s="9">
        <v>746796.56507960113</v>
      </c>
      <c r="U421" s="9">
        <v>1700912.1211109257</v>
      </c>
      <c r="V421" s="9">
        <v>-189643.88194791257</v>
      </c>
      <c r="W421" s="9">
        <v>1700912.1211109257</v>
      </c>
      <c r="X421" s="9">
        <v>0</v>
      </c>
      <c r="Y421" s="57">
        <v>217433677.05592412</v>
      </c>
      <c r="Z421" s="57">
        <v>216919986.06634355</v>
      </c>
      <c r="AA421" s="57">
        <v>217666782.63142315</v>
      </c>
      <c r="AB421" s="57">
        <v>218620898.18745446</v>
      </c>
      <c r="AC421" s="57">
        <v>216730342.18439564</v>
      </c>
      <c r="AD421" s="57">
        <v>218620898.18745446</v>
      </c>
      <c r="AE421" s="57">
        <v>216919986.06634355</v>
      </c>
      <c r="AF421" s="58">
        <v>1261758131.0391715</v>
      </c>
      <c r="AG421" s="9">
        <v>1</v>
      </c>
    </row>
    <row r="422" spans="1:33" x14ac:dyDescent="0.25">
      <c r="A422" s="36" t="s">
        <v>2362</v>
      </c>
      <c r="B422" s="36" t="s">
        <v>2363</v>
      </c>
      <c r="C422" s="37">
        <v>44775.595833333333</v>
      </c>
      <c r="D422" s="38">
        <v>44775.595833333333</v>
      </c>
      <c r="E422" s="36">
        <v>9.9</v>
      </c>
      <c r="F422" s="36" t="s">
        <v>21</v>
      </c>
      <c r="G422" s="36" t="s">
        <v>2189</v>
      </c>
      <c r="H422" s="36" t="s">
        <v>2364</v>
      </c>
      <c r="I422" s="39">
        <v>45657</v>
      </c>
      <c r="J422" s="39">
        <v>45657</v>
      </c>
      <c r="K422" s="36" t="s">
        <v>16</v>
      </c>
      <c r="L422" s="36" t="s">
        <v>16</v>
      </c>
      <c r="M422" s="36" t="s">
        <v>2174</v>
      </c>
      <c r="N422" s="36" t="s">
        <v>16</v>
      </c>
      <c r="O422" s="65">
        <v>0</v>
      </c>
      <c r="P422" s="36">
        <v>-1.274</v>
      </c>
      <c r="Q422" s="41">
        <v>0</v>
      </c>
      <c r="R422" s="41">
        <v>513690.98958057474</v>
      </c>
      <c r="S422" s="41">
        <v>0</v>
      </c>
      <c r="T422" s="41">
        <v>746796.56507960113</v>
      </c>
      <c r="U422" s="41">
        <v>1700912.1211109257</v>
      </c>
      <c r="V422" s="41">
        <v>-170145.28563495819</v>
      </c>
      <c r="W422" s="41">
        <v>1700912.1211109257</v>
      </c>
      <c r="X422" s="41">
        <v>0</v>
      </c>
      <c r="Y422" s="60">
        <v>217433677.05592412</v>
      </c>
      <c r="Z422" s="60">
        <v>216919986.06634355</v>
      </c>
      <c r="AA422" s="60">
        <v>217666782.63142315</v>
      </c>
      <c r="AB422" s="60">
        <v>218620898.18745446</v>
      </c>
      <c r="AC422" s="60">
        <v>216749840.78070858</v>
      </c>
      <c r="AD422" s="60">
        <v>218620898.18745446</v>
      </c>
      <c r="AE422" s="60">
        <v>216919986.06634355</v>
      </c>
      <c r="AF422" s="61">
        <v>1261777629.6354842</v>
      </c>
      <c r="AG422" s="41">
        <v>1</v>
      </c>
    </row>
    <row r="423" spans="1:33" x14ac:dyDescent="0.25">
      <c r="A423" s="4" t="s">
        <v>2432</v>
      </c>
      <c r="B423" s="4" t="s">
        <v>2433</v>
      </c>
      <c r="C423" s="5">
        <v>44795.816666666666</v>
      </c>
      <c r="D423" s="6">
        <v>44795.816666666666</v>
      </c>
      <c r="E423" s="4">
        <v>9.9</v>
      </c>
      <c r="F423" s="4" t="s">
        <v>21</v>
      </c>
      <c r="G423" s="4" t="s">
        <v>2256</v>
      </c>
      <c r="H423" s="4" t="s">
        <v>2434</v>
      </c>
      <c r="I423" s="7">
        <v>45657</v>
      </c>
      <c r="J423" s="7">
        <v>45657</v>
      </c>
      <c r="K423" s="4" t="s">
        <v>16</v>
      </c>
      <c r="L423" s="4" t="s">
        <v>16</v>
      </c>
      <c r="M423" s="4" t="s">
        <v>2174</v>
      </c>
      <c r="N423" s="4" t="s">
        <v>16</v>
      </c>
      <c r="O423" s="27">
        <v>0</v>
      </c>
      <c r="P423" s="4">
        <v>-4.6280000000000001</v>
      </c>
      <c r="Q423" s="9">
        <v>0</v>
      </c>
      <c r="R423" s="9">
        <v>513690.98958057474</v>
      </c>
      <c r="S423" s="9">
        <v>0</v>
      </c>
      <c r="T423" s="9">
        <v>746796.56507960113</v>
      </c>
      <c r="U423" s="9">
        <v>1700912.1211109257</v>
      </c>
      <c r="V423" s="9">
        <v>-618078.79271474632</v>
      </c>
      <c r="W423" s="9">
        <v>1700912.1211109257</v>
      </c>
      <c r="X423" s="9">
        <v>0</v>
      </c>
      <c r="Y423" s="57">
        <v>217433677.05592412</v>
      </c>
      <c r="Z423" s="57">
        <v>216919986.06634355</v>
      </c>
      <c r="AA423" s="57">
        <v>217666782.63142315</v>
      </c>
      <c r="AB423" s="57">
        <v>218620898.18745446</v>
      </c>
      <c r="AC423" s="57">
        <v>216301907.2736288</v>
      </c>
      <c r="AD423" s="57">
        <v>218620898.18745446</v>
      </c>
      <c r="AE423" s="57">
        <v>216919986.06634355</v>
      </c>
      <c r="AF423" s="58">
        <v>1261329696.1284044</v>
      </c>
      <c r="AG423" s="9">
        <v>1</v>
      </c>
    </row>
    <row r="424" spans="1:33" x14ac:dyDescent="0.25">
      <c r="A424" s="36" t="s">
        <v>2424</v>
      </c>
      <c r="B424" s="36" t="s">
        <v>2425</v>
      </c>
      <c r="C424" s="37">
        <v>44793.354861111111</v>
      </c>
      <c r="D424" s="38">
        <v>44793.354861111111</v>
      </c>
      <c r="E424" s="36">
        <v>9.9</v>
      </c>
      <c r="F424" s="36" t="s">
        <v>21</v>
      </c>
      <c r="G424" s="36" t="s">
        <v>2256</v>
      </c>
      <c r="H424" s="36" t="s">
        <v>2426</v>
      </c>
      <c r="I424" s="39">
        <v>45657</v>
      </c>
      <c r="J424" s="39">
        <v>45657</v>
      </c>
      <c r="K424" s="36" t="s">
        <v>16</v>
      </c>
      <c r="L424" s="36" t="s">
        <v>16</v>
      </c>
      <c r="M424" s="36" t="s">
        <v>2174</v>
      </c>
      <c r="N424" s="36" t="s">
        <v>16</v>
      </c>
      <c r="O424" s="65">
        <v>0</v>
      </c>
      <c r="P424" s="36">
        <v>-1.879</v>
      </c>
      <c r="Q424" s="41">
        <v>0</v>
      </c>
      <c r="R424" s="41">
        <v>513690.98958057474</v>
      </c>
      <c r="S424" s="41">
        <v>0</v>
      </c>
      <c r="T424" s="41">
        <v>746796.56507960113</v>
      </c>
      <c r="U424" s="41">
        <v>1700912.1211109257</v>
      </c>
      <c r="V424" s="41">
        <v>-250944.26350713219</v>
      </c>
      <c r="W424" s="41">
        <v>1700912.1211109257</v>
      </c>
      <c r="X424" s="41">
        <v>0</v>
      </c>
      <c r="Y424" s="60">
        <v>217433677.05592412</v>
      </c>
      <c r="Z424" s="60">
        <v>216919986.06634355</v>
      </c>
      <c r="AA424" s="60">
        <v>217666782.63142315</v>
      </c>
      <c r="AB424" s="60">
        <v>218620898.18745446</v>
      </c>
      <c r="AC424" s="60">
        <v>216669041.80283642</v>
      </c>
      <c r="AD424" s="60">
        <v>218620898.18745446</v>
      </c>
      <c r="AE424" s="60">
        <v>216919986.06634355</v>
      </c>
      <c r="AF424" s="61">
        <v>1261696830.6576121</v>
      </c>
      <c r="AG424" s="41">
        <v>1</v>
      </c>
    </row>
    <row r="425" spans="1:33" x14ac:dyDescent="0.25">
      <c r="A425" s="4" t="s">
        <v>2365</v>
      </c>
      <c r="B425" s="4" t="s">
        <v>2366</v>
      </c>
      <c r="C425" s="5">
        <v>44775.620138888888</v>
      </c>
      <c r="D425" s="6">
        <v>44775.620138888888</v>
      </c>
      <c r="E425" s="4">
        <v>9.9</v>
      </c>
      <c r="F425" s="4" t="s">
        <v>21</v>
      </c>
      <c r="G425" s="4" t="s">
        <v>2367</v>
      </c>
      <c r="H425" s="4" t="s">
        <v>2368</v>
      </c>
      <c r="I425" s="7">
        <v>45657</v>
      </c>
      <c r="J425" s="7">
        <v>45657</v>
      </c>
      <c r="K425" s="4" t="s">
        <v>16</v>
      </c>
      <c r="L425" s="4" t="s">
        <v>16</v>
      </c>
      <c r="M425" s="4" t="s">
        <v>2174</v>
      </c>
      <c r="N425" s="4" t="s">
        <v>16</v>
      </c>
      <c r="O425" s="27">
        <v>0</v>
      </c>
      <c r="P425" s="4">
        <v>0</v>
      </c>
      <c r="Q425" s="9">
        <v>0</v>
      </c>
      <c r="R425" s="9">
        <v>513690.98958057474</v>
      </c>
      <c r="S425" s="9">
        <v>0</v>
      </c>
      <c r="T425" s="9">
        <v>746796.56507960113</v>
      </c>
      <c r="U425" s="9">
        <v>1700912.1211109257</v>
      </c>
      <c r="V425" s="9">
        <v>0</v>
      </c>
      <c r="W425" s="9">
        <v>1700912.1211109257</v>
      </c>
      <c r="X425" s="9">
        <v>0</v>
      </c>
      <c r="Y425" s="57">
        <v>217433677.05592412</v>
      </c>
      <c r="Z425" s="57">
        <v>216919986.06634355</v>
      </c>
      <c r="AA425" s="57">
        <v>217666782.63142315</v>
      </c>
      <c r="AB425" s="57">
        <v>218620898.18745446</v>
      </c>
      <c r="AC425" s="57">
        <v>216919986.06634355</v>
      </c>
      <c r="AD425" s="57">
        <v>218620898.18745446</v>
      </c>
      <c r="AE425" s="57">
        <v>216919986.06634355</v>
      </c>
      <c r="AF425" s="58">
        <v>1261947774.9211192</v>
      </c>
      <c r="AG425" s="9">
        <v>1</v>
      </c>
    </row>
    <row r="426" spans="1:33" x14ac:dyDescent="0.25">
      <c r="A426" s="36" t="s">
        <v>2369</v>
      </c>
      <c r="B426" s="36" t="s">
        <v>2366</v>
      </c>
      <c r="C426" s="37">
        <v>44775.620138888888</v>
      </c>
      <c r="D426" s="38">
        <v>44775.620138888888</v>
      </c>
      <c r="E426" s="36">
        <v>9.9</v>
      </c>
      <c r="F426" s="36" t="s">
        <v>21</v>
      </c>
      <c r="G426" s="36" t="s">
        <v>2370</v>
      </c>
      <c r="H426" s="36" t="s">
        <v>2368</v>
      </c>
      <c r="I426" s="39">
        <v>45657</v>
      </c>
      <c r="J426" s="39">
        <v>45657</v>
      </c>
      <c r="K426" s="36" t="s">
        <v>16</v>
      </c>
      <c r="L426" s="36" t="s">
        <v>18</v>
      </c>
      <c r="M426" s="36" t="s">
        <v>2174</v>
      </c>
      <c r="N426" s="36" t="s">
        <v>16</v>
      </c>
      <c r="O426" s="65">
        <v>3139860000</v>
      </c>
      <c r="P426" s="36">
        <v>0</v>
      </c>
      <c r="Q426" s="41">
        <v>0</v>
      </c>
      <c r="R426" s="41">
        <v>513690.98958057474</v>
      </c>
      <c r="S426" s="41">
        <v>0</v>
      </c>
      <c r="T426" s="41">
        <v>746796.56507960113</v>
      </c>
      <c r="U426" s="41">
        <v>1700912.1211109257</v>
      </c>
      <c r="V426" s="41">
        <v>0</v>
      </c>
      <c r="W426" s="41">
        <v>1700912.1211109257</v>
      </c>
      <c r="X426" s="41">
        <v>0</v>
      </c>
      <c r="Y426" s="60">
        <v>217433677.05592412</v>
      </c>
      <c r="Z426" s="60">
        <v>216919986.06634355</v>
      </c>
      <c r="AA426" s="60">
        <v>217666782.63142315</v>
      </c>
      <c r="AB426" s="60">
        <v>218620898.18745446</v>
      </c>
      <c r="AC426" s="60">
        <v>216919986.06634355</v>
      </c>
      <c r="AD426" s="60">
        <v>218620898.18745446</v>
      </c>
      <c r="AE426" s="60">
        <v>216919986.06634355</v>
      </c>
      <c r="AF426" s="61">
        <v>1261947774.9211192</v>
      </c>
      <c r="AG426" s="41">
        <v>1</v>
      </c>
    </row>
    <row r="427" spans="1:33" x14ac:dyDescent="0.25">
      <c r="A427" s="4" t="s">
        <v>2452</v>
      </c>
      <c r="B427" s="4" t="s">
        <v>2453</v>
      </c>
      <c r="C427" s="5">
        <v>44805.679166666669</v>
      </c>
      <c r="D427" s="6">
        <v>44805</v>
      </c>
      <c r="E427" s="4">
        <v>9.9</v>
      </c>
      <c r="F427" s="4" t="s">
        <v>21</v>
      </c>
      <c r="G427" s="4" t="s">
        <v>2454</v>
      </c>
      <c r="H427" s="4" t="s">
        <v>2455</v>
      </c>
      <c r="I427" s="7">
        <v>45657</v>
      </c>
      <c r="J427" s="7">
        <v>45657</v>
      </c>
      <c r="K427" s="4" t="s">
        <v>16</v>
      </c>
      <c r="L427" s="4" t="s">
        <v>16</v>
      </c>
      <c r="M427" s="4" t="s">
        <v>2174</v>
      </c>
      <c r="N427" s="4" t="s">
        <v>16</v>
      </c>
      <c r="O427" s="27">
        <v>0</v>
      </c>
      <c r="P427" s="4">
        <v>-4.8460000000000001</v>
      </c>
      <c r="Q427" s="9">
        <v>0</v>
      </c>
      <c r="R427" s="9">
        <v>513690.98958057474</v>
      </c>
      <c r="S427" s="9">
        <v>0</v>
      </c>
      <c r="T427" s="9">
        <v>746796.56507960113</v>
      </c>
      <c r="U427" s="9">
        <v>1700912.1211109257</v>
      </c>
      <c r="V427" s="9">
        <v>-647193.13515463693</v>
      </c>
      <c r="W427" s="9">
        <v>1700912.1211109257</v>
      </c>
      <c r="X427" s="9">
        <v>0</v>
      </c>
      <c r="Y427" s="57">
        <v>217433677.05592412</v>
      </c>
      <c r="Z427" s="57">
        <v>216919986.06634355</v>
      </c>
      <c r="AA427" s="57">
        <v>217666782.63142315</v>
      </c>
      <c r="AB427" s="57">
        <v>218620898.18745446</v>
      </c>
      <c r="AC427" s="57">
        <v>216272792.93118891</v>
      </c>
      <c r="AD427" s="57">
        <v>218620898.18745446</v>
      </c>
      <c r="AE427" s="57">
        <v>216919986.06634355</v>
      </c>
      <c r="AF427" s="58">
        <v>1261300581.7859647</v>
      </c>
      <c r="AG427" s="9">
        <v>1</v>
      </c>
    </row>
    <row r="428" spans="1:33" x14ac:dyDescent="0.25">
      <c r="A428" s="36" t="s">
        <v>2456</v>
      </c>
      <c r="B428" s="36" t="s">
        <v>2453</v>
      </c>
      <c r="C428" s="37">
        <v>44805.679166666669</v>
      </c>
      <c r="D428" s="38">
        <v>44805</v>
      </c>
      <c r="E428" s="36">
        <v>9.9</v>
      </c>
      <c r="F428" s="36" t="s">
        <v>21</v>
      </c>
      <c r="G428" s="36" t="s">
        <v>2457</v>
      </c>
      <c r="H428" s="36" t="s">
        <v>2455</v>
      </c>
      <c r="I428" s="39">
        <v>45657</v>
      </c>
      <c r="J428" s="39">
        <v>45657</v>
      </c>
      <c r="K428" s="36" t="s">
        <v>16</v>
      </c>
      <c r="L428" s="36" t="s">
        <v>16</v>
      </c>
      <c r="M428" s="36" t="s">
        <v>2174</v>
      </c>
      <c r="N428" s="36" t="s">
        <v>16</v>
      </c>
      <c r="O428" s="65">
        <v>0</v>
      </c>
      <c r="P428" s="36">
        <v>-4.734</v>
      </c>
      <c r="Q428" s="41">
        <v>0</v>
      </c>
      <c r="R428" s="41">
        <v>513690.98958057474</v>
      </c>
      <c r="S428" s="41">
        <v>0</v>
      </c>
      <c r="T428" s="41">
        <v>746796.56507960113</v>
      </c>
      <c r="U428" s="41">
        <v>1700912.1211109257</v>
      </c>
      <c r="V428" s="41">
        <v>-632235.3078460691</v>
      </c>
      <c r="W428" s="41">
        <v>1700912.1211109257</v>
      </c>
      <c r="X428" s="41">
        <v>0</v>
      </c>
      <c r="Y428" s="60">
        <v>217433677.05592412</v>
      </c>
      <c r="Z428" s="60">
        <v>216919986.06634355</v>
      </c>
      <c r="AA428" s="60">
        <v>217666782.63142315</v>
      </c>
      <c r="AB428" s="60">
        <v>218620898.18745446</v>
      </c>
      <c r="AC428" s="60">
        <v>216287750.75849748</v>
      </c>
      <c r="AD428" s="60">
        <v>218620898.18745446</v>
      </c>
      <c r="AE428" s="60">
        <v>216919986.06634355</v>
      </c>
      <c r="AF428" s="61">
        <v>1261315539.6132731</v>
      </c>
      <c r="AG428" s="41">
        <v>1</v>
      </c>
    </row>
    <row r="429" spans="1:33" x14ac:dyDescent="0.25">
      <c r="A429" s="4" t="s">
        <v>2171</v>
      </c>
      <c r="B429" s="4" t="s">
        <v>2172</v>
      </c>
      <c r="C429" s="5">
        <v>44672</v>
      </c>
      <c r="D429" s="6">
        <v>44672</v>
      </c>
      <c r="E429" s="4">
        <v>9.9</v>
      </c>
      <c r="F429" s="4" t="s">
        <v>21</v>
      </c>
      <c r="G429" s="4" t="s">
        <v>272</v>
      </c>
      <c r="H429" s="4" t="s">
        <v>2173</v>
      </c>
      <c r="I429" s="7">
        <v>45869</v>
      </c>
      <c r="J429" s="7">
        <v>45869</v>
      </c>
      <c r="K429" s="4" t="s">
        <v>16</v>
      </c>
      <c r="L429" s="4" t="s">
        <v>16</v>
      </c>
      <c r="M429" s="4" t="s">
        <v>2174</v>
      </c>
      <c r="N429" s="4" t="s">
        <v>16</v>
      </c>
      <c r="O429" s="27">
        <v>0</v>
      </c>
      <c r="P429" s="4">
        <v>-6.6535799999999998</v>
      </c>
      <c r="Q429" s="9">
        <v>0</v>
      </c>
      <c r="R429" s="9">
        <v>459473.15704881464</v>
      </c>
      <c r="S429" s="9">
        <v>0</v>
      </c>
      <c r="T429" s="9">
        <v>667975.46071520657</v>
      </c>
      <c r="U429" s="9">
        <v>1521388.3015303449</v>
      </c>
      <c r="V429" s="9">
        <v>-794811.37094093603</v>
      </c>
      <c r="W429" s="9">
        <v>1521388.3015303449</v>
      </c>
      <c r="X429" s="9">
        <v>0</v>
      </c>
      <c r="Y429" s="57">
        <v>217379459.22339237</v>
      </c>
      <c r="Z429" s="57">
        <v>216919986.06634355</v>
      </c>
      <c r="AA429" s="57">
        <v>217587961.52705875</v>
      </c>
      <c r="AB429" s="57">
        <v>218441374.36787388</v>
      </c>
      <c r="AC429" s="57">
        <v>216125174.69540262</v>
      </c>
      <c r="AD429" s="57">
        <v>218441374.36787388</v>
      </c>
      <c r="AE429" s="57">
        <v>216919986.06634355</v>
      </c>
      <c r="AF429" s="58">
        <v>1260750638.8839111</v>
      </c>
      <c r="AG429" s="9">
        <v>2</v>
      </c>
    </row>
    <row r="430" spans="1:33" x14ac:dyDescent="0.25">
      <c r="A430" s="36" t="s">
        <v>2191</v>
      </c>
      <c r="B430" s="36" t="s">
        <v>2172</v>
      </c>
      <c r="C430" s="37">
        <v>44712</v>
      </c>
      <c r="D430" s="38">
        <v>44712</v>
      </c>
      <c r="E430" s="36">
        <v>9.9</v>
      </c>
      <c r="F430" s="36" t="s">
        <v>21</v>
      </c>
      <c r="G430" s="36" t="s">
        <v>2192</v>
      </c>
      <c r="H430" s="36" t="s">
        <v>2193</v>
      </c>
      <c r="I430" s="39">
        <v>45869</v>
      </c>
      <c r="J430" s="39">
        <v>45869</v>
      </c>
      <c r="K430" s="36" t="s">
        <v>16</v>
      </c>
      <c r="L430" s="36" t="s">
        <v>16</v>
      </c>
      <c r="M430" s="36" t="s">
        <v>2174</v>
      </c>
      <c r="N430" s="36" t="s">
        <v>16</v>
      </c>
      <c r="O430" s="65">
        <v>0</v>
      </c>
      <c r="P430" s="36">
        <v>-7.0341899999999997</v>
      </c>
      <c r="Q430" s="41">
        <v>0</v>
      </c>
      <c r="R430" s="41">
        <v>459473.15704881464</v>
      </c>
      <c r="S430" s="41">
        <v>0</v>
      </c>
      <c r="T430" s="41">
        <v>667975.46071520657</v>
      </c>
      <c r="U430" s="41">
        <v>1521388.3015303449</v>
      </c>
      <c r="V430" s="41">
        <v>-840277.59452189982</v>
      </c>
      <c r="W430" s="41">
        <v>1521388.3015303449</v>
      </c>
      <c r="X430" s="41">
        <v>0</v>
      </c>
      <c r="Y430" s="60">
        <v>217379459.22339237</v>
      </c>
      <c r="Z430" s="60">
        <v>216919986.06634355</v>
      </c>
      <c r="AA430" s="60">
        <v>217587961.52705875</v>
      </c>
      <c r="AB430" s="60">
        <v>218441374.36787388</v>
      </c>
      <c r="AC430" s="60">
        <v>216079708.47182164</v>
      </c>
      <c r="AD430" s="60">
        <v>218441374.36787388</v>
      </c>
      <c r="AE430" s="60">
        <v>216919986.06634355</v>
      </c>
      <c r="AF430" s="61">
        <v>1260705172.6603303</v>
      </c>
      <c r="AG430" s="41">
        <v>2</v>
      </c>
    </row>
    <row r="431" spans="1:33" x14ac:dyDescent="0.25">
      <c r="A431" s="4" t="s">
        <v>2204</v>
      </c>
      <c r="B431" s="4" t="s">
        <v>2205</v>
      </c>
      <c r="C431" s="5">
        <v>44743.691666666666</v>
      </c>
      <c r="D431" s="6">
        <v>44743.691666666666</v>
      </c>
      <c r="E431" s="4">
        <v>19.899999999999999</v>
      </c>
      <c r="F431" s="4" t="s">
        <v>21</v>
      </c>
      <c r="G431" s="4" t="s">
        <v>2206</v>
      </c>
      <c r="H431" s="4" t="s">
        <v>2207</v>
      </c>
      <c r="I431" s="7">
        <v>45657</v>
      </c>
      <c r="J431" s="7">
        <v>45657</v>
      </c>
      <c r="K431" s="4" t="s">
        <v>16</v>
      </c>
      <c r="L431" s="4" t="s">
        <v>16</v>
      </c>
      <c r="M431" s="4" t="s">
        <v>2174</v>
      </c>
      <c r="N431" s="4" t="s">
        <v>16</v>
      </c>
      <c r="O431" s="27">
        <v>0</v>
      </c>
      <c r="P431" s="4">
        <v>-0.91053799999999996</v>
      </c>
      <c r="Q431" s="9">
        <v>0</v>
      </c>
      <c r="R431" s="9">
        <v>513690.98958057468</v>
      </c>
      <c r="S431" s="9">
        <v>0</v>
      </c>
      <c r="T431" s="9">
        <v>746796.56507960102</v>
      </c>
      <c r="U431" s="9">
        <v>1700912.1211109255</v>
      </c>
      <c r="V431" s="9">
        <v>-60496.560751389909</v>
      </c>
      <c r="W431" s="9">
        <v>1700912.1211109255</v>
      </c>
      <c r="X431" s="9">
        <v>0</v>
      </c>
      <c r="Y431" s="57">
        <v>217433677.05592412</v>
      </c>
      <c r="Z431" s="57">
        <v>216919986.06634355</v>
      </c>
      <c r="AA431" s="57">
        <v>217666782.63142315</v>
      </c>
      <c r="AB431" s="57">
        <v>218620898.18745446</v>
      </c>
      <c r="AC431" s="57">
        <v>216859489.50559217</v>
      </c>
      <c r="AD431" s="57">
        <v>218620898.18745446</v>
      </c>
      <c r="AE431" s="57">
        <v>216919986.06634355</v>
      </c>
      <c r="AF431" s="58">
        <v>1261887278.3603678</v>
      </c>
      <c r="AG431" s="9">
        <v>1</v>
      </c>
    </row>
    <row r="432" spans="1:33" x14ac:dyDescent="0.25">
      <c r="A432" s="36" t="s">
        <v>2208</v>
      </c>
      <c r="B432" s="36" t="s">
        <v>2205</v>
      </c>
      <c r="C432" s="37">
        <v>44743.691666666666</v>
      </c>
      <c r="D432" s="38">
        <v>44743.691666666666</v>
      </c>
      <c r="E432" s="36">
        <v>19.899999999999999</v>
      </c>
      <c r="F432" s="36" t="s">
        <v>21</v>
      </c>
      <c r="G432" s="36" t="s">
        <v>2209</v>
      </c>
      <c r="H432" s="36" t="s">
        <v>2207</v>
      </c>
      <c r="I432" s="39">
        <v>45657</v>
      </c>
      <c r="J432" s="39">
        <v>45657</v>
      </c>
      <c r="K432" s="36" t="s">
        <v>16</v>
      </c>
      <c r="L432" s="36" t="s">
        <v>16</v>
      </c>
      <c r="M432" s="36" t="s">
        <v>2174</v>
      </c>
      <c r="N432" s="36" t="s">
        <v>16</v>
      </c>
      <c r="O432" s="65">
        <v>0</v>
      </c>
      <c r="P432" s="36">
        <v>0.83133299999999999</v>
      </c>
      <c r="Q432" s="41">
        <v>0</v>
      </c>
      <c r="R432" s="41">
        <v>513690.98958057468</v>
      </c>
      <c r="S432" s="41">
        <v>0</v>
      </c>
      <c r="T432" s="41">
        <v>746796.56507960102</v>
      </c>
      <c r="U432" s="41">
        <v>1700912.1211109255</v>
      </c>
      <c r="V432" s="41">
        <v>55234.144362053215</v>
      </c>
      <c r="W432" s="41">
        <v>1700912.1211109255</v>
      </c>
      <c r="X432" s="41">
        <v>0</v>
      </c>
      <c r="Y432" s="60">
        <v>217433677.05592412</v>
      </c>
      <c r="Z432" s="60">
        <v>216919986.06634355</v>
      </c>
      <c r="AA432" s="60">
        <v>217666782.63142315</v>
      </c>
      <c r="AB432" s="60">
        <v>218620898.18745446</v>
      </c>
      <c r="AC432" s="60">
        <v>216975220.21070561</v>
      </c>
      <c r="AD432" s="60">
        <v>218620898.18745446</v>
      </c>
      <c r="AE432" s="60">
        <v>216919986.06634355</v>
      </c>
      <c r="AF432" s="61">
        <v>1262003009.0654814</v>
      </c>
      <c r="AG432" s="41">
        <v>1</v>
      </c>
    </row>
    <row r="433" spans="1:33" x14ac:dyDescent="0.25">
      <c r="A433" s="4" t="s">
        <v>2200</v>
      </c>
      <c r="B433" s="4" t="s">
        <v>2201</v>
      </c>
      <c r="C433" s="5">
        <v>44732.686111111114</v>
      </c>
      <c r="D433" s="6">
        <v>44732.686111111114</v>
      </c>
      <c r="E433" s="4">
        <v>19.899999999999999</v>
      </c>
      <c r="F433" s="4" t="s">
        <v>21</v>
      </c>
      <c r="G433" s="4" t="s">
        <v>2202</v>
      </c>
      <c r="H433" s="4" t="s">
        <v>2203</v>
      </c>
      <c r="I433" s="7">
        <v>45657</v>
      </c>
      <c r="J433" s="7">
        <v>45657</v>
      </c>
      <c r="K433" s="4" t="s">
        <v>16</v>
      </c>
      <c r="L433" s="4" t="s">
        <v>16</v>
      </c>
      <c r="M433" s="4" t="s">
        <v>2174</v>
      </c>
      <c r="N433" s="4" t="s">
        <v>16</v>
      </c>
      <c r="O433" s="27">
        <v>0</v>
      </c>
      <c r="P433" s="4">
        <v>-1.29369062</v>
      </c>
      <c r="Q433" s="9">
        <v>0</v>
      </c>
      <c r="R433" s="9">
        <v>513690.98958057468</v>
      </c>
      <c r="S433" s="9">
        <v>0</v>
      </c>
      <c r="T433" s="9">
        <v>746796.56507960102</v>
      </c>
      <c r="U433" s="9">
        <v>1700912.1211109255</v>
      </c>
      <c r="V433" s="9">
        <v>-85953.395889389853</v>
      </c>
      <c r="W433" s="9">
        <v>1700912.1211109255</v>
      </c>
      <c r="X433" s="9">
        <v>0</v>
      </c>
      <c r="Y433" s="57">
        <v>217433677.05592412</v>
      </c>
      <c r="Z433" s="57">
        <v>216919986.06634355</v>
      </c>
      <c r="AA433" s="57">
        <v>217666782.63142315</v>
      </c>
      <c r="AB433" s="57">
        <v>218620898.18745446</v>
      </c>
      <c r="AC433" s="57">
        <v>216834032.67045414</v>
      </c>
      <c r="AD433" s="57">
        <v>218620898.18745446</v>
      </c>
      <c r="AE433" s="57">
        <v>216919986.06634355</v>
      </c>
      <c r="AF433" s="58">
        <v>1261861821.5252297</v>
      </c>
      <c r="AG433" s="9">
        <v>1</v>
      </c>
    </row>
    <row r="434" spans="1:33" x14ac:dyDescent="0.25">
      <c r="A434" s="36" t="s">
        <v>2354</v>
      </c>
      <c r="B434" s="36" t="s">
        <v>2355</v>
      </c>
      <c r="C434" s="37">
        <v>44774.434027777781</v>
      </c>
      <c r="D434" s="38">
        <v>44774.434027777781</v>
      </c>
      <c r="E434" s="36">
        <v>9.9</v>
      </c>
      <c r="F434" s="36" t="s">
        <v>21</v>
      </c>
      <c r="G434" s="36" t="s">
        <v>2236</v>
      </c>
      <c r="H434" s="36" t="s">
        <v>2356</v>
      </c>
      <c r="I434" s="39">
        <v>45657</v>
      </c>
      <c r="J434" s="39">
        <v>45657</v>
      </c>
      <c r="K434" s="36" t="s">
        <v>16</v>
      </c>
      <c r="L434" s="36" t="s">
        <v>16</v>
      </c>
      <c r="M434" s="36" t="s">
        <v>2174</v>
      </c>
      <c r="N434" s="36" t="s">
        <v>16</v>
      </c>
      <c r="O434" s="65">
        <v>0</v>
      </c>
      <c r="P434" s="36">
        <v>-1.73</v>
      </c>
      <c r="Q434" s="41">
        <v>0</v>
      </c>
      <c r="R434" s="41">
        <v>513690.98958057474</v>
      </c>
      <c r="S434" s="41">
        <v>0</v>
      </c>
      <c r="T434" s="41">
        <v>746796.56507960113</v>
      </c>
      <c r="U434" s="41">
        <v>1700912.1211109257</v>
      </c>
      <c r="V434" s="41">
        <v>-231045.01110555552</v>
      </c>
      <c r="W434" s="41">
        <v>1700912.1211109257</v>
      </c>
      <c r="X434" s="41">
        <v>0</v>
      </c>
      <c r="Y434" s="60">
        <v>217433677.05592412</v>
      </c>
      <c r="Z434" s="60">
        <v>216919986.06634355</v>
      </c>
      <c r="AA434" s="60">
        <v>217666782.63142315</v>
      </c>
      <c r="AB434" s="60">
        <v>218620898.18745446</v>
      </c>
      <c r="AC434" s="60">
        <v>216688941.05523798</v>
      </c>
      <c r="AD434" s="60">
        <v>218620898.18745446</v>
      </c>
      <c r="AE434" s="60">
        <v>216919986.06634355</v>
      </c>
      <c r="AF434" s="61">
        <v>1261716729.9100137</v>
      </c>
      <c r="AG434" s="41">
        <v>1</v>
      </c>
    </row>
    <row r="435" spans="1:33" x14ac:dyDescent="0.25">
      <c r="A435" s="4" t="s">
        <v>2357</v>
      </c>
      <c r="B435" s="4" t="s">
        <v>2355</v>
      </c>
      <c r="C435" s="5">
        <v>44774.434027777781</v>
      </c>
      <c r="D435" s="6">
        <v>44774.434027777781</v>
      </c>
      <c r="E435" s="4">
        <v>9.9</v>
      </c>
      <c r="F435" s="4" t="s">
        <v>21</v>
      </c>
      <c r="G435" s="4" t="s">
        <v>2243</v>
      </c>
      <c r="H435" s="4" t="s">
        <v>2356</v>
      </c>
      <c r="I435" s="7">
        <v>45657</v>
      </c>
      <c r="J435" s="7">
        <v>45657</v>
      </c>
      <c r="K435" s="4" t="s">
        <v>16</v>
      </c>
      <c r="L435" s="4" t="s">
        <v>16</v>
      </c>
      <c r="M435" s="4" t="s">
        <v>2174</v>
      </c>
      <c r="N435" s="4" t="s">
        <v>16</v>
      </c>
      <c r="O435" s="27">
        <v>0</v>
      </c>
      <c r="P435" s="4">
        <v>-1.63</v>
      </c>
      <c r="Q435" s="9">
        <v>0</v>
      </c>
      <c r="R435" s="9">
        <v>513690.98958057474</v>
      </c>
      <c r="S435" s="9">
        <v>0</v>
      </c>
      <c r="T435" s="9">
        <v>746796.56507960113</v>
      </c>
      <c r="U435" s="9">
        <v>1700912.1211109257</v>
      </c>
      <c r="V435" s="9">
        <v>-217689.80815147713</v>
      </c>
      <c r="W435" s="9">
        <v>1700912.1211109257</v>
      </c>
      <c r="X435" s="9">
        <v>0</v>
      </c>
      <c r="Y435" s="57">
        <v>217433677.05592412</v>
      </c>
      <c r="Z435" s="57">
        <v>216919986.06634355</v>
      </c>
      <c r="AA435" s="57">
        <v>217666782.63142315</v>
      </c>
      <c r="AB435" s="57">
        <v>218620898.18745446</v>
      </c>
      <c r="AC435" s="57">
        <v>216702296.25819206</v>
      </c>
      <c r="AD435" s="57">
        <v>218620898.18745446</v>
      </c>
      <c r="AE435" s="57">
        <v>216919986.06634355</v>
      </c>
      <c r="AF435" s="58">
        <v>1261730085.1129677</v>
      </c>
      <c r="AG435" s="9">
        <v>1</v>
      </c>
    </row>
    <row r="436" spans="1:33" x14ac:dyDescent="0.25">
      <c r="A436" s="36" t="s">
        <v>2287</v>
      </c>
      <c r="B436" s="36" t="s">
        <v>2288</v>
      </c>
      <c r="C436" s="37">
        <v>44758</v>
      </c>
      <c r="D436" s="38">
        <v>44758</v>
      </c>
      <c r="E436" s="36">
        <v>9.9</v>
      </c>
      <c r="F436" s="36" t="s">
        <v>21</v>
      </c>
      <c r="G436" s="36" t="s">
        <v>2236</v>
      </c>
      <c r="H436" s="36" t="s">
        <v>2289</v>
      </c>
      <c r="I436" s="39">
        <v>45657</v>
      </c>
      <c r="J436" s="39">
        <v>45657</v>
      </c>
      <c r="K436" s="36" t="s">
        <v>16</v>
      </c>
      <c r="L436" s="36" t="s">
        <v>16</v>
      </c>
      <c r="M436" s="36" t="s">
        <v>2174</v>
      </c>
      <c r="N436" s="36" t="s">
        <v>16</v>
      </c>
      <c r="O436" s="65">
        <v>0</v>
      </c>
      <c r="P436" s="36">
        <v>-1.73</v>
      </c>
      <c r="Q436" s="41">
        <v>0</v>
      </c>
      <c r="R436" s="41">
        <v>513690.98958057474</v>
      </c>
      <c r="S436" s="41">
        <v>0</v>
      </c>
      <c r="T436" s="41">
        <v>746796.56507960113</v>
      </c>
      <c r="U436" s="41">
        <v>1700912.1211109257</v>
      </c>
      <c r="V436" s="41">
        <v>-231045.01110555552</v>
      </c>
      <c r="W436" s="41">
        <v>1700912.1211109257</v>
      </c>
      <c r="X436" s="41">
        <v>0</v>
      </c>
      <c r="Y436" s="60">
        <v>217433677.05592412</v>
      </c>
      <c r="Z436" s="60">
        <v>216919986.06634355</v>
      </c>
      <c r="AA436" s="60">
        <v>217666782.63142315</v>
      </c>
      <c r="AB436" s="60">
        <v>218620898.18745446</v>
      </c>
      <c r="AC436" s="60">
        <v>216688941.05523798</v>
      </c>
      <c r="AD436" s="60">
        <v>218620898.18745446</v>
      </c>
      <c r="AE436" s="60">
        <v>216919986.06634355</v>
      </c>
      <c r="AF436" s="61">
        <v>1261716729.9100137</v>
      </c>
      <c r="AG436" s="41">
        <v>1</v>
      </c>
    </row>
    <row r="437" spans="1:33" x14ac:dyDescent="0.25">
      <c r="A437" s="4" t="s">
        <v>2290</v>
      </c>
      <c r="B437" s="4" t="s">
        <v>2288</v>
      </c>
      <c r="C437" s="5">
        <v>44758</v>
      </c>
      <c r="D437" s="6">
        <v>44758</v>
      </c>
      <c r="E437" s="4">
        <v>9.9</v>
      </c>
      <c r="F437" s="4" t="s">
        <v>21</v>
      </c>
      <c r="G437" s="4" t="s">
        <v>2243</v>
      </c>
      <c r="H437" s="4" t="s">
        <v>2289</v>
      </c>
      <c r="I437" s="7">
        <v>45657</v>
      </c>
      <c r="J437" s="7">
        <v>45657</v>
      </c>
      <c r="K437" s="4" t="s">
        <v>16</v>
      </c>
      <c r="L437" s="4" t="s">
        <v>16</v>
      </c>
      <c r="M437" s="4" t="s">
        <v>2174</v>
      </c>
      <c r="N437" s="4" t="s">
        <v>16</v>
      </c>
      <c r="O437" s="27">
        <v>0</v>
      </c>
      <c r="P437" s="4">
        <v>-1.63</v>
      </c>
      <c r="Q437" s="9">
        <v>0</v>
      </c>
      <c r="R437" s="9">
        <v>513690.98958057474</v>
      </c>
      <c r="S437" s="9">
        <v>0</v>
      </c>
      <c r="T437" s="9">
        <v>746796.56507960113</v>
      </c>
      <c r="U437" s="9">
        <v>1700912.1211109257</v>
      </c>
      <c r="V437" s="9">
        <v>-217689.80815147713</v>
      </c>
      <c r="W437" s="9">
        <v>1700912.1211109257</v>
      </c>
      <c r="X437" s="9">
        <v>0</v>
      </c>
      <c r="Y437" s="57">
        <v>217433677.05592412</v>
      </c>
      <c r="Z437" s="57">
        <v>216919986.06634355</v>
      </c>
      <c r="AA437" s="57">
        <v>217666782.63142315</v>
      </c>
      <c r="AB437" s="57">
        <v>218620898.18745446</v>
      </c>
      <c r="AC437" s="57">
        <v>216702296.25819206</v>
      </c>
      <c r="AD437" s="57">
        <v>218620898.18745446</v>
      </c>
      <c r="AE437" s="57">
        <v>216919986.06634355</v>
      </c>
      <c r="AF437" s="58">
        <v>1261730085.1129677</v>
      </c>
      <c r="AG437" s="9">
        <v>1</v>
      </c>
    </row>
    <row r="438" spans="1:33" x14ac:dyDescent="0.25">
      <c r="A438" s="36" t="s">
        <v>2264</v>
      </c>
      <c r="B438" s="36" t="s">
        <v>2265</v>
      </c>
      <c r="C438" s="37">
        <v>44757</v>
      </c>
      <c r="D438" s="38">
        <v>44757</v>
      </c>
      <c r="E438" s="36">
        <v>9.9</v>
      </c>
      <c r="F438" s="36" t="s">
        <v>21</v>
      </c>
      <c r="G438" s="36" t="s">
        <v>2226</v>
      </c>
      <c r="H438" s="36" t="s">
        <v>2266</v>
      </c>
      <c r="I438" s="39">
        <v>45657</v>
      </c>
      <c r="J438" s="39">
        <v>45657</v>
      </c>
      <c r="K438" s="36" t="s">
        <v>16</v>
      </c>
      <c r="L438" s="36" t="s">
        <v>16</v>
      </c>
      <c r="M438" s="36" t="s">
        <v>2174</v>
      </c>
      <c r="N438" s="36" t="s">
        <v>16</v>
      </c>
      <c r="O438" s="65">
        <v>0</v>
      </c>
      <c r="P438" s="36">
        <v>4.1172E-2</v>
      </c>
      <c r="Q438" s="41">
        <v>0</v>
      </c>
      <c r="R438" s="41">
        <v>513690.98958057474</v>
      </c>
      <c r="S438" s="41">
        <v>0</v>
      </c>
      <c r="T438" s="41">
        <v>746796.56507960113</v>
      </c>
      <c r="U438" s="41">
        <v>1700912.1211109257</v>
      </c>
      <c r="V438" s="41">
        <v>5498.6041602531386</v>
      </c>
      <c r="W438" s="41">
        <v>1700912.1211109257</v>
      </c>
      <c r="X438" s="41">
        <v>0</v>
      </c>
      <c r="Y438" s="60">
        <v>217433677.05592412</v>
      </c>
      <c r="Z438" s="60">
        <v>216919986.06634355</v>
      </c>
      <c r="AA438" s="60">
        <v>217666782.63142315</v>
      </c>
      <c r="AB438" s="60">
        <v>218620898.18745446</v>
      </c>
      <c r="AC438" s="60">
        <v>216925484.6705038</v>
      </c>
      <c r="AD438" s="60">
        <v>218620898.18745446</v>
      </c>
      <c r="AE438" s="60">
        <v>216919986.06634355</v>
      </c>
      <c r="AF438" s="61">
        <v>1261953273.5252795</v>
      </c>
      <c r="AG438" s="41">
        <v>1</v>
      </c>
    </row>
    <row r="439" spans="1:33" x14ac:dyDescent="0.25">
      <c r="A439" s="4" t="s">
        <v>2435</v>
      </c>
      <c r="B439" s="4" t="s">
        <v>2436</v>
      </c>
      <c r="C439" s="5">
        <v>44797.604861111111</v>
      </c>
      <c r="D439" s="6">
        <v>44797.604861111111</v>
      </c>
      <c r="E439" s="4">
        <v>9.9</v>
      </c>
      <c r="F439" s="4" t="s">
        <v>21</v>
      </c>
      <c r="G439" s="4" t="s">
        <v>2429</v>
      </c>
      <c r="H439" s="4" t="s">
        <v>2437</v>
      </c>
      <c r="I439" s="7">
        <v>46022</v>
      </c>
      <c r="J439" s="7">
        <v>46022</v>
      </c>
      <c r="K439" s="4" t="s">
        <v>16</v>
      </c>
      <c r="L439" s="4" t="s">
        <v>16</v>
      </c>
      <c r="M439" s="4" t="s">
        <v>2174</v>
      </c>
      <c r="N439" s="4" t="s">
        <v>16</v>
      </c>
      <c r="O439" s="27">
        <v>0</v>
      </c>
      <c r="P439" s="4">
        <v>-2.77</v>
      </c>
      <c r="Q439" s="9">
        <v>0</v>
      </c>
      <c r="R439" s="9">
        <v>459473.15704881464</v>
      </c>
      <c r="S439" s="9">
        <v>0</v>
      </c>
      <c r="T439" s="9">
        <v>667975.46071520657</v>
      </c>
      <c r="U439" s="9">
        <v>1521388.3015303449</v>
      </c>
      <c r="V439" s="9">
        <v>-330893.66889800568</v>
      </c>
      <c r="W439" s="9">
        <v>1521388.3015303449</v>
      </c>
      <c r="X439" s="9">
        <v>0</v>
      </c>
      <c r="Y439" s="57">
        <v>217379459.22339237</v>
      </c>
      <c r="Z439" s="57">
        <v>216919986.06634355</v>
      </c>
      <c r="AA439" s="57">
        <v>217587961.52705875</v>
      </c>
      <c r="AB439" s="57">
        <v>218441374.36787388</v>
      </c>
      <c r="AC439" s="57">
        <v>216589092.39744553</v>
      </c>
      <c r="AD439" s="57">
        <v>218441374.36787388</v>
      </c>
      <c r="AE439" s="57">
        <v>216919986.06634355</v>
      </c>
      <c r="AF439" s="58">
        <v>1261214556.5859542</v>
      </c>
      <c r="AG439" s="9">
        <v>2</v>
      </c>
    </row>
    <row r="440" spans="1:33" x14ac:dyDescent="0.25">
      <c r="A440" s="36" t="s">
        <v>2438</v>
      </c>
      <c r="B440" s="36" t="s">
        <v>2436</v>
      </c>
      <c r="C440" s="37">
        <v>44797.604861111111</v>
      </c>
      <c r="D440" s="38">
        <v>44797.604861111111</v>
      </c>
      <c r="E440" s="36">
        <v>9.9</v>
      </c>
      <c r="F440" s="36" t="s">
        <v>21</v>
      </c>
      <c r="G440" s="36" t="s">
        <v>2183</v>
      </c>
      <c r="H440" s="36" t="s">
        <v>2437</v>
      </c>
      <c r="I440" s="39">
        <v>46022</v>
      </c>
      <c r="J440" s="39">
        <v>46022</v>
      </c>
      <c r="K440" s="36" t="s">
        <v>16</v>
      </c>
      <c r="L440" s="36" t="s">
        <v>16</v>
      </c>
      <c r="M440" s="36" t="s">
        <v>2174</v>
      </c>
      <c r="N440" s="36" t="s">
        <v>16</v>
      </c>
      <c r="O440" s="65">
        <v>0</v>
      </c>
      <c r="P440" s="36">
        <v>-2.2999999999999998</v>
      </c>
      <c r="Q440" s="41">
        <v>0</v>
      </c>
      <c r="R440" s="41">
        <v>459473.15704881464</v>
      </c>
      <c r="S440" s="41">
        <v>0</v>
      </c>
      <c r="T440" s="41">
        <v>667975.46071520657</v>
      </c>
      <c r="U440" s="41">
        <v>1521388.3015303449</v>
      </c>
      <c r="V440" s="41">
        <v>-274749.25576368696</v>
      </c>
      <c r="W440" s="41">
        <v>1521388.3015303449</v>
      </c>
      <c r="X440" s="41">
        <v>0</v>
      </c>
      <c r="Y440" s="60">
        <v>217379459.22339237</v>
      </c>
      <c r="Z440" s="60">
        <v>216919986.06634355</v>
      </c>
      <c r="AA440" s="60">
        <v>217587961.52705875</v>
      </c>
      <c r="AB440" s="60">
        <v>218441374.36787388</v>
      </c>
      <c r="AC440" s="60">
        <v>216645236.81057987</v>
      </c>
      <c r="AD440" s="60">
        <v>218441374.36787388</v>
      </c>
      <c r="AE440" s="60">
        <v>216919986.06634355</v>
      </c>
      <c r="AF440" s="61">
        <v>1261270700.9990885</v>
      </c>
      <c r="AG440" s="41">
        <v>2</v>
      </c>
    </row>
    <row r="441" spans="1:33" x14ac:dyDescent="0.25">
      <c r="A441" s="4" t="s">
        <v>2427</v>
      </c>
      <c r="B441" s="4" t="s">
        <v>2428</v>
      </c>
      <c r="C441" s="5">
        <v>44793.369444444441</v>
      </c>
      <c r="D441" s="6">
        <v>44793.369444444441</v>
      </c>
      <c r="E441" s="4">
        <v>9.9</v>
      </c>
      <c r="F441" s="4" t="s">
        <v>21</v>
      </c>
      <c r="G441" s="4" t="s">
        <v>2429</v>
      </c>
      <c r="H441" s="4" t="s">
        <v>2430</v>
      </c>
      <c r="I441" s="7">
        <v>45657</v>
      </c>
      <c r="J441" s="7">
        <v>45657</v>
      </c>
      <c r="K441" s="4" t="s">
        <v>16</v>
      </c>
      <c r="L441" s="4" t="s">
        <v>16</v>
      </c>
      <c r="M441" s="4" t="s">
        <v>2174</v>
      </c>
      <c r="N441" s="4" t="s">
        <v>16</v>
      </c>
      <c r="O441" s="27">
        <v>0</v>
      </c>
      <c r="P441" s="4">
        <v>-3.5305800000000001</v>
      </c>
      <c r="Q441" s="9">
        <v>0</v>
      </c>
      <c r="R441" s="9">
        <v>513690.98958057474</v>
      </c>
      <c r="S441" s="9">
        <v>0</v>
      </c>
      <c r="T441" s="9">
        <v>746796.56507960113</v>
      </c>
      <c r="U441" s="9">
        <v>1700912.1211109257</v>
      </c>
      <c r="V441" s="9">
        <v>-471516.12445609929</v>
      </c>
      <c r="W441" s="9">
        <v>1700912.1211109257</v>
      </c>
      <c r="X441" s="9">
        <v>0</v>
      </c>
      <c r="Y441" s="57">
        <v>217433677.05592412</v>
      </c>
      <c r="Z441" s="57">
        <v>216919986.06634355</v>
      </c>
      <c r="AA441" s="57">
        <v>217666782.63142315</v>
      </c>
      <c r="AB441" s="57">
        <v>218620898.18745446</v>
      </c>
      <c r="AC441" s="57">
        <v>216448469.94188744</v>
      </c>
      <c r="AD441" s="57">
        <v>218620898.18745446</v>
      </c>
      <c r="AE441" s="57">
        <v>216919986.06634355</v>
      </c>
      <c r="AF441" s="58">
        <v>1261476258.796663</v>
      </c>
      <c r="AG441" s="9">
        <v>1</v>
      </c>
    </row>
    <row r="442" spans="1:33" x14ac:dyDescent="0.25">
      <c r="A442" s="36" t="s">
        <v>2431</v>
      </c>
      <c r="B442" s="36" t="s">
        <v>2428</v>
      </c>
      <c r="C442" s="37">
        <v>44793.369444444441</v>
      </c>
      <c r="D442" s="38">
        <v>44793.369444444441</v>
      </c>
      <c r="E442" s="36">
        <v>9.9</v>
      </c>
      <c r="F442" s="36" t="s">
        <v>21</v>
      </c>
      <c r="G442" s="36" t="s">
        <v>2183</v>
      </c>
      <c r="H442" s="36" t="s">
        <v>2430</v>
      </c>
      <c r="I442" s="39">
        <v>45657</v>
      </c>
      <c r="J442" s="39">
        <v>45657</v>
      </c>
      <c r="K442" s="36" t="s">
        <v>16</v>
      </c>
      <c r="L442" s="36" t="s">
        <v>16</v>
      </c>
      <c r="M442" s="36" t="s">
        <v>2174</v>
      </c>
      <c r="N442" s="36" t="s">
        <v>16</v>
      </c>
      <c r="O442" s="65">
        <v>0</v>
      </c>
      <c r="P442" s="36">
        <v>-3.9717899999999999</v>
      </c>
      <c r="Q442" s="41">
        <v>0</v>
      </c>
      <c r="R442" s="41">
        <v>513690.98958057474</v>
      </c>
      <c r="S442" s="41">
        <v>0</v>
      </c>
      <c r="T442" s="41">
        <v>746796.56507960113</v>
      </c>
      <c r="U442" s="41">
        <v>1700912.1211109257</v>
      </c>
      <c r="V442" s="41">
        <v>-530440.61540978844</v>
      </c>
      <c r="W442" s="41">
        <v>1700912.1211109257</v>
      </c>
      <c r="X442" s="41">
        <v>0</v>
      </c>
      <c r="Y442" s="60">
        <v>217433677.05592412</v>
      </c>
      <c r="Z442" s="60">
        <v>216919986.06634355</v>
      </c>
      <c r="AA442" s="60">
        <v>217666782.63142315</v>
      </c>
      <c r="AB442" s="60">
        <v>218620898.18745446</v>
      </c>
      <c r="AC442" s="60">
        <v>216389545.45093375</v>
      </c>
      <c r="AD442" s="60">
        <v>218620898.18745446</v>
      </c>
      <c r="AE442" s="60">
        <v>216919986.06634355</v>
      </c>
      <c r="AF442" s="61">
        <v>1261417334.3057094</v>
      </c>
      <c r="AG442" s="41">
        <v>1</v>
      </c>
    </row>
    <row r="443" spans="1:33" x14ac:dyDescent="0.25">
      <c r="A443" s="4" t="s">
        <v>2439</v>
      </c>
      <c r="B443" s="4" t="s">
        <v>2440</v>
      </c>
      <c r="C443" s="5">
        <v>44797.613194444442</v>
      </c>
      <c r="D443" s="6">
        <v>44797.613194444442</v>
      </c>
      <c r="E443" s="4">
        <v>9.9</v>
      </c>
      <c r="F443" s="4" t="s">
        <v>21</v>
      </c>
      <c r="G443" s="4" t="s">
        <v>2429</v>
      </c>
      <c r="H443" s="4" t="s">
        <v>2441</v>
      </c>
      <c r="I443" s="7">
        <v>46022</v>
      </c>
      <c r="J443" s="7">
        <v>46022</v>
      </c>
      <c r="K443" s="4" t="s">
        <v>16</v>
      </c>
      <c r="L443" s="4" t="s">
        <v>16</v>
      </c>
      <c r="M443" s="4" t="s">
        <v>2174</v>
      </c>
      <c r="N443" s="4" t="s">
        <v>16</v>
      </c>
      <c r="O443" s="27">
        <v>0</v>
      </c>
      <c r="P443" s="4">
        <v>-2.77</v>
      </c>
      <c r="Q443" s="9">
        <v>0</v>
      </c>
      <c r="R443" s="9">
        <v>459473.15704881464</v>
      </c>
      <c r="S443" s="9">
        <v>0</v>
      </c>
      <c r="T443" s="9">
        <v>667975.46071520657</v>
      </c>
      <c r="U443" s="9">
        <v>1521388.3015303449</v>
      </c>
      <c r="V443" s="9">
        <v>-330893.66889800568</v>
      </c>
      <c r="W443" s="9">
        <v>1521388.3015303449</v>
      </c>
      <c r="X443" s="9">
        <v>0</v>
      </c>
      <c r="Y443" s="57">
        <v>217379459.22339237</v>
      </c>
      <c r="Z443" s="57">
        <v>216919986.06634355</v>
      </c>
      <c r="AA443" s="57">
        <v>217587961.52705875</v>
      </c>
      <c r="AB443" s="57">
        <v>218441374.36787388</v>
      </c>
      <c r="AC443" s="57">
        <v>216589092.39744553</v>
      </c>
      <c r="AD443" s="57">
        <v>218441374.36787388</v>
      </c>
      <c r="AE443" s="57">
        <v>216919986.06634355</v>
      </c>
      <c r="AF443" s="58">
        <v>1261214556.5859542</v>
      </c>
      <c r="AG443" s="9">
        <v>2</v>
      </c>
    </row>
    <row r="444" spans="1:33" x14ac:dyDescent="0.25">
      <c r="A444" s="36" t="s">
        <v>2442</v>
      </c>
      <c r="B444" s="36" t="s">
        <v>2440</v>
      </c>
      <c r="C444" s="37">
        <v>44797.613194444442</v>
      </c>
      <c r="D444" s="38">
        <v>44797.613194444442</v>
      </c>
      <c r="E444" s="36">
        <v>9.9</v>
      </c>
      <c r="F444" s="36" t="s">
        <v>21</v>
      </c>
      <c r="G444" s="36" t="s">
        <v>2183</v>
      </c>
      <c r="H444" s="36" t="s">
        <v>2441</v>
      </c>
      <c r="I444" s="39">
        <v>46022</v>
      </c>
      <c r="J444" s="39">
        <v>46022</v>
      </c>
      <c r="K444" s="36" t="s">
        <v>16</v>
      </c>
      <c r="L444" s="36" t="s">
        <v>16</v>
      </c>
      <c r="M444" s="36" t="s">
        <v>2174</v>
      </c>
      <c r="N444" s="36" t="s">
        <v>16</v>
      </c>
      <c r="O444" s="65">
        <v>0</v>
      </c>
      <c r="P444" s="36">
        <v>-2.2999999999999998</v>
      </c>
      <c r="Q444" s="41">
        <v>0</v>
      </c>
      <c r="R444" s="41">
        <v>459473.15704881464</v>
      </c>
      <c r="S444" s="41">
        <v>0</v>
      </c>
      <c r="T444" s="41">
        <v>667975.46071520657</v>
      </c>
      <c r="U444" s="41">
        <v>1521388.3015303449</v>
      </c>
      <c r="V444" s="41">
        <v>-274749.25576368696</v>
      </c>
      <c r="W444" s="41">
        <v>1521388.3015303449</v>
      </c>
      <c r="X444" s="41">
        <v>0</v>
      </c>
      <c r="Y444" s="60">
        <v>217379459.22339237</v>
      </c>
      <c r="Z444" s="60">
        <v>216919986.06634355</v>
      </c>
      <c r="AA444" s="60">
        <v>217587961.52705875</v>
      </c>
      <c r="AB444" s="60">
        <v>218441374.36787388</v>
      </c>
      <c r="AC444" s="60">
        <v>216645236.81057987</v>
      </c>
      <c r="AD444" s="60">
        <v>218441374.36787388</v>
      </c>
      <c r="AE444" s="60">
        <v>216919986.06634355</v>
      </c>
      <c r="AF444" s="61">
        <v>1261270700.9990885</v>
      </c>
      <c r="AG444" s="41">
        <v>2</v>
      </c>
    </row>
    <row r="445" spans="1:33" x14ac:dyDescent="0.25">
      <c r="A445" s="4" t="s">
        <v>2386</v>
      </c>
      <c r="B445" s="4" t="s">
        <v>2387</v>
      </c>
      <c r="C445" s="5">
        <v>44778.750694444447</v>
      </c>
      <c r="D445" s="6">
        <v>44778.750694444447</v>
      </c>
      <c r="E445" s="4">
        <v>9.9</v>
      </c>
      <c r="F445" s="4" t="s">
        <v>21</v>
      </c>
      <c r="G445" s="4" t="s">
        <v>2253</v>
      </c>
      <c r="H445" s="4" t="s">
        <v>2388</v>
      </c>
      <c r="I445" s="7">
        <v>46022</v>
      </c>
      <c r="J445" s="7">
        <v>46022</v>
      </c>
      <c r="K445" s="4" t="s">
        <v>16</v>
      </c>
      <c r="L445" s="4" t="s">
        <v>16</v>
      </c>
      <c r="M445" s="4" t="s">
        <v>2174</v>
      </c>
      <c r="N445" s="4" t="s">
        <v>16</v>
      </c>
      <c r="O445" s="27">
        <v>0</v>
      </c>
      <c r="P445" s="4">
        <v>0.73199999999999998</v>
      </c>
      <c r="Q445" s="9">
        <v>0</v>
      </c>
      <c r="R445" s="9">
        <v>459473.15704881464</v>
      </c>
      <c r="S445" s="9">
        <v>0</v>
      </c>
      <c r="T445" s="9">
        <v>667975.46071520657</v>
      </c>
      <c r="U445" s="9">
        <v>1521388.3015303449</v>
      </c>
      <c r="V445" s="9">
        <v>87441.937051747358</v>
      </c>
      <c r="W445" s="9">
        <v>1521388.3015303449</v>
      </c>
      <c r="X445" s="9">
        <v>0</v>
      </c>
      <c r="Y445" s="57">
        <v>217379459.22339237</v>
      </c>
      <c r="Z445" s="57">
        <v>216919986.06634355</v>
      </c>
      <c r="AA445" s="57">
        <v>217587961.52705875</v>
      </c>
      <c r="AB445" s="57">
        <v>218441374.36787388</v>
      </c>
      <c r="AC445" s="57">
        <v>217007428.00339529</v>
      </c>
      <c r="AD445" s="57">
        <v>218441374.36787388</v>
      </c>
      <c r="AE445" s="57">
        <v>216919986.06634355</v>
      </c>
      <c r="AF445" s="58">
        <v>1261632892.1919038</v>
      </c>
      <c r="AG445" s="9">
        <v>2</v>
      </c>
    </row>
    <row r="446" spans="1:33" x14ac:dyDescent="0.25">
      <c r="A446" s="36" t="s">
        <v>2194</v>
      </c>
      <c r="B446" s="36" t="s">
        <v>2195</v>
      </c>
      <c r="C446" s="37">
        <v>44718</v>
      </c>
      <c r="D446" s="38">
        <v>44718</v>
      </c>
      <c r="E446" s="36">
        <v>9.9</v>
      </c>
      <c r="F446" s="36" t="s">
        <v>21</v>
      </c>
      <c r="G446" s="36" t="s">
        <v>2196</v>
      </c>
      <c r="H446" s="36" t="s">
        <v>2197</v>
      </c>
      <c r="I446" s="39">
        <v>45869</v>
      </c>
      <c r="J446" s="39">
        <v>45869</v>
      </c>
      <c r="K446" s="36" t="s">
        <v>16</v>
      </c>
      <c r="L446" s="36" t="s">
        <v>16</v>
      </c>
      <c r="M446" s="36" t="s">
        <v>2174</v>
      </c>
      <c r="N446" s="36" t="s">
        <v>16</v>
      </c>
      <c r="O446" s="65">
        <v>0</v>
      </c>
      <c r="P446" s="36">
        <v>-5.2598200000000004</v>
      </c>
      <c r="Q446" s="41">
        <v>0</v>
      </c>
      <c r="R446" s="41">
        <v>459473.15704881464</v>
      </c>
      <c r="S446" s="41">
        <v>0</v>
      </c>
      <c r="T446" s="41">
        <v>667975.46071520657</v>
      </c>
      <c r="U446" s="41">
        <v>1521388.3015303449</v>
      </c>
      <c r="V446" s="41">
        <v>-628318.10019606806</v>
      </c>
      <c r="W446" s="41">
        <v>1521388.3015303449</v>
      </c>
      <c r="X446" s="41">
        <v>0</v>
      </c>
      <c r="Y446" s="60">
        <v>217379459.22339237</v>
      </c>
      <c r="Z446" s="60">
        <v>216919986.06634355</v>
      </c>
      <c r="AA446" s="60">
        <v>217587961.52705875</v>
      </c>
      <c r="AB446" s="60">
        <v>218441374.36787388</v>
      </c>
      <c r="AC446" s="60">
        <v>216291667.96614748</v>
      </c>
      <c r="AD446" s="60">
        <v>218441374.36787388</v>
      </c>
      <c r="AE446" s="60">
        <v>216919986.06634355</v>
      </c>
      <c r="AF446" s="61">
        <v>1260917132.1546562</v>
      </c>
      <c r="AG446" s="41">
        <v>2</v>
      </c>
    </row>
    <row r="447" spans="1:33" x14ac:dyDescent="0.25">
      <c r="A447" s="4" t="s">
        <v>2198</v>
      </c>
      <c r="B447" s="4" t="s">
        <v>2195</v>
      </c>
      <c r="C447" s="5">
        <v>44718</v>
      </c>
      <c r="D447" s="6">
        <v>44718</v>
      </c>
      <c r="E447" s="4">
        <v>9.9</v>
      </c>
      <c r="F447" s="4" t="s">
        <v>21</v>
      </c>
      <c r="G447" s="4" t="s">
        <v>2199</v>
      </c>
      <c r="H447" s="4" t="s">
        <v>2197</v>
      </c>
      <c r="I447" s="7">
        <v>45869</v>
      </c>
      <c r="J447" s="7">
        <v>45869</v>
      </c>
      <c r="K447" s="4" t="s">
        <v>16</v>
      </c>
      <c r="L447" s="4" t="s">
        <v>18</v>
      </c>
      <c r="M447" s="4" t="s">
        <v>2174</v>
      </c>
      <c r="N447" s="4" t="s">
        <v>16</v>
      </c>
      <c r="O447" s="27">
        <v>0</v>
      </c>
      <c r="P447" s="4">
        <v>-4.9092200000000004</v>
      </c>
      <c r="Q447" s="9">
        <v>0</v>
      </c>
      <c r="R447" s="9">
        <v>459473.15704881464</v>
      </c>
      <c r="S447" s="9">
        <v>0</v>
      </c>
      <c r="T447" s="9">
        <v>667975.46071520657</v>
      </c>
      <c r="U447" s="9">
        <v>1521388.3015303449</v>
      </c>
      <c r="V447" s="9">
        <v>-586436.75712182955</v>
      </c>
      <c r="W447" s="9">
        <v>1521388.3015303449</v>
      </c>
      <c r="X447" s="9">
        <v>0</v>
      </c>
      <c r="Y447" s="57">
        <v>217379459.22339237</v>
      </c>
      <c r="Z447" s="57">
        <v>216919986.06634355</v>
      </c>
      <c r="AA447" s="57">
        <v>217587961.52705875</v>
      </c>
      <c r="AB447" s="57">
        <v>218441374.36787388</v>
      </c>
      <c r="AC447" s="57">
        <v>216333549.30922171</v>
      </c>
      <c r="AD447" s="57">
        <v>218441374.36787388</v>
      </c>
      <c r="AE447" s="57">
        <v>216919986.06634355</v>
      </c>
      <c r="AF447" s="58">
        <v>1260959013.4977303</v>
      </c>
      <c r="AG447" s="9">
        <v>2</v>
      </c>
    </row>
    <row r="448" spans="1:33" x14ac:dyDescent="0.25">
      <c r="A448" s="36" t="s">
        <v>2254</v>
      </c>
      <c r="B448" s="36" t="s">
        <v>2255</v>
      </c>
      <c r="C448" s="37">
        <v>44757</v>
      </c>
      <c r="D448" s="38">
        <v>44757</v>
      </c>
      <c r="E448" s="36">
        <v>9.9</v>
      </c>
      <c r="F448" s="36" t="s">
        <v>21</v>
      </c>
      <c r="G448" s="36" t="s">
        <v>2256</v>
      </c>
      <c r="H448" s="36" t="s">
        <v>2257</v>
      </c>
      <c r="I448" s="39">
        <v>45657</v>
      </c>
      <c r="J448" s="39">
        <v>45657</v>
      </c>
      <c r="K448" s="36" t="s">
        <v>16</v>
      </c>
      <c r="L448" s="36" t="s">
        <v>16</v>
      </c>
      <c r="M448" s="36" t="s">
        <v>2174</v>
      </c>
      <c r="N448" s="36" t="s">
        <v>16</v>
      </c>
      <c r="O448" s="65">
        <v>0</v>
      </c>
      <c r="P448" s="36">
        <v>-0.82899999999999996</v>
      </c>
      <c r="Q448" s="41">
        <v>0</v>
      </c>
      <c r="R448" s="41">
        <v>513690.98958057474</v>
      </c>
      <c r="S448" s="41">
        <v>0</v>
      </c>
      <c r="T448" s="41">
        <v>746796.56507960113</v>
      </c>
      <c r="U448" s="41">
        <v>1700912.1211109257</v>
      </c>
      <c r="V448" s="41">
        <v>-110714.63248930956</v>
      </c>
      <c r="W448" s="41">
        <v>1700912.1211109257</v>
      </c>
      <c r="X448" s="41">
        <v>0</v>
      </c>
      <c r="Y448" s="60">
        <v>217433677.05592412</v>
      </c>
      <c r="Z448" s="60">
        <v>216919986.06634355</v>
      </c>
      <c r="AA448" s="60">
        <v>217666782.63142315</v>
      </c>
      <c r="AB448" s="60">
        <v>218620898.18745446</v>
      </c>
      <c r="AC448" s="60">
        <v>216809271.43385422</v>
      </c>
      <c r="AD448" s="60">
        <v>218620898.18745446</v>
      </c>
      <c r="AE448" s="60">
        <v>216919986.06634355</v>
      </c>
      <c r="AF448" s="61">
        <v>1261837060.2886298</v>
      </c>
      <c r="AG448" s="41">
        <v>1</v>
      </c>
    </row>
    <row r="449" spans="1:33" x14ac:dyDescent="0.25">
      <c r="A449" s="4" t="s">
        <v>2443</v>
      </c>
      <c r="B449" s="4" t="s">
        <v>2444</v>
      </c>
      <c r="C449" s="5">
        <v>44797.729166666664</v>
      </c>
      <c r="D449" s="6">
        <v>44797.729166666664</v>
      </c>
      <c r="E449" s="4">
        <v>50</v>
      </c>
      <c r="F449" s="4" t="s">
        <v>21</v>
      </c>
      <c r="G449" s="4" t="s">
        <v>2445</v>
      </c>
      <c r="H449" s="4" t="s">
        <v>2446</v>
      </c>
      <c r="I449" s="7">
        <v>45657</v>
      </c>
      <c r="J449" s="7">
        <v>45657</v>
      </c>
      <c r="K449" s="4" t="s">
        <v>16</v>
      </c>
      <c r="L449" s="4" t="s">
        <v>16</v>
      </c>
      <c r="M449" s="4" t="s">
        <v>2174</v>
      </c>
      <c r="N449" s="4" t="s">
        <v>16</v>
      </c>
      <c r="O449" s="27">
        <v>0</v>
      </c>
      <c r="P449" s="4">
        <v>-38.756</v>
      </c>
      <c r="Q449" s="9">
        <v>0</v>
      </c>
      <c r="R449" s="9">
        <v>513690.98958057474</v>
      </c>
      <c r="S449" s="9">
        <v>0</v>
      </c>
      <c r="T449" s="9">
        <v>746796.56507960102</v>
      </c>
      <c r="U449" s="9">
        <v>1700912.1211109257</v>
      </c>
      <c r="V449" s="9">
        <v>-1024836.6064627561</v>
      </c>
      <c r="W449" s="9">
        <v>1700912.1211109257</v>
      </c>
      <c r="X449" s="9">
        <v>0</v>
      </c>
      <c r="Y449" s="57">
        <v>217433677.05592412</v>
      </c>
      <c r="Z449" s="57">
        <v>216919986.06634355</v>
      </c>
      <c r="AA449" s="57">
        <v>217666782.63142315</v>
      </c>
      <c r="AB449" s="57">
        <v>218620898.18745446</v>
      </c>
      <c r="AC449" s="57">
        <v>215895149.4598808</v>
      </c>
      <c r="AD449" s="57">
        <v>218620898.18745446</v>
      </c>
      <c r="AE449" s="57">
        <v>216919986.06634355</v>
      </c>
      <c r="AF449" s="58">
        <v>1260922938.3146565</v>
      </c>
      <c r="AG449" s="9">
        <v>1</v>
      </c>
    </row>
    <row r="450" spans="1:33" x14ac:dyDescent="0.25">
      <c r="A450" s="36" t="s">
        <v>2447</v>
      </c>
      <c r="B450" s="36" t="s">
        <v>2444</v>
      </c>
      <c r="C450" s="37">
        <v>44797.729166666664</v>
      </c>
      <c r="D450" s="38">
        <v>44797.729166666664</v>
      </c>
      <c r="E450" s="36">
        <v>50</v>
      </c>
      <c r="F450" s="36" t="s">
        <v>21</v>
      </c>
      <c r="G450" s="36" t="s">
        <v>2448</v>
      </c>
      <c r="H450" s="36" t="s">
        <v>2446</v>
      </c>
      <c r="I450" s="39">
        <v>45657</v>
      </c>
      <c r="J450" s="39">
        <v>45657</v>
      </c>
      <c r="K450" s="36" t="s">
        <v>16</v>
      </c>
      <c r="L450" s="36" t="s">
        <v>16</v>
      </c>
      <c r="M450" s="36" t="s">
        <v>2174</v>
      </c>
      <c r="N450" s="36" t="s">
        <v>16</v>
      </c>
      <c r="O450" s="65">
        <v>0</v>
      </c>
      <c r="P450" s="36">
        <v>-37.595999999999997</v>
      </c>
      <c r="Q450" s="41">
        <v>0</v>
      </c>
      <c r="R450" s="41">
        <v>513690.98958057474</v>
      </c>
      <c r="S450" s="41">
        <v>0</v>
      </c>
      <c r="T450" s="41">
        <v>746796.56507960102</v>
      </c>
      <c r="U450" s="41">
        <v>1700912.1211109257</v>
      </c>
      <c r="V450" s="41">
        <v>-994162.37631782878</v>
      </c>
      <c r="W450" s="41">
        <v>1700912.1211109257</v>
      </c>
      <c r="X450" s="41">
        <v>0</v>
      </c>
      <c r="Y450" s="60">
        <v>217433677.05592412</v>
      </c>
      <c r="Z450" s="60">
        <v>216919986.06634355</v>
      </c>
      <c r="AA450" s="60">
        <v>217666782.63142315</v>
      </c>
      <c r="AB450" s="60">
        <v>218620898.18745446</v>
      </c>
      <c r="AC450" s="60">
        <v>215925823.69002572</v>
      </c>
      <c r="AD450" s="60">
        <v>218620898.18745446</v>
      </c>
      <c r="AE450" s="60">
        <v>216919986.06634355</v>
      </c>
      <c r="AF450" s="61">
        <v>1260953612.5448015</v>
      </c>
      <c r="AG450" s="41">
        <v>1</v>
      </c>
    </row>
    <row r="451" spans="1:33" x14ac:dyDescent="0.25">
      <c r="A451" s="4" t="s">
        <v>2210</v>
      </c>
      <c r="B451" s="4" t="s">
        <v>2211</v>
      </c>
      <c r="C451" s="5">
        <v>44743</v>
      </c>
      <c r="D451" s="6">
        <v>44743</v>
      </c>
      <c r="E451" s="4">
        <v>9.9</v>
      </c>
      <c r="F451" s="4" t="s">
        <v>21</v>
      </c>
      <c r="G451" s="4" t="s">
        <v>2212</v>
      </c>
      <c r="H451" s="4" t="s">
        <v>2213</v>
      </c>
      <c r="I451" s="7">
        <v>46022</v>
      </c>
      <c r="J451" s="7">
        <v>46022</v>
      </c>
      <c r="K451" s="4" t="s">
        <v>16</v>
      </c>
      <c r="L451" s="4" t="s">
        <v>18</v>
      </c>
      <c r="M451" s="4" t="s">
        <v>2174</v>
      </c>
      <c r="N451" s="4" t="s">
        <v>16</v>
      </c>
      <c r="O451" s="27">
        <v>318984566</v>
      </c>
      <c r="P451" s="4">
        <v>-1.34</v>
      </c>
      <c r="Q451" s="9">
        <v>0</v>
      </c>
      <c r="R451" s="9">
        <v>459473.15704881464</v>
      </c>
      <c r="S451" s="9">
        <v>0</v>
      </c>
      <c r="T451" s="9">
        <v>667975.46071520657</v>
      </c>
      <c r="U451" s="9">
        <v>1521388.3015303449</v>
      </c>
      <c r="V451" s="9">
        <v>-160071.30553188725</v>
      </c>
      <c r="W451" s="9">
        <v>1521388.3015303449</v>
      </c>
      <c r="X451" s="9">
        <v>0</v>
      </c>
      <c r="Y451" s="57">
        <v>217379459.22339237</v>
      </c>
      <c r="Z451" s="57">
        <v>216919986.06634355</v>
      </c>
      <c r="AA451" s="57">
        <v>217587961.52705875</v>
      </c>
      <c r="AB451" s="57">
        <v>218441374.36787388</v>
      </c>
      <c r="AC451" s="57">
        <v>216759914.76081166</v>
      </c>
      <c r="AD451" s="57">
        <v>218441374.36787388</v>
      </c>
      <c r="AE451" s="57">
        <v>216919986.06634355</v>
      </c>
      <c r="AF451" s="58">
        <v>1261385378.9493203</v>
      </c>
      <c r="AG451" s="9">
        <v>2</v>
      </c>
    </row>
    <row r="452" spans="1:33" x14ac:dyDescent="0.25">
      <c r="A452" s="36" t="s">
        <v>2214</v>
      </c>
      <c r="B452" s="36" t="s">
        <v>2211</v>
      </c>
      <c r="C452" s="37">
        <v>44743</v>
      </c>
      <c r="D452" s="38">
        <v>44743</v>
      </c>
      <c r="E452" s="36">
        <v>9.9</v>
      </c>
      <c r="F452" s="36" t="s">
        <v>21</v>
      </c>
      <c r="G452" s="36" t="s">
        <v>2215</v>
      </c>
      <c r="H452" s="36" t="s">
        <v>2213</v>
      </c>
      <c r="I452" s="39">
        <v>46022</v>
      </c>
      <c r="J452" s="39">
        <v>46022</v>
      </c>
      <c r="K452" s="36" t="s">
        <v>16</v>
      </c>
      <c r="L452" s="36" t="s">
        <v>18</v>
      </c>
      <c r="M452" s="36" t="s">
        <v>2174</v>
      </c>
      <c r="N452" s="36" t="s">
        <v>16</v>
      </c>
      <c r="O452" s="65">
        <v>318984566</v>
      </c>
      <c r="P452" s="36">
        <v>-1.35</v>
      </c>
      <c r="Q452" s="41">
        <v>0</v>
      </c>
      <c r="R452" s="41">
        <v>459473.15704881464</v>
      </c>
      <c r="S452" s="41">
        <v>0</v>
      </c>
      <c r="T452" s="41">
        <v>667975.46071520657</v>
      </c>
      <c r="U452" s="41">
        <v>1521388.3015303449</v>
      </c>
      <c r="V452" s="41">
        <v>-161265.86751346846</v>
      </c>
      <c r="W452" s="41">
        <v>1521388.3015303449</v>
      </c>
      <c r="X452" s="41">
        <v>0</v>
      </c>
      <c r="Y452" s="60">
        <v>217379459.22339237</v>
      </c>
      <c r="Z452" s="60">
        <v>216919986.06634355</v>
      </c>
      <c r="AA452" s="60">
        <v>217587961.52705875</v>
      </c>
      <c r="AB452" s="60">
        <v>218441374.36787388</v>
      </c>
      <c r="AC452" s="60">
        <v>216758720.19883007</v>
      </c>
      <c r="AD452" s="60">
        <v>218441374.36787388</v>
      </c>
      <c r="AE452" s="60">
        <v>216919986.06634355</v>
      </c>
      <c r="AF452" s="61">
        <v>1261384184.3873386</v>
      </c>
      <c r="AG452" s="41">
        <v>2</v>
      </c>
    </row>
    <row r="453" spans="1:33" x14ac:dyDescent="0.25">
      <c r="A453" s="4" t="s">
        <v>2381</v>
      </c>
      <c r="B453" s="4" t="s">
        <v>2382</v>
      </c>
      <c r="C453" s="5">
        <v>44778.595138888886</v>
      </c>
      <c r="D453" s="6">
        <v>44778.595138888886</v>
      </c>
      <c r="E453" s="4">
        <v>19.899999999999999</v>
      </c>
      <c r="F453" s="4" t="s">
        <v>21</v>
      </c>
      <c r="G453" s="4" t="s">
        <v>2206</v>
      </c>
      <c r="H453" s="4" t="s">
        <v>2383</v>
      </c>
      <c r="I453" s="7">
        <v>45657</v>
      </c>
      <c r="J453" s="7">
        <v>45657</v>
      </c>
      <c r="K453" s="4" t="s">
        <v>16</v>
      </c>
      <c r="L453" s="4" t="s">
        <v>18</v>
      </c>
      <c r="M453" s="4" t="s">
        <v>2174</v>
      </c>
      <c r="N453" s="4" t="s">
        <v>16</v>
      </c>
      <c r="O453" s="27">
        <v>20920411000</v>
      </c>
      <c r="P453" s="4">
        <v>-3255.127</v>
      </c>
      <c r="Q453" s="9">
        <v>0</v>
      </c>
      <c r="R453" s="9">
        <v>513690.98958057468</v>
      </c>
      <c r="S453" s="9">
        <v>0</v>
      </c>
      <c r="T453" s="9">
        <v>746796.56507960102</v>
      </c>
      <c r="U453" s="9">
        <v>1700912.1211109255</v>
      </c>
      <c r="V453" s="9">
        <v>-216272125.17104125</v>
      </c>
      <c r="W453" s="9">
        <v>1700912.1211109255</v>
      </c>
      <c r="X453" s="9">
        <v>0</v>
      </c>
      <c r="Y453" s="57">
        <v>217433677.05592412</v>
      </c>
      <c r="Z453" s="57">
        <v>216919986.06634355</v>
      </c>
      <c r="AA453" s="57">
        <v>217666782.63142315</v>
      </c>
      <c r="AB453" s="57">
        <v>218620898.18745446</v>
      </c>
      <c r="AC453" s="57">
        <v>647860.89530229568</v>
      </c>
      <c r="AD453" s="57">
        <v>218620898.18745446</v>
      </c>
      <c r="AE453" s="57">
        <v>216919986.06634355</v>
      </c>
      <c r="AF453" s="58">
        <v>1045675649.7500778</v>
      </c>
      <c r="AG453" s="9">
        <v>1</v>
      </c>
    </row>
    <row r="454" spans="1:33" x14ac:dyDescent="0.25">
      <c r="A454" s="36" t="s">
        <v>2384</v>
      </c>
      <c r="B454" s="36" t="s">
        <v>2382</v>
      </c>
      <c r="C454" s="37">
        <v>44778.595138888886</v>
      </c>
      <c r="D454" s="38">
        <v>44778.595138888886</v>
      </c>
      <c r="E454" s="36">
        <v>19.899999999999999</v>
      </c>
      <c r="F454" s="36" t="s">
        <v>21</v>
      </c>
      <c r="G454" s="36" t="s">
        <v>2385</v>
      </c>
      <c r="H454" s="36" t="s">
        <v>2383</v>
      </c>
      <c r="I454" s="39">
        <v>45657</v>
      </c>
      <c r="J454" s="39">
        <v>45657</v>
      </c>
      <c r="K454" s="36" t="s">
        <v>16</v>
      </c>
      <c r="L454" s="36" t="s">
        <v>18</v>
      </c>
      <c r="M454" s="36" t="s">
        <v>2174</v>
      </c>
      <c r="N454" s="36" t="s">
        <v>16</v>
      </c>
      <c r="O454" s="65">
        <v>15492722000</v>
      </c>
      <c r="P454" s="36">
        <v>-3264.8780000000002</v>
      </c>
      <c r="Q454" s="41">
        <v>0</v>
      </c>
      <c r="R454" s="41">
        <v>513690.98958057468</v>
      </c>
      <c r="S454" s="41">
        <v>0</v>
      </c>
      <c r="T454" s="41">
        <v>746796.56507960102</v>
      </c>
      <c r="U454" s="41">
        <v>1700912.1211109255</v>
      </c>
      <c r="V454" s="41">
        <v>-216919986.06634355</v>
      </c>
      <c r="W454" s="41">
        <v>1700912.1211109255</v>
      </c>
      <c r="X454" s="41">
        <v>0</v>
      </c>
      <c r="Y454" s="60">
        <v>217433677.05592412</v>
      </c>
      <c r="Z454" s="60">
        <v>216919986.06634355</v>
      </c>
      <c r="AA454" s="60">
        <v>217666782.63142315</v>
      </c>
      <c r="AB454" s="60">
        <v>218620898.18745446</v>
      </c>
      <c r="AC454" s="60">
        <v>0</v>
      </c>
      <c r="AD454" s="60">
        <v>218620898.18745446</v>
      </c>
      <c r="AE454" s="60">
        <v>216919986.06634355</v>
      </c>
      <c r="AF454" s="61">
        <v>1045027788.8547755</v>
      </c>
      <c r="AG454" s="41">
        <v>1</v>
      </c>
    </row>
    <row r="455" spans="1:33" x14ac:dyDescent="0.25">
      <c r="A455" s="4" t="s">
        <v>2274</v>
      </c>
      <c r="B455" s="4" t="s">
        <v>2275</v>
      </c>
      <c r="C455" s="5">
        <v>44757</v>
      </c>
      <c r="D455" s="6">
        <v>44757</v>
      </c>
      <c r="E455" s="4">
        <v>45</v>
      </c>
      <c r="F455" s="4" t="s">
        <v>21</v>
      </c>
      <c r="G455" s="4" t="s">
        <v>2209</v>
      </c>
      <c r="H455" s="4" t="s">
        <v>2276</v>
      </c>
      <c r="I455" s="7">
        <v>46017</v>
      </c>
      <c r="J455" s="7">
        <v>46017</v>
      </c>
      <c r="K455" s="4" t="s">
        <v>16</v>
      </c>
      <c r="L455" s="4" t="s">
        <v>16</v>
      </c>
      <c r="M455" s="4" t="s">
        <v>2174</v>
      </c>
      <c r="N455" s="4" t="s">
        <v>16</v>
      </c>
      <c r="O455" s="27">
        <v>0</v>
      </c>
      <c r="P455" s="4">
        <v>-8.6199999999999992</v>
      </c>
      <c r="Q455" s="9">
        <v>0</v>
      </c>
      <c r="R455" s="9">
        <v>459473.15704881458</v>
      </c>
      <c r="S455" s="9">
        <v>0</v>
      </c>
      <c r="T455" s="9">
        <v>667975.46071520669</v>
      </c>
      <c r="U455" s="9">
        <v>1521388.3015303446</v>
      </c>
      <c r="V455" s="9">
        <v>-226536.73418706784</v>
      </c>
      <c r="W455" s="9">
        <v>1521388.3015303446</v>
      </c>
      <c r="X455" s="9">
        <v>0</v>
      </c>
      <c r="Y455" s="57">
        <v>217379459.22339237</v>
      </c>
      <c r="Z455" s="57">
        <v>216919986.06634355</v>
      </c>
      <c r="AA455" s="57">
        <v>217587961.52705875</v>
      </c>
      <c r="AB455" s="57">
        <v>218441374.36787388</v>
      </c>
      <c r="AC455" s="57">
        <v>216693449.33215648</v>
      </c>
      <c r="AD455" s="57">
        <v>218441374.36787388</v>
      </c>
      <c r="AE455" s="57">
        <v>216919986.06634355</v>
      </c>
      <c r="AF455" s="58">
        <v>1261318913.5206652</v>
      </c>
      <c r="AG455" s="9">
        <v>2</v>
      </c>
    </row>
    <row r="456" spans="1:33" x14ac:dyDescent="0.25">
      <c r="A456" s="36" t="s">
        <v>2277</v>
      </c>
      <c r="B456" s="36" t="s">
        <v>2275</v>
      </c>
      <c r="C456" s="37">
        <v>44757</v>
      </c>
      <c r="D456" s="38">
        <v>44757</v>
      </c>
      <c r="E456" s="36">
        <v>45</v>
      </c>
      <c r="F456" s="36" t="s">
        <v>21</v>
      </c>
      <c r="G456" s="36" t="s">
        <v>2232</v>
      </c>
      <c r="H456" s="36" t="s">
        <v>2276</v>
      </c>
      <c r="I456" s="39">
        <v>46017</v>
      </c>
      <c r="J456" s="39">
        <v>46017</v>
      </c>
      <c r="K456" s="36" t="s">
        <v>16</v>
      </c>
      <c r="L456" s="36" t="s">
        <v>16</v>
      </c>
      <c r="M456" s="36" t="s">
        <v>2174</v>
      </c>
      <c r="N456" s="36" t="s">
        <v>16</v>
      </c>
      <c r="O456" s="65">
        <v>0</v>
      </c>
      <c r="P456" s="36">
        <v>-7.9</v>
      </c>
      <c r="Q456" s="41">
        <v>0</v>
      </c>
      <c r="R456" s="41">
        <v>459473.15704881458</v>
      </c>
      <c r="S456" s="41">
        <v>0</v>
      </c>
      <c r="T456" s="41">
        <v>667975.46071520669</v>
      </c>
      <c r="U456" s="41">
        <v>1521388.3015303446</v>
      </c>
      <c r="V456" s="41">
        <v>-207614.87239882097</v>
      </c>
      <c r="W456" s="41">
        <v>1521388.3015303446</v>
      </c>
      <c r="X456" s="41">
        <v>0</v>
      </c>
      <c r="Y456" s="60">
        <v>217379459.22339237</v>
      </c>
      <c r="Z456" s="60">
        <v>216919986.06634355</v>
      </c>
      <c r="AA456" s="60">
        <v>217587961.52705875</v>
      </c>
      <c r="AB456" s="60">
        <v>218441374.36787388</v>
      </c>
      <c r="AC456" s="60">
        <v>216712371.19394472</v>
      </c>
      <c r="AD456" s="60">
        <v>218441374.36787388</v>
      </c>
      <c r="AE456" s="60">
        <v>216919986.06634355</v>
      </c>
      <c r="AF456" s="61">
        <v>1261337835.3824532</v>
      </c>
      <c r="AG456" s="41">
        <v>2</v>
      </c>
    </row>
    <row r="457" spans="1:33" x14ac:dyDescent="0.25">
      <c r="A457" s="4" t="s">
        <v>2577</v>
      </c>
      <c r="B457" s="4" t="s">
        <v>2578</v>
      </c>
      <c r="C457" s="5">
        <v>44782</v>
      </c>
      <c r="D457" s="6">
        <v>0.8534722222222223</v>
      </c>
      <c r="E457" s="4">
        <v>5</v>
      </c>
      <c r="F457" s="4" t="s">
        <v>21</v>
      </c>
      <c r="G457" s="4" t="s">
        <v>2543</v>
      </c>
      <c r="H457" s="4" t="s">
        <v>2579</v>
      </c>
      <c r="I457" s="7">
        <v>45657</v>
      </c>
      <c r="J457" s="7">
        <v>45657</v>
      </c>
      <c r="K457" s="4" t="s">
        <v>16</v>
      </c>
      <c r="L457" s="4" t="s">
        <v>16</v>
      </c>
      <c r="M457" s="4" t="s">
        <v>2489</v>
      </c>
      <c r="N457" s="4" t="s">
        <v>16</v>
      </c>
      <c r="O457" s="4">
        <v>0</v>
      </c>
      <c r="P457" s="4">
        <v>5.2179999999999997E-2</v>
      </c>
      <c r="Q457" s="9">
        <v>0</v>
      </c>
      <c r="R457" s="9">
        <v>513690.98958057462</v>
      </c>
      <c r="S457" s="9">
        <v>0</v>
      </c>
      <c r="T457" s="9">
        <v>746796.56507960102</v>
      </c>
      <c r="U457" s="9">
        <v>1700912.1211109259</v>
      </c>
      <c r="V457" s="9">
        <v>13798.114904847402</v>
      </c>
      <c r="W457" s="9">
        <v>1700912.1211109259</v>
      </c>
      <c r="X457" s="9">
        <v>0</v>
      </c>
      <c r="Y457" s="9">
        <v>1014251.8282945473</v>
      </c>
      <c r="Z457" s="9">
        <v>500560.83871397265</v>
      </c>
      <c r="AA457" s="9">
        <v>1247357.4037935736</v>
      </c>
      <c r="AB457" s="9">
        <v>2201472.9598248987</v>
      </c>
      <c r="AC457" s="9">
        <v>514358.95361882006</v>
      </c>
      <c r="AD457" s="9">
        <v>2201472.9598248987</v>
      </c>
      <c r="AE457" s="9">
        <v>500560.83871397265</v>
      </c>
      <c r="AF457" s="9">
        <v>6728906.7157724528</v>
      </c>
      <c r="AG457" s="9">
        <v>1</v>
      </c>
    </row>
    <row r="458" spans="1:33" x14ac:dyDescent="0.25">
      <c r="A458" s="36" t="s">
        <v>2580</v>
      </c>
      <c r="B458" s="36" t="s">
        <v>2578</v>
      </c>
      <c r="C458" s="37">
        <v>44782</v>
      </c>
      <c r="D458" s="38">
        <v>0.8534722222222223</v>
      </c>
      <c r="E458" s="36">
        <v>5</v>
      </c>
      <c r="F458" s="36" t="s">
        <v>21</v>
      </c>
      <c r="G458" s="36" t="s">
        <v>2581</v>
      </c>
      <c r="H458" s="36" t="s">
        <v>2579</v>
      </c>
      <c r="I458" s="39">
        <v>45657</v>
      </c>
      <c r="J458" s="39">
        <v>45657</v>
      </c>
      <c r="K458" s="36" t="s">
        <v>16</v>
      </c>
      <c r="L458" s="36" t="s">
        <v>16</v>
      </c>
      <c r="M458" s="36" t="s">
        <v>2489</v>
      </c>
      <c r="N458" s="36" t="s">
        <v>16</v>
      </c>
      <c r="O458" s="36">
        <v>0</v>
      </c>
      <c r="P458" s="36">
        <v>8.5129999999999997E-2</v>
      </c>
      <c r="Q458" s="41">
        <v>0</v>
      </c>
      <c r="R458" s="41">
        <v>513690.98958057462</v>
      </c>
      <c r="S458" s="41">
        <v>0</v>
      </c>
      <c r="T458" s="41">
        <v>746796.56507960102</v>
      </c>
      <c r="U458" s="41">
        <v>1700912.1211109259</v>
      </c>
      <c r="V458" s="41">
        <v>22511.182864117662</v>
      </c>
      <c r="W458" s="41">
        <v>1700912.1211109259</v>
      </c>
      <c r="X458" s="41">
        <v>0</v>
      </c>
      <c r="Y458" s="41">
        <v>1014251.8282945473</v>
      </c>
      <c r="Z458" s="41">
        <v>500560.83871397265</v>
      </c>
      <c r="AA458" s="41">
        <v>1247357.4037935736</v>
      </c>
      <c r="AB458" s="41">
        <v>2201472.9598248987</v>
      </c>
      <c r="AC458" s="41">
        <v>523072.02157809032</v>
      </c>
      <c r="AD458" s="41">
        <v>2201472.9598248987</v>
      </c>
      <c r="AE458" s="41">
        <v>500560.83871397265</v>
      </c>
      <c r="AF458" s="41">
        <v>6737619.7837317241</v>
      </c>
      <c r="AG458" s="41">
        <v>1</v>
      </c>
    </row>
    <row r="459" spans="1:33" x14ac:dyDescent="0.25">
      <c r="A459" s="4" t="s">
        <v>2502</v>
      </c>
      <c r="B459" s="4" t="s">
        <v>2503</v>
      </c>
      <c r="C459" s="5">
        <v>44704</v>
      </c>
      <c r="D459" s="6">
        <v>0.36805555555555558</v>
      </c>
      <c r="E459" s="4">
        <v>50</v>
      </c>
      <c r="F459" s="4" t="s">
        <v>21</v>
      </c>
      <c r="G459" s="4" t="s">
        <v>2504</v>
      </c>
      <c r="H459" s="4" t="s">
        <v>2505</v>
      </c>
      <c r="I459" s="7">
        <v>46022</v>
      </c>
      <c r="J459" s="7">
        <v>46022</v>
      </c>
      <c r="K459" s="4" t="s">
        <v>16</v>
      </c>
      <c r="L459" s="4" t="s">
        <v>16</v>
      </c>
      <c r="M459" s="4" t="s">
        <v>2489</v>
      </c>
      <c r="N459" s="4" t="s">
        <v>16</v>
      </c>
      <c r="O459" s="4">
        <v>0</v>
      </c>
      <c r="P459" s="4">
        <v>-9.4168979999999998</v>
      </c>
      <c r="Q459" s="9">
        <v>0</v>
      </c>
      <c r="R459" s="9">
        <v>459473.15704881452</v>
      </c>
      <c r="S459" s="9">
        <v>0</v>
      </c>
      <c r="T459" s="9">
        <v>667975.46071520646</v>
      </c>
      <c r="U459" s="9">
        <v>1521388.3015303449</v>
      </c>
      <c r="V459" s="9">
        <v>-222731.55303752411</v>
      </c>
      <c r="W459" s="9">
        <v>1521388.3015303449</v>
      </c>
      <c r="X459" s="9">
        <v>0</v>
      </c>
      <c r="Y459" s="9">
        <v>960033.99576278718</v>
      </c>
      <c r="Z459" s="9">
        <v>500560.83871397265</v>
      </c>
      <c r="AA459" s="9">
        <v>1168536.2994291792</v>
      </c>
      <c r="AB459" s="9">
        <v>2021949.1402443175</v>
      </c>
      <c r="AC459" s="9">
        <v>277829.28567644855</v>
      </c>
      <c r="AD459" s="9">
        <v>2021949.1402443175</v>
      </c>
      <c r="AE459" s="9">
        <v>500560.83871397265</v>
      </c>
      <c r="AF459" s="9">
        <v>6090052.3815630553</v>
      </c>
      <c r="AG459" s="9">
        <v>2</v>
      </c>
    </row>
    <row r="460" spans="1:33" x14ac:dyDescent="0.25">
      <c r="A460" s="36" t="s">
        <v>2506</v>
      </c>
      <c r="B460" s="36" t="s">
        <v>2503</v>
      </c>
      <c r="C460" s="37">
        <v>44704</v>
      </c>
      <c r="D460" s="38">
        <v>0.36805555555555558</v>
      </c>
      <c r="E460" s="36">
        <v>50</v>
      </c>
      <c r="F460" s="36" t="s">
        <v>21</v>
      </c>
      <c r="G460" s="36" t="s">
        <v>2497</v>
      </c>
      <c r="H460" s="36" t="s">
        <v>2505</v>
      </c>
      <c r="I460" s="39">
        <v>46022</v>
      </c>
      <c r="J460" s="39">
        <v>46022</v>
      </c>
      <c r="K460" s="36" t="s">
        <v>16</v>
      </c>
      <c r="L460" s="36" t="s">
        <v>16</v>
      </c>
      <c r="M460" s="36" t="s">
        <v>2489</v>
      </c>
      <c r="N460" s="36" t="s">
        <v>16</v>
      </c>
      <c r="O460" s="36">
        <v>0</v>
      </c>
      <c r="P460" s="36">
        <v>-6.2891399999999997</v>
      </c>
      <c r="Q460" s="41">
        <v>0</v>
      </c>
      <c r="R460" s="41">
        <v>459473.15704881452</v>
      </c>
      <c r="S460" s="41">
        <v>0</v>
      </c>
      <c r="T460" s="41">
        <v>667975.46071520646</v>
      </c>
      <c r="U460" s="41">
        <v>1521388.3015303449</v>
      </c>
      <c r="V460" s="41">
        <v>-148752.79730866943</v>
      </c>
      <c r="W460" s="41">
        <v>1521388.3015303449</v>
      </c>
      <c r="X460" s="41">
        <v>0</v>
      </c>
      <c r="Y460" s="41">
        <v>960033.99576278718</v>
      </c>
      <c r="Z460" s="41">
        <v>500560.83871397265</v>
      </c>
      <c r="AA460" s="41">
        <v>1168536.2994291792</v>
      </c>
      <c r="AB460" s="41">
        <v>2021949.1402443175</v>
      </c>
      <c r="AC460" s="41">
        <v>351808.04140530323</v>
      </c>
      <c r="AD460" s="41">
        <v>2021949.1402443175</v>
      </c>
      <c r="AE460" s="41">
        <v>500560.83871397265</v>
      </c>
      <c r="AF460" s="41">
        <v>6164031.1372919101</v>
      </c>
      <c r="AG460" s="41">
        <v>2</v>
      </c>
    </row>
    <row r="461" spans="1:33" x14ac:dyDescent="0.25">
      <c r="A461" s="4" t="s">
        <v>2582</v>
      </c>
      <c r="B461" s="4" t="s">
        <v>2583</v>
      </c>
      <c r="C461" s="5">
        <v>44782</v>
      </c>
      <c r="D461" s="6">
        <v>0.85625000000000007</v>
      </c>
      <c r="E461" s="4">
        <v>19.899999999999999</v>
      </c>
      <c r="F461" s="4" t="s">
        <v>21</v>
      </c>
      <c r="G461" s="4" t="s">
        <v>2497</v>
      </c>
      <c r="H461" s="4" t="s">
        <v>2584</v>
      </c>
      <c r="I461" s="7">
        <v>46022</v>
      </c>
      <c r="J461" s="7">
        <v>46022</v>
      </c>
      <c r="K461" s="4" t="s">
        <v>16</v>
      </c>
      <c r="L461" s="4" t="s">
        <v>16</v>
      </c>
      <c r="M461" s="4" t="s">
        <v>2489</v>
      </c>
      <c r="N461" s="4" t="s">
        <v>16</v>
      </c>
      <c r="O461" s="4">
        <v>0</v>
      </c>
      <c r="P461" s="4">
        <v>-0.12572</v>
      </c>
      <c r="Q461" s="9">
        <v>0</v>
      </c>
      <c r="R461" s="9">
        <v>459473.15704881458</v>
      </c>
      <c r="S461" s="9">
        <v>0</v>
      </c>
      <c r="T461" s="9">
        <v>667975.46071520681</v>
      </c>
      <c r="U461" s="9">
        <v>1521388.3015303449</v>
      </c>
      <c r="V461" s="9">
        <v>-7471.2828643794246</v>
      </c>
      <c r="W461" s="9">
        <v>1521388.3015303449</v>
      </c>
      <c r="X461" s="9">
        <v>0</v>
      </c>
      <c r="Y461" s="9">
        <v>960033.99576278729</v>
      </c>
      <c r="Z461" s="9">
        <v>500560.83871397265</v>
      </c>
      <c r="AA461" s="9">
        <v>1168536.2994291794</v>
      </c>
      <c r="AB461" s="9">
        <v>2021949.1402443175</v>
      </c>
      <c r="AC461" s="9">
        <v>493089.55584959325</v>
      </c>
      <c r="AD461" s="9">
        <v>2021949.1402443175</v>
      </c>
      <c r="AE461" s="9">
        <v>500560.83871397265</v>
      </c>
      <c r="AF461" s="9">
        <v>6305312.6517361999</v>
      </c>
      <c r="AG461" s="9">
        <v>2</v>
      </c>
    </row>
    <row r="462" spans="1:33" x14ac:dyDescent="0.25">
      <c r="A462" s="36" t="s">
        <v>2585</v>
      </c>
      <c r="B462" s="36" t="s">
        <v>2583</v>
      </c>
      <c r="C462" s="37">
        <v>44782</v>
      </c>
      <c r="D462" s="38">
        <v>0.85625000000000007</v>
      </c>
      <c r="E462" s="36">
        <v>19.899999999999999</v>
      </c>
      <c r="F462" s="36" t="s">
        <v>21</v>
      </c>
      <c r="G462" s="36" t="s">
        <v>2566</v>
      </c>
      <c r="H462" s="36" t="s">
        <v>2584</v>
      </c>
      <c r="I462" s="39">
        <v>46022</v>
      </c>
      <c r="J462" s="39">
        <v>46022</v>
      </c>
      <c r="K462" s="36" t="s">
        <v>16</v>
      </c>
      <c r="L462" s="36" t="s">
        <v>16</v>
      </c>
      <c r="M462" s="36" t="s">
        <v>2489</v>
      </c>
      <c r="N462" s="36" t="s">
        <v>16</v>
      </c>
      <c r="O462" s="36">
        <v>0</v>
      </c>
      <c r="P462" s="36">
        <v>-7.6280000000000001E-2</v>
      </c>
      <c r="Q462" s="41">
        <v>0</v>
      </c>
      <c r="R462" s="41">
        <v>459473.15704881458</v>
      </c>
      <c r="S462" s="41">
        <v>0</v>
      </c>
      <c r="T462" s="41">
        <v>667975.46071520681</v>
      </c>
      <c r="U462" s="41">
        <v>1521388.3015303449</v>
      </c>
      <c r="V462" s="41">
        <v>-4533.164626907911</v>
      </c>
      <c r="W462" s="41">
        <v>1521388.3015303449</v>
      </c>
      <c r="X462" s="41">
        <v>0</v>
      </c>
      <c r="Y462" s="41">
        <v>960033.99576278729</v>
      </c>
      <c r="Z462" s="41">
        <v>500560.83871397265</v>
      </c>
      <c r="AA462" s="41">
        <v>1168536.2994291794</v>
      </c>
      <c r="AB462" s="41">
        <v>2021949.1402443175</v>
      </c>
      <c r="AC462" s="41">
        <v>496027.67408706475</v>
      </c>
      <c r="AD462" s="41">
        <v>2021949.1402443175</v>
      </c>
      <c r="AE462" s="41">
        <v>500560.83871397265</v>
      </c>
      <c r="AF462" s="41">
        <v>6308250.769973672</v>
      </c>
      <c r="AG462" s="41">
        <v>2</v>
      </c>
    </row>
    <row r="463" spans="1:33" x14ac:dyDescent="0.25">
      <c r="A463" s="4" t="s">
        <v>2558</v>
      </c>
      <c r="B463" s="4" t="s">
        <v>2559</v>
      </c>
      <c r="C463" s="5">
        <v>44781</v>
      </c>
      <c r="D463" s="6">
        <v>0.4604166666666667</v>
      </c>
      <c r="E463" s="4">
        <v>19.899999999999999</v>
      </c>
      <c r="F463" s="4" t="s">
        <v>21</v>
      </c>
      <c r="G463" s="4" t="s">
        <v>2560</v>
      </c>
      <c r="H463" s="4" t="s">
        <v>2561</v>
      </c>
      <c r="I463" s="7">
        <v>45291</v>
      </c>
      <c r="J463" s="7">
        <v>45291</v>
      </c>
      <c r="K463" s="4" t="s">
        <v>16</v>
      </c>
      <c r="L463" s="4" t="s">
        <v>16</v>
      </c>
      <c r="M463" s="4" t="s">
        <v>2489</v>
      </c>
      <c r="N463" s="4" t="s">
        <v>18</v>
      </c>
      <c r="O463" s="4">
        <v>0</v>
      </c>
      <c r="P463" s="4">
        <v>-3.286</v>
      </c>
      <c r="Q463" s="9">
        <v>100</v>
      </c>
      <c r="R463" s="9">
        <v>574306.5263510826</v>
      </c>
      <c r="S463" s="9">
        <v>0</v>
      </c>
      <c r="T463" s="9">
        <v>834918.5597589938</v>
      </c>
      <c r="U463" s="9">
        <v>1901619.7514020144</v>
      </c>
      <c r="V463" s="9">
        <v>-244085.49568200021</v>
      </c>
      <c r="W463" s="9">
        <v>1901619.7514020144</v>
      </c>
      <c r="X463" s="9">
        <v>5212464.5889141057</v>
      </c>
      <c r="Y463" s="9">
        <v>1074867.3650650552</v>
      </c>
      <c r="Z463" s="9">
        <v>500560.83871397265</v>
      </c>
      <c r="AA463" s="9">
        <v>1335479.3984729664</v>
      </c>
      <c r="AB463" s="9">
        <v>2402180.5901159872</v>
      </c>
      <c r="AC463" s="9">
        <v>256475.34303197244</v>
      </c>
      <c r="AD463" s="9">
        <v>2402180.5901159872</v>
      </c>
      <c r="AE463" s="9">
        <v>5713025.4276280785</v>
      </c>
      <c r="AF463" s="9">
        <v>8484561.4587463718</v>
      </c>
      <c r="AG463" s="9">
        <v>0</v>
      </c>
    </row>
    <row r="464" spans="1:33" x14ac:dyDescent="0.25">
      <c r="A464" s="36" t="s">
        <v>2562</v>
      </c>
      <c r="B464" s="36" t="s">
        <v>2559</v>
      </c>
      <c r="C464" s="37">
        <v>44781</v>
      </c>
      <c r="D464" s="38">
        <v>0.4604166666666667</v>
      </c>
      <c r="E464" s="36">
        <v>19.899999999999999</v>
      </c>
      <c r="F464" s="36" t="s">
        <v>21</v>
      </c>
      <c r="G464" s="36" t="s">
        <v>2563</v>
      </c>
      <c r="H464" s="36" t="s">
        <v>2561</v>
      </c>
      <c r="I464" s="39">
        <v>45291</v>
      </c>
      <c r="J464" s="39">
        <v>45291</v>
      </c>
      <c r="K464" s="36" t="s">
        <v>16</v>
      </c>
      <c r="L464" s="36" t="s">
        <v>16</v>
      </c>
      <c r="M464" s="36" t="s">
        <v>2489</v>
      </c>
      <c r="N464" s="36" t="s">
        <v>18</v>
      </c>
      <c r="O464" s="36">
        <v>0</v>
      </c>
      <c r="P464" s="36">
        <v>-3.3719999999999999</v>
      </c>
      <c r="Q464" s="41">
        <v>100</v>
      </c>
      <c r="R464" s="41">
        <v>574306.5263510826</v>
      </c>
      <c r="S464" s="41">
        <v>0</v>
      </c>
      <c r="T464" s="41">
        <v>834918.5597589938</v>
      </c>
      <c r="U464" s="41">
        <v>1901619.7514020144</v>
      </c>
      <c r="V464" s="41">
        <v>-250473.61273271593</v>
      </c>
      <c r="W464" s="41">
        <v>1901619.7514020144</v>
      </c>
      <c r="X464" s="41">
        <v>5212464.5889141057</v>
      </c>
      <c r="Y464" s="41">
        <v>1074867.3650650552</v>
      </c>
      <c r="Z464" s="41">
        <v>500560.83871397265</v>
      </c>
      <c r="AA464" s="41">
        <v>1335479.3984729664</v>
      </c>
      <c r="AB464" s="41">
        <v>2402180.5901159872</v>
      </c>
      <c r="AC464" s="41">
        <v>250087.22598125672</v>
      </c>
      <c r="AD464" s="41">
        <v>2402180.5901159872</v>
      </c>
      <c r="AE464" s="41">
        <v>5713025.4276280785</v>
      </c>
      <c r="AF464" s="41">
        <v>8478173.3416956551</v>
      </c>
      <c r="AG464" s="41">
        <v>0</v>
      </c>
    </row>
    <row r="465" spans="1:33" x14ac:dyDescent="0.25">
      <c r="A465" s="4" t="s">
        <v>2623</v>
      </c>
      <c r="B465" s="4" t="s">
        <v>2624</v>
      </c>
      <c r="C465" s="5">
        <v>44781</v>
      </c>
      <c r="D465" s="6">
        <v>0.4694444444444445</v>
      </c>
      <c r="E465" s="4">
        <v>19.899999999999999</v>
      </c>
      <c r="F465" s="4" t="s">
        <v>21</v>
      </c>
      <c r="G465" s="4" t="s">
        <v>2563</v>
      </c>
      <c r="H465" s="4" t="s">
        <v>2625</v>
      </c>
      <c r="I465" s="7">
        <v>45291</v>
      </c>
      <c r="J465" s="7">
        <v>45291</v>
      </c>
      <c r="K465" s="4" t="s">
        <v>16</v>
      </c>
      <c r="L465" s="4" t="s">
        <v>16</v>
      </c>
      <c r="M465" s="4" t="s">
        <v>2489</v>
      </c>
      <c r="N465" s="4" t="s">
        <v>18</v>
      </c>
      <c r="O465" s="4">
        <v>0</v>
      </c>
      <c r="P465" s="4">
        <v>-3.3719999999999999</v>
      </c>
      <c r="Q465" s="9">
        <v>100</v>
      </c>
      <c r="R465" s="9">
        <v>574306.5263510826</v>
      </c>
      <c r="S465" s="9">
        <v>0</v>
      </c>
      <c r="T465" s="9">
        <v>834918.5597589938</v>
      </c>
      <c r="U465" s="9">
        <v>1901619.7514020144</v>
      </c>
      <c r="V465" s="9">
        <v>-250473.61273271593</v>
      </c>
      <c r="W465" s="9">
        <v>1901619.7514020144</v>
      </c>
      <c r="X465" s="9">
        <v>5212464.5889141057</v>
      </c>
      <c r="Y465" s="9">
        <v>1074867.3650650552</v>
      </c>
      <c r="Z465" s="9">
        <v>500560.83871397265</v>
      </c>
      <c r="AA465" s="9">
        <v>1335479.3984729664</v>
      </c>
      <c r="AB465" s="9">
        <v>2402180.5901159872</v>
      </c>
      <c r="AC465" s="9">
        <v>250087.22598125672</v>
      </c>
      <c r="AD465" s="9">
        <v>2402180.5901159872</v>
      </c>
      <c r="AE465" s="9">
        <v>5713025.4276280785</v>
      </c>
      <c r="AF465" s="9">
        <v>8478173.3416956551</v>
      </c>
      <c r="AG465" s="9">
        <v>0</v>
      </c>
    </row>
    <row r="466" spans="1:33" x14ac:dyDescent="0.25">
      <c r="A466" s="36" t="s">
        <v>2626</v>
      </c>
      <c r="B466" s="36" t="s">
        <v>2624</v>
      </c>
      <c r="C466" s="37">
        <v>44781</v>
      </c>
      <c r="D466" s="38">
        <v>0.4694444444444445</v>
      </c>
      <c r="E466" s="36">
        <v>19.899999999999999</v>
      </c>
      <c r="F466" s="36" t="s">
        <v>21</v>
      </c>
      <c r="G466" s="36" t="s">
        <v>2560</v>
      </c>
      <c r="H466" s="36" t="s">
        <v>2625</v>
      </c>
      <c r="I466" s="39">
        <v>45291</v>
      </c>
      <c r="J466" s="39">
        <v>45291</v>
      </c>
      <c r="K466" s="36" t="s">
        <v>16</v>
      </c>
      <c r="L466" s="36" t="s">
        <v>16</v>
      </c>
      <c r="M466" s="36" t="s">
        <v>2489</v>
      </c>
      <c r="N466" s="36" t="s">
        <v>18</v>
      </c>
      <c r="O466" s="36">
        <v>0</v>
      </c>
      <c r="P466" s="36">
        <v>-3.286</v>
      </c>
      <c r="Q466" s="41">
        <v>100</v>
      </c>
      <c r="R466" s="41">
        <v>574306.5263510826</v>
      </c>
      <c r="S466" s="41">
        <v>0</v>
      </c>
      <c r="T466" s="41">
        <v>834918.5597589938</v>
      </c>
      <c r="U466" s="41">
        <v>1901619.7514020144</v>
      </c>
      <c r="V466" s="41">
        <v>-244085.49568200021</v>
      </c>
      <c r="W466" s="41">
        <v>1901619.7514020144</v>
      </c>
      <c r="X466" s="41">
        <v>5212464.5889141057</v>
      </c>
      <c r="Y466" s="41">
        <v>1074867.3650650552</v>
      </c>
      <c r="Z466" s="41">
        <v>500560.83871397265</v>
      </c>
      <c r="AA466" s="41">
        <v>1335479.3984729664</v>
      </c>
      <c r="AB466" s="41">
        <v>2402180.5901159872</v>
      </c>
      <c r="AC466" s="41">
        <v>256475.34303197244</v>
      </c>
      <c r="AD466" s="41">
        <v>2402180.5901159872</v>
      </c>
      <c r="AE466" s="41">
        <v>5713025.4276280785</v>
      </c>
      <c r="AF466" s="41">
        <v>8484561.4587463718</v>
      </c>
      <c r="AG466" s="41">
        <v>0</v>
      </c>
    </row>
    <row r="467" spans="1:33" x14ac:dyDescent="0.25">
      <c r="A467" s="4" t="s">
        <v>2573</v>
      </c>
      <c r="B467" s="4" t="s">
        <v>2574</v>
      </c>
      <c r="C467" s="5">
        <v>44781</v>
      </c>
      <c r="D467" s="6">
        <v>0.47986111111111113</v>
      </c>
      <c r="E467" s="4">
        <v>19.899999999999999</v>
      </c>
      <c r="F467" s="4" t="s">
        <v>21</v>
      </c>
      <c r="G467" s="4" t="s">
        <v>2497</v>
      </c>
      <c r="H467" s="4" t="s">
        <v>2575</v>
      </c>
      <c r="I467" s="7">
        <v>45291</v>
      </c>
      <c r="J467" s="7">
        <v>45291</v>
      </c>
      <c r="K467" s="4" t="s">
        <v>16</v>
      </c>
      <c r="L467" s="4" t="s">
        <v>16</v>
      </c>
      <c r="M467" s="4" t="s">
        <v>2489</v>
      </c>
      <c r="N467" s="4" t="s">
        <v>18</v>
      </c>
      <c r="O467" s="4">
        <v>0</v>
      </c>
      <c r="P467" s="4">
        <v>-3.3729800000000001</v>
      </c>
      <c r="Q467" s="9">
        <v>100</v>
      </c>
      <c r="R467" s="9">
        <v>574306.5263510826</v>
      </c>
      <c r="S467" s="9">
        <v>0</v>
      </c>
      <c r="T467" s="9">
        <v>834918.5597589938</v>
      </c>
      <c r="U467" s="9">
        <v>1901619.7514020144</v>
      </c>
      <c r="V467" s="9">
        <v>-250546.40755492178</v>
      </c>
      <c r="W467" s="9">
        <v>1901619.7514020144</v>
      </c>
      <c r="X467" s="9">
        <v>5212464.5889141057</v>
      </c>
      <c r="Y467" s="9">
        <v>1074867.3650650552</v>
      </c>
      <c r="Z467" s="9">
        <v>500560.83871397265</v>
      </c>
      <c r="AA467" s="9">
        <v>1335479.3984729664</v>
      </c>
      <c r="AB467" s="9">
        <v>2402180.5901159872</v>
      </c>
      <c r="AC467" s="9">
        <v>250014.43115905087</v>
      </c>
      <c r="AD467" s="9">
        <v>2402180.5901159872</v>
      </c>
      <c r="AE467" s="9">
        <v>5713025.4276280785</v>
      </c>
      <c r="AF467" s="9">
        <v>8478100.5468734503</v>
      </c>
      <c r="AG467" s="9">
        <v>0</v>
      </c>
    </row>
    <row r="468" spans="1:33" x14ac:dyDescent="0.25">
      <c r="A468" s="36" t="s">
        <v>2576</v>
      </c>
      <c r="B468" s="36" t="s">
        <v>2574</v>
      </c>
      <c r="C468" s="37">
        <v>44781</v>
      </c>
      <c r="D468" s="38">
        <v>0.47986111111111113</v>
      </c>
      <c r="E468" s="36">
        <v>19.899999999999999</v>
      </c>
      <c r="F468" s="36" t="s">
        <v>21</v>
      </c>
      <c r="G468" s="36" t="s">
        <v>2566</v>
      </c>
      <c r="H468" s="36" t="s">
        <v>2575</v>
      </c>
      <c r="I468" s="39">
        <v>45291</v>
      </c>
      <c r="J468" s="39">
        <v>45291</v>
      </c>
      <c r="K468" s="36" t="s">
        <v>16</v>
      </c>
      <c r="L468" s="36" t="s">
        <v>16</v>
      </c>
      <c r="M468" s="36" t="s">
        <v>2489</v>
      </c>
      <c r="N468" s="36" t="s">
        <v>18</v>
      </c>
      <c r="O468" s="36">
        <v>0</v>
      </c>
      <c r="P468" s="36">
        <v>-3.2864399999999998</v>
      </c>
      <c r="Q468" s="41">
        <v>100</v>
      </c>
      <c r="R468" s="41">
        <v>574306.5263510826</v>
      </c>
      <c r="S468" s="41">
        <v>0</v>
      </c>
      <c r="T468" s="41">
        <v>834918.5597589938</v>
      </c>
      <c r="U468" s="41">
        <v>1901619.7514020144</v>
      </c>
      <c r="V468" s="41">
        <v>-244118.17907156202</v>
      </c>
      <c r="W468" s="41">
        <v>1901619.7514020144</v>
      </c>
      <c r="X468" s="41">
        <v>5212464.5889141057</v>
      </c>
      <c r="Y468" s="41">
        <v>1074867.3650650552</v>
      </c>
      <c r="Z468" s="41">
        <v>500560.83871397265</v>
      </c>
      <c r="AA468" s="41">
        <v>1335479.3984729664</v>
      </c>
      <c r="AB468" s="41">
        <v>2402180.5901159872</v>
      </c>
      <c r="AC468" s="41">
        <v>256442.65964241064</v>
      </c>
      <c r="AD468" s="41">
        <v>2402180.5901159872</v>
      </c>
      <c r="AE468" s="41">
        <v>5713025.4276280785</v>
      </c>
      <c r="AF468" s="41">
        <v>8484528.7753568087</v>
      </c>
      <c r="AG468" s="41">
        <v>0</v>
      </c>
    </row>
    <row r="469" spans="1:33" x14ac:dyDescent="0.25">
      <c r="A469" s="4" t="s">
        <v>2569</v>
      </c>
      <c r="B469" s="4" t="s">
        <v>2570</v>
      </c>
      <c r="C469" s="5">
        <v>44781</v>
      </c>
      <c r="D469" s="6">
        <v>0.47152777777777777</v>
      </c>
      <c r="E469" s="4">
        <v>19.899999999999999</v>
      </c>
      <c r="F469" s="4" t="s">
        <v>21</v>
      </c>
      <c r="G469" s="4" t="s">
        <v>2497</v>
      </c>
      <c r="H469" s="4" t="s">
        <v>2571</v>
      </c>
      <c r="I469" s="7">
        <v>45291</v>
      </c>
      <c r="J469" s="7">
        <v>45291</v>
      </c>
      <c r="K469" s="4" t="s">
        <v>16</v>
      </c>
      <c r="L469" s="4" t="s">
        <v>16</v>
      </c>
      <c r="M469" s="4" t="s">
        <v>2489</v>
      </c>
      <c r="N469" s="4" t="s">
        <v>18</v>
      </c>
      <c r="O469" s="4">
        <v>0</v>
      </c>
      <c r="P469" s="4">
        <v>-3.3729800000000001</v>
      </c>
      <c r="Q469" s="9">
        <v>100</v>
      </c>
      <c r="R469" s="9">
        <v>574306.5263510826</v>
      </c>
      <c r="S469" s="9">
        <v>0</v>
      </c>
      <c r="T469" s="9">
        <v>834918.5597589938</v>
      </c>
      <c r="U469" s="9">
        <v>1901619.7514020144</v>
      </c>
      <c r="V469" s="9">
        <v>-250546.40755492178</v>
      </c>
      <c r="W469" s="9">
        <v>1901619.7514020144</v>
      </c>
      <c r="X469" s="9">
        <v>5212464.5889141057</v>
      </c>
      <c r="Y469" s="9">
        <v>1074867.3650650552</v>
      </c>
      <c r="Z469" s="9">
        <v>500560.83871397265</v>
      </c>
      <c r="AA469" s="9">
        <v>1335479.3984729664</v>
      </c>
      <c r="AB469" s="9">
        <v>2402180.5901159872</v>
      </c>
      <c r="AC469" s="9">
        <v>250014.43115905087</v>
      </c>
      <c r="AD469" s="9">
        <v>2402180.5901159872</v>
      </c>
      <c r="AE469" s="9">
        <v>5713025.4276280785</v>
      </c>
      <c r="AF469" s="9">
        <v>8478100.5468734503</v>
      </c>
      <c r="AG469" s="9">
        <v>0</v>
      </c>
    </row>
    <row r="470" spans="1:33" x14ac:dyDescent="0.25">
      <c r="A470" s="36" t="s">
        <v>2572</v>
      </c>
      <c r="B470" s="36" t="s">
        <v>2570</v>
      </c>
      <c r="C470" s="37">
        <v>44781</v>
      </c>
      <c r="D470" s="38">
        <v>0.47152777777777777</v>
      </c>
      <c r="E470" s="36">
        <v>19.899999999999999</v>
      </c>
      <c r="F470" s="36" t="s">
        <v>21</v>
      </c>
      <c r="G470" s="36" t="s">
        <v>2566</v>
      </c>
      <c r="H470" s="36" t="s">
        <v>2571</v>
      </c>
      <c r="I470" s="39">
        <v>45291</v>
      </c>
      <c r="J470" s="39">
        <v>45291</v>
      </c>
      <c r="K470" s="36" t="s">
        <v>16</v>
      </c>
      <c r="L470" s="36" t="s">
        <v>16</v>
      </c>
      <c r="M470" s="36" t="s">
        <v>2489</v>
      </c>
      <c r="N470" s="36" t="s">
        <v>18</v>
      </c>
      <c r="O470" s="36">
        <v>0</v>
      </c>
      <c r="P470" s="36">
        <v>-3.286</v>
      </c>
      <c r="Q470" s="41">
        <v>100</v>
      </c>
      <c r="R470" s="41">
        <v>574306.5263510826</v>
      </c>
      <c r="S470" s="41">
        <v>0</v>
      </c>
      <c r="T470" s="41">
        <v>834918.5597589938</v>
      </c>
      <c r="U470" s="41">
        <v>1901619.7514020144</v>
      </c>
      <c r="V470" s="41">
        <v>-244085.49568200021</v>
      </c>
      <c r="W470" s="41">
        <v>1901619.7514020144</v>
      </c>
      <c r="X470" s="41">
        <v>5212464.5889141057</v>
      </c>
      <c r="Y470" s="41">
        <v>1074867.3650650552</v>
      </c>
      <c r="Z470" s="41">
        <v>500560.83871397265</v>
      </c>
      <c r="AA470" s="41">
        <v>1335479.3984729664</v>
      </c>
      <c r="AB470" s="41">
        <v>2402180.5901159872</v>
      </c>
      <c r="AC470" s="41">
        <v>256475.34303197244</v>
      </c>
      <c r="AD470" s="41">
        <v>2402180.5901159872</v>
      </c>
      <c r="AE470" s="41">
        <v>5713025.4276280785</v>
      </c>
      <c r="AF470" s="41">
        <v>8484561.4587463718</v>
      </c>
      <c r="AG470" s="41">
        <v>0</v>
      </c>
    </row>
    <row r="471" spans="1:33" x14ac:dyDescent="0.25">
      <c r="A471" s="4" t="s">
        <v>2564</v>
      </c>
      <c r="B471" s="4" t="s">
        <v>2565</v>
      </c>
      <c r="C471" s="5">
        <v>44781</v>
      </c>
      <c r="D471" s="6">
        <v>0.47083333333333338</v>
      </c>
      <c r="E471" s="4">
        <v>19.899999999999999</v>
      </c>
      <c r="F471" s="4" t="s">
        <v>21</v>
      </c>
      <c r="G471" s="4" t="s">
        <v>2566</v>
      </c>
      <c r="H471" s="4" t="s">
        <v>2567</v>
      </c>
      <c r="I471" s="7">
        <v>45291</v>
      </c>
      <c r="J471" s="7">
        <v>45291</v>
      </c>
      <c r="K471" s="4" t="s">
        <v>16</v>
      </c>
      <c r="L471" s="4" t="s">
        <v>16</v>
      </c>
      <c r="M471" s="4" t="s">
        <v>2489</v>
      </c>
      <c r="N471" s="4" t="s">
        <v>18</v>
      </c>
      <c r="O471" s="4">
        <v>0</v>
      </c>
      <c r="P471" s="4">
        <v>-3.2861600000000002</v>
      </c>
      <c r="Q471" s="9">
        <v>100</v>
      </c>
      <c r="R471" s="9">
        <v>574306.5263510826</v>
      </c>
      <c r="S471" s="9">
        <v>0</v>
      </c>
      <c r="T471" s="9">
        <v>834918.5597589938</v>
      </c>
      <c r="U471" s="9">
        <v>1901619.7514020144</v>
      </c>
      <c r="V471" s="9">
        <v>-244097.38055093176</v>
      </c>
      <c r="W471" s="9">
        <v>1901619.7514020144</v>
      </c>
      <c r="X471" s="9">
        <v>5212464.5889141057</v>
      </c>
      <c r="Y471" s="9">
        <v>1074867.3650650552</v>
      </c>
      <c r="Z471" s="9">
        <v>500560.83871397265</v>
      </c>
      <c r="AA471" s="9">
        <v>1335479.3984729664</v>
      </c>
      <c r="AB471" s="9">
        <v>2402180.5901159872</v>
      </c>
      <c r="AC471" s="9">
        <v>256463.45816304089</v>
      </c>
      <c r="AD471" s="9">
        <v>2402180.5901159872</v>
      </c>
      <c r="AE471" s="9">
        <v>5713025.4276280785</v>
      </c>
      <c r="AF471" s="9">
        <v>8484549.5738774389</v>
      </c>
      <c r="AG471" s="9">
        <v>0</v>
      </c>
    </row>
    <row r="472" spans="1:33" x14ac:dyDescent="0.25">
      <c r="A472" s="36" t="s">
        <v>2568</v>
      </c>
      <c r="B472" s="36" t="s">
        <v>2565</v>
      </c>
      <c r="C472" s="37">
        <v>44781</v>
      </c>
      <c r="D472" s="38">
        <v>0.47083333333333338</v>
      </c>
      <c r="E472" s="36">
        <v>19.899999999999999</v>
      </c>
      <c r="F472" s="36" t="s">
        <v>21</v>
      </c>
      <c r="G472" s="36" t="s">
        <v>2497</v>
      </c>
      <c r="H472" s="36" t="s">
        <v>2567</v>
      </c>
      <c r="I472" s="39">
        <v>45291</v>
      </c>
      <c r="J472" s="39">
        <v>45291</v>
      </c>
      <c r="K472" s="36" t="s">
        <v>16</v>
      </c>
      <c r="L472" s="36" t="s">
        <v>16</v>
      </c>
      <c r="M472" s="36" t="s">
        <v>2489</v>
      </c>
      <c r="N472" s="36" t="s">
        <v>18</v>
      </c>
      <c r="O472" s="36">
        <v>0</v>
      </c>
      <c r="P472" s="36">
        <v>-3.3732700000000002</v>
      </c>
      <c r="Q472" s="41">
        <v>100</v>
      </c>
      <c r="R472" s="41">
        <v>574306.5263510826</v>
      </c>
      <c r="S472" s="41">
        <v>0</v>
      </c>
      <c r="T472" s="41">
        <v>834918.5597589938</v>
      </c>
      <c r="U472" s="41">
        <v>1901619.7514020144</v>
      </c>
      <c r="V472" s="41">
        <v>-250567.94887986031</v>
      </c>
      <c r="W472" s="41">
        <v>1901619.7514020144</v>
      </c>
      <c r="X472" s="41">
        <v>5212464.5889141057</v>
      </c>
      <c r="Y472" s="41">
        <v>1074867.3650650552</v>
      </c>
      <c r="Z472" s="41">
        <v>500560.83871397265</v>
      </c>
      <c r="AA472" s="41">
        <v>1335479.3984729664</v>
      </c>
      <c r="AB472" s="41">
        <v>2402180.5901159872</v>
      </c>
      <c r="AC472" s="41">
        <v>249992.88983411234</v>
      </c>
      <c r="AD472" s="41">
        <v>2402180.5901159872</v>
      </c>
      <c r="AE472" s="41">
        <v>5713025.4276280785</v>
      </c>
      <c r="AF472" s="41">
        <v>8478079.0055485107</v>
      </c>
      <c r="AG472" s="41">
        <v>0</v>
      </c>
    </row>
    <row r="473" spans="1:33" x14ac:dyDescent="0.25">
      <c r="A473" s="4" t="s">
        <v>2553</v>
      </c>
      <c r="B473" s="4" t="s">
        <v>2554</v>
      </c>
      <c r="C473" s="5">
        <v>44763.513194444444</v>
      </c>
      <c r="D473" s="6">
        <v>44763.513194444444</v>
      </c>
      <c r="E473" s="4">
        <v>9.99</v>
      </c>
      <c r="F473" s="4" t="s">
        <v>21</v>
      </c>
      <c r="G473" s="4" t="s">
        <v>2555</v>
      </c>
      <c r="H473" s="4" t="s">
        <v>2556</v>
      </c>
      <c r="I473" s="7">
        <v>46022</v>
      </c>
      <c r="J473" s="7">
        <v>46022</v>
      </c>
      <c r="K473" s="4" t="s">
        <v>16</v>
      </c>
      <c r="L473" s="4" t="s">
        <v>16</v>
      </c>
      <c r="M473" s="4" t="s">
        <v>2489</v>
      </c>
      <c r="N473" s="4" t="s">
        <v>16</v>
      </c>
      <c r="O473" s="4">
        <v>0</v>
      </c>
      <c r="P473" s="4">
        <v>-1.04</v>
      </c>
      <c r="Q473" s="9">
        <v>0</v>
      </c>
      <c r="R473" s="9">
        <v>459473.15704881452</v>
      </c>
      <c r="S473" s="9">
        <v>0</v>
      </c>
      <c r="T473" s="9">
        <v>667975.46071520657</v>
      </c>
      <c r="U473" s="9">
        <v>1521388.3015303451</v>
      </c>
      <c r="V473" s="9">
        <v>-123115.21684044575</v>
      </c>
      <c r="W473" s="9">
        <v>1521388.3015303449</v>
      </c>
      <c r="X473" s="9">
        <v>0</v>
      </c>
      <c r="Y473" s="9">
        <v>960033.99576278718</v>
      </c>
      <c r="Z473" s="9">
        <v>500560.83871397265</v>
      </c>
      <c r="AA473" s="9">
        <v>1168536.2994291792</v>
      </c>
      <c r="AB473" s="9">
        <v>2021949.1402443177</v>
      </c>
      <c r="AC473" s="9">
        <v>377445.62187352689</v>
      </c>
      <c r="AD473" s="9">
        <v>2021949.1402443175</v>
      </c>
      <c r="AE473" s="9">
        <v>500560.83871397265</v>
      </c>
      <c r="AF473" s="9">
        <v>6189668.7177601336</v>
      </c>
      <c r="AG473" s="9">
        <v>2</v>
      </c>
    </row>
    <row r="474" spans="1:33" x14ac:dyDescent="0.25">
      <c r="A474" s="36" t="s">
        <v>2557</v>
      </c>
      <c r="B474" s="36" t="s">
        <v>2554</v>
      </c>
      <c r="C474" s="37">
        <v>44763.513194444444</v>
      </c>
      <c r="D474" s="38">
        <v>44763.513194444444</v>
      </c>
      <c r="E474" s="36">
        <v>9.99</v>
      </c>
      <c r="F474" s="36" t="s">
        <v>21</v>
      </c>
      <c r="G474" s="36" t="s">
        <v>2508</v>
      </c>
      <c r="H474" s="36" t="s">
        <v>2556</v>
      </c>
      <c r="I474" s="39">
        <v>46022</v>
      </c>
      <c r="J474" s="39">
        <v>46022</v>
      </c>
      <c r="K474" s="36" t="s">
        <v>16</v>
      </c>
      <c r="L474" s="36" t="s">
        <v>16</v>
      </c>
      <c r="M474" s="36" t="s">
        <v>2489</v>
      </c>
      <c r="N474" s="36" t="s">
        <v>16</v>
      </c>
      <c r="O474" s="36">
        <v>0</v>
      </c>
      <c r="P474" s="36">
        <v>-1.34</v>
      </c>
      <c r="Q474" s="41">
        <v>0</v>
      </c>
      <c r="R474" s="41">
        <v>459473.15704881452</v>
      </c>
      <c r="S474" s="41">
        <v>0</v>
      </c>
      <c r="T474" s="41">
        <v>667975.46071520657</v>
      </c>
      <c r="U474" s="41">
        <v>1521388.3015303451</v>
      </c>
      <c r="V474" s="41">
        <v>-158629.22169826663</v>
      </c>
      <c r="W474" s="41">
        <v>1521388.3015303449</v>
      </c>
      <c r="X474" s="41">
        <v>0</v>
      </c>
      <c r="Y474" s="41">
        <v>960033.99576278718</v>
      </c>
      <c r="Z474" s="41">
        <v>500560.83871397265</v>
      </c>
      <c r="AA474" s="41">
        <v>1168536.2994291792</v>
      </c>
      <c r="AB474" s="41">
        <v>2021949.1402443177</v>
      </c>
      <c r="AC474" s="41">
        <v>341931.61701570603</v>
      </c>
      <c r="AD474" s="41">
        <v>2021949.1402443175</v>
      </c>
      <c r="AE474" s="41">
        <v>500560.83871397265</v>
      </c>
      <c r="AF474" s="41">
        <v>6154154.7129023131</v>
      </c>
      <c r="AG474" s="41">
        <v>2</v>
      </c>
    </row>
    <row r="475" spans="1:33" x14ac:dyDescent="0.25">
      <c r="A475" s="4" t="s">
        <v>2509</v>
      </c>
      <c r="B475" s="4" t="s">
        <v>2510</v>
      </c>
      <c r="C475" s="5">
        <v>44748</v>
      </c>
      <c r="D475" s="6">
        <v>0.72638888888888886</v>
      </c>
      <c r="E475" s="4">
        <v>79.599999999999994</v>
      </c>
      <c r="F475" s="4" t="s">
        <v>21</v>
      </c>
      <c r="G475" s="4" t="s">
        <v>2511</v>
      </c>
      <c r="H475" s="4" t="s">
        <v>2512</v>
      </c>
      <c r="I475" s="7">
        <v>46022</v>
      </c>
      <c r="J475" s="7">
        <v>46022</v>
      </c>
      <c r="K475" s="4" t="s">
        <v>16</v>
      </c>
      <c r="L475" s="4" t="s">
        <v>16</v>
      </c>
      <c r="M475" s="4" t="s">
        <v>2489</v>
      </c>
      <c r="N475" s="4" t="s">
        <v>16</v>
      </c>
      <c r="O475" s="4">
        <v>0</v>
      </c>
      <c r="P475" s="4">
        <v>-8.92</v>
      </c>
      <c r="Q475" s="9">
        <v>0</v>
      </c>
      <c r="R475" s="9">
        <v>459473.15704881458</v>
      </c>
      <c r="S475" s="9">
        <v>0</v>
      </c>
      <c r="T475" s="9">
        <v>667975.46071520681</v>
      </c>
      <c r="U475" s="9">
        <v>1521388.3015303449</v>
      </c>
      <c r="V475" s="9">
        <v>-132524.34606718196</v>
      </c>
      <c r="W475" s="9">
        <v>1521388.3015303449</v>
      </c>
      <c r="X475" s="9">
        <v>0</v>
      </c>
      <c r="Y475" s="9">
        <v>960033.99576278729</v>
      </c>
      <c r="Z475" s="9">
        <v>500560.83871397265</v>
      </c>
      <c r="AA475" s="9">
        <v>1168536.2994291794</v>
      </c>
      <c r="AB475" s="9">
        <v>2021949.1402443175</v>
      </c>
      <c r="AC475" s="9">
        <v>368036.49264679069</v>
      </c>
      <c r="AD475" s="9">
        <v>2021949.1402443175</v>
      </c>
      <c r="AE475" s="9">
        <v>500560.83871397265</v>
      </c>
      <c r="AF475" s="9">
        <v>6180259.5885333978</v>
      </c>
      <c r="AG475" s="9">
        <v>2</v>
      </c>
    </row>
    <row r="476" spans="1:33" x14ac:dyDescent="0.25">
      <c r="A476" s="36" t="s">
        <v>2513</v>
      </c>
      <c r="B476" s="36" t="s">
        <v>2510</v>
      </c>
      <c r="C476" s="37">
        <v>44748</v>
      </c>
      <c r="D476" s="38">
        <v>0.72638888888888886</v>
      </c>
      <c r="E476" s="36">
        <v>79.599999999999994</v>
      </c>
      <c r="F476" s="36" t="s">
        <v>21</v>
      </c>
      <c r="G476" s="36" t="s">
        <v>2514</v>
      </c>
      <c r="H476" s="36" t="s">
        <v>2512</v>
      </c>
      <c r="I476" s="39">
        <v>46022</v>
      </c>
      <c r="J476" s="39">
        <v>46022</v>
      </c>
      <c r="K476" s="36" t="s">
        <v>16</v>
      </c>
      <c r="L476" s="36" t="s">
        <v>16</v>
      </c>
      <c r="M476" s="36" t="s">
        <v>2489</v>
      </c>
      <c r="N476" s="36" t="s">
        <v>16</v>
      </c>
      <c r="O476" s="36">
        <v>0</v>
      </c>
      <c r="P476" s="36">
        <v>-6.54</v>
      </c>
      <c r="Q476" s="41">
        <v>0</v>
      </c>
      <c r="R476" s="41">
        <v>459473.15704881458</v>
      </c>
      <c r="S476" s="41">
        <v>0</v>
      </c>
      <c r="T476" s="41">
        <v>667975.46071520681</v>
      </c>
      <c r="U476" s="41">
        <v>1521388.3015303449</v>
      </c>
      <c r="V476" s="41">
        <v>-97164.71112997421</v>
      </c>
      <c r="W476" s="41">
        <v>1521388.3015303449</v>
      </c>
      <c r="X476" s="41">
        <v>0</v>
      </c>
      <c r="Y476" s="41">
        <v>960033.99576278729</v>
      </c>
      <c r="Z476" s="41">
        <v>500560.83871397265</v>
      </c>
      <c r="AA476" s="41">
        <v>1168536.2994291794</v>
      </c>
      <c r="AB476" s="41">
        <v>2021949.1402443175</v>
      </c>
      <c r="AC476" s="41">
        <v>403396.12758399843</v>
      </c>
      <c r="AD476" s="41">
        <v>2021949.1402443175</v>
      </c>
      <c r="AE476" s="41">
        <v>500560.83871397265</v>
      </c>
      <c r="AF476" s="41">
        <v>6215619.223470605</v>
      </c>
      <c r="AG476" s="41">
        <v>2</v>
      </c>
    </row>
    <row r="477" spans="1:33" x14ac:dyDescent="0.25">
      <c r="A477" s="4" t="s">
        <v>2528</v>
      </c>
      <c r="B477" s="4" t="s">
        <v>2529</v>
      </c>
      <c r="C477" s="5">
        <v>44759</v>
      </c>
      <c r="D477" s="6">
        <v>1.5972222222222224E-2</v>
      </c>
      <c r="E477" s="4">
        <v>60</v>
      </c>
      <c r="F477" s="4" t="s">
        <v>21</v>
      </c>
      <c r="G477" s="4" t="s">
        <v>2497</v>
      </c>
      <c r="H477" s="4" t="s">
        <v>2530</v>
      </c>
      <c r="I477" s="7">
        <v>45657</v>
      </c>
      <c r="J477" s="7">
        <v>45657</v>
      </c>
      <c r="K477" s="4" t="s">
        <v>16</v>
      </c>
      <c r="L477" s="4" t="s">
        <v>16</v>
      </c>
      <c r="M477" s="4" t="s">
        <v>2489</v>
      </c>
      <c r="N477" s="4" t="s">
        <v>16</v>
      </c>
      <c r="O477" s="4">
        <v>0</v>
      </c>
      <c r="P477" s="4">
        <v>-0.1176</v>
      </c>
      <c r="Q477" s="9">
        <v>0</v>
      </c>
      <c r="R477" s="9">
        <v>513690.9895805745</v>
      </c>
      <c r="S477" s="9">
        <v>0</v>
      </c>
      <c r="T477" s="9">
        <v>746796.56507960113</v>
      </c>
      <c r="U477" s="9">
        <v>1700912.1211109255</v>
      </c>
      <c r="V477" s="9">
        <v>-2591.4435812093634</v>
      </c>
      <c r="W477" s="9">
        <v>1700912.1211109255</v>
      </c>
      <c r="X477" s="9">
        <v>0</v>
      </c>
      <c r="Y477" s="9">
        <v>1014251.8282945472</v>
      </c>
      <c r="Z477" s="9">
        <v>500560.83871397265</v>
      </c>
      <c r="AA477" s="9">
        <v>1247357.4037935738</v>
      </c>
      <c r="AB477" s="9">
        <v>2201472.9598248983</v>
      </c>
      <c r="AC477" s="9">
        <v>497969.39513276331</v>
      </c>
      <c r="AD477" s="9">
        <v>2201472.9598248983</v>
      </c>
      <c r="AE477" s="9">
        <v>500560.83871397265</v>
      </c>
      <c r="AF477" s="9">
        <v>6712517.1572863963</v>
      </c>
      <c r="AG477" s="9">
        <v>1</v>
      </c>
    </row>
    <row r="478" spans="1:33" x14ac:dyDescent="0.25">
      <c r="A478" s="36" t="s">
        <v>2531</v>
      </c>
      <c r="B478" s="36" t="s">
        <v>2529</v>
      </c>
      <c r="C478" s="37">
        <v>44759</v>
      </c>
      <c r="D478" s="38">
        <v>1.5972222222222224E-2</v>
      </c>
      <c r="E478" s="36">
        <v>60</v>
      </c>
      <c r="F478" s="36" t="s">
        <v>21</v>
      </c>
      <c r="G478" s="36" t="s">
        <v>2532</v>
      </c>
      <c r="H478" s="36" t="s">
        <v>2530</v>
      </c>
      <c r="I478" s="39">
        <v>45657</v>
      </c>
      <c r="J478" s="39">
        <v>45657</v>
      </c>
      <c r="K478" s="36" t="s">
        <v>16</v>
      </c>
      <c r="L478" s="36" t="s">
        <v>16</v>
      </c>
      <c r="M478" s="36" t="s">
        <v>2489</v>
      </c>
      <c r="N478" s="36" t="s">
        <v>16</v>
      </c>
      <c r="O478" s="36">
        <v>0</v>
      </c>
      <c r="P478" s="36">
        <v>-1.3109999999999999</v>
      </c>
      <c r="Q478" s="41">
        <v>0</v>
      </c>
      <c r="R478" s="41">
        <v>513690.9895805745</v>
      </c>
      <c r="S478" s="41">
        <v>0</v>
      </c>
      <c r="T478" s="41">
        <v>746796.56507960113</v>
      </c>
      <c r="U478" s="41">
        <v>1700912.1211109255</v>
      </c>
      <c r="V478" s="41">
        <v>-28889.307270114587</v>
      </c>
      <c r="W478" s="41">
        <v>1700912.1211109255</v>
      </c>
      <c r="X478" s="41">
        <v>0</v>
      </c>
      <c r="Y478" s="41">
        <v>1014251.8282945472</v>
      </c>
      <c r="Z478" s="41">
        <v>500560.83871397265</v>
      </c>
      <c r="AA478" s="41">
        <v>1247357.4037935738</v>
      </c>
      <c r="AB478" s="41">
        <v>2201472.9598248983</v>
      </c>
      <c r="AC478" s="41">
        <v>471671.53144385805</v>
      </c>
      <c r="AD478" s="41">
        <v>2201472.9598248983</v>
      </c>
      <c r="AE478" s="41">
        <v>500560.83871397265</v>
      </c>
      <c r="AF478" s="41">
        <v>6686219.2935974905</v>
      </c>
      <c r="AG478" s="41">
        <v>1</v>
      </c>
    </row>
    <row r="479" spans="1:33" x14ac:dyDescent="0.25">
      <c r="A479" s="4" t="s">
        <v>2498</v>
      </c>
      <c r="B479" s="4" t="s">
        <v>2499</v>
      </c>
      <c r="C479" s="5">
        <v>44704</v>
      </c>
      <c r="D479" s="6">
        <v>44704</v>
      </c>
      <c r="E479" s="4">
        <v>40</v>
      </c>
      <c r="F479" s="4" t="s">
        <v>21</v>
      </c>
      <c r="G479" s="4" t="s">
        <v>2500</v>
      </c>
      <c r="H479" s="4" t="s">
        <v>2501</v>
      </c>
      <c r="I479" s="7">
        <v>46022</v>
      </c>
      <c r="J479" s="7">
        <v>46022</v>
      </c>
      <c r="K479" s="4" t="s">
        <v>16</v>
      </c>
      <c r="L479" s="4" t="s">
        <v>16</v>
      </c>
      <c r="M479" s="4" t="s">
        <v>2489</v>
      </c>
      <c r="N479" s="4" t="s">
        <v>16</v>
      </c>
      <c r="O479" s="4">
        <v>0</v>
      </c>
      <c r="P479" s="4">
        <v>-10.845421999999999</v>
      </c>
      <c r="Q479" s="9">
        <v>0</v>
      </c>
      <c r="R479" s="9">
        <v>459473.15704881446</v>
      </c>
      <c r="S479" s="9">
        <v>0</v>
      </c>
      <c r="T479" s="9">
        <v>667975.46071520681</v>
      </c>
      <c r="U479" s="9">
        <v>1521388.3015303453</v>
      </c>
      <c r="V479" s="9">
        <v>-320649.33768627036</v>
      </c>
      <c r="W479" s="9">
        <v>1521388.3015303453</v>
      </c>
      <c r="X479" s="9">
        <v>0</v>
      </c>
      <c r="Y479" s="9">
        <v>960033.99576278706</v>
      </c>
      <c r="Z479" s="9">
        <v>500560.83871397265</v>
      </c>
      <c r="AA479" s="9">
        <v>1168536.2994291794</v>
      </c>
      <c r="AB479" s="9">
        <v>2021949.1402443179</v>
      </c>
      <c r="AC479" s="9">
        <v>179911.5010277023</v>
      </c>
      <c r="AD479" s="9">
        <v>2021949.1402443179</v>
      </c>
      <c r="AE479" s="9">
        <v>500560.83871397265</v>
      </c>
      <c r="AF479" s="9">
        <v>5992134.59691431</v>
      </c>
      <c r="AG479" s="9">
        <v>2</v>
      </c>
    </row>
    <row r="480" spans="1:33" x14ac:dyDescent="0.25">
      <c r="A480" s="36" t="s">
        <v>2507</v>
      </c>
      <c r="B480" s="36" t="s">
        <v>2499</v>
      </c>
      <c r="C480" s="37">
        <v>44704</v>
      </c>
      <c r="D480" s="38">
        <v>44704</v>
      </c>
      <c r="E480" s="36">
        <v>40</v>
      </c>
      <c r="F480" s="36" t="s">
        <v>21</v>
      </c>
      <c r="G480" s="36" t="s">
        <v>2508</v>
      </c>
      <c r="H480" s="36" t="s">
        <v>2501</v>
      </c>
      <c r="I480" s="39">
        <v>46022</v>
      </c>
      <c r="J480" s="39">
        <v>46022</v>
      </c>
      <c r="K480" s="36" t="s">
        <v>16</v>
      </c>
      <c r="L480" s="36" t="s">
        <v>16</v>
      </c>
      <c r="M480" s="36" t="s">
        <v>2489</v>
      </c>
      <c r="N480" s="36" t="s">
        <v>16</v>
      </c>
      <c r="O480" s="36">
        <v>0</v>
      </c>
      <c r="P480" s="36">
        <v>-10.838454</v>
      </c>
      <c r="Q480" s="41">
        <v>0</v>
      </c>
      <c r="R480" s="41">
        <v>459473.15704881446</v>
      </c>
      <c r="S480" s="41">
        <v>0</v>
      </c>
      <c r="T480" s="41">
        <v>667975.46071520681</v>
      </c>
      <c r="U480" s="41">
        <v>1521388.3015303453</v>
      </c>
      <c r="V480" s="41">
        <v>-320443.3259160507</v>
      </c>
      <c r="W480" s="41">
        <v>1521388.3015303453</v>
      </c>
      <c r="X480" s="41">
        <v>0</v>
      </c>
      <c r="Y480" s="41">
        <v>960033.99576278706</v>
      </c>
      <c r="Z480" s="41">
        <v>500560.83871397265</v>
      </c>
      <c r="AA480" s="41">
        <v>1168536.2994291794</v>
      </c>
      <c r="AB480" s="41">
        <v>2021949.1402443179</v>
      </c>
      <c r="AC480" s="41">
        <v>180117.51279792195</v>
      </c>
      <c r="AD480" s="41">
        <v>2021949.1402443179</v>
      </c>
      <c r="AE480" s="41">
        <v>500560.83871397265</v>
      </c>
      <c r="AF480" s="41">
        <v>5992340.6086845296</v>
      </c>
      <c r="AG480" s="41">
        <v>2</v>
      </c>
    </row>
    <row r="481" spans="1:33" x14ac:dyDescent="0.25">
      <c r="A481" s="4" t="s">
        <v>2533</v>
      </c>
      <c r="B481" s="4" t="s">
        <v>2534</v>
      </c>
      <c r="C481" s="5">
        <v>44759</v>
      </c>
      <c r="D481" s="6">
        <v>0.88611111111111107</v>
      </c>
      <c r="E481" s="4">
        <v>99.5</v>
      </c>
      <c r="F481" s="4" t="s">
        <v>21</v>
      </c>
      <c r="G481" s="4" t="s">
        <v>2535</v>
      </c>
      <c r="H481" s="4" t="s">
        <v>2536</v>
      </c>
      <c r="I481" s="7">
        <v>46022</v>
      </c>
      <c r="J481" s="7">
        <v>46022</v>
      </c>
      <c r="K481" s="4" t="s">
        <v>16</v>
      </c>
      <c r="L481" s="4" t="s">
        <v>16</v>
      </c>
      <c r="M481" s="4" t="s">
        <v>2489</v>
      </c>
      <c r="N481" s="4" t="s">
        <v>16</v>
      </c>
      <c r="O481" s="4">
        <v>0</v>
      </c>
      <c r="P481" s="4">
        <v>-6.11585</v>
      </c>
      <c r="Q481" s="9">
        <v>0</v>
      </c>
      <c r="R481" s="9">
        <v>459473.15704881458</v>
      </c>
      <c r="S481" s="9">
        <v>0</v>
      </c>
      <c r="T481" s="9">
        <v>667975.46071520669</v>
      </c>
      <c r="U481" s="9">
        <v>1521388.3015303449</v>
      </c>
      <c r="V481" s="9">
        <v>-72690.495237217474</v>
      </c>
      <c r="W481" s="9">
        <v>1521388.3015303449</v>
      </c>
      <c r="X481" s="9">
        <v>0</v>
      </c>
      <c r="Y481" s="9">
        <v>960033.99576278729</v>
      </c>
      <c r="Z481" s="9">
        <v>500560.83871397265</v>
      </c>
      <c r="AA481" s="9">
        <v>1168536.2994291794</v>
      </c>
      <c r="AB481" s="9">
        <v>2021949.1402443175</v>
      </c>
      <c r="AC481" s="9">
        <v>427870.3434767552</v>
      </c>
      <c r="AD481" s="9">
        <v>2021949.1402443175</v>
      </c>
      <c r="AE481" s="9">
        <v>500560.83871397265</v>
      </c>
      <c r="AF481" s="9">
        <v>6240093.4393633623</v>
      </c>
      <c r="AG481" s="9">
        <v>2</v>
      </c>
    </row>
    <row r="482" spans="1:33" x14ac:dyDescent="0.25">
      <c r="A482" s="36" t="s">
        <v>2537</v>
      </c>
      <c r="B482" s="36" t="s">
        <v>2534</v>
      </c>
      <c r="C482" s="37">
        <v>44759</v>
      </c>
      <c r="D482" s="38">
        <v>0.88611111111111107</v>
      </c>
      <c r="E482" s="36">
        <v>99.5</v>
      </c>
      <c r="F482" s="36" t="s">
        <v>21</v>
      </c>
      <c r="G482" s="36" t="s">
        <v>2538</v>
      </c>
      <c r="H482" s="36" t="s">
        <v>2536</v>
      </c>
      <c r="I482" s="39">
        <v>46022</v>
      </c>
      <c r="J482" s="39">
        <v>46022</v>
      </c>
      <c r="K482" s="36" t="s">
        <v>16</v>
      </c>
      <c r="L482" s="36" t="s">
        <v>16</v>
      </c>
      <c r="M482" s="36" t="s">
        <v>2489</v>
      </c>
      <c r="N482" s="36" t="s">
        <v>16</v>
      </c>
      <c r="O482" s="36">
        <v>0</v>
      </c>
      <c r="P482" s="36">
        <v>-6.3624999999999998</v>
      </c>
      <c r="Q482" s="41">
        <v>0</v>
      </c>
      <c r="R482" s="41">
        <v>459473.15704881458</v>
      </c>
      <c r="S482" s="41">
        <v>0</v>
      </c>
      <c r="T482" s="41">
        <v>667975.46071520669</v>
      </c>
      <c r="U482" s="41">
        <v>1521388.3015303449</v>
      </c>
      <c r="V482" s="41">
        <v>-75622.076399322454</v>
      </c>
      <c r="W482" s="41">
        <v>1521388.3015303449</v>
      </c>
      <c r="X482" s="41">
        <v>0</v>
      </c>
      <c r="Y482" s="41">
        <v>960033.99576278729</v>
      </c>
      <c r="Z482" s="41">
        <v>500560.83871397265</v>
      </c>
      <c r="AA482" s="41">
        <v>1168536.2994291794</v>
      </c>
      <c r="AB482" s="41">
        <v>2021949.1402443175</v>
      </c>
      <c r="AC482" s="41">
        <v>424938.76231465023</v>
      </c>
      <c r="AD482" s="41">
        <v>2021949.1402443175</v>
      </c>
      <c r="AE482" s="41">
        <v>500560.83871397265</v>
      </c>
      <c r="AF482" s="41">
        <v>6237161.858201257</v>
      </c>
      <c r="AG482" s="41">
        <v>2</v>
      </c>
    </row>
    <row r="483" spans="1:33" x14ac:dyDescent="0.25">
      <c r="A483" s="4" t="s">
        <v>2492</v>
      </c>
      <c r="B483" s="4" t="s">
        <v>2493</v>
      </c>
      <c r="C483" s="5">
        <v>44645</v>
      </c>
      <c r="D483" s="6">
        <v>0.95486111111111116</v>
      </c>
      <c r="E483" s="4">
        <v>40</v>
      </c>
      <c r="F483" s="4" t="s">
        <v>21</v>
      </c>
      <c r="G483" s="4" t="s">
        <v>2494</v>
      </c>
      <c r="H483" s="4" t="s">
        <v>2495</v>
      </c>
      <c r="I483" s="7">
        <v>46022</v>
      </c>
      <c r="J483" s="7">
        <v>46022</v>
      </c>
      <c r="K483" s="4" t="s">
        <v>16</v>
      </c>
      <c r="L483" s="4" t="s">
        <v>16</v>
      </c>
      <c r="M483" s="4" t="s">
        <v>2489</v>
      </c>
      <c r="N483" s="4" t="s">
        <v>16</v>
      </c>
      <c r="O483" s="4">
        <v>0</v>
      </c>
      <c r="P483" s="4">
        <v>-3.3729800000000001</v>
      </c>
      <c r="Q483" s="9">
        <v>0</v>
      </c>
      <c r="R483" s="9">
        <v>459473.15704881446</v>
      </c>
      <c r="S483" s="9">
        <v>0</v>
      </c>
      <c r="T483" s="9">
        <v>667975.46071520681</v>
      </c>
      <c r="U483" s="9">
        <v>1521388.3015303453</v>
      </c>
      <c r="V483" s="9">
        <v>-99723.533397689462</v>
      </c>
      <c r="W483" s="9">
        <v>1521388.3015303453</v>
      </c>
      <c r="X483" s="9">
        <v>0</v>
      </c>
      <c r="Y483" s="9">
        <v>960033.99576278706</v>
      </c>
      <c r="Z483" s="9">
        <v>500560.83871397265</v>
      </c>
      <c r="AA483" s="9">
        <v>1168536.2994291794</v>
      </c>
      <c r="AB483" s="9">
        <v>2021949.1402443179</v>
      </c>
      <c r="AC483" s="9">
        <v>400837.30531628319</v>
      </c>
      <c r="AD483" s="9">
        <v>2021949.1402443179</v>
      </c>
      <c r="AE483" s="9">
        <v>500560.83871397265</v>
      </c>
      <c r="AF483" s="9">
        <v>6213060.401202891</v>
      </c>
      <c r="AG483" s="9">
        <v>2</v>
      </c>
    </row>
    <row r="484" spans="1:33" x14ac:dyDescent="0.25">
      <c r="A484" s="36" t="s">
        <v>2496</v>
      </c>
      <c r="B484" s="36" t="s">
        <v>2493</v>
      </c>
      <c r="C484" s="37">
        <v>44645</v>
      </c>
      <c r="D484" s="38">
        <v>0.95486111111111116</v>
      </c>
      <c r="E484" s="36">
        <v>40</v>
      </c>
      <c r="F484" s="36" t="s">
        <v>21</v>
      </c>
      <c r="G484" s="36" t="s">
        <v>2497</v>
      </c>
      <c r="H484" s="36" t="s">
        <v>2495</v>
      </c>
      <c r="I484" s="39">
        <v>46022</v>
      </c>
      <c r="J484" s="39">
        <v>46022</v>
      </c>
      <c r="K484" s="36" t="s">
        <v>16</v>
      </c>
      <c r="L484" s="36" t="s">
        <v>16</v>
      </c>
      <c r="M484" s="36" t="s">
        <v>2489</v>
      </c>
      <c r="N484" s="36" t="s">
        <v>16</v>
      </c>
      <c r="O484" s="36">
        <v>0</v>
      </c>
      <c r="P484" s="36">
        <v>-3.3729800000000001</v>
      </c>
      <c r="Q484" s="41">
        <v>0</v>
      </c>
      <c r="R484" s="41">
        <v>459473.15704881446</v>
      </c>
      <c r="S484" s="41">
        <v>0</v>
      </c>
      <c r="T484" s="41">
        <v>667975.46071520681</v>
      </c>
      <c r="U484" s="41">
        <v>1521388.3015303453</v>
      </c>
      <c r="V484" s="41">
        <v>-99723.533397689462</v>
      </c>
      <c r="W484" s="41">
        <v>1521388.3015303453</v>
      </c>
      <c r="X484" s="41">
        <v>0</v>
      </c>
      <c r="Y484" s="41">
        <v>960033.99576278706</v>
      </c>
      <c r="Z484" s="41">
        <v>500560.83871397265</v>
      </c>
      <c r="AA484" s="41">
        <v>1168536.2994291794</v>
      </c>
      <c r="AB484" s="41">
        <v>2021949.1402443179</v>
      </c>
      <c r="AC484" s="41">
        <v>400837.30531628319</v>
      </c>
      <c r="AD484" s="41">
        <v>2021949.1402443179</v>
      </c>
      <c r="AE484" s="41">
        <v>500560.83871397265</v>
      </c>
      <c r="AF484" s="41">
        <v>6213060.401202891</v>
      </c>
      <c r="AG484" s="41">
        <v>2</v>
      </c>
    </row>
    <row r="485" spans="1:33" x14ac:dyDescent="0.25">
      <c r="A485" s="4" t="s">
        <v>2539</v>
      </c>
      <c r="B485" s="4" t="s">
        <v>2540</v>
      </c>
      <c r="C485" s="5">
        <v>44759</v>
      </c>
      <c r="D485" s="6">
        <v>0.9555555555555556</v>
      </c>
      <c r="E485" s="4">
        <v>9.9</v>
      </c>
      <c r="F485" s="4" t="s">
        <v>21</v>
      </c>
      <c r="G485" s="4" t="s">
        <v>2532</v>
      </c>
      <c r="H485" s="4" t="s">
        <v>2541</v>
      </c>
      <c r="I485" s="7">
        <v>45657</v>
      </c>
      <c r="J485" s="7">
        <v>45657</v>
      </c>
      <c r="K485" s="4" t="s">
        <v>16</v>
      </c>
      <c r="L485" s="4" t="s">
        <v>16</v>
      </c>
      <c r="M485" s="4" t="s">
        <v>2489</v>
      </c>
      <c r="N485" s="4" t="s">
        <v>16</v>
      </c>
      <c r="O485" s="4">
        <v>0</v>
      </c>
      <c r="P485" s="4">
        <v>-0.25805499999999998</v>
      </c>
      <c r="Q485" s="9">
        <v>0</v>
      </c>
      <c r="R485" s="9">
        <v>513690.98958057474</v>
      </c>
      <c r="S485" s="9">
        <v>0</v>
      </c>
      <c r="T485" s="9">
        <v>746796.56507960113</v>
      </c>
      <c r="U485" s="9">
        <v>1700912.1211109257</v>
      </c>
      <c r="V485" s="9">
        <v>-34463.768983146889</v>
      </c>
      <c r="W485" s="9">
        <v>1700912.1211109257</v>
      </c>
      <c r="X485" s="9">
        <v>0</v>
      </c>
      <c r="Y485" s="9">
        <v>1014251.8282945474</v>
      </c>
      <c r="Z485" s="9">
        <v>500560.83871397265</v>
      </c>
      <c r="AA485" s="9">
        <v>1247357.4037935738</v>
      </c>
      <c r="AB485" s="9">
        <v>2201472.9598248983</v>
      </c>
      <c r="AC485" s="9">
        <v>466097.06973082578</v>
      </c>
      <c r="AD485" s="9">
        <v>2201472.9598248983</v>
      </c>
      <c r="AE485" s="9">
        <v>500560.83871397265</v>
      </c>
      <c r="AF485" s="9">
        <v>6680644.8318844587</v>
      </c>
      <c r="AG485" s="9">
        <v>1</v>
      </c>
    </row>
    <row r="486" spans="1:33" x14ac:dyDescent="0.25">
      <c r="A486" s="42" t="s">
        <v>2542</v>
      </c>
      <c r="B486" s="42" t="s">
        <v>2540</v>
      </c>
      <c r="C486" s="43">
        <v>44759</v>
      </c>
      <c r="D486" s="44">
        <v>0.9555555555555556</v>
      </c>
      <c r="E486" s="42">
        <v>9.9</v>
      </c>
      <c r="F486" s="42" t="s">
        <v>21</v>
      </c>
      <c r="G486" s="42" t="s">
        <v>2543</v>
      </c>
      <c r="H486" s="42" t="s">
        <v>2541</v>
      </c>
      <c r="I486" s="45">
        <v>45657</v>
      </c>
      <c r="J486" s="45">
        <v>45657</v>
      </c>
      <c r="K486" s="42" t="s">
        <v>16</v>
      </c>
      <c r="L486" s="42" t="s">
        <v>16</v>
      </c>
      <c r="M486" s="42" t="s">
        <v>2489</v>
      </c>
      <c r="N486" s="42" t="s">
        <v>16</v>
      </c>
      <c r="O486" s="42">
        <v>0</v>
      </c>
      <c r="P486" s="42">
        <v>2.273E-2</v>
      </c>
      <c r="Q486" s="46">
        <v>0</v>
      </c>
      <c r="R486" s="46">
        <v>513690.98958057474</v>
      </c>
      <c r="S486" s="46">
        <v>0</v>
      </c>
      <c r="T486" s="46">
        <v>746796.56507960113</v>
      </c>
      <c r="U486" s="46">
        <v>1700912.1211109257</v>
      </c>
      <c r="V486" s="46">
        <v>3035.6376314620102</v>
      </c>
      <c r="W486" s="46">
        <v>1700912.1211109257</v>
      </c>
      <c r="X486" s="46">
        <v>0</v>
      </c>
      <c r="Y486" s="46">
        <v>1014251.8282945474</v>
      </c>
      <c r="Z486" s="46">
        <v>500560.83871397265</v>
      </c>
      <c r="AA486" s="46">
        <v>1247357.4037935738</v>
      </c>
      <c r="AB486" s="46">
        <v>2201472.9598248983</v>
      </c>
      <c r="AC486" s="46">
        <v>503596.47634543467</v>
      </c>
      <c r="AD486" s="46">
        <v>2201472.9598248983</v>
      </c>
      <c r="AE486" s="46">
        <v>500560.83871397265</v>
      </c>
      <c r="AF486" s="46">
        <v>6718144.2384990677</v>
      </c>
      <c r="AG486" s="41">
        <v>1</v>
      </c>
    </row>
    <row r="487" spans="1:33" x14ac:dyDescent="0.25">
      <c r="A487" s="4" t="s">
        <v>2627</v>
      </c>
      <c r="B487" s="7" t="s">
        <v>2628</v>
      </c>
      <c r="C487" s="5">
        <v>44754.663194444445</v>
      </c>
      <c r="D487" s="6">
        <v>44754.663194444445</v>
      </c>
      <c r="E487" s="4">
        <v>70</v>
      </c>
      <c r="F487" s="4" t="s">
        <v>21</v>
      </c>
      <c r="G487" s="4" t="s">
        <v>2629</v>
      </c>
      <c r="H487" s="4" t="s">
        <v>2630</v>
      </c>
      <c r="I487" s="7">
        <v>46022</v>
      </c>
      <c r="J487" s="7">
        <v>46022</v>
      </c>
      <c r="K487" s="4" t="s">
        <v>16</v>
      </c>
      <c r="L487" s="4" t="s">
        <v>16</v>
      </c>
      <c r="M487" s="4" t="s">
        <v>2631</v>
      </c>
      <c r="N487" s="4" t="s">
        <v>16</v>
      </c>
      <c r="O487" s="4" t="s">
        <v>222</v>
      </c>
      <c r="P487" s="4">
        <v>-2.8420000000000001E-2</v>
      </c>
      <c r="Q487" s="9">
        <v>0</v>
      </c>
      <c r="R487" s="9">
        <v>459473.15704881464</v>
      </c>
      <c r="S487" s="9">
        <v>0</v>
      </c>
      <c r="T487" s="9">
        <v>667975.46071520646</v>
      </c>
      <c r="U487" s="9">
        <v>1521388.3015303449</v>
      </c>
      <c r="V487" s="9">
        <v>-480.14224287676694</v>
      </c>
      <c r="W487" s="9">
        <v>1521388.3015303449</v>
      </c>
      <c r="X487" s="9">
        <v>0</v>
      </c>
      <c r="Y487" s="9">
        <v>4745931.4262453364</v>
      </c>
      <c r="Z487" s="9">
        <v>4286458.2691965215</v>
      </c>
      <c r="AA487" s="9">
        <v>4954433.7299117278</v>
      </c>
      <c r="AB487" s="9">
        <v>5807846.5707268659</v>
      </c>
      <c r="AC487" s="9">
        <v>4285978.1269536447</v>
      </c>
      <c r="AD487" s="9">
        <v>5807846.5707268659</v>
      </c>
      <c r="AE487" s="9">
        <v>4286458.2691965215</v>
      </c>
      <c r="AF487" s="9">
        <v>28270508.889156483</v>
      </c>
      <c r="AG487" s="9">
        <v>2</v>
      </c>
    </row>
    <row r="488" spans="1:33" x14ac:dyDescent="0.25">
      <c r="A488" s="36" t="s">
        <v>2651</v>
      </c>
      <c r="B488" s="39" t="s">
        <v>2652</v>
      </c>
      <c r="C488" s="37">
        <v>44757.498611111114</v>
      </c>
      <c r="D488" s="38">
        <v>44757.498611111114</v>
      </c>
      <c r="E488" s="36">
        <v>19.899999999999999</v>
      </c>
      <c r="F488" s="36" t="s">
        <v>21</v>
      </c>
      <c r="G488" s="36" t="s">
        <v>2653</v>
      </c>
      <c r="H488" s="36" t="s">
        <v>2654</v>
      </c>
      <c r="I488" s="39">
        <v>46022</v>
      </c>
      <c r="J488" s="39">
        <v>46022</v>
      </c>
      <c r="K488" s="36" t="s">
        <v>16</v>
      </c>
      <c r="L488" s="36" t="s">
        <v>16</v>
      </c>
      <c r="M488" s="36" t="s">
        <v>2631</v>
      </c>
      <c r="N488" s="36" t="s">
        <v>16</v>
      </c>
      <c r="O488" s="36" t="s">
        <v>222</v>
      </c>
      <c r="P488" s="36">
        <v>-3.9325999999999999</v>
      </c>
      <c r="Q488" s="41">
        <v>0</v>
      </c>
      <c r="R488" s="41">
        <v>459473.15704881458</v>
      </c>
      <c r="S488" s="41">
        <v>0</v>
      </c>
      <c r="T488" s="41">
        <v>667975.46071520681</v>
      </c>
      <c r="U488" s="41">
        <v>1521388.3015303449</v>
      </c>
      <c r="V488" s="41">
        <v>-233706.38714968599</v>
      </c>
      <c r="W488" s="41">
        <v>1521388.3015303449</v>
      </c>
      <c r="X488" s="41">
        <v>0</v>
      </c>
      <c r="Y488" s="41">
        <v>4745931.4262453364</v>
      </c>
      <c r="Z488" s="41">
        <v>4286458.2691965215</v>
      </c>
      <c r="AA488" s="41">
        <v>4954433.7299117278</v>
      </c>
      <c r="AB488" s="41">
        <v>5807846.5707268659</v>
      </c>
      <c r="AC488" s="41">
        <v>4052751.8820468355</v>
      </c>
      <c r="AD488" s="41">
        <v>5807846.5707268659</v>
      </c>
      <c r="AE488" s="41">
        <v>4286458.2691965215</v>
      </c>
      <c r="AF488" s="41">
        <v>28037282.644249678</v>
      </c>
      <c r="AG488" s="41">
        <v>2</v>
      </c>
    </row>
    <row r="489" spans="1:33" x14ac:dyDescent="0.25">
      <c r="A489" s="4" t="s">
        <v>2688</v>
      </c>
      <c r="B489" s="7" t="s">
        <v>2689</v>
      </c>
      <c r="C489" s="5">
        <v>44733.430555555555</v>
      </c>
      <c r="D489" s="6">
        <v>44733.430555555555</v>
      </c>
      <c r="E489" s="4">
        <v>15</v>
      </c>
      <c r="F489" s="4" t="s">
        <v>21</v>
      </c>
      <c r="G489" s="4" t="s">
        <v>2690</v>
      </c>
      <c r="H489" s="4" t="s">
        <v>2691</v>
      </c>
      <c r="I489" s="7">
        <v>45657</v>
      </c>
      <c r="J489" s="7">
        <v>45657</v>
      </c>
      <c r="K489" s="4" t="s">
        <v>16</v>
      </c>
      <c r="L489" s="4" t="s">
        <v>16</v>
      </c>
      <c r="M489" s="4" t="s">
        <v>2636</v>
      </c>
      <c r="N489" s="4" t="s">
        <v>16</v>
      </c>
      <c r="O489" s="4" t="s">
        <v>222</v>
      </c>
      <c r="P489" s="4">
        <v>2.6726179999999999</v>
      </c>
      <c r="Q489" s="9">
        <v>0</v>
      </c>
      <c r="R489" s="9">
        <v>513690.9895805745</v>
      </c>
      <c r="S489" s="9">
        <v>0</v>
      </c>
      <c r="T489" s="9">
        <v>746796.56507960113</v>
      </c>
      <c r="U489" s="9">
        <v>1700912.1211109255</v>
      </c>
      <c r="V489" s="9">
        <v>235576.14833757165</v>
      </c>
      <c r="W489" s="9">
        <v>1700912.1211109255</v>
      </c>
      <c r="X489" s="9">
        <v>0</v>
      </c>
      <c r="Y489" s="9">
        <v>4800149.2587770959</v>
      </c>
      <c r="Z489" s="9">
        <v>4286458.2691965215</v>
      </c>
      <c r="AA489" s="9">
        <v>5033254.834276123</v>
      </c>
      <c r="AB489" s="9">
        <v>5987370.3903074469</v>
      </c>
      <c r="AC489" s="9">
        <v>4522034.4175340934</v>
      </c>
      <c r="AD489" s="9">
        <v>5987370.3903074469</v>
      </c>
      <c r="AE489" s="9">
        <v>4286458.2691965215</v>
      </c>
      <c r="AF489" s="9">
        <v>28908889.846003965</v>
      </c>
      <c r="AG489" s="9">
        <v>1</v>
      </c>
    </row>
    <row r="490" spans="1:33" x14ac:dyDescent="0.25">
      <c r="A490" s="36" t="s">
        <v>2692</v>
      </c>
      <c r="B490" s="39" t="s">
        <v>2689</v>
      </c>
      <c r="C490" s="37">
        <v>44733.430555555555</v>
      </c>
      <c r="D490" s="38">
        <v>44733.430555555555</v>
      </c>
      <c r="E490" s="36">
        <v>15</v>
      </c>
      <c r="F490" s="36" t="s">
        <v>21</v>
      </c>
      <c r="G490" s="36" t="s">
        <v>2693</v>
      </c>
      <c r="H490" s="36" t="s">
        <v>2691</v>
      </c>
      <c r="I490" s="39">
        <v>45657</v>
      </c>
      <c r="J490" s="39">
        <v>45657</v>
      </c>
      <c r="K490" s="36" t="s">
        <v>16</v>
      </c>
      <c r="L490" s="36" t="s">
        <v>16</v>
      </c>
      <c r="M490" s="36" t="s">
        <v>2636</v>
      </c>
      <c r="N490" s="36" t="s">
        <v>16</v>
      </c>
      <c r="O490" s="36" t="s">
        <v>222</v>
      </c>
      <c r="P490" s="36">
        <v>-10.625540000000001</v>
      </c>
      <c r="Q490" s="41">
        <v>0</v>
      </c>
      <c r="R490" s="41">
        <v>513690.9895805745</v>
      </c>
      <c r="S490" s="41">
        <v>0</v>
      </c>
      <c r="T490" s="41">
        <v>746796.56507960113</v>
      </c>
      <c r="U490" s="41">
        <v>1700912.1211109255</v>
      </c>
      <c r="V490" s="41">
        <v>-936581.20509807253</v>
      </c>
      <c r="W490" s="41">
        <v>1700912.1211109255</v>
      </c>
      <c r="X490" s="41">
        <v>0</v>
      </c>
      <c r="Y490" s="41">
        <v>4800149.2587770959</v>
      </c>
      <c r="Z490" s="41">
        <v>4286458.2691965215</v>
      </c>
      <c r="AA490" s="41">
        <v>5033254.834276123</v>
      </c>
      <c r="AB490" s="41">
        <v>5987370.3903074469</v>
      </c>
      <c r="AC490" s="41">
        <v>3349877.064098449</v>
      </c>
      <c r="AD490" s="41">
        <v>5987370.3903074469</v>
      </c>
      <c r="AE490" s="41">
        <v>4286458.2691965215</v>
      </c>
      <c r="AF490" s="41">
        <v>27736732.492568314</v>
      </c>
      <c r="AG490" s="41">
        <v>1</v>
      </c>
    </row>
    <row r="491" spans="1:33" x14ac:dyDescent="0.25">
      <c r="A491" s="4" t="s">
        <v>2709</v>
      </c>
      <c r="B491" s="7" t="s">
        <v>2710</v>
      </c>
      <c r="C491" s="5">
        <v>44764.59097222222</v>
      </c>
      <c r="D491" s="6">
        <v>44764.59097222222</v>
      </c>
      <c r="E491" s="4">
        <v>9.9</v>
      </c>
      <c r="F491" s="4" t="s">
        <v>21</v>
      </c>
      <c r="G491" s="4" t="s">
        <v>2711</v>
      </c>
      <c r="H491" s="4" t="s">
        <v>2712</v>
      </c>
      <c r="I491" s="7">
        <v>45869</v>
      </c>
      <c r="J491" s="7">
        <v>45869</v>
      </c>
      <c r="K491" s="4" t="s">
        <v>16</v>
      </c>
      <c r="L491" s="4" t="s">
        <v>16</v>
      </c>
      <c r="M491" s="4" t="s">
        <v>2636</v>
      </c>
      <c r="N491" s="4" t="s">
        <v>16</v>
      </c>
      <c r="O491" s="4" t="s">
        <v>222</v>
      </c>
      <c r="P491" s="4">
        <v>-0.02</v>
      </c>
      <c r="Q491" s="9">
        <v>0</v>
      </c>
      <c r="R491" s="9">
        <v>459473.15704881464</v>
      </c>
      <c r="S491" s="9">
        <v>0</v>
      </c>
      <c r="T491" s="9">
        <v>667975.46071520657</v>
      </c>
      <c r="U491" s="9">
        <v>1521388.3015303449</v>
      </c>
      <c r="V491" s="9">
        <v>-2389.1239631624962</v>
      </c>
      <c r="W491" s="9">
        <v>1521388.3015303449</v>
      </c>
      <c r="X491" s="9">
        <v>0</v>
      </c>
      <c r="Y491" s="9">
        <v>4745931.4262453364</v>
      </c>
      <c r="Z491" s="9">
        <v>4286458.2691965215</v>
      </c>
      <c r="AA491" s="9">
        <v>4954433.7299117278</v>
      </c>
      <c r="AB491" s="9">
        <v>5807846.5707268659</v>
      </c>
      <c r="AC491" s="9">
        <v>4284069.1452333592</v>
      </c>
      <c r="AD491" s="9">
        <v>5807846.5707268659</v>
      </c>
      <c r="AE491" s="9">
        <v>4286458.2691965215</v>
      </c>
      <c r="AF491" s="9">
        <v>28268599.907436199</v>
      </c>
      <c r="AG491" s="9">
        <v>2</v>
      </c>
    </row>
    <row r="492" spans="1:33" x14ac:dyDescent="0.25">
      <c r="A492" s="36" t="s">
        <v>2645</v>
      </c>
      <c r="B492" s="39" t="s">
        <v>2646</v>
      </c>
      <c r="C492" s="37">
        <v>44757.455555555556</v>
      </c>
      <c r="D492" s="38">
        <v>44757.455555555556</v>
      </c>
      <c r="E492" s="36">
        <v>100</v>
      </c>
      <c r="F492" s="36" t="s">
        <v>21</v>
      </c>
      <c r="G492" s="36" t="s">
        <v>2647</v>
      </c>
      <c r="H492" s="36" t="s">
        <v>2648</v>
      </c>
      <c r="I492" s="39">
        <v>46022</v>
      </c>
      <c r="J492" s="39">
        <v>46022</v>
      </c>
      <c r="K492" s="36" t="s">
        <v>16</v>
      </c>
      <c r="L492" s="36" t="s">
        <v>16</v>
      </c>
      <c r="M492" s="36" t="s">
        <v>2631</v>
      </c>
      <c r="N492" s="36" t="s">
        <v>16</v>
      </c>
      <c r="O492" s="36" t="s">
        <v>222</v>
      </c>
      <c r="P492" s="36">
        <v>-3.77</v>
      </c>
      <c r="Q492" s="41">
        <v>0</v>
      </c>
      <c r="R492" s="41">
        <v>459473.15704881452</v>
      </c>
      <c r="S492" s="41">
        <v>0</v>
      </c>
      <c r="T492" s="41">
        <v>667975.46071520646</v>
      </c>
      <c r="U492" s="41">
        <v>1521388.3015303449</v>
      </c>
      <c r="V492" s="41">
        <v>-44584.636838556922</v>
      </c>
      <c r="W492" s="41">
        <v>1521388.3015303449</v>
      </c>
      <c r="X492" s="41">
        <v>0</v>
      </c>
      <c r="Y492" s="41">
        <v>4745931.4262453364</v>
      </c>
      <c r="Z492" s="41">
        <v>4286458.2691965215</v>
      </c>
      <c r="AA492" s="41">
        <v>4954433.7299117278</v>
      </c>
      <c r="AB492" s="41">
        <v>5807846.5707268659</v>
      </c>
      <c r="AC492" s="41">
        <v>4241873.6323579643</v>
      </c>
      <c r="AD492" s="41">
        <v>5807846.5707268659</v>
      </c>
      <c r="AE492" s="41">
        <v>4286458.2691965215</v>
      </c>
      <c r="AF492" s="41">
        <v>28226404.394560806</v>
      </c>
      <c r="AG492" s="41">
        <v>2</v>
      </c>
    </row>
    <row r="493" spans="1:33" x14ac:dyDescent="0.25">
      <c r="A493" s="4" t="s">
        <v>2649</v>
      </c>
      <c r="B493" s="7" t="s">
        <v>2646</v>
      </c>
      <c r="C493" s="5">
        <v>44757.455555555556</v>
      </c>
      <c r="D493" s="6">
        <v>44757.455555555556</v>
      </c>
      <c r="E493" s="4">
        <v>100</v>
      </c>
      <c r="F493" s="4" t="s">
        <v>21</v>
      </c>
      <c r="G493" s="4" t="s">
        <v>2650</v>
      </c>
      <c r="H493" s="4" t="s">
        <v>2648</v>
      </c>
      <c r="I493" s="7">
        <v>46022</v>
      </c>
      <c r="J493" s="7">
        <v>46022</v>
      </c>
      <c r="K493" s="4" t="s">
        <v>16</v>
      </c>
      <c r="L493" s="4" t="s">
        <v>16</v>
      </c>
      <c r="M493" s="4" t="s">
        <v>2631</v>
      </c>
      <c r="N493" s="4" t="s">
        <v>16</v>
      </c>
      <c r="O493" s="4" t="s">
        <v>222</v>
      </c>
      <c r="P493" s="4">
        <v>-3.46</v>
      </c>
      <c r="Q493" s="9">
        <v>0</v>
      </c>
      <c r="R493" s="9">
        <v>459473.15704881452</v>
      </c>
      <c r="S493" s="9">
        <v>0</v>
      </c>
      <c r="T493" s="9">
        <v>667975.46071520646</v>
      </c>
      <c r="U493" s="9">
        <v>1521388.3015303449</v>
      </c>
      <c r="V493" s="9">
        <v>-40918.526117084068</v>
      </c>
      <c r="W493" s="9">
        <v>1521388.3015303449</v>
      </c>
      <c r="X493" s="9">
        <v>0</v>
      </c>
      <c r="Y493" s="9">
        <v>4745931.4262453364</v>
      </c>
      <c r="Z493" s="9">
        <v>4286458.2691965215</v>
      </c>
      <c r="AA493" s="9">
        <v>4954433.7299117278</v>
      </c>
      <c r="AB493" s="9">
        <v>5807846.5707268659</v>
      </c>
      <c r="AC493" s="9">
        <v>4245539.7430794379</v>
      </c>
      <c r="AD493" s="9">
        <v>5807846.5707268659</v>
      </c>
      <c r="AE493" s="9">
        <v>4286458.2691965215</v>
      </c>
      <c r="AF493" s="9">
        <v>28230070.505282283</v>
      </c>
      <c r="AG493" s="9">
        <v>2</v>
      </c>
    </row>
    <row r="494" spans="1:33" x14ac:dyDescent="0.25">
      <c r="A494" s="36" t="s">
        <v>2632</v>
      </c>
      <c r="B494" s="39" t="s">
        <v>2633</v>
      </c>
      <c r="C494" s="37">
        <v>44755.675000000003</v>
      </c>
      <c r="D494" s="38">
        <v>44755.675000000003</v>
      </c>
      <c r="E494" s="36">
        <v>199</v>
      </c>
      <c r="F494" s="36" t="s">
        <v>21</v>
      </c>
      <c r="G494" s="36" t="s">
        <v>2634</v>
      </c>
      <c r="H494" s="36" t="s">
        <v>2635</v>
      </c>
      <c r="I494" s="39">
        <v>46022</v>
      </c>
      <c r="J494" s="39">
        <v>46022</v>
      </c>
      <c r="K494" s="36" t="s">
        <v>16</v>
      </c>
      <c r="L494" s="36" t="s">
        <v>16</v>
      </c>
      <c r="M494" s="36" t="s">
        <v>2636</v>
      </c>
      <c r="N494" s="36" t="s">
        <v>16</v>
      </c>
      <c r="O494" s="36" t="s">
        <v>222</v>
      </c>
      <c r="P494" s="36">
        <v>-90.1</v>
      </c>
      <c r="Q494" s="41">
        <v>0</v>
      </c>
      <c r="R494" s="41">
        <v>459473.15704881458</v>
      </c>
      <c r="S494" s="41">
        <v>0</v>
      </c>
      <c r="T494" s="41">
        <v>667975.46071520669</v>
      </c>
      <c r="U494" s="41">
        <v>1521388.3015303449</v>
      </c>
      <c r="V494" s="41">
        <v>-535445.90047771728</v>
      </c>
      <c r="W494" s="41">
        <v>1521388.3015303449</v>
      </c>
      <c r="X494" s="41">
        <v>0</v>
      </c>
      <c r="Y494" s="41">
        <v>4745931.4262453364</v>
      </c>
      <c r="Z494" s="41">
        <v>4286458.2691965215</v>
      </c>
      <c r="AA494" s="41">
        <v>4954433.7299117278</v>
      </c>
      <c r="AB494" s="41">
        <v>5807846.5707268659</v>
      </c>
      <c r="AC494" s="41">
        <v>3751012.3687188043</v>
      </c>
      <c r="AD494" s="41">
        <v>5807846.5707268659</v>
      </c>
      <c r="AE494" s="41">
        <v>4286458.2691965215</v>
      </c>
      <c r="AF494" s="41">
        <v>27735543.130921647</v>
      </c>
      <c r="AG494" s="41">
        <v>2</v>
      </c>
    </row>
    <row r="495" spans="1:33" x14ac:dyDescent="0.25">
      <c r="A495" s="4" t="s">
        <v>2637</v>
      </c>
      <c r="B495" s="7" t="s">
        <v>2633</v>
      </c>
      <c r="C495" s="5">
        <v>44755.675000000003</v>
      </c>
      <c r="D495" s="6">
        <v>44755.675000000003</v>
      </c>
      <c r="E495" s="4">
        <v>199</v>
      </c>
      <c r="F495" s="4" t="s">
        <v>21</v>
      </c>
      <c r="G495" s="4" t="s">
        <v>2638</v>
      </c>
      <c r="H495" s="4" t="s">
        <v>2635</v>
      </c>
      <c r="I495" s="7">
        <v>46022</v>
      </c>
      <c r="J495" s="7">
        <v>46022</v>
      </c>
      <c r="K495" s="4" t="s">
        <v>16</v>
      </c>
      <c r="L495" s="4" t="s">
        <v>16</v>
      </c>
      <c r="M495" s="4" t="s">
        <v>2636</v>
      </c>
      <c r="N495" s="4" t="s">
        <v>16</v>
      </c>
      <c r="O495" s="4" t="s">
        <v>222</v>
      </c>
      <c r="P495" s="4">
        <v>-127.8</v>
      </c>
      <c r="Q495" s="9">
        <v>0</v>
      </c>
      <c r="R495" s="9">
        <v>459473.15704881458</v>
      </c>
      <c r="S495" s="9">
        <v>0</v>
      </c>
      <c r="T495" s="9">
        <v>667975.46071520669</v>
      </c>
      <c r="U495" s="9">
        <v>1521388.3015303449</v>
      </c>
      <c r="V495" s="9">
        <v>-759489.30167649558</v>
      </c>
      <c r="W495" s="9">
        <v>1521388.3015303449</v>
      </c>
      <c r="X495" s="9">
        <v>0</v>
      </c>
      <c r="Y495" s="9">
        <v>4745931.4262453364</v>
      </c>
      <c r="Z495" s="9">
        <v>4286458.2691965215</v>
      </c>
      <c r="AA495" s="9">
        <v>4954433.7299117278</v>
      </c>
      <c r="AB495" s="9">
        <v>5807846.5707268659</v>
      </c>
      <c r="AC495" s="9">
        <v>3526968.967520026</v>
      </c>
      <c r="AD495" s="9">
        <v>5807846.5707268659</v>
      </c>
      <c r="AE495" s="9">
        <v>4286458.2691965215</v>
      </c>
      <c r="AF495" s="9">
        <v>27511499.729722865</v>
      </c>
      <c r="AG495" s="9">
        <v>2</v>
      </c>
    </row>
    <row r="496" spans="1:33" x14ac:dyDescent="0.25">
      <c r="A496" s="36" t="s">
        <v>2705</v>
      </c>
      <c r="B496" s="39" t="s">
        <v>2706</v>
      </c>
      <c r="C496" s="37">
        <v>44789.938888888886</v>
      </c>
      <c r="D496" s="38">
        <v>44789.938888888886</v>
      </c>
      <c r="E496" s="36">
        <v>9.9</v>
      </c>
      <c r="F496" s="36" t="s">
        <v>21</v>
      </c>
      <c r="G496" s="36" t="s">
        <v>2707</v>
      </c>
      <c r="H496" s="36" t="s">
        <v>2708</v>
      </c>
      <c r="I496" s="39">
        <v>45657</v>
      </c>
      <c r="J496" s="39">
        <v>45657</v>
      </c>
      <c r="K496" s="36" t="s">
        <v>16</v>
      </c>
      <c r="L496" s="36" t="s">
        <v>16</v>
      </c>
      <c r="M496" s="36" t="s">
        <v>2636</v>
      </c>
      <c r="N496" s="36" t="s">
        <v>16</v>
      </c>
      <c r="O496" s="36" t="s">
        <v>222</v>
      </c>
      <c r="P496" s="36">
        <v>-5.2999999999999999E-2</v>
      </c>
      <c r="Q496" s="41">
        <v>0</v>
      </c>
      <c r="R496" s="41">
        <v>513690.98958057474</v>
      </c>
      <c r="S496" s="41">
        <v>0</v>
      </c>
      <c r="T496" s="41">
        <v>746796.56507960113</v>
      </c>
      <c r="U496" s="41">
        <v>1700912.1211109257</v>
      </c>
      <c r="V496" s="41">
        <v>-7078.2575656615254</v>
      </c>
      <c r="W496" s="41">
        <v>1700912.1211109257</v>
      </c>
      <c r="X496" s="41">
        <v>0</v>
      </c>
      <c r="Y496" s="41">
        <v>4800149.2587770959</v>
      </c>
      <c r="Z496" s="41">
        <v>4286458.2691965215</v>
      </c>
      <c r="AA496" s="41">
        <v>5033254.834276123</v>
      </c>
      <c r="AB496" s="41">
        <v>5987370.3903074469</v>
      </c>
      <c r="AC496" s="41">
        <v>4279380.0116308602</v>
      </c>
      <c r="AD496" s="41">
        <v>5987370.3903074469</v>
      </c>
      <c r="AE496" s="41">
        <v>4286458.2691965215</v>
      </c>
      <c r="AF496" s="41">
        <v>28666235.440100729</v>
      </c>
      <c r="AG496" s="41">
        <v>1</v>
      </c>
    </row>
    <row r="497" spans="1:33" x14ac:dyDescent="0.25">
      <c r="A497" s="4" t="s">
        <v>2664</v>
      </c>
      <c r="B497" s="7" t="s">
        <v>2665</v>
      </c>
      <c r="C497" s="5">
        <v>44759.73333333333</v>
      </c>
      <c r="D497" s="6">
        <v>44759.73333333333</v>
      </c>
      <c r="E497" s="4">
        <v>9.9</v>
      </c>
      <c r="F497" s="4" t="s">
        <v>21</v>
      </c>
      <c r="G497" s="4" t="s">
        <v>2666</v>
      </c>
      <c r="H497" s="4" t="s">
        <v>2667</v>
      </c>
      <c r="I497" s="7">
        <v>45657</v>
      </c>
      <c r="J497" s="7">
        <v>45657</v>
      </c>
      <c r="K497" s="4" t="s">
        <v>16</v>
      </c>
      <c r="L497" s="4" t="s">
        <v>16</v>
      </c>
      <c r="M497" s="4" t="s">
        <v>2631</v>
      </c>
      <c r="N497" s="4" t="s">
        <v>16</v>
      </c>
      <c r="O497" s="4" t="s">
        <v>222</v>
      </c>
      <c r="P497" s="4">
        <v>-0.21</v>
      </c>
      <c r="Q497" s="9">
        <v>0</v>
      </c>
      <c r="R497" s="9">
        <v>513690.98958057474</v>
      </c>
      <c r="S497" s="9">
        <v>0</v>
      </c>
      <c r="T497" s="9">
        <v>746796.56507960113</v>
      </c>
      <c r="U497" s="9">
        <v>1700912.1211109257</v>
      </c>
      <c r="V497" s="9">
        <v>-28045.926203564544</v>
      </c>
      <c r="W497" s="9">
        <v>1700912.1211109257</v>
      </c>
      <c r="X497" s="9">
        <v>0</v>
      </c>
      <c r="Y497" s="9">
        <v>4800149.2587770959</v>
      </c>
      <c r="Z497" s="9">
        <v>4286458.2691965215</v>
      </c>
      <c r="AA497" s="9">
        <v>5033254.834276123</v>
      </c>
      <c r="AB497" s="9">
        <v>5987370.3903074469</v>
      </c>
      <c r="AC497" s="9">
        <v>4258412.3429929568</v>
      </c>
      <c r="AD497" s="9">
        <v>5987370.3903074469</v>
      </c>
      <c r="AE497" s="9">
        <v>4286458.2691965215</v>
      </c>
      <c r="AF497" s="9">
        <v>28645267.771462828</v>
      </c>
      <c r="AG497" s="9">
        <v>1</v>
      </c>
    </row>
    <row r="498" spans="1:33" x14ac:dyDescent="0.25">
      <c r="A498" s="36" t="s">
        <v>2668</v>
      </c>
      <c r="B498" s="39" t="s">
        <v>2665</v>
      </c>
      <c r="C498" s="37">
        <v>44759.73333333333</v>
      </c>
      <c r="D498" s="38">
        <v>44759.73333333333</v>
      </c>
      <c r="E498" s="36">
        <v>9.9</v>
      </c>
      <c r="F498" s="36" t="s">
        <v>21</v>
      </c>
      <c r="G498" s="36" t="s">
        <v>2669</v>
      </c>
      <c r="H498" s="36" t="s">
        <v>2667</v>
      </c>
      <c r="I498" s="39">
        <v>45657</v>
      </c>
      <c r="J498" s="39">
        <v>45657</v>
      </c>
      <c r="K498" s="36" t="s">
        <v>16</v>
      </c>
      <c r="L498" s="36" t="s">
        <v>16</v>
      </c>
      <c r="M498" s="36" t="s">
        <v>2631</v>
      </c>
      <c r="N498" s="36" t="s">
        <v>16</v>
      </c>
      <c r="O498" s="36" t="s">
        <v>222</v>
      </c>
      <c r="P498" s="36">
        <v>-0.24</v>
      </c>
      <c r="Q498" s="41">
        <v>0</v>
      </c>
      <c r="R498" s="41">
        <v>513690.98958057474</v>
      </c>
      <c r="S498" s="41">
        <v>0</v>
      </c>
      <c r="T498" s="41">
        <v>746796.56507960113</v>
      </c>
      <c r="U498" s="41">
        <v>1700912.1211109257</v>
      </c>
      <c r="V498" s="41">
        <v>-32052.487089788046</v>
      </c>
      <c r="W498" s="41">
        <v>1700912.1211109257</v>
      </c>
      <c r="X498" s="41">
        <v>0</v>
      </c>
      <c r="Y498" s="41">
        <v>4800149.2587770959</v>
      </c>
      <c r="Z498" s="41">
        <v>4286458.2691965215</v>
      </c>
      <c r="AA498" s="41">
        <v>5033254.834276123</v>
      </c>
      <c r="AB498" s="41">
        <v>5987370.3903074469</v>
      </c>
      <c r="AC498" s="41">
        <v>4254405.7821067339</v>
      </c>
      <c r="AD498" s="41">
        <v>5987370.3903074469</v>
      </c>
      <c r="AE498" s="41">
        <v>4286458.2691965215</v>
      </c>
      <c r="AF498" s="41">
        <v>28641261.210576601</v>
      </c>
      <c r="AG498" s="41">
        <v>1</v>
      </c>
    </row>
    <row r="499" spans="1:33" x14ac:dyDescent="0.25">
      <c r="A499" s="4" t="s">
        <v>2694</v>
      </c>
      <c r="B499" s="7" t="s">
        <v>2695</v>
      </c>
      <c r="C499" s="5">
        <v>44774.786805555559</v>
      </c>
      <c r="D499" s="6">
        <v>44774.786805555559</v>
      </c>
      <c r="E499" s="4">
        <v>9.9</v>
      </c>
      <c r="F499" s="4" t="s">
        <v>21</v>
      </c>
      <c r="G499" s="4" t="s">
        <v>2666</v>
      </c>
      <c r="H499" s="4" t="s">
        <v>2696</v>
      </c>
      <c r="I499" s="7">
        <v>45657</v>
      </c>
      <c r="J499" s="7">
        <v>45657</v>
      </c>
      <c r="K499" s="4" t="s">
        <v>16</v>
      </c>
      <c r="L499" s="4" t="s">
        <v>16</v>
      </c>
      <c r="M499" s="4" t="s">
        <v>2631</v>
      </c>
      <c r="N499" s="4" t="s">
        <v>16</v>
      </c>
      <c r="O499" s="4" t="s">
        <v>222</v>
      </c>
      <c r="P499" s="4">
        <v>-0.21</v>
      </c>
      <c r="Q499" s="9">
        <v>0</v>
      </c>
      <c r="R499" s="9">
        <v>513690.98958057474</v>
      </c>
      <c r="S499" s="9">
        <v>0</v>
      </c>
      <c r="T499" s="9">
        <v>746796.56507960113</v>
      </c>
      <c r="U499" s="9">
        <v>1700912.1211109257</v>
      </c>
      <c r="V499" s="9">
        <v>-28045.926203564544</v>
      </c>
      <c r="W499" s="9">
        <v>1700912.1211109257</v>
      </c>
      <c r="X499" s="9">
        <v>0</v>
      </c>
      <c r="Y499" s="9">
        <v>4800149.2587770959</v>
      </c>
      <c r="Z499" s="9">
        <v>4286458.2691965215</v>
      </c>
      <c r="AA499" s="9">
        <v>5033254.834276123</v>
      </c>
      <c r="AB499" s="9">
        <v>5987370.3903074469</v>
      </c>
      <c r="AC499" s="9">
        <v>4258412.3429929568</v>
      </c>
      <c r="AD499" s="9">
        <v>5987370.3903074469</v>
      </c>
      <c r="AE499" s="9">
        <v>4286458.2691965215</v>
      </c>
      <c r="AF499" s="9">
        <v>28645267.771462828</v>
      </c>
      <c r="AG499" s="9">
        <v>1</v>
      </c>
    </row>
    <row r="500" spans="1:33" x14ac:dyDescent="0.25">
      <c r="A500" s="36" t="s">
        <v>2697</v>
      </c>
      <c r="B500" s="39" t="s">
        <v>2695</v>
      </c>
      <c r="C500" s="37">
        <v>44774.786805555559</v>
      </c>
      <c r="D500" s="38">
        <v>44774.786805555559</v>
      </c>
      <c r="E500" s="36">
        <v>9.9</v>
      </c>
      <c r="F500" s="36" t="s">
        <v>21</v>
      </c>
      <c r="G500" s="36" t="s">
        <v>2669</v>
      </c>
      <c r="H500" s="36" t="s">
        <v>2696</v>
      </c>
      <c r="I500" s="39">
        <v>45657</v>
      </c>
      <c r="J500" s="39">
        <v>45657</v>
      </c>
      <c r="K500" s="36" t="s">
        <v>16</v>
      </c>
      <c r="L500" s="36" t="s">
        <v>16</v>
      </c>
      <c r="M500" s="36" t="s">
        <v>2631</v>
      </c>
      <c r="N500" s="36" t="s">
        <v>16</v>
      </c>
      <c r="O500" s="36" t="s">
        <v>222</v>
      </c>
      <c r="P500" s="36">
        <v>-0.24</v>
      </c>
      <c r="Q500" s="41">
        <v>0</v>
      </c>
      <c r="R500" s="41">
        <v>513690.98958057474</v>
      </c>
      <c r="S500" s="41">
        <v>0</v>
      </c>
      <c r="T500" s="41">
        <v>746796.56507960113</v>
      </c>
      <c r="U500" s="41">
        <v>1700912.1211109257</v>
      </c>
      <c r="V500" s="41">
        <v>-32052.487089788046</v>
      </c>
      <c r="W500" s="41">
        <v>1700912.1211109257</v>
      </c>
      <c r="X500" s="41">
        <v>0</v>
      </c>
      <c r="Y500" s="41">
        <v>4800149.2587770959</v>
      </c>
      <c r="Z500" s="41">
        <v>4286458.2691965215</v>
      </c>
      <c r="AA500" s="41">
        <v>5033254.834276123</v>
      </c>
      <c r="AB500" s="41">
        <v>5987370.3903074469</v>
      </c>
      <c r="AC500" s="41">
        <v>4254405.7821067339</v>
      </c>
      <c r="AD500" s="41">
        <v>5987370.3903074469</v>
      </c>
      <c r="AE500" s="41">
        <v>4286458.2691965215</v>
      </c>
      <c r="AF500" s="41">
        <v>28641261.210576601</v>
      </c>
      <c r="AG500" s="41">
        <v>1</v>
      </c>
    </row>
    <row r="501" spans="1:33" x14ac:dyDescent="0.25">
      <c r="A501" s="4" t="s">
        <v>2713</v>
      </c>
      <c r="B501" s="7" t="s">
        <v>2714</v>
      </c>
      <c r="C501" s="5">
        <v>44795.603472222225</v>
      </c>
      <c r="D501" s="6">
        <v>44795.603472222225</v>
      </c>
      <c r="E501" s="4">
        <v>19.899999999999999</v>
      </c>
      <c r="F501" s="4" t="s">
        <v>21</v>
      </c>
      <c r="G501" s="4" t="s">
        <v>2715</v>
      </c>
      <c r="H501" s="4" t="s">
        <v>2716</v>
      </c>
      <c r="I501" s="7">
        <v>45657</v>
      </c>
      <c r="J501" s="7">
        <v>45657</v>
      </c>
      <c r="K501" s="4" t="s">
        <v>16</v>
      </c>
      <c r="L501" s="4" t="s">
        <v>16</v>
      </c>
      <c r="M501" s="4" t="s">
        <v>2636</v>
      </c>
      <c r="N501" s="4" t="s">
        <v>16</v>
      </c>
      <c r="O501" s="4" t="s">
        <v>222</v>
      </c>
      <c r="P501" s="4">
        <v>-0.18079999999999999</v>
      </c>
      <c r="Q501" s="9">
        <v>0</v>
      </c>
      <c r="R501" s="9">
        <v>513690.98958057468</v>
      </c>
      <c r="S501" s="9">
        <v>0</v>
      </c>
      <c r="T501" s="9">
        <v>746796.56507960102</v>
      </c>
      <c r="U501" s="9">
        <v>1700912.1211109255</v>
      </c>
      <c r="V501" s="9">
        <v>-12012.43460882609</v>
      </c>
      <c r="W501" s="9">
        <v>1700912.1211109255</v>
      </c>
      <c r="X501" s="9">
        <v>0</v>
      </c>
      <c r="Y501" s="9">
        <v>4800149.2587770959</v>
      </c>
      <c r="Z501" s="9">
        <v>4286458.2691965215</v>
      </c>
      <c r="AA501" s="9">
        <v>5033254.834276123</v>
      </c>
      <c r="AB501" s="9">
        <v>5987370.3903074469</v>
      </c>
      <c r="AC501" s="9">
        <v>4274445.8345876951</v>
      </c>
      <c r="AD501" s="9">
        <v>5987370.3903074469</v>
      </c>
      <c r="AE501" s="9">
        <v>4286458.2691965215</v>
      </c>
      <c r="AF501" s="9">
        <v>28661301.263057567</v>
      </c>
      <c r="AG501" s="9">
        <v>1</v>
      </c>
    </row>
    <row r="502" spans="1:33" x14ac:dyDescent="0.25">
      <c r="A502" s="36" t="s">
        <v>2683</v>
      </c>
      <c r="B502" s="39" t="s">
        <v>2684</v>
      </c>
      <c r="C502" s="37">
        <v>44769.674305555556</v>
      </c>
      <c r="D502" s="38">
        <v>44769.674305555556</v>
      </c>
      <c r="E502" s="36">
        <v>40</v>
      </c>
      <c r="F502" s="36" t="s">
        <v>21</v>
      </c>
      <c r="G502" s="36" t="s">
        <v>2669</v>
      </c>
      <c r="H502" s="36" t="s">
        <v>2685</v>
      </c>
      <c r="I502" s="39">
        <v>46022</v>
      </c>
      <c r="J502" s="39">
        <v>46022</v>
      </c>
      <c r="K502" s="36" t="s">
        <v>16</v>
      </c>
      <c r="L502" s="36" t="s">
        <v>16</v>
      </c>
      <c r="M502" s="36" t="s">
        <v>2631</v>
      </c>
      <c r="N502" s="36" t="s">
        <v>16</v>
      </c>
      <c r="O502" s="36" t="s">
        <v>222</v>
      </c>
      <c r="P502" s="36">
        <v>0.73</v>
      </c>
      <c r="Q502" s="41">
        <v>0</v>
      </c>
      <c r="R502" s="41">
        <v>459473.15704881446</v>
      </c>
      <c r="S502" s="41">
        <v>0</v>
      </c>
      <c r="T502" s="41">
        <v>667975.46071520681</v>
      </c>
      <c r="U502" s="41">
        <v>1521388.3015303453</v>
      </c>
      <c r="V502" s="41">
        <v>21582.748602219199</v>
      </c>
      <c r="W502" s="41">
        <v>1521388.3015303453</v>
      </c>
      <c r="X502" s="41">
        <v>0</v>
      </c>
      <c r="Y502" s="41">
        <v>4745931.4262453355</v>
      </c>
      <c r="Z502" s="41">
        <v>4286458.2691965215</v>
      </c>
      <c r="AA502" s="41">
        <v>4954433.7299117278</v>
      </c>
      <c r="AB502" s="41">
        <v>5807846.5707268668</v>
      </c>
      <c r="AC502" s="41">
        <v>4308041.0177987404</v>
      </c>
      <c r="AD502" s="41">
        <v>5807846.5707268668</v>
      </c>
      <c r="AE502" s="41">
        <v>4286458.2691965215</v>
      </c>
      <c r="AF502" s="41">
        <v>28292571.780001584</v>
      </c>
      <c r="AG502" s="41">
        <v>2</v>
      </c>
    </row>
    <row r="503" spans="1:33" x14ac:dyDescent="0.25">
      <c r="A503" s="4" t="s">
        <v>2686</v>
      </c>
      <c r="B503" s="7" t="s">
        <v>2684</v>
      </c>
      <c r="C503" s="5">
        <v>44769.674305555556</v>
      </c>
      <c r="D503" s="6">
        <v>44769.674305555556</v>
      </c>
      <c r="E503" s="4">
        <v>40</v>
      </c>
      <c r="F503" s="4" t="s">
        <v>21</v>
      </c>
      <c r="G503" s="4" t="s">
        <v>2687</v>
      </c>
      <c r="H503" s="4" t="s">
        <v>2685</v>
      </c>
      <c r="I503" s="7">
        <v>46022</v>
      </c>
      <c r="J503" s="7">
        <v>46022</v>
      </c>
      <c r="K503" s="4" t="s">
        <v>16</v>
      </c>
      <c r="L503" s="4" t="s">
        <v>16</v>
      </c>
      <c r="M503" s="4" t="s">
        <v>2631</v>
      </c>
      <c r="N503" s="4" t="s">
        <v>16</v>
      </c>
      <c r="O503" s="4" t="s">
        <v>222</v>
      </c>
      <c r="P503" s="4">
        <v>0.96199999999999997</v>
      </c>
      <c r="Q503" s="9">
        <v>0</v>
      </c>
      <c r="R503" s="9">
        <v>459473.15704881446</v>
      </c>
      <c r="S503" s="9">
        <v>0</v>
      </c>
      <c r="T503" s="9">
        <v>667975.46071520681</v>
      </c>
      <c r="U503" s="9">
        <v>1521388.3015303453</v>
      </c>
      <c r="V503" s="9">
        <v>28441.923500458728</v>
      </c>
      <c r="W503" s="9">
        <v>1521388.3015303453</v>
      </c>
      <c r="X503" s="9">
        <v>0</v>
      </c>
      <c r="Y503" s="9">
        <v>4745931.4262453355</v>
      </c>
      <c r="Z503" s="9">
        <v>4286458.2691965215</v>
      </c>
      <c r="AA503" s="9">
        <v>4954433.7299117278</v>
      </c>
      <c r="AB503" s="9">
        <v>5807846.5707268668</v>
      </c>
      <c r="AC503" s="9">
        <v>4314900.1926969802</v>
      </c>
      <c r="AD503" s="9">
        <v>5807846.5707268668</v>
      </c>
      <c r="AE503" s="9">
        <v>4286458.2691965215</v>
      </c>
      <c r="AF503" s="9">
        <v>28299430.954899825</v>
      </c>
      <c r="AG503" s="9">
        <v>2</v>
      </c>
    </row>
    <row r="504" spans="1:33" x14ac:dyDescent="0.25">
      <c r="A504" s="36" t="s">
        <v>2723</v>
      </c>
      <c r="B504" s="39" t="s">
        <v>2724</v>
      </c>
      <c r="C504" s="37">
        <v>44796.769444444442</v>
      </c>
      <c r="D504" s="38">
        <v>44796.769444444442</v>
      </c>
      <c r="E504" s="36">
        <v>19.899999999999999</v>
      </c>
      <c r="F504" s="36" t="s">
        <v>21</v>
      </c>
      <c r="G504" s="36" t="s">
        <v>2725</v>
      </c>
      <c r="H504" s="36" t="s">
        <v>2726</v>
      </c>
      <c r="I504" s="39">
        <v>45352</v>
      </c>
      <c r="J504" s="39">
        <v>45352</v>
      </c>
      <c r="K504" s="36" t="s">
        <v>16</v>
      </c>
      <c r="L504" s="36" t="s">
        <v>18</v>
      </c>
      <c r="M504" s="36" t="s">
        <v>2636</v>
      </c>
      <c r="N504" s="36" t="s">
        <v>16</v>
      </c>
      <c r="O504" s="36" t="s">
        <v>2727</v>
      </c>
      <c r="P504" s="36">
        <v>561</v>
      </c>
      <c r="Q504" s="41">
        <v>0</v>
      </c>
      <c r="R504" s="41">
        <v>513690.98958057468</v>
      </c>
      <c r="S504" s="41">
        <v>0</v>
      </c>
      <c r="T504" s="41">
        <v>746796.56507960102</v>
      </c>
      <c r="U504" s="41">
        <v>1700912.1211109255</v>
      </c>
      <c r="V504" s="41">
        <v>37273096.32495264</v>
      </c>
      <c r="W504" s="41">
        <v>1700912.1211109255</v>
      </c>
      <c r="X504" s="41">
        <v>0</v>
      </c>
      <c r="Y504" s="41">
        <v>4800149.2587770959</v>
      </c>
      <c r="Z504" s="41">
        <v>4286458.2691965215</v>
      </c>
      <c r="AA504" s="41">
        <v>5033254.834276123</v>
      </c>
      <c r="AB504" s="41">
        <v>5987370.3903074469</v>
      </c>
      <c r="AC504" s="41">
        <v>41559554.594149157</v>
      </c>
      <c r="AD504" s="41">
        <v>5987370.3903074469</v>
      </c>
      <c r="AE504" s="41">
        <v>4286458.2691965215</v>
      </c>
      <c r="AF504" s="41">
        <v>65946410.022619024</v>
      </c>
      <c r="AG504" s="41">
        <v>1</v>
      </c>
    </row>
    <row r="505" spans="1:33" x14ac:dyDescent="0.25">
      <c r="A505" s="4" t="s">
        <v>2728</v>
      </c>
      <c r="B505" s="7" t="s">
        <v>2724</v>
      </c>
      <c r="C505" s="5">
        <v>44796.769444444442</v>
      </c>
      <c r="D505" s="6">
        <v>44796.769444444442</v>
      </c>
      <c r="E505" s="4">
        <v>19.899999999999999</v>
      </c>
      <c r="F505" s="4" t="s">
        <v>21</v>
      </c>
      <c r="G505" s="4" t="s">
        <v>2675</v>
      </c>
      <c r="H505" s="4" t="s">
        <v>2726</v>
      </c>
      <c r="I505" s="7">
        <v>45352</v>
      </c>
      <c r="J505" s="7">
        <v>45352</v>
      </c>
      <c r="K505" s="4" t="s">
        <v>16</v>
      </c>
      <c r="L505" s="4" t="s">
        <v>16</v>
      </c>
      <c r="M505" s="4" t="s">
        <v>2636</v>
      </c>
      <c r="N505" s="4" t="s">
        <v>16</v>
      </c>
      <c r="O505" s="4" t="s">
        <v>222</v>
      </c>
      <c r="P505" s="4">
        <v>929</v>
      </c>
      <c r="Q505" s="9">
        <v>0</v>
      </c>
      <c r="R505" s="9">
        <v>513690.98958057468</v>
      </c>
      <c r="S505" s="9">
        <v>0</v>
      </c>
      <c r="T505" s="9">
        <v>746796.56507960102</v>
      </c>
      <c r="U505" s="9">
        <v>1700912.1211109255</v>
      </c>
      <c r="V505" s="9">
        <v>61723184.466811068</v>
      </c>
      <c r="W505" s="9">
        <v>1700912.1211109255</v>
      </c>
      <c r="X505" s="9">
        <v>0</v>
      </c>
      <c r="Y505" s="9">
        <v>4800149.2587770959</v>
      </c>
      <c r="Z505" s="9">
        <v>4286458.2691965215</v>
      </c>
      <c r="AA505" s="9">
        <v>5033254.834276123</v>
      </c>
      <c r="AB505" s="9">
        <v>5987370.3903074469</v>
      </c>
      <c r="AC505" s="9">
        <v>66009642.736007586</v>
      </c>
      <c r="AD505" s="9">
        <v>5987370.3903074469</v>
      </c>
      <c r="AE505" s="9">
        <v>4286458.2691965215</v>
      </c>
      <c r="AF505" s="9">
        <v>90396498.164477438</v>
      </c>
      <c r="AG505" s="9">
        <v>1</v>
      </c>
    </row>
    <row r="506" spans="1:33" x14ac:dyDescent="0.25">
      <c r="A506" s="36" t="s">
        <v>2729</v>
      </c>
      <c r="B506" s="39" t="s">
        <v>2730</v>
      </c>
      <c r="C506" s="37">
        <v>44796.263194444444</v>
      </c>
      <c r="D506" s="38">
        <v>44796.263194444444</v>
      </c>
      <c r="E506" s="36">
        <v>19.899999999999999</v>
      </c>
      <c r="F506" s="36" t="s">
        <v>21</v>
      </c>
      <c r="G506" s="36" t="s">
        <v>2731</v>
      </c>
      <c r="H506" s="36" t="s">
        <v>2732</v>
      </c>
      <c r="I506" s="39">
        <v>45352</v>
      </c>
      <c r="J506" s="39">
        <v>45352</v>
      </c>
      <c r="K506" s="36" t="s">
        <v>16</v>
      </c>
      <c r="L506" s="36" t="s">
        <v>18</v>
      </c>
      <c r="M506" s="36" t="s">
        <v>2636</v>
      </c>
      <c r="N506" s="36" t="s">
        <v>16</v>
      </c>
      <c r="O506" s="36" t="s">
        <v>2727</v>
      </c>
      <c r="P506" s="36">
        <v>1419</v>
      </c>
      <c r="Q506" s="41">
        <v>0</v>
      </c>
      <c r="R506" s="41">
        <v>513690.98958057468</v>
      </c>
      <c r="S506" s="41">
        <v>0</v>
      </c>
      <c r="T506" s="41">
        <v>746796.56507960102</v>
      </c>
      <c r="U506" s="41">
        <v>1700912.1211109255</v>
      </c>
      <c r="V506" s="41">
        <v>94279008.351350814</v>
      </c>
      <c r="W506" s="41">
        <v>1700912.1211109255</v>
      </c>
      <c r="X506" s="41">
        <v>0</v>
      </c>
      <c r="Y506" s="41">
        <v>4800149.2587770959</v>
      </c>
      <c r="Z506" s="41">
        <v>4286458.2691965215</v>
      </c>
      <c r="AA506" s="41">
        <v>5033254.834276123</v>
      </c>
      <c r="AB506" s="41">
        <v>5987370.3903074469</v>
      </c>
      <c r="AC506" s="41">
        <v>98565466.620547339</v>
      </c>
      <c r="AD506" s="41">
        <v>5987370.3903074469</v>
      </c>
      <c r="AE506" s="41">
        <v>4286458.2691965215</v>
      </c>
      <c r="AF506" s="41">
        <v>122952322.04901719</v>
      </c>
      <c r="AG506" s="41">
        <v>1</v>
      </c>
    </row>
    <row r="507" spans="1:33" x14ac:dyDescent="0.25">
      <c r="A507" s="4" t="s">
        <v>2733</v>
      </c>
      <c r="B507" s="7" t="s">
        <v>2730</v>
      </c>
      <c r="C507" s="5">
        <v>44796.263194444444</v>
      </c>
      <c r="D507" s="6">
        <v>44796.263194444444</v>
      </c>
      <c r="E507" s="4">
        <v>19.899999999999999</v>
      </c>
      <c r="F507" s="4" t="s">
        <v>21</v>
      </c>
      <c r="G507" s="4" t="s">
        <v>2675</v>
      </c>
      <c r="H507" s="4" t="s">
        <v>2732</v>
      </c>
      <c r="I507" s="7">
        <v>45352</v>
      </c>
      <c r="J507" s="7">
        <v>45352</v>
      </c>
      <c r="K507" s="4" t="s">
        <v>16</v>
      </c>
      <c r="L507" s="4" t="s">
        <v>16</v>
      </c>
      <c r="M507" s="4" t="s">
        <v>2636</v>
      </c>
      <c r="N507" s="4" t="s">
        <v>16</v>
      </c>
      <c r="O507" s="4" t="s">
        <v>222</v>
      </c>
      <c r="P507" s="4">
        <v>1051</v>
      </c>
      <c r="Q507" s="9">
        <v>0</v>
      </c>
      <c r="R507" s="9">
        <v>513690.98958057468</v>
      </c>
      <c r="S507" s="9">
        <v>0</v>
      </c>
      <c r="T507" s="9">
        <v>746796.56507960102</v>
      </c>
      <c r="U507" s="9">
        <v>1700912.1211109255</v>
      </c>
      <c r="V507" s="9">
        <v>69828920.209492385</v>
      </c>
      <c r="W507" s="9">
        <v>1700912.1211109255</v>
      </c>
      <c r="X507" s="9">
        <v>0</v>
      </c>
      <c r="Y507" s="9">
        <v>4800149.2587770959</v>
      </c>
      <c r="Z507" s="9">
        <v>4286458.2691965215</v>
      </c>
      <c r="AA507" s="9">
        <v>5033254.834276123</v>
      </c>
      <c r="AB507" s="9">
        <v>5987370.3903074469</v>
      </c>
      <c r="AC507" s="9">
        <v>74115378.478688911</v>
      </c>
      <c r="AD507" s="9">
        <v>5987370.3903074469</v>
      </c>
      <c r="AE507" s="9">
        <v>4286458.2691965215</v>
      </c>
      <c r="AF507" s="9">
        <v>98502233.907158762</v>
      </c>
      <c r="AG507" s="9">
        <v>1</v>
      </c>
    </row>
    <row r="508" spans="1:33" x14ac:dyDescent="0.25">
      <c r="A508" s="36" t="s">
        <v>2698</v>
      </c>
      <c r="B508" s="39" t="s">
        <v>2699</v>
      </c>
      <c r="C508" s="37">
        <v>44778.750694444447</v>
      </c>
      <c r="D508" s="38">
        <v>44778.750694444447</v>
      </c>
      <c r="E508" s="36">
        <v>9.9</v>
      </c>
      <c r="F508" s="36" t="s">
        <v>21</v>
      </c>
      <c r="G508" s="36" t="s">
        <v>2653</v>
      </c>
      <c r="H508" s="36" t="s">
        <v>2388</v>
      </c>
      <c r="I508" s="39">
        <v>46022</v>
      </c>
      <c r="J508" s="39">
        <v>46022</v>
      </c>
      <c r="K508" s="36" t="s">
        <v>16</v>
      </c>
      <c r="L508" s="36" t="s">
        <v>16</v>
      </c>
      <c r="M508" s="36" t="s">
        <v>2631</v>
      </c>
      <c r="N508" s="36" t="s">
        <v>16</v>
      </c>
      <c r="O508" s="36" t="s">
        <v>222</v>
      </c>
      <c r="P508" s="36">
        <v>1.4999999999999999E-2</v>
      </c>
      <c r="Q508" s="41">
        <v>0</v>
      </c>
      <c r="R508" s="41">
        <v>459473.15704881464</v>
      </c>
      <c r="S508" s="41">
        <v>0</v>
      </c>
      <c r="T508" s="41">
        <v>667975.46071520657</v>
      </c>
      <c r="U508" s="41">
        <v>1521388.3015303449</v>
      </c>
      <c r="V508" s="41">
        <v>1791.8429723718721</v>
      </c>
      <c r="W508" s="41">
        <v>1521388.3015303449</v>
      </c>
      <c r="X508" s="41">
        <v>0</v>
      </c>
      <c r="Y508" s="41">
        <v>4745931.4262453364</v>
      </c>
      <c r="Z508" s="41">
        <v>4286458.2691965215</v>
      </c>
      <c r="AA508" s="41">
        <v>4954433.7299117278</v>
      </c>
      <c r="AB508" s="41">
        <v>5807846.5707268659</v>
      </c>
      <c r="AC508" s="41">
        <v>4288250.1121688932</v>
      </c>
      <c r="AD508" s="41">
        <v>5807846.5707268659</v>
      </c>
      <c r="AE508" s="41">
        <v>4286458.2691965215</v>
      </c>
      <c r="AF508" s="41">
        <v>28272780.874371737</v>
      </c>
      <c r="AG508" s="41">
        <v>2</v>
      </c>
    </row>
    <row r="509" spans="1:33" x14ac:dyDescent="0.25">
      <c r="A509" s="4" t="s">
        <v>2750</v>
      </c>
      <c r="B509" s="7" t="s">
        <v>2751</v>
      </c>
      <c r="C509" s="5">
        <v>44806.594444444447</v>
      </c>
      <c r="D509" s="6">
        <v>44806.594444444447</v>
      </c>
      <c r="E509" s="4">
        <v>19.899999999999999</v>
      </c>
      <c r="F509" s="4" t="s">
        <v>21</v>
      </c>
      <c r="G509" s="4" t="s">
        <v>2752</v>
      </c>
      <c r="H509" s="4" t="s">
        <v>2753</v>
      </c>
      <c r="I509" s="7">
        <v>45291</v>
      </c>
      <c r="J509" s="7">
        <v>45291</v>
      </c>
      <c r="K509" s="4" t="s">
        <v>16</v>
      </c>
      <c r="L509" s="4" t="s">
        <v>18</v>
      </c>
      <c r="M509" s="4" t="s">
        <v>2631</v>
      </c>
      <c r="N509" s="4" t="s">
        <v>18</v>
      </c>
      <c r="O509" s="4">
        <v>5897.18</v>
      </c>
      <c r="P509" s="4">
        <v>-2.0977999999999999</v>
      </c>
      <c r="Q509" s="9">
        <v>100</v>
      </c>
      <c r="R509" s="9">
        <v>574306.5263510826</v>
      </c>
      <c r="S509" s="9">
        <v>0</v>
      </c>
      <c r="T509" s="9">
        <v>834918.5597589938</v>
      </c>
      <c r="U509" s="9">
        <v>1901619.7514020144</v>
      </c>
      <c r="V509" s="9">
        <v>-155825.48777897141</v>
      </c>
      <c r="W509" s="9">
        <v>1901619.7514020144</v>
      </c>
      <c r="X509" s="9">
        <v>5212464.5889141057</v>
      </c>
      <c r="Y509" s="9">
        <v>4860764.7955476046</v>
      </c>
      <c r="Z509" s="9">
        <v>4286458.2691965215</v>
      </c>
      <c r="AA509" s="9">
        <v>5121376.8289555153</v>
      </c>
      <c r="AB509" s="9">
        <v>6188078.0205985364</v>
      </c>
      <c r="AC509" s="9">
        <v>4130632.7814175501</v>
      </c>
      <c r="AD509" s="9">
        <v>6188078.0205985364</v>
      </c>
      <c r="AE509" s="9">
        <v>9498922.8581106272</v>
      </c>
      <c r="AF509" s="9">
        <v>30531026.563448187</v>
      </c>
      <c r="AG509" s="9">
        <v>0</v>
      </c>
    </row>
    <row r="510" spans="1:33" x14ac:dyDescent="0.25">
      <c r="A510" s="42" t="s">
        <v>2754</v>
      </c>
      <c r="B510" s="45" t="s">
        <v>2751</v>
      </c>
      <c r="C510" s="43">
        <v>44806.594444444447</v>
      </c>
      <c r="D510" s="44">
        <v>44806.594444444447</v>
      </c>
      <c r="E510" s="42">
        <v>19.899999999999999</v>
      </c>
      <c r="F510" s="42" t="s">
        <v>21</v>
      </c>
      <c r="G510" s="42" t="s">
        <v>2749</v>
      </c>
      <c r="H510" s="42" t="s">
        <v>2753</v>
      </c>
      <c r="I510" s="45">
        <v>45291</v>
      </c>
      <c r="J510" s="45">
        <v>45291</v>
      </c>
      <c r="K510" s="42" t="s">
        <v>16</v>
      </c>
      <c r="L510" s="42" t="s">
        <v>16</v>
      </c>
      <c r="M510" s="42" t="s">
        <v>2631</v>
      </c>
      <c r="N510" s="42" t="s">
        <v>18</v>
      </c>
      <c r="O510" s="42" t="s">
        <v>222</v>
      </c>
      <c r="P510" s="42">
        <v>-1.9678</v>
      </c>
      <c r="Q510" s="46">
        <v>100</v>
      </c>
      <c r="R510" s="46">
        <v>574306.5263510826</v>
      </c>
      <c r="S510" s="46">
        <v>0</v>
      </c>
      <c r="T510" s="46">
        <v>834918.5597589938</v>
      </c>
      <c r="U510" s="46">
        <v>1901619.7514020144</v>
      </c>
      <c r="V510" s="46">
        <v>-146169.03177207548</v>
      </c>
      <c r="W510" s="46">
        <v>1901619.7514020144</v>
      </c>
      <c r="X510" s="46">
        <v>5212464.5889141057</v>
      </c>
      <c r="Y510" s="46">
        <v>4860764.7955476046</v>
      </c>
      <c r="Z510" s="46">
        <v>4286458.2691965215</v>
      </c>
      <c r="AA510" s="46">
        <v>5121376.8289555153</v>
      </c>
      <c r="AB510" s="46">
        <v>6188078.0205985364</v>
      </c>
      <c r="AC510" s="46">
        <v>4140289.2374244458</v>
      </c>
      <c r="AD510" s="46">
        <v>6188078.0205985364</v>
      </c>
      <c r="AE510" s="46">
        <v>9498922.8581106272</v>
      </c>
      <c r="AF510" s="46">
        <v>30540683.019455079</v>
      </c>
      <c r="AG510" s="41">
        <v>0</v>
      </c>
    </row>
    <row r="511" spans="1:33" x14ac:dyDescent="0.25">
      <c r="A511" s="4" t="s">
        <v>2793</v>
      </c>
      <c r="B511" s="4" t="s">
        <v>2794</v>
      </c>
      <c r="C511" s="5">
        <v>44775</v>
      </c>
      <c r="D511" s="6">
        <v>0.61249999999999993</v>
      </c>
      <c r="E511" s="4">
        <v>19.899999999999999</v>
      </c>
      <c r="F511" s="4" t="s">
        <v>21</v>
      </c>
      <c r="G511" s="4" t="s">
        <v>2795</v>
      </c>
      <c r="H511" s="4" t="s">
        <v>2796</v>
      </c>
      <c r="I511" s="7">
        <v>45473</v>
      </c>
      <c r="J511" s="7">
        <v>45473</v>
      </c>
      <c r="K511" s="4" t="s">
        <v>16</v>
      </c>
      <c r="L511" s="4" t="s">
        <v>16</v>
      </c>
      <c r="M511" s="4" t="s">
        <v>2759</v>
      </c>
      <c r="N511" s="4" t="s">
        <v>16</v>
      </c>
      <c r="O511" s="4">
        <v>0</v>
      </c>
      <c r="P511" s="4">
        <v>-4.3849999999999998</v>
      </c>
      <c r="Q511" s="9">
        <v>0</v>
      </c>
      <c r="R511" s="9">
        <v>513690.98958057468</v>
      </c>
      <c r="S511" s="9">
        <v>0</v>
      </c>
      <c r="T511" s="9">
        <v>746796.56507960102</v>
      </c>
      <c r="U511" s="9">
        <v>1700912.1211109255</v>
      </c>
      <c r="V511" s="9">
        <v>-291341.40353817702</v>
      </c>
      <c r="W511" s="9">
        <v>1700912.1211109255</v>
      </c>
      <c r="X511" s="9">
        <v>0</v>
      </c>
      <c r="Y511" s="9">
        <v>57793649.24406603</v>
      </c>
      <c r="Z511" s="9">
        <v>57279958.254485458</v>
      </c>
      <c r="AA511" s="9">
        <v>58026754.819565058</v>
      </c>
      <c r="AB511" s="9">
        <v>58980870.375596382</v>
      </c>
      <c r="AC511" s="9">
        <v>56988616.850947283</v>
      </c>
      <c r="AD511" s="9">
        <v>58980870.375596382</v>
      </c>
      <c r="AE511" s="9">
        <v>57279958.254485458</v>
      </c>
      <c r="AF511" s="9">
        <v>335744272.20880407</v>
      </c>
      <c r="AG511" s="9">
        <v>1</v>
      </c>
    </row>
    <row r="512" spans="1:33" x14ac:dyDescent="0.25">
      <c r="A512" s="36" t="s">
        <v>2836</v>
      </c>
      <c r="B512" s="36" t="s">
        <v>2794</v>
      </c>
      <c r="C512" s="37">
        <v>44775</v>
      </c>
      <c r="D512" s="38">
        <v>0.61249999999999993</v>
      </c>
      <c r="E512" s="36">
        <v>19.899999999999999</v>
      </c>
      <c r="F512" s="36" t="s">
        <v>21</v>
      </c>
      <c r="G512" s="36" t="s">
        <v>2837</v>
      </c>
      <c r="H512" s="36" t="s">
        <v>2796</v>
      </c>
      <c r="I512" s="39">
        <v>45473</v>
      </c>
      <c r="J512" s="39">
        <v>45473</v>
      </c>
      <c r="K512" s="36" t="s">
        <v>16</v>
      </c>
      <c r="L512" s="36" t="s">
        <v>16</v>
      </c>
      <c r="M512" s="36" t="s">
        <v>2759</v>
      </c>
      <c r="N512" s="36" t="s">
        <v>16</v>
      </c>
      <c r="O512" s="36">
        <v>0</v>
      </c>
      <c r="P512" s="36">
        <v>-4.3609999999999998</v>
      </c>
      <c r="Q512" s="41">
        <v>0</v>
      </c>
      <c r="R512" s="41">
        <v>513690.98958057468</v>
      </c>
      <c r="S512" s="41">
        <v>0</v>
      </c>
      <c r="T512" s="41">
        <v>746796.56507960102</v>
      </c>
      <c r="U512" s="41">
        <v>1700912.1211109255</v>
      </c>
      <c r="V512" s="41">
        <v>-289746.83257240365</v>
      </c>
      <c r="W512" s="41">
        <v>1700912.1211109255</v>
      </c>
      <c r="X512" s="41">
        <v>0</v>
      </c>
      <c r="Y512" s="41">
        <v>57793649.24406603</v>
      </c>
      <c r="Z512" s="41">
        <v>57279958.254485458</v>
      </c>
      <c r="AA512" s="41">
        <v>58026754.819565058</v>
      </c>
      <c r="AB512" s="41">
        <v>58980870.375596382</v>
      </c>
      <c r="AC512" s="41">
        <v>56990211.421913058</v>
      </c>
      <c r="AD512" s="41">
        <v>58980870.375596382</v>
      </c>
      <c r="AE512" s="41">
        <v>57279958.254485458</v>
      </c>
      <c r="AF512" s="41">
        <v>335745866.77976984</v>
      </c>
      <c r="AG512" s="41">
        <v>1</v>
      </c>
    </row>
    <row r="513" spans="1:33" x14ac:dyDescent="0.25">
      <c r="A513" s="4" t="s">
        <v>2852</v>
      </c>
      <c r="B513" s="4" t="s">
        <v>2853</v>
      </c>
      <c r="C513" s="5">
        <v>44757</v>
      </c>
      <c r="D513" s="6">
        <v>0.74430555555555555</v>
      </c>
      <c r="E513" s="4">
        <v>9.9</v>
      </c>
      <c r="F513" s="4" t="s">
        <v>21</v>
      </c>
      <c r="G513" s="4" t="s">
        <v>2795</v>
      </c>
      <c r="H513" s="4" t="s">
        <v>2854</v>
      </c>
      <c r="I513" s="7">
        <v>45657</v>
      </c>
      <c r="J513" s="7">
        <v>45657</v>
      </c>
      <c r="K513" s="4" t="s">
        <v>16</v>
      </c>
      <c r="L513" s="4" t="s">
        <v>16</v>
      </c>
      <c r="M513" s="4" t="s">
        <v>2759</v>
      </c>
      <c r="N513" s="4" t="s">
        <v>16</v>
      </c>
      <c r="O513" s="29">
        <v>0</v>
      </c>
      <c r="P513" s="4">
        <v>-1.38</v>
      </c>
      <c r="Q513" s="9">
        <v>0</v>
      </c>
      <c r="R513" s="9">
        <v>513690.98958057474</v>
      </c>
      <c r="S513" s="9">
        <v>0</v>
      </c>
      <c r="T513" s="9">
        <v>746796.56507960113</v>
      </c>
      <c r="U513" s="9">
        <v>1700912.1211109257</v>
      </c>
      <c r="V513" s="9">
        <v>-184301.80076628123</v>
      </c>
      <c r="W513" s="9">
        <v>1700912.1211109257</v>
      </c>
      <c r="X513" s="9">
        <v>0</v>
      </c>
      <c r="Y513" s="9">
        <v>57793649.24406603</v>
      </c>
      <c r="Z513" s="9">
        <v>57279958.254485458</v>
      </c>
      <c r="AA513" s="9">
        <v>58026754.819565058</v>
      </c>
      <c r="AB513" s="9">
        <v>58980870.375596382</v>
      </c>
      <c r="AC513" s="9">
        <v>57095656.453719176</v>
      </c>
      <c r="AD513" s="9">
        <v>58980870.375596382</v>
      </c>
      <c r="AE513" s="9">
        <v>57279958.254485458</v>
      </c>
      <c r="AF513" s="9">
        <v>335851311.81157595</v>
      </c>
      <c r="AG513" s="9">
        <v>1</v>
      </c>
    </row>
    <row r="514" spans="1:33" x14ac:dyDescent="0.25">
      <c r="A514" s="36" t="s">
        <v>2862</v>
      </c>
      <c r="B514" s="36" t="s">
        <v>2853</v>
      </c>
      <c r="C514" s="37">
        <v>44757</v>
      </c>
      <c r="D514" s="38">
        <v>0.74430555555555555</v>
      </c>
      <c r="E514" s="36">
        <v>9.9</v>
      </c>
      <c r="F514" s="36" t="s">
        <v>21</v>
      </c>
      <c r="G514" s="36" t="s">
        <v>2837</v>
      </c>
      <c r="H514" s="36" t="s">
        <v>2854</v>
      </c>
      <c r="I514" s="39">
        <v>45657</v>
      </c>
      <c r="J514" s="39">
        <v>45657</v>
      </c>
      <c r="K514" s="36" t="s">
        <v>16</v>
      </c>
      <c r="L514" s="36" t="s">
        <v>16</v>
      </c>
      <c r="M514" s="36" t="s">
        <v>2759</v>
      </c>
      <c r="N514" s="36" t="s">
        <v>16</v>
      </c>
      <c r="O514" s="66">
        <v>0</v>
      </c>
      <c r="P514" s="36">
        <v>-1.33</v>
      </c>
      <c r="Q514" s="41">
        <v>0</v>
      </c>
      <c r="R514" s="41">
        <v>513690.98958057474</v>
      </c>
      <c r="S514" s="41">
        <v>0</v>
      </c>
      <c r="T514" s="41">
        <v>746796.56507960113</v>
      </c>
      <c r="U514" s="41">
        <v>1700912.1211109257</v>
      </c>
      <c r="V514" s="41">
        <v>-177624.19928924207</v>
      </c>
      <c r="W514" s="41">
        <v>1700912.1211109257</v>
      </c>
      <c r="X514" s="41">
        <v>0</v>
      </c>
      <c r="Y514" s="41">
        <v>57793649.24406603</v>
      </c>
      <c r="Z514" s="41">
        <v>57279958.254485458</v>
      </c>
      <c r="AA514" s="41">
        <v>58026754.819565058</v>
      </c>
      <c r="AB514" s="41">
        <v>58980870.375596382</v>
      </c>
      <c r="AC514" s="41">
        <v>57102334.055196218</v>
      </c>
      <c r="AD514" s="41">
        <v>58980870.375596382</v>
      </c>
      <c r="AE514" s="41">
        <v>57279958.254485458</v>
      </c>
      <c r="AF514" s="41">
        <v>335857989.41305304</v>
      </c>
      <c r="AG514" s="41">
        <v>1</v>
      </c>
    </row>
    <row r="515" spans="1:33" x14ac:dyDescent="0.25">
      <c r="A515" s="4" t="s">
        <v>2855</v>
      </c>
      <c r="B515" s="4" t="s">
        <v>2856</v>
      </c>
      <c r="C515" s="5">
        <v>44757</v>
      </c>
      <c r="D515" s="6">
        <v>0.7675347222222223</v>
      </c>
      <c r="E515" s="4">
        <v>9.9</v>
      </c>
      <c r="F515" s="4" t="s">
        <v>21</v>
      </c>
      <c r="G515" s="4" t="s">
        <v>2795</v>
      </c>
      <c r="H515" s="4" t="s">
        <v>2857</v>
      </c>
      <c r="I515" s="7">
        <v>45657</v>
      </c>
      <c r="J515" s="7">
        <v>45657</v>
      </c>
      <c r="K515" s="4" t="s">
        <v>16</v>
      </c>
      <c r="L515" s="4" t="s">
        <v>16</v>
      </c>
      <c r="M515" s="4" t="s">
        <v>2759</v>
      </c>
      <c r="N515" s="4" t="s">
        <v>16</v>
      </c>
      <c r="O515" s="29">
        <v>0</v>
      </c>
      <c r="P515" s="4">
        <v>-1.38</v>
      </c>
      <c r="Q515" s="9">
        <v>0</v>
      </c>
      <c r="R515" s="9">
        <v>513690.98958057474</v>
      </c>
      <c r="S515" s="9">
        <v>0</v>
      </c>
      <c r="T515" s="9">
        <v>746796.56507960113</v>
      </c>
      <c r="U515" s="9">
        <v>1700912.1211109257</v>
      </c>
      <c r="V515" s="9">
        <v>-184301.80076628123</v>
      </c>
      <c r="W515" s="9">
        <v>1700912.1211109257</v>
      </c>
      <c r="X515" s="9">
        <v>0</v>
      </c>
      <c r="Y515" s="9">
        <v>57793649.24406603</v>
      </c>
      <c r="Z515" s="9">
        <v>57279958.254485458</v>
      </c>
      <c r="AA515" s="9">
        <v>58026754.819565058</v>
      </c>
      <c r="AB515" s="9">
        <v>58980870.375596382</v>
      </c>
      <c r="AC515" s="9">
        <v>57095656.453719176</v>
      </c>
      <c r="AD515" s="9">
        <v>58980870.375596382</v>
      </c>
      <c r="AE515" s="9">
        <v>57279958.254485458</v>
      </c>
      <c r="AF515" s="9">
        <v>335851311.81157595</v>
      </c>
      <c r="AG515" s="9">
        <v>1</v>
      </c>
    </row>
    <row r="516" spans="1:33" x14ac:dyDescent="0.25">
      <c r="A516" s="36" t="s">
        <v>2863</v>
      </c>
      <c r="B516" s="36" t="s">
        <v>2856</v>
      </c>
      <c r="C516" s="37">
        <v>44757</v>
      </c>
      <c r="D516" s="38">
        <v>0.7675347222222223</v>
      </c>
      <c r="E516" s="36">
        <v>9.9</v>
      </c>
      <c r="F516" s="36" t="s">
        <v>21</v>
      </c>
      <c r="G516" s="36" t="s">
        <v>2837</v>
      </c>
      <c r="H516" s="36" t="s">
        <v>2857</v>
      </c>
      <c r="I516" s="39">
        <v>45657</v>
      </c>
      <c r="J516" s="39">
        <v>45657</v>
      </c>
      <c r="K516" s="36" t="s">
        <v>16</v>
      </c>
      <c r="L516" s="36" t="s">
        <v>16</v>
      </c>
      <c r="M516" s="36" t="s">
        <v>2759</v>
      </c>
      <c r="N516" s="36" t="s">
        <v>16</v>
      </c>
      <c r="O516" s="66">
        <v>0</v>
      </c>
      <c r="P516" s="36">
        <v>-1.33</v>
      </c>
      <c r="Q516" s="41">
        <v>0</v>
      </c>
      <c r="R516" s="41">
        <v>513690.98958057474</v>
      </c>
      <c r="S516" s="41">
        <v>0</v>
      </c>
      <c r="T516" s="41">
        <v>746796.56507960113</v>
      </c>
      <c r="U516" s="41">
        <v>1700912.1211109257</v>
      </c>
      <c r="V516" s="41">
        <v>-177624.19928924207</v>
      </c>
      <c r="W516" s="41">
        <v>1700912.1211109257</v>
      </c>
      <c r="X516" s="41">
        <v>0</v>
      </c>
      <c r="Y516" s="41">
        <v>57793649.24406603</v>
      </c>
      <c r="Z516" s="41">
        <v>57279958.254485458</v>
      </c>
      <c r="AA516" s="41">
        <v>58026754.819565058</v>
      </c>
      <c r="AB516" s="41">
        <v>58980870.375596382</v>
      </c>
      <c r="AC516" s="41">
        <v>57102334.055196218</v>
      </c>
      <c r="AD516" s="41">
        <v>58980870.375596382</v>
      </c>
      <c r="AE516" s="41">
        <v>57279958.254485458</v>
      </c>
      <c r="AF516" s="41">
        <v>335857989.41305304</v>
      </c>
      <c r="AG516" s="41">
        <v>1</v>
      </c>
    </row>
    <row r="517" spans="1:33" x14ac:dyDescent="0.25">
      <c r="A517" s="4" t="s">
        <v>2815</v>
      </c>
      <c r="B517" s="4" t="s">
        <v>2816</v>
      </c>
      <c r="C517" s="5">
        <v>44743</v>
      </c>
      <c r="D517" s="6">
        <v>0.18062500000000001</v>
      </c>
      <c r="E517" s="4">
        <v>43</v>
      </c>
      <c r="F517" s="4" t="s">
        <v>21</v>
      </c>
      <c r="G517" s="4" t="s">
        <v>2817</v>
      </c>
      <c r="H517" s="4" t="s">
        <v>2818</v>
      </c>
      <c r="I517" s="7">
        <v>45657</v>
      </c>
      <c r="J517" s="7">
        <v>45657</v>
      </c>
      <c r="K517" s="4" t="s">
        <v>16</v>
      </c>
      <c r="L517" s="4" t="s">
        <v>16</v>
      </c>
      <c r="M517" s="4" t="s">
        <v>2759</v>
      </c>
      <c r="N517" s="4" t="s">
        <v>16</v>
      </c>
      <c r="O517" s="4">
        <v>0</v>
      </c>
      <c r="P517" s="4">
        <v>-4.2549999999999999</v>
      </c>
      <c r="Q517" s="9">
        <v>0</v>
      </c>
      <c r="R517" s="9">
        <v>513690.98958057474</v>
      </c>
      <c r="S517" s="9">
        <v>0</v>
      </c>
      <c r="T517" s="9">
        <v>746796.5650796009</v>
      </c>
      <c r="U517" s="9">
        <v>1700912.1211109255</v>
      </c>
      <c r="V517" s="9">
        <v>-130832.84810211013</v>
      </c>
      <c r="W517" s="9">
        <v>1700912.1211109255</v>
      </c>
      <c r="X517" s="9">
        <v>0</v>
      </c>
      <c r="Y517" s="9">
        <v>57793649.24406603</v>
      </c>
      <c r="Z517" s="9">
        <v>57279958.254485458</v>
      </c>
      <c r="AA517" s="9">
        <v>58026754.819565058</v>
      </c>
      <c r="AB517" s="9">
        <v>58980870.375596382</v>
      </c>
      <c r="AC517" s="9">
        <v>57149125.40638335</v>
      </c>
      <c r="AD517" s="9">
        <v>58980870.375596382</v>
      </c>
      <c r="AE517" s="9">
        <v>57279958.254485458</v>
      </c>
      <c r="AF517" s="9">
        <v>335904780.76424015</v>
      </c>
      <c r="AG517" s="9">
        <v>1</v>
      </c>
    </row>
    <row r="518" spans="1:33" x14ac:dyDescent="0.25">
      <c r="A518" s="36" t="s">
        <v>2811</v>
      </c>
      <c r="B518" s="36" t="s">
        <v>2812</v>
      </c>
      <c r="C518" s="37">
        <v>44736</v>
      </c>
      <c r="D518" s="38">
        <v>0.33417824074074076</v>
      </c>
      <c r="E518" s="36">
        <v>9.9</v>
      </c>
      <c r="F518" s="36" t="s">
        <v>21</v>
      </c>
      <c r="G518" s="36" t="s">
        <v>2813</v>
      </c>
      <c r="H518" s="36" t="s">
        <v>2814</v>
      </c>
      <c r="I518" s="39">
        <v>45869</v>
      </c>
      <c r="J518" s="39">
        <v>45869</v>
      </c>
      <c r="K518" s="36" t="s">
        <v>16</v>
      </c>
      <c r="L518" s="36" t="s">
        <v>16</v>
      </c>
      <c r="M518" s="36" t="s">
        <v>2759</v>
      </c>
      <c r="N518" s="36" t="s">
        <v>16</v>
      </c>
      <c r="O518" s="36">
        <v>0</v>
      </c>
      <c r="P518" s="36">
        <v>-1</v>
      </c>
      <c r="Q518" s="41">
        <v>0</v>
      </c>
      <c r="R518" s="41">
        <v>459473.15704881464</v>
      </c>
      <c r="S518" s="41">
        <v>0</v>
      </c>
      <c r="T518" s="41">
        <v>667975.46071520657</v>
      </c>
      <c r="U518" s="41">
        <v>1521388.3015303449</v>
      </c>
      <c r="V518" s="41">
        <v>-119456.19815812477</v>
      </c>
      <c r="W518" s="41">
        <v>1521388.3015303449</v>
      </c>
      <c r="X518" s="41">
        <v>0</v>
      </c>
      <c r="Y518" s="41">
        <v>57739431.411534272</v>
      </c>
      <c r="Z518" s="41">
        <v>57279958.254485458</v>
      </c>
      <c r="AA518" s="41">
        <v>57947933.715200663</v>
      </c>
      <c r="AB518" s="41">
        <v>58801346.556015804</v>
      </c>
      <c r="AC518" s="41">
        <v>57160502.056327336</v>
      </c>
      <c r="AD518" s="41">
        <v>58801346.556015804</v>
      </c>
      <c r="AE518" s="41">
        <v>57279958.254485458</v>
      </c>
      <c r="AF518" s="41">
        <v>335513832.74791712</v>
      </c>
      <c r="AG518" s="41">
        <v>2</v>
      </c>
    </row>
    <row r="519" spans="1:33" x14ac:dyDescent="0.25">
      <c r="A519" s="4" t="s">
        <v>2789</v>
      </c>
      <c r="B519" s="4" t="s">
        <v>2790</v>
      </c>
      <c r="C519" s="5">
        <v>44791</v>
      </c>
      <c r="D519" s="6">
        <v>0.90833333333333333</v>
      </c>
      <c r="E519" s="4">
        <v>19.899999999999999</v>
      </c>
      <c r="F519" s="4" t="s">
        <v>21</v>
      </c>
      <c r="G519" s="4" t="s">
        <v>2791</v>
      </c>
      <c r="H519" s="4" t="s">
        <v>2792</v>
      </c>
      <c r="I519" s="7">
        <v>46022</v>
      </c>
      <c r="J519" s="7">
        <v>46022</v>
      </c>
      <c r="K519" s="4" t="s">
        <v>16</v>
      </c>
      <c r="L519" s="4" t="s">
        <v>16</v>
      </c>
      <c r="M519" s="4" t="s">
        <v>2759</v>
      </c>
      <c r="N519" s="4" t="s">
        <v>16</v>
      </c>
      <c r="O519" s="4">
        <v>0</v>
      </c>
      <c r="P519" s="4">
        <v>-4.28</v>
      </c>
      <c r="Q519" s="9">
        <v>0</v>
      </c>
      <c r="R519" s="9">
        <v>459473.15704881458</v>
      </c>
      <c r="S519" s="9">
        <v>0</v>
      </c>
      <c r="T519" s="9">
        <v>667975.46071520681</v>
      </c>
      <c r="U519" s="9">
        <v>1521388.3015303449</v>
      </c>
      <c r="V519" s="9">
        <v>-254351.65971638515</v>
      </c>
      <c r="W519" s="9">
        <v>1521388.3015303449</v>
      </c>
      <c r="X519" s="9">
        <v>0</v>
      </c>
      <c r="Y519" s="9">
        <v>57739431.411534272</v>
      </c>
      <c r="Z519" s="9">
        <v>57279958.254485458</v>
      </c>
      <c r="AA519" s="9">
        <v>57947933.715200663</v>
      </c>
      <c r="AB519" s="9">
        <v>58801346.556015804</v>
      </c>
      <c r="AC519" s="9">
        <v>57025606.594769076</v>
      </c>
      <c r="AD519" s="9">
        <v>58801346.556015804</v>
      </c>
      <c r="AE519" s="9">
        <v>57279958.254485458</v>
      </c>
      <c r="AF519" s="9">
        <v>335378937.28635883</v>
      </c>
      <c r="AG519" s="9">
        <v>2</v>
      </c>
    </row>
    <row r="520" spans="1:33" x14ac:dyDescent="0.25">
      <c r="A520" s="36" t="s">
        <v>2834</v>
      </c>
      <c r="B520" s="36" t="s">
        <v>2790</v>
      </c>
      <c r="C520" s="37">
        <v>44791</v>
      </c>
      <c r="D520" s="38">
        <v>0.90833333333333333</v>
      </c>
      <c r="E520" s="36">
        <v>19.899999999999999</v>
      </c>
      <c r="F520" s="36" t="s">
        <v>21</v>
      </c>
      <c r="G520" s="36" t="s">
        <v>2835</v>
      </c>
      <c r="H520" s="36" t="s">
        <v>2792</v>
      </c>
      <c r="I520" s="39">
        <v>46022</v>
      </c>
      <c r="J520" s="39">
        <v>46022</v>
      </c>
      <c r="K520" s="36" t="s">
        <v>16</v>
      </c>
      <c r="L520" s="36" t="s">
        <v>16</v>
      </c>
      <c r="M520" s="36" t="s">
        <v>2759</v>
      </c>
      <c r="N520" s="36" t="s">
        <v>16</v>
      </c>
      <c r="O520" s="36">
        <v>0</v>
      </c>
      <c r="P520" s="36">
        <v>-4.25</v>
      </c>
      <c r="Q520" s="41">
        <v>0</v>
      </c>
      <c r="R520" s="41">
        <v>459473.15704881458</v>
      </c>
      <c r="S520" s="41">
        <v>0</v>
      </c>
      <c r="T520" s="41">
        <v>667975.46071520681</v>
      </c>
      <c r="U520" s="41">
        <v>1521388.3015303449</v>
      </c>
      <c r="V520" s="41">
        <v>-252568.82098005529</v>
      </c>
      <c r="W520" s="41">
        <v>1521388.3015303449</v>
      </c>
      <c r="X520" s="41">
        <v>0</v>
      </c>
      <c r="Y520" s="41">
        <v>57739431.411534272</v>
      </c>
      <c r="Z520" s="41">
        <v>57279958.254485458</v>
      </c>
      <c r="AA520" s="41">
        <v>57947933.715200663</v>
      </c>
      <c r="AB520" s="41">
        <v>58801346.556015804</v>
      </c>
      <c r="AC520" s="41">
        <v>57027389.433505401</v>
      </c>
      <c r="AD520" s="41">
        <v>58801346.556015804</v>
      </c>
      <c r="AE520" s="41">
        <v>57279958.254485458</v>
      </c>
      <c r="AF520" s="41">
        <v>335380720.12509513</v>
      </c>
      <c r="AG520" s="41">
        <v>2</v>
      </c>
    </row>
    <row r="521" spans="1:33" x14ac:dyDescent="0.25">
      <c r="A521" s="4" t="s">
        <v>2764</v>
      </c>
      <c r="B521" s="4" t="s">
        <v>2765</v>
      </c>
      <c r="C521" s="5">
        <v>44756</v>
      </c>
      <c r="D521" s="6">
        <v>0.47083333333333338</v>
      </c>
      <c r="E521" s="4">
        <v>278.60000000000002</v>
      </c>
      <c r="F521" s="4" t="s">
        <v>21</v>
      </c>
      <c r="G521" s="4" t="s">
        <v>2766</v>
      </c>
      <c r="H521" s="4" t="s">
        <v>2767</v>
      </c>
      <c r="I521" s="7">
        <v>46022</v>
      </c>
      <c r="J521" s="7">
        <v>46022</v>
      </c>
      <c r="K521" s="4" t="s">
        <v>16</v>
      </c>
      <c r="L521" s="4" t="s">
        <v>16</v>
      </c>
      <c r="M521" s="4" t="s">
        <v>2759</v>
      </c>
      <c r="N521" s="4" t="s">
        <v>16</v>
      </c>
      <c r="O521" s="4">
        <v>0</v>
      </c>
      <c r="P521" s="4">
        <v>-0.71</v>
      </c>
      <c r="Q521" s="9">
        <v>0</v>
      </c>
      <c r="R521" s="9">
        <v>459473.15704881458</v>
      </c>
      <c r="S521" s="9">
        <v>0</v>
      </c>
      <c r="T521" s="9">
        <v>667975.46071520669</v>
      </c>
      <c r="U521" s="9">
        <v>1521388.3015303453</v>
      </c>
      <c r="V521" s="9">
        <v>-3013.846435224189</v>
      </c>
      <c r="W521" s="9">
        <v>1521388.3015303453</v>
      </c>
      <c r="X521" s="9">
        <v>0</v>
      </c>
      <c r="Y521" s="9">
        <v>57739431.411534272</v>
      </c>
      <c r="Z521" s="9">
        <v>57279958.254485458</v>
      </c>
      <c r="AA521" s="9">
        <v>57947933.715200663</v>
      </c>
      <c r="AB521" s="9">
        <v>58801346.556015804</v>
      </c>
      <c r="AC521" s="9">
        <v>57276944.408050232</v>
      </c>
      <c r="AD521" s="9">
        <v>58801346.556015804</v>
      </c>
      <c r="AE521" s="9">
        <v>57279958.254485458</v>
      </c>
      <c r="AF521" s="9">
        <v>335630275.09964001</v>
      </c>
      <c r="AG521" s="9">
        <v>2</v>
      </c>
    </row>
    <row r="522" spans="1:33" x14ac:dyDescent="0.25">
      <c r="A522" s="36" t="s">
        <v>2821</v>
      </c>
      <c r="B522" s="36" t="s">
        <v>2765</v>
      </c>
      <c r="C522" s="37">
        <v>44756</v>
      </c>
      <c r="D522" s="38">
        <v>0.47083333333333338</v>
      </c>
      <c r="E522" s="36">
        <v>278.60000000000002</v>
      </c>
      <c r="F522" s="36" t="s">
        <v>21</v>
      </c>
      <c r="G522" s="36" t="s">
        <v>2757</v>
      </c>
      <c r="H522" s="36" t="s">
        <v>2767</v>
      </c>
      <c r="I522" s="39">
        <v>46022</v>
      </c>
      <c r="J522" s="39">
        <v>46022</v>
      </c>
      <c r="K522" s="36" t="s">
        <v>16</v>
      </c>
      <c r="L522" s="36" t="s">
        <v>16</v>
      </c>
      <c r="M522" s="36" t="s">
        <v>2759</v>
      </c>
      <c r="N522" s="36" t="s">
        <v>16</v>
      </c>
      <c r="O522" s="36">
        <v>0</v>
      </c>
      <c r="P522" s="36">
        <v>-0.8</v>
      </c>
      <c r="Q522" s="41">
        <v>0</v>
      </c>
      <c r="R522" s="41">
        <v>459473.15704881458</v>
      </c>
      <c r="S522" s="41">
        <v>0</v>
      </c>
      <c r="T522" s="41">
        <v>667975.46071520669</v>
      </c>
      <c r="U522" s="41">
        <v>1521388.3015303453</v>
      </c>
      <c r="V522" s="41">
        <v>-3395.8833072948619</v>
      </c>
      <c r="W522" s="41">
        <v>1521388.3015303453</v>
      </c>
      <c r="X522" s="41">
        <v>0</v>
      </c>
      <c r="Y522" s="41">
        <v>57739431.411534272</v>
      </c>
      <c r="Z522" s="41">
        <v>57279958.254485458</v>
      </c>
      <c r="AA522" s="41">
        <v>57947933.715200663</v>
      </c>
      <c r="AB522" s="41">
        <v>58801346.556015804</v>
      </c>
      <c r="AC522" s="41">
        <v>57276562.371178165</v>
      </c>
      <c r="AD522" s="41">
        <v>58801346.556015804</v>
      </c>
      <c r="AE522" s="41">
        <v>57279958.254485458</v>
      </c>
      <c r="AF522" s="41">
        <v>335629893.06276792</v>
      </c>
      <c r="AG522" s="41">
        <v>2</v>
      </c>
    </row>
    <row r="523" spans="1:33" x14ac:dyDescent="0.25">
      <c r="A523" s="4" t="s">
        <v>2849</v>
      </c>
      <c r="B523" s="4" t="s">
        <v>2850</v>
      </c>
      <c r="C523" s="5">
        <v>44757</v>
      </c>
      <c r="D523" s="6">
        <v>0.73722222222222233</v>
      </c>
      <c r="E523" s="4">
        <v>9.9</v>
      </c>
      <c r="F523" s="4" t="s">
        <v>21</v>
      </c>
      <c r="G523" s="4" t="s">
        <v>2795</v>
      </c>
      <c r="H523" s="4" t="s">
        <v>2851</v>
      </c>
      <c r="I523" s="7">
        <v>45657</v>
      </c>
      <c r="J523" s="7">
        <v>45657</v>
      </c>
      <c r="K523" s="4" t="s">
        <v>16</v>
      </c>
      <c r="L523" s="4" t="s">
        <v>16</v>
      </c>
      <c r="M523" s="4" t="s">
        <v>2759</v>
      </c>
      <c r="N523" s="4" t="s">
        <v>16</v>
      </c>
      <c r="O523" s="29">
        <v>0</v>
      </c>
      <c r="P523" s="4">
        <v>-1.38</v>
      </c>
      <c r="Q523" s="9">
        <v>0</v>
      </c>
      <c r="R523" s="9">
        <v>513690.98958057474</v>
      </c>
      <c r="S523" s="9">
        <v>0</v>
      </c>
      <c r="T523" s="9">
        <v>746796.56507960113</v>
      </c>
      <c r="U523" s="9">
        <v>1700912.1211109257</v>
      </c>
      <c r="V523" s="9">
        <v>-184301.80076628123</v>
      </c>
      <c r="W523" s="9">
        <v>1700912.1211109257</v>
      </c>
      <c r="X523" s="9">
        <v>0</v>
      </c>
      <c r="Y523" s="9">
        <v>57793649.24406603</v>
      </c>
      <c r="Z523" s="9">
        <v>57279958.254485458</v>
      </c>
      <c r="AA523" s="9">
        <v>58026754.819565058</v>
      </c>
      <c r="AB523" s="9">
        <v>58980870.375596382</v>
      </c>
      <c r="AC523" s="9">
        <v>57095656.453719176</v>
      </c>
      <c r="AD523" s="9">
        <v>58980870.375596382</v>
      </c>
      <c r="AE523" s="9">
        <v>57279958.254485458</v>
      </c>
      <c r="AF523" s="9">
        <v>335851311.81157595</v>
      </c>
      <c r="AG523" s="9">
        <v>1</v>
      </c>
    </row>
    <row r="524" spans="1:33" x14ac:dyDescent="0.25">
      <c r="A524" s="36" t="s">
        <v>2861</v>
      </c>
      <c r="B524" s="36" t="s">
        <v>2850</v>
      </c>
      <c r="C524" s="37">
        <v>44757</v>
      </c>
      <c r="D524" s="38">
        <v>0.73722222222222233</v>
      </c>
      <c r="E524" s="36">
        <v>9.9</v>
      </c>
      <c r="F524" s="36" t="s">
        <v>21</v>
      </c>
      <c r="G524" s="36" t="s">
        <v>2837</v>
      </c>
      <c r="H524" s="36" t="s">
        <v>2851</v>
      </c>
      <c r="I524" s="39">
        <v>45657</v>
      </c>
      <c r="J524" s="39">
        <v>45657</v>
      </c>
      <c r="K524" s="36" t="s">
        <v>16</v>
      </c>
      <c r="L524" s="36" t="s">
        <v>16</v>
      </c>
      <c r="M524" s="36" t="s">
        <v>2759</v>
      </c>
      <c r="N524" s="36" t="s">
        <v>16</v>
      </c>
      <c r="O524" s="66">
        <v>0</v>
      </c>
      <c r="P524" s="36">
        <v>-1.33</v>
      </c>
      <c r="Q524" s="41">
        <v>0</v>
      </c>
      <c r="R524" s="41">
        <v>513690.98958057474</v>
      </c>
      <c r="S524" s="41">
        <v>0</v>
      </c>
      <c r="T524" s="41">
        <v>746796.56507960113</v>
      </c>
      <c r="U524" s="41">
        <v>1700912.1211109257</v>
      </c>
      <c r="V524" s="41">
        <v>-177624.19928924207</v>
      </c>
      <c r="W524" s="41">
        <v>1700912.1211109257</v>
      </c>
      <c r="X524" s="41">
        <v>0</v>
      </c>
      <c r="Y524" s="41">
        <v>57793649.24406603</v>
      </c>
      <c r="Z524" s="41">
        <v>57279958.254485458</v>
      </c>
      <c r="AA524" s="41">
        <v>58026754.819565058</v>
      </c>
      <c r="AB524" s="41">
        <v>58980870.375596382</v>
      </c>
      <c r="AC524" s="41">
        <v>57102334.055196218</v>
      </c>
      <c r="AD524" s="41">
        <v>58980870.375596382</v>
      </c>
      <c r="AE524" s="41">
        <v>57279958.254485458</v>
      </c>
      <c r="AF524" s="41">
        <v>335857989.41305304</v>
      </c>
      <c r="AG524" s="41">
        <v>1</v>
      </c>
    </row>
    <row r="525" spans="1:33" x14ac:dyDescent="0.25">
      <c r="A525" s="4" t="s">
        <v>2797</v>
      </c>
      <c r="B525" s="4" t="s">
        <v>2798</v>
      </c>
      <c r="C525" s="5">
        <v>44782</v>
      </c>
      <c r="D525" s="6">
        <v>0.90347222222222223</v>
      </c>
      <c r="E525" s="4">
        <v>9.9</v>
      </c>
      <c r="F525" s="4" t="s">
        <v>21</v>
      </c>
      <c r="G525" s="4" t="s">
        <v>2791</v>
      </c>
      <c r="H525" s="4" t="s">
        <v>2799</v>
      </c>
      <c r="I525" s="7">
        <v>46022</v>
      </c>
      <c r="J525" s="7">
        <v>46022</v>
      </c>
      <c r="K525" s="4" t="s">
        <v>16</v>
      </c>
      <c r="L525" s="4" t="s">
        <v>16</v>
      </c>
      <c r="M525" s="4" t="s">
        <v>2759</v>
      </c>
      <c r="N525" s="4" t="s">
        <v>16</v>
      </c>
      <c r="O525" s="4">
        <v>0</v>
      </c>
      <c r="P525" s="4">
        <v>-1.88</v>
      </c>
      <c r="Q525" s="9">
        <v>0</v>
      </c>
      <c r="R525" s="9">
        <v>459473.15704881464</v>
      </c>
      <c r="S525" s="9">
        <v>0</v>
      </c>
      <c r="T525" s="9">
        <v>667975.46071520657</v>
      </c>
      <c r="U525" s="9">
        <v>1521388.3015303449</v>
      </c>
      <c r="V525" s="9">
        <v>-224577.65253727461</v>
      </c>
      <c r="W525" s="9">
        <v>1521388.3015303449</v>
      </c>
      <c r="X525" s="9">
        <v>0</v>
      </c>
      <c r="Y525" s="9">
        <v>57739431.411534272</v>
      </c>
      <c r="Z525" s="9">
        <v>57279958.254485458</v>
      </c>
      <c r="AA525" s="9">
        <v>57947933.715200663</v>
      </c>
      <c r="AB525" s="9">
        <v>58801346.556015804</v>
      </c>
      <c r="AC525" s="9">
        <v>57055380.601948187</v>
      </c>
      <c r="AD525" s="9">
        <v>58801346.556015804</v>
      </c>
      <c r="AE525" s="9">
        <v>57279958.254485458</v>
      </c>
      <c r="AF525" s="9">
        <v>335408711.29353791</v>
      </c>
      <c r="AG525" s="9">
        <v>2</v>
      </c>
    </row>
    <row r="526" spans="1:33" x14ac:dyDescent="0.25">
      <c r="A526" s="36" t="s">
        <v>2838</v>
      </c>
      <c r="B526" s="36" t="s">
        <v>2798</v>
      </c>
      <c r="C526" s="37">
        <v>44782</v>
      </c>
      <c r="D526" s="38">
        <v>0.90347222222222223</v>
      </c>
      <c r="E526" s="36">
        <v>9.9</v>
      </c>
      <c r="F526" s="36" t="s">
        <v>21</v>
      </c>
      <c r="G526" s="36" t="s">
        <v>2835</v>
      </c>
      <c r="H526" s="36" t="s">
        <v>2799</v>
      </c>
      <c r="I526" s="39">
        <v>46022</v>
      </c>
      <c r="J526" s="39">
        <v>46022</v>
      </c>
      <c r="K526" s="36" t="s">
        <v>16</v>
      </c>
      <c r="L526" s="36" t="s">
        <v>16</v>
      </c>
      <c r="M526" s="36" t="s">
        <v>2759</v>
      </c>
      <c r="N526" s="36" t="s">
        <v>16</v>
      </c>
      <c r="O526" s="36">
        <v>0</v>
      </c>
      <c r="P526" s="36">
        <v>-1.88</v>
      </c>
      <c r="Q526" s="41">
        <v>0</v>
      </c>
      <c r="R526" s="41">
        <v>459473.15704881464</v>
      </c>
      <c r="S526" s="41">
        <v>0</v>
      </c>
      <c r="T526" s="41">
        <v>667975.46071520657</v>
      </c>
      <c r="U526" s="41">
        <v>1521388.3015303449</v>
      </c>
      <c r="V526" s="41">
        <v>-224577.65253727461</v>
      </c>
      <c r="W526" s="41">
        <v>1521388.3015303449</v>
      </c>
      <c r="X526" s="41">
        <v>0</v>
      </c>
      <c r="Y526" s="41">
        <v>57739431.411534272</v>
      </c>
      <c r="Z526" s="41">
        <v>57279958.254485458</v>
      </c>
      <c r="AA526" s="41">
        <v>57947933.715200663</v>
      </c>
      <c r="AB526" s="41">
        <v>58801346.556015804</v>
      </c>
      <c r="AC526" s="41">
        <v>57055380.601948187</v>
      </c>
      <c r="AD526" s="41">
        <v>58801346.556015804</v>
      </c>
      <c r="AE526" s="41">
        <v>57279958.254485458</v>
      </c>
      <c r="AF526" s="41">
        <v>335408711.29353791</v>
      </c>
      <c r="AG526" s="41">
        <v>2</v>
      </c>
    </row>
    <row r="527" spans="1:33" x14ac:dyDescent="0.25">
      <c r="A527" s="4" t="s">
        <v>2858</v>
      </c>
      <c r="B527" s="4" t="s">
        <v>2859</v>
      </c>
      <c r="C527" s="5">
        <v>44757</v>
      </c>
      <c r="D527" s="6">
        <v>0.77539351851851857</v>
      </c>
      <c r="E527" s="4">
        <v>9.9</v>
      </c>
      <c r="F527" s="4" t="s">
        <v>21</v>
      </c>
      <c r="G527" s="4" t="s">
        <v>2795</v>
      </c>
      <c r="H527" s="4" t="s">
        <v>2860</v>
      </c>
      <c r="I527" s="7">
        <v>45657</v>
      </c>
      <c r="J527" s="7">
        <v>45657</v>
      </c>
      <c r="K527" s="4" t="s">
        <v>16</v>
      </c>
      <c r="L527" s="4" t="s">
        <v>16</v>
      </c>
      <c r="M527" s="4" t="s">
        <v>2759</v>
      </c>
      <c r="N527" s="4" t="s">
        <v>16</v>
      </c>
      <c r="O527" s="29">
        <v>0</v>
      </c>
      <c r="P527" s="4">
        <v>-1.38</v>
      </c>
      <c r="Q527" s="9">
        <v>0</v>
      </c>
      <c r="R527" s="9">
        <v>513690.98958057474</v>
      </c>
      <c r="S527" s="9">
        <v>0</v>
      </c>
      <c r="T527" s="9">
        <v>746796.56507960113</v>
      </c>
      <c r="U527" s="9">
        <v>1700912.1211109257</v>
      </c>
      <c r="V527" s="9">
        <v>-184301.80076628123</v>
      </c>
      <c r="W527" s="9">
        <v>1700912.1211109257</v>
      </c>
      <c r="X527" s="9">
        <v>0</v>
      </c>
      <c r="Y527" s="9">
        <v>57793649.24406603</v>
      </c>
      <c r="Z527" s="9">
        <v>57279958.254485458</v>
      </c>
      <c r="AA527" s="9">
        <v>58026754.819565058</v>
      </c>
      <c r="AB527" s="9">
        <v>58980870.375596382</v>
      </c>
      <c r="AC527" s="9">
        <v>57095656.453719176</v>
      </c>
      <c r="AD527" s="9">
        <v>58980870.375596382</v>
      </c>
      <c r="AE527" s="9">
        <v>57279958.254485458</v>
      </c>
      <c r="AF527" s="9">
        <v>335851311.81157595</v>
      </c>
      <c r="AG527" s="9">
        <v>1</v>
      </c>
    </row>
    <row r="528" spans="1:33" x14ac:dyDescent="0.25">
      <c r="A528" s="36" t="s">
        <v>2864</v>
      </c>
      <c r="B528" s="36" t="s">
        <v>2859</v>
      </c>
      <c r="C528" s="37">
        <v>44757</v>
      </c>
      <c r="D528" s="38">
        <v>0.77539351851851857</v>
      </c>
      <c r="E528" s="36">
        <v>9.9</v>
      </c>
      <c r="F528" s="36" t="s">
        <v>21</v>
      </c>
      <c r="G528" s="36" t="s">
        <v>2837</v>
      </c>
      <c r="H528" s="36" t="s">
        <v>2860</v>
      </c>
      <c r="I528" s="39">
        <v>45657</v>
      </c>
      <c r="J528" s="39">
        <v>45657</v>
      </c>
      <c r="K528" s="36" t="s">
        <v>16</v>
      </c>
      <c r="L528" s="36" t="s">
        <v>16</v>
      </c>
      <c r="M528" s="36" t="s">
        <v>2759</v>
      </c>
      <c r="N528" s="36" t="s">
        <v>16</v>
      </c>
      <c r="O528" s="66">
        <v>0</v>
      </c>
      <c r="P528" s="36">
        <v>-1.33</v>
      </c>
      <c r="Q528" s="41">
        <v>0</v>
      </c>
      <c r="R528" s="41">
        <v>513690.98958057474</v>
      </c>
      <c r="S528" s="41">
        <v>0</v>
      </c>
      <c r="T528" s="41">
        <v>746796.56507960113</v>
      </c>
      <c r="U528" s="41">
        <v>1700912.1211109257</v>
      </c>
      <c r="V528" s="41">
        <v>-177624.19928924207</v>
      </c>
      <c r="W528" s="41">
        <v>1700912.1211109257</v>
      </c>
      <c r="X528" s="41">
        <v>0</v>
      </c>
      <c r="Y528" s="41">
        <v>57793649.24406603</v>
      </c>
      <c r="Z528" s="41">
        <v>57279958.254485458</v>
      </c>
      <c r="AA528" s="41">
        <v>58026754.819565058</v>
      </c>
      <c r="AB528" s="41">
        <v>58980870.375596382</v>
      </c>
      <c r="AC528" s="41">
        <v>57102334.055196218</v>
      </c>
      <c r="AD528" s="41">
        <v>58980870.375596382</v>
      </c>
      <c r="AE528" s="41">
        <v>57279958.254485458</v>
      </c>
      <c r="AF528" s="41">
        <v>335857989.41305304</v>
      </c>
      <c r="AG528" s="41">
        <v>1</v>
      </c>
    </row>
    <row r="529" spans="1:33" x14ac:dyDescent="0.25">
      <c r="A529" s="4" t="s">
        <v>2755</v>
      </c>
      <c r="B529" s="4" t="s">
        <v>2756</v>
      </c>
      <c r="C529" s="5">
        <v>44692</v>
      </c>
      <c r="D529" s="6">
        <v>0.35347222222222219</v>
      </c>
      <c r="E529" s="4">
        <v>100</v>
      </c>
      <c r="F529" s="4" t="s">
        <v>21</v>
      </c>
      <c r="G529" s="4" t="s">
        <v>2757</v>
      </c>
      <c r="H529" s="4" t="s">
        <v>2758</v>
      </c>
      <c r="I529" s="7">
        <v>46022</v>
      </c>
      <c r="J529" s="7">
        <v>46022</v>
      </c>
      <c r="K529" s="4" t="s">
        <v>16</v>
      </c>
      <c r="L529" s="4" t="s">
        <v>16</v>
      </c>
      <c r="M529" s="4" t="s">
        <v>2759</v>
      </c>
      <c r="N529" s="4" t="s">
        <v>16</v>
      </c>
      <c r="O529" s="4">
        <v>0</v>
      </c>
      <c r="P529" s="4">
        <v>-22.821370000000002</v>
      </c>
      <c r="Q529" s="9">
        <v>0</v>
      </c>
      <c r="R529" s="9">
        <v>459473.15704881452</v>
      </c>
      <c r="S529" s="9">
        <v>0</v>
      </c>
      <c r="T529" s="9">
        <v>667975.46071520646</v>
      </c>
      <c r="U529" s="9">
        <v>1521388.3015303449</v>
      </c>
      <c r="V529" s="9">
        <v>-269889.25559902861</v>
      </c>
      <c r="W529" s="9">
        <v>1521388.3015303449</v>
      </c>
      <c r="X529" s="9">
        <v>0</v>
      </c>
      <c r="Y529" s="9">
        <v>57739431.411534272</v>
      </c>
      <c r="Z529" s="9">
        <v>57279958.254485458</v>
      </c>
      <c r="AA529" s="9">
        <v>57947933.715200663</v>
      </c>
      <c r="AB529" s="9">
        <v>58801346.556015804</v>
      </c>
      <c r="AC529" s="9">
        <v>57010068.998886429</v>
      </c>
      <c r="AD529" s="9">
        <v>58801346.556015804</v>
      </c>
      <c r="AE529" s="9">
        <v>57279958.254485458</v>
      </c>
      <c r="AF529" s="9">
        <v>335363399.69047618</v>
      </c>
      <c r="AG529" s="9">
        <v>2</v>
      </c>
    </row>
    <row r="530" spans="1:33" x14ac:dyDescent="0.25">
      <c r="A530" s="36" t="s">
        <v>2819</v>
      </c>
      <c r="B530" s="36" t="s">
        <v>2756</v>
      </c>
      <c r="C530" s="37">
        <v>44692</v>
      </c>
      <c r="D530" s="38">
        <v>0.35347222222222219</v>
      </c>
      <c r="E530" s="36">
        <v>100</v>
      </c>
      <c r="F530" s="36" t="s">
        <v>21</v>
      </c>
      <c r="G530" s="36" t="s">
        <v>2766</v>
      </c>
      <c r="H530" s="36" t="s">
        <v>2758</v>
      </c>
      <c r="I530" s="39">
        <v>46022</v>
      </c>
      <c r="J530" s="39">
        <v>46022</v>
      </c>
      <c r="K530" s="36" t="s">
        <v>16</v>
      </c>
      <c r="L530" s="36" t="s">
        <v>16</v>
      </c>
      <c r="M530" s="36" t="s">
        <v>2759</v>
      </c>
      <c r="N530" s="36" t="s">
        <v>16</v>
      </c>
      <c r="O530" s="36">
        <v>0</v>
      </c>
      <c r="P530" s="36">
        <v>-20.747060000000001</v>
      </c>
      <c r="Q530" s="41">
        <v>0</v>
      </c>
      <c r="R530" s="41">
        <v>459473.15704881452</v>
      </c>
      <c r="S530" s="41">
        <v>0</v>
      </c>
      <c r="T530" s="41">
        <v>667975.46071520646</v>
      </c>
      <c r="U530" s="41">
        <v>1521388.3015303449</v>
      </c>
      <c r="V530" s="41">
        <v>-245358.12614529199</v>
      </c>
      <c r="W530" s="41">
        <v>1521388.3015303449</v>
      </c>
      <c r="X530" s="41">
        <v>0</v>
      </c>
      <c r="Y530" s="41">
        <v>57739431.411534272</v>
      </c>
      <c r="Z530" s="41">
        <v>57279958.254485458</v>
      </c>
      <c r="AA530" s="41">
        <v>57947933.715200663</v>
      </c>
      <c r="AB530" s="41">
        <v>58801346.556015804</v>
      </c>
      <c r="AC530" s="41">
        <v>57034600.12834017</v>
      </c>
      <c r="AD530" s="41">
        <v>58801346.556015804</v>
      </c>
      <c r="AE530" s="41">
        <v>57279958.254485458</v>
      </c>
      <c r="AF530" s="41">
        <v>335387930.8199299</v>
      </c>
      <c r="AG530" s="41">
        <v>2</v>
      </c>
    </row>
    <row r="531" spans="1:33" x14ac:dyDescent="0.25">
      <c r="A531" s="4" t="s">
        <v>2808</v>
      </c>
      <c r="B531" s="4" t="s">
        <v>2809</v>
      </c>
      <c r="C531" s="5">
        <v>44757</v>
      </c>
      <c r="D531" s="6">
        <v>0.52650462962962963</v>
      </c>
      <c r="E531" s="4">
        <v>19.899999999999999</v>
      </c>
      <c r="F531" s="4" t="s">
        <v>21</v>
      </c>
      <c r="G531" s="4" t="s">
        <v>2791</v>
      </c>
      <c r="H531" s="4" t="s">
        <v>2810</v>
      </c>
      <c r="I531" s="7">
        <v>46017</v>
      </c>
      <c r="J531" s="7">
        <v>46017</v>
      </c>
      <c r="K531" s="4" t="s">
        <v>16</v>
      </c>
      <c r="L531" s="4" t="s">
        <v>16</v>
      </c>
      <c r="M531" s="4" t="s">
        <v>2759</v>
      </c>
      <c r="N531" s="4" t="s">
        <v>16</v>
      </c>
      <c r="O531" s="4">
        <v>0</v>
      </c>
      <c r="P531" s="4">
        <v>-4.28</v>
      </c>
      <c r="Q531" s="9">
        <v>0</v>
      </c>
      <c r="R531" s="9">
        <v>459473.15704881458</v>
      </c>
      <c r="S531" s="9">
        <v>0</v>
      </c>
      <c r="T531" s="9">
        <v>667975.46071520681</v>
      </c>
      <c r="U531" s="9">
        <v>1521388.3015303449</v>
      </c>
      <c r="V531" s="9">
        <v>-254351.65971638515</v>
      </c>
      <c r="W531" s="9">
        <v>1521388.3015303449</v>
      </c>
      <c r="X531" s="9">
        <v>0</v>
      </c>
      <c r="Y531" s="9">
        <v>57739431.411534272</v>
      </c>
      <c r="Z531" s="9">
        <v>57279958.254485458</v>
      </c>
      <c r="AA531" s="9">
        <v>57947933.715200663</v>
      </c>
      <c r="AB531" s="9">
        <v>58801346.556015804</v>
      </c>
      <c r="AC531" s="9">
        <v>57025606.594769076</v>
      </c>
      <c r="AD531" s="9">
        <v>58801346.556015804</v>
      </c>
      <c r="AE531" s="9">
        <v>57279958.254485458</v>
      </c>
      <c r="AF531" s="9">
        <v>335378937.28635883</v>
      </c>
      <c r="AG531" s="9">
        <v>2</v>
      </c>
    </row>
    <row r="532" spans="1:33" x14ac:dyDescent="0.25">
      <c r="A532" s="36" t="s">
        <v>2842</v>
      </c>
      <c r="B532" s="36" t="s">
        <v>2809</v>
      </c>
      <c r="C532" s="37">
        <v>44757</v>
      </c>
      <c r="D532" s="38">
        <v>0.52650462962962963</v>
      </c>
      <c r="E532" s="36">
        <v>19.899999999999999</v>
      </c>
      <c r="F532" s="36" t="s">
        <v>21</v>
      </c>
      <c r="G532" s="36" t="s">
        <v>2843</v>
      </c>
      <c r="H532" s="36" t="s">
        <v>2810</v>
      </c>
      <c r="I532" s="39">
        <v>46017</v>
      </c>
      <c r="J532" s="39">
        <v>46017</v>
      </c>
      <c r="K532" s="36" t="s">
        <v>16</v>
      </c>
      <c r="L532" s="36" t="s">
        <v>16</v>
      </c>
      <c r="M532" s="36" t="s">
        <v>2759</v>
      </c>
      <c r="N532" s="36" t="s">
        <v>16</v>
      </c>
      <c r="O532" s="36">
        <v>0</v>
      </c>
      <c r="P532" s="36">
        <v>-4.25</v>
      </c>
      <c r="Q532" s="41">
        <v>0</v>
      </c>
      <c r="R532" s="41">
        <v>459473.15704881458</v>
      </c>
      <c r="S532" s="41">
        <v>0</v>
      </c>
      <c r="T532" s="41">
        <v>667975.46071520681</v>
      </c>
      <c r="U532" s="41">
        <v>1521388.3015303449</v>
      </c>
      <c r="V532" s="41">
        <v>-252568.82098005529</v>
      </c>
      <c r="W532" s="41">
        <v>1521388.3015303449</v>
      </c>
      <c r="X532" s="41">
        <v>0</v>
      </c>
      <c r="Y532" s="41">
        <v>57739431.411534272</v>
      </c>
      <c r="Z532" s="41">
        <v>57279958.254485458</v>
      </c>
      <c r="AA532" s="41">
        <v>57947933.715200663</v>
      </c>
      <c r="AB532" s="41">
        <v>58801346.556015804</v>
      </c>
      <c r="AC532" s="41">
        <v>57027389.433505401</v>
      </c>
      <c r="AD532" s="41">
        <v>58801346.556015804</v>
      </c>
      <c r="AE532" s="41">
        <v>57279958.254485458</v>
      </c>
      <c r="AF532" s="41">
        <v>335380720.12509513</v>
      </c>
      <c r="AG532" s="41">
        <v>2</v>
      </c>
    </row>
    <row r="533" spans="1:33" x14ac:dyDescent="0.25">
      <c r="A533" s="4" t="s">
        <v>2778</v>
      </c>
      <c r="B533" s="4" t="s">
        <v>2779</v>
      </c>
      <c r="C533" s="5">
        <v>44775</v>
      </c>
      <c r="D533" s="6">
        <v>0.42222222222222222</v>
      </c>
      <c r="E533" s="4">
        <v>15</v>
      </c>
      <c r="F533" s="4" t="s">
        <v>21</v>
      </c>
      <c r="G533" s="4" t="s">
        <v>2780</v>
      </c>
      <c r="H533" s="4" t="s">
        <v>2781</v>
      </c>
      <c r="I533" s="7">
        <v>46022</v>
      </c>
      <c r="J533" s="7">
        <v>46022</v>
      </c>
      <c r="K533" s="4" t="s">
        <v>16</v>
      </c>
      <c r="L533" s="4" t="s">
        <v>16</v>
      </c>
      <c r="M533" s="4" t="s">
        <v>2759</v>
      </c>
      <c r="N533" s="4" t="s">
        <v>16</v>
      </c>
      <c r="O533" s="4">
        <v>0</v>
      </c>
      <c r="P533" s="4">
        <v>-5.82</v>
      </c>
      <c r="Q533" s="9">
        <v>0</v>
      </c>
      <c r="R533" s="9">
        <v>459473.15704881441</v>
      </c>
      <c r="S533" s="9">
        <v>0</v>
      </c>
      <c r="T533" s="9">
        <v>667975.46071520669</v>
      </c>
      <c r="U533" s="9">
        <v>1521388.3015303449</v>
      </c>
      <c r="V533" s="9">
        <v>-458855.14836498909</v>
      </c>
      <c r="W533" s="9">
        <v>1521388.3015303449</v>
      </c>
      <c r="X533" s="9">
        <v>0</v>
      </c>
      <c r="Y533" s="9">
        <v>57739431.411534272</v>
      </c>
      <c r="Z533" s="9">
        <v>57279958.254485458</v>
      </c>
      <c r="AA533" s="9">
        <v>57947933.715200663</v>
      </c>
      <c r="AB533" s="9">
        <v>58801346.556015804</v>
      </c>
      <c r="AC533" s="9">
        <v>56821103.106120467</v>
      </c>
      <c r="AD533" s="9">
        <v>58801346.556015804</v>
      </c>
      <c r="AE533" s="9">
        <v>57279958.254485458</v>
      </c>
      <c r="AF533" s="9">
        <v>335174433.79771024</v>
      </c>
      <c r="AG533" s="9">
        <v>2</v>
      </c>
    </row>
    <row r="534" spans="1:33" x14ac:dyDescent="0.25">
      <c r="A534" s="42" t="s">
        <v>2829</v>
      </c>
      <c r="B534" s="42" t="s">
        <v>2779</v>
      </c>
      <c r="C534" s="43">
        <v>44775</v>
      </c>
      <c r="D534" s="44">
        <v>0.42222222222222222</v>
      </c>
      <c r="E534" s="42">
        <v>15</v>
      </c>
      <c r="F534" s="42" t="s">
        <v>21</v>
      </c>
      <c r="G534" s="42" t="s">
        <v>2830</v>
      </c>
      <c r="H534" s="42" t="s">
        <v>2781</v>
      </c>
      <c r="I534" s="45">
        <v>46022</v>
      </c>
      <c r="J534" s="45">
        <v>46022</v>
      </c>
      <c r="K534" s="42" t="s">
        <v>16</v>
      </c>
      <c r="L534" s="42" t="s">
        <v>16</v>
      </c>
      <c r="M534" s="42" t="s">
        <v>2759</v>
      </c>
      <c r="N534" s="42" t="s">
        <v>16</v>
      </c>
      <c r="O534" s="42">
        <v>0</v>
      </c>
      <c r="P534" s="42">
        <v>-4.16</v>
      </c>
      <c r="Q534" s="46">
        <v>0</v>
      </c>
      <c r="R534" s="46">
        <v>459473.15704881441</v>
      </c>
      <c r="S534" s="46">
        <v>0</v>
      </c>
      <c r="T534" s="46">
        <v>667975.46071520669</v>
      </c>
      <c r="U534" s="46">
        <v>1521388.3015303449</v>
      </c>
      <c r="V534" s="46">
        <v>-327978.93766294746</v>
      </c>
      <c r="W534" s="46">
        <v>1521388.3015303449</v>
      </c>
      <c r="X534" s="46">
        <v>0</v>
      </c>
      <c r="Y534" s="46">
        <v>57739431.411534272</v>
      </c>
      <c r="Z534" s="46">
        <v>57279958.254485458</v>
      </c>
      <c r="AA534" s="46">
        <v>57947933.715200663</v>
      </c>
      <c r="AB534" s="46">
        <v>58801346.556015804</v>
      </c>
      <c r="AC534" s="46">
        <v>56951979.316822514</v>
      </c>
      <c r="AD534" s="46">
        <v>58801346.556015804</v>
      </c>
      <c r="AE534" s="46">
        <v>57279958.254485458</v>
      </c>
      <c r="AF534" s="46">
        <v>335305310.00841224</v>
      </c>
      <c r="AG534" s="41">
        <v>2</v>
      </c>
    </row>
    <row r="535" spans="1:33" x14ac:dyDescent="0.25">
      <c r="A535" s="4" t="s">
        <v>2921</v>
      </c>
      <c r="B535" s="4" t="s">
        <v>2922</v>
      </c>
      <c r="C535" s="5">
        <v>44789</v>
      </c>
      <c r="D535" s="6">
        <v>0.59305555555555556</v>
      </c>
      <c r="E535" s="4">
        <v>19.899999999999999</v>
      </c>
      <c r="F535" s="4" t="s">
        <v>21</v>
      </c>
      <c r="G535" s="4" t="s">
        <v>2923</v>
      </c>
      <c r="H535" s="4"/>
      <c r="I535" s="7">
        <v>46022</v>
      </c>
      <c r="J535" s="7">
        <v>46022</v>
      </c>
      <c r="K535" s="4" t="s">
        <v>16</v>
      </c>
      <c r="L535" s="4">
        <v>2</v>
      </c>
      <c r="M535" s="4" t="s">
        <v>2868</v>
      </c>
      <c r="N535" s="4" t="s">
        <v>16</v>
      </c>
      <c r="O535" s="4">
        <v>0</v>
      </c>
      <c r="P535" s="4">
        <v>-0.29499999999999998</v>
      </c>
      <c r="Q535" s="9">
        <v>0</v>
      </c>
      <c r="R535" s="9">
        <v>459473.15704881458</v>
      </c>
      <c r="S535" s="9">
        <v>0</v>
      </c>
      <c r="T535" s="9">
        <v>667975.46071520681</v>
      </c>
      <c r="U535" s="9">
        <v>1521388.3015303449</v>
      </c>
      <c r="V535" s="9">
        <v>-17531.247573909721</v>
      </c>
      <c r="W535" s="9">
        <v>1521388.3015303449</v>
      </c>
      <c r="X535" s="9">
        <v>0</v>
      </c>
      <c r="Y535" s="57">
        <v>6284007.3086382803</v>
      </c>
      <c r="Z535" s="57">
        <v>5824534.1515894653</v>
      </c>
      <c r="AA535" s="57">
        <v>6492509.6123046726</v>
      </c>
      <c r="AB535" s="57">
        <v>7345922.4531198107</v>
      </c>
      <c r="AC535" s="57">
        <v>5807002.904015556</v>
      </c>
      <c r="AD535" s="57">
        <v>7345922.4531198107</v>
      </c>
      <c r="AE535" s="57">
        <v>5824534.1515894653</v>
      </c>
      <c r="AF535" s="58">
        <v>37174297.901704535</v>
      </c>
      <c r="AG535" s="9">
        <v>2</v>
      </c>
    </row>
    <row r="536" spans="1:33" x14ac:dyDescent="0.25">
      <c r="A536" s="36" t="s">
        <v>2908</v>
      </c>
      <c r="B536" s="36" t="s">
        <v>2909</v>
      </c>
      <c r="C536" s="37">
        <v>44760</v>
      </c>
      <c r="D536" s="38">
        <v>0.46458333333333335</v>
      </c>
      <c r="E536" s="36">
        <v>19.899999999999999</v>
      </c>
      <c r="F536" s="36" t="s">
        <v>21</v>
      </c>
      <c r="G536" s="36" t="s">
        <v>2910</v>
      </c>
      <c r="H536" s="36"/>
      <c r="I536" s="39">
        <v>45291</v>
      </c>
      <c r="J536" s="39">
        <v>45291</v>
      </c>
      <c r="K536" s="36" t="s">
        <v>16</v>
      </c>
      <c r="L536" s="36">
        <v>2</v>
      </c>
      <c r="M536" s="36" t="s">
        <v>2868</v>
      </c>
      <c r="N536" s="36" t="s">
        <v>16</v>
      </c>
      <c r="O536" s="36">
        <v>0</v>
      </c>
      <c r="P536" s="36">
        <v>0</v>
      </c>
      <c r="Q536" s="41">
        <v>0</v>
      </c>
      <c r="R536" s="41">
        <v>574306.5263510826</v>
      </c>
      <c r="S536" s="41">
        <v>0</v>
      </c>
      <c r="T536" s="41">
        <v>834918.5597589938</v>
      </c>
      <c r="U536" s="41">
        <v>1901619.7514020144</v>
      </c>
      <c r="V536" s="41">
        <v>0</v>
      </c>
      <c r="W536" s="41">
        <v>1901619.7514020144</v>
      </c>
      <c r="X536" s="41">
        <v>0</v>
      </c>
      <c r="Y536" s="60">
        <v>6398840.6779405475</v>
      </c>
      <c r="Z536" s="60">
        <v>5824534.1515894653</v>
      </c>
      <c r="AA536" s="60">
        <v>6659452.7113484591</v>
      </c>
      <c r="AB536" s="60">
        <v>7726153.9029914793</v>
      </c>
      <c r="AC536" s="60">
        <v>5824534.1515894653</v>
      </c>
      <c r="AD536" s="60">
        <v>7726153.9029914793</v>
      </c>
      <c r="AE536" s="60">
        <v>5824534.1515894653</v>
      </c>
      <c r="AF536" s="61">
        <v>38043952.792431995</v>
      </c>
      <c r="AG536" s="41">
        <v>0</v>
      </c>
    </row>
    <row r="537" spans="1:33" x14ac:dyDescent="0.25">
      <c r="A537" s="4" t="s">
        <v>2934</v>
      </c>
      <c r="B537" s="4" t="s">
        <v>2935</v>
      </c>
      <c r="C537" s="5">
        <v>44789</v>
      </c>
      <c r="D537" s="6">
        <v>0.66319444444444442</v>
      </c>
      <c r="E537" s="4">
        <v>9.9</v>
      </c>
      <c r="F537" s="4" t="s">
        <v>21</v>
      </c>
      <c r="G537" s="4" t="s">
        <v>2936</v>
      </c>
      <c r="H537" s="4"/>
      <c r="I537" s="7">
        <v>45291</v>
      </c>
      <c r="J537" s="7">
        <v>45291</v>
      </c>
      <c r="K537" s="4" t="s">
        <v>16</v>
      </c>
      <c r="L537" s="4">
        <v>2</v>
      </c>
      <c r="M537" s="4" t="s">
        <v>2868</v>
      </c>
      <c r="N537" s="4" t="s">
        <v>16</v>
      </c>
      <c r="O537" s="4">
        <v>0</v>
      </c>
      <c r="P537" s="4">
        <v>-0.54</v>
      </c>
      <c r="Q537" s="9">
        <v>0</v>
      </c>
      <c r="R537" s="9">
        <v>574306.52635108249</v>
      </c>
      <c r="S537" s="9">
        <v>0</v>
      </c>
      <c r="T537" s="9">
        <v>834918.55975899403</v>
      </c>
      <c r="U537" s="9">
        <v>1901619.7514020149</v>
      </c>
      <c r="V537" s="9">
        <v>-80628.031274361841</v>
      </c>
      <c r="W537" s="9">
        <v>1901619.7514020149</v>
      </c>
      <c r="X537" s="9">
        <v>0</v>
      </c>
      <c r="Y537" s="57">
        <v>6398840.6779405475</v>
      </c>
      <c r="Z537" s="57">
        <v>5824534.1515894653</v>
      </c>
      <c r="AA537" s="57">
        <v>6659452.7113484591</v>
      </c>
      <c r="AB537" s="57">
        <v>7726153.9029914802</v>
      </c>
      <c r="AC537" s="57">
        <v>5743906.1203151038</v>
      </c>
      <c r="AD537" s="57">
        <v>7726153.9029914802</v>
      </c>
      <c r="AE537" s="57">
        <v>5824534.1515894653</v>
      </c>
      <c r="AF537" s="58">
        <v>37963324.761157639</v>
      </c>
      <c r="AG537" s="9">
        <v>0</v>
      </c>
    </row>
    <row r="538" spans="1:33" x14ac:dyDescent="0.25">
      <c r="A538" s="36" t="s">
        <v>2900</v>
      </c>
      <c r="B538" s="36" t="s">
        <v>2901</v>
      </c>
      <c r="C538" s="37">
        <v>44759</v>
      </c>
      <c r="D538" s="38">
        <v>0.62916666666666665</v>
      </c>
      <c r="E538" s="36">
        <v>7.3</v>
      </c>
      <c r="F538" s="36" t="s">
        <v>21</v>
      </c>
      <c r="G538" s="36" t="s">
        <v>2902</v>
      </c>
      <c r="H538" s="36"/>
      <c r="I538" s="39">
        <v>46021</v>
      </c>
      <c r="J538" s="39">
        <v>46021</v>
      </c>
      <c r="K538" s="36" t="s">
        <v>16</v>
      </c>
      <c r="L538" s="36">
        <v>2</v>
      </c>
      <c r="M538" s="36" t="s">
        <v>2868</v>
      </c>
      <c r="N538" s="36" t="s">
        <v>16</v>
      </c>
      <c r="O538" s="36">
        <v>0</v>
      </c>
      <c r="P538" s="36">
        <v>-0.217</v>
      </c>
      <c r="Q538" s="41">
        <v>0</v>
      </c>
      <c r="R538" s="41">
        <v>459473.15704881464</v>
      </c>
      <c r="S538" s="41">
        <v>0</v>
      </c>
      <c r="T538" s="41">
        <v>667975.46071520646</v>
      </c>
      <c r="U538" s="41">
        <v>1521388.3015303446</v>
      </c>
      <c r="V538" s="41">
        <v>-35154.48637028761</v>
      </c>
      <c r="W538" s="41">
        <v>1521388.3015303444</v>
      </c>
      <c r="X538" s="41">
        <v>0</v>
      </c>
      <c r="Y538" s="60">
        <v>6284007.3086382803</v>
      </c>
      <c r="Z538" s="60">
        <v>5824534.1515894653</v>
      </c>
      <c r="AA538" s="60">
        <v>6492509.6123046717</v>
      </c>
      <c r="AB538" s="60">
        <v>7345922.4531198097</v>
      </c>
      <c r="AC538" s="60">
        <v>5789379.6652191775</v>
      </c>
      <c r="AD538" s="60">
        <v>7345922.4531198097</v>
      </c>
      <c r="AE538" s="60">
        <v>5824534.1515894653</v>
      </c>
      <c r="AF538" s="61">
        <v>37156674.662908152</v>
      </c>
      <c r="AG538" s="41">
        <v>2</v>
      </c>
    </row>
    <row r="539" spans="1:33" x14ac:dyDescent="0.25">
      <c r="A539" s="4" t="s">
        <v>2912</v>
      </c>
      <c r="B539" s="4" t="s">
        <v>2913</v>
      </c>
      <c r="C539" s="5">
        <v>44760</v>
      </c>
      <c r="D539" s="6">
        <v>0.77708333333333324</v>
      </c>
      <c r="E539" s="4">
        <v>19.899999999999999</v>
      </c>
      <c r="F539" s="4" t="s">
        <v>21</v>
      </c>
      <c r="G539" s="4" t="s">
        <v>2914</v>
      </c>
      <c r="H539" s="4"/>
      <c r="I539" s="7">
        <v>46022</v>
      </c>
      <c r="J539" s="7">
        <v>46022</v>
      </c>
      <c r="K539" s="4" t="s">
        <v>16</v>
      </c>
      <c r="L539" s="4">
        <v>2</v>
      </c>
      <c r="M539" s="4" t="s">
        <v>2868</v>
      </c>
      <c r="N539" s="4" t="s">
        <v>16</v>
      </c>
      <c r="O539" s="4">
        <v>0</v>
      </c>
      <c r="P539" s="4">
        <v>-98.01</v>
      </c>
      <c r="Q539" s="9">
        <v>0</v>
      </c>
      <c r="R539" s="9">
        <v>459473.15704881458</v>
      </c>
      <c r="S539" s="9">
        <v>0</v>
      </c>
      <c r="T539" s="9">
        <v>667975.46071520681</v>
      </c>
      <c r="U539" s="9">
        <v>1521388.3015303449</v>
      </c>
      <c r="V539" s="9">
        <v>-5824534.1515894653</v>
      </c>
      <c r="W539" s="9">
        <v>1521388.3015303449</v>
      </c>
      <c r="X539" s="9">
        <v>0</v>
      </c>
      <c r="Y539" s="57">
        <v>6284007.3086382803</v>
      </c>
      <c r="Z539" s="57">
        <v>5824534.1515894653</v>
      </c>
      <c r="AA539" s="57">
        <v>6492509.6123046726</v>
      </c>
      <c r="AB539" s="57">
        <v>7345922.4531198107</v>
      </c>
      <c r="AC539" s="57">
        <v>0</v>
      </c>
      <c r="AD539" s="57">
        <v>7345922.4531198107</v>
      </c>
      <c r="AE539" s="57">
        <v>5824534.1515894653</v>
      </c>
      <c r="AF539" s="58">
        <v>31367294.997688971</v>
      </c>
      <c r="AG539" s="9">
        <v>2</v>
      </c>
    </row>
    <row r="540" spans="1:33" x14ac:dyDescent="0.25">
      <c r="A540" s="36" t="s">
        <v>2892</v>
      </c>
      <c r="B540" s="36" t="s">
        <v>2893</v>
      </c>
      <c r="C540" s="37">
        <v>44758</v>
      </c>
      <c r="D540" s="38">
        <v>0.43055555555555558</v>
      </c>
      <c r="E540" s="36">
        <v>90</v>
      </c>
      <c r="F540" s="36" t="s">
        <v>21</v>
      </c>
      <c r="G540" s="36" t="s">
        <v>2894</v>
      </c>
      <c r="H540" s="36" t="s">
        <v>2895</v>
      </c>
      <c r="I540" s="39">
        <v>45869</v>
      </c>
      <c r="J540" s="39">
        <v>45869</v>
      </c>
      <c r="K540" s="36" t="s">
        <v>16</v>
      </c>
      <c r="L540" s="36">
        <v>2</v>
      </c>
      <c r="M540" s="36" t="s">
        <v>2868</v>
      </c>
      <c r="N540" s="36" t="s">
        <v>18</v>
      </c>
      <c r="O540" s="36">
        <v>0</v>
      </c>
      <c r="P540" s="36">
        <v>0.3</v>
      </c>
      <c r="Q540" s="41">
        <v>100</v>
      </c>
      <c r="R540" s="41">
        <v>459473.15704881458</v>
      </c>
      <c r="S540" s="41">
        <v>0</v>
      </c>
      <c r="T540" s="41">
        <v>667975.46071520669</v>
      </c>
      <c r="U540" s="41">
        <v>1521388.3015303446</v>
      </c>
      <c r="V540" s="41">
        <v>3942.0545392181193</v>
      </c>
      <c r="W540" s="41">
        <v>1521388.3015303446</v>
      </c>
      <c r="X540" s="41">
        <v>4174167.2753639286</v>
      </c>
      <c r="Y540" s="60">
        <v>6284007.3086382803</v>
      </c>
      <c r="Z540" s="60">
        <v>5824534.1515894653</v>
      </c>
      <c r="AA540" s="60">
        <v>6492509.6123046717</v>
      </c>
      <c r="AB540" s="60">
        <v>7345922.4531198097</v>
      </c>
      <c r="AC540" s="60">
        <v>5828476.2061286839</v>
      </c>
      <c r="AD540" s="60">
        <v>7345922.4531198097</v>
      </c>
      <c r="AE540" s="60">
        <v>9998701.426953394</v>
      </c>
      <c r="AF540" s="61">
        <v>38448021.386426836</v>
      </c>
      <c r="AG540" s="41">
        <v>2</v>
      </c>
    </row>
    <row r="541" spans="1:33" x14ac:dyDescent="0.25">
      <c r="A541" s="4" t="s">
        <v>2895</v>
      </c>
      <c r="B541" s="4" t="s">
        <v>2893</v>
      </c>
      <c r="C541" s="5">
        <v>44758</v>
      </c>
      <c r="D541" s="6">
        <v>0.43055555555555558</v>
      </c>
      <c r="E541" s="4">
        <v>90</v>
      </c>
      <c r="F541" s="4" t="s">
        <v>21</v>
      </c>
      <c r="G541" s="4" t="s">
        <v>2896</v>
      </c>
      <c r="H541" s="4" t="s">
        <v>2892</v>
      </c>
      <c r="I541" s="7">
        <v>45869</v>
      </c>
      <c r="J541" s="7">
        <v>45869</v>
      </c>
      <c r="K541" s="4" t="s">
        <v>16</v>
      </c>
      <c r="L541" s="4">
        <v>2</v>
      </c>
      <c r="M541" s="4" t="s">
        <v>2868</v>
      </c>
      <c r="N541" s="4" t="s">
        <v>18</v>
      </c>
      <c r="O541" s="4">
        <v>0</v>
      </c>
      <c r="P541" s="4">
        <v>0.33</v>
      </c>
      <c r="Q541" s="9">
        <v>100</v>
      </c>
      <c r="R541" s="9">
        <v>459473.15704881458</v>
      </c>
      <c r="S541" s="9">
        <v>0</v>
      </c>
      <c r="T541" s="9">
        <v>667975.46071520669</v>
      </c>
      <c r="U541" s="9">
        <v>1521388.3015303446</v>
      </c>
      <c r="V541" s="9">
        <v>4336.2599931399309</v>
      </c>
      <c r="W541" s="9">
        <v>1521388.3015303446</v>
      </c>
      <c r="X541" s="9">
        <v>4174561.4808178507</v>
      </c>
      <c r="Y541" s="57">
        <v>6284007.3086382803</v>
      </c>
      <c r="Z541" s="57">
        <v>5824534.1515894653</v>
      </c>
      <c r="AA541" s="57">
        <v>6492509.6123046717</v>
      </c>
      <c r="AB541" s="57">
        <v>7345922.4531198097</v>
      </c>
      <c r="AC541" s="57">
        <v>5828870.411582605</v>
      </c>
      <c r="AD541" s="57">
        <v>7345922.4531198097</v>
      </c>
      <c r="AE541" s="57">
        <v>9999095.6324073151</v>
      </c>
      <c r="AF541" s="58">
        <v>38448533.853516929</v>
      </c>
      <c r="AG541" s="9">
        <v>2</v>
      </c>
    </row>
    <row r="542" spans="1:33" x14ac:dyDescent="0.25">
      <c r="A542" s="36" t="s">
        <v>2949</v>
      </c>
      <c r="B542" s="36" t="s">
        <v>2950</v>
      </c>
      <c r="C542" s="37">
        <v>44804</v>
      </c>
      <c r="D542" s="38">
        <v>0.46527777777777773</v>
      </c>
      <c r="E542" s="36">
        <v>300</v>
      </c>
      <c r="F542" s="36" t="s">
        <v>21</v>
      </c>
      <c r="G542" s="36" t="s">
        <v>2874</v>
      </c>
      <c r="H542" s="36" t="s">
        <v>2951</v>
      </c>
      <c r="I542" s="39">
        <v>46021</v>
      </c>
      <c r="J542" s="39">
        <v>46021</v>
      </c>
      <c r="K542" s="36" t="s">
        <v>16</v>
      </c>
      <c r="L542" s="36">
        <v>2</v>
      </c>
      <c r="M542" s="36" t="s">
        <v>2868</v>
      </c>
      <c r="N542" s="36" t="s">
        <v>16</v>
      </c>
      <c r="O542" s="36">
        <v>0</v>
      </c>
      <c r="P542" s="36">
        <v>23.198179</v>
      </c>
      <c r="Q542" s="41">
        <v>0</v>
      </c>
      <c r="R542" s="41">
        <v>459473.15704881458</v>
      </c>
      <c r="S542" s="41">
        <v>0</v>
      </c>
      <c r="T542" s="41">
        <v>667975.46071520646</v>
      </c>
      <c r="U542" s="41">
        <v>1521388.3015303449</v>
      </c>
      <c r="V542" s="41">
        <v>91448.486828544439</v>
      </c>
      <c r="W542" s="41">
        <v>1521388.3015303449</v>
      </c>
      <c r="X542" s="41">
        <v>0</v>
      </c>
      <c r="Y542" s="60">
        <v>6284007.3086382803</v>
      </c>
      <c r="Z542" s="60">
        <v>5824534.1515894653</v>
      </c>
      <c r="AA542" s="60">
        <v>6492509.6123046717</v>
      </c>
      <c r="AB542" s="60">
        <v>7345922.4531198107</v>
      </c>
      <c r="AC542" s="60">
        <v>5915982.6384180095</v>
      </c>
      <c r="AD542" s="60">
        <v>7345922.4531198107</v>
      </c>
      <c r="AE542" s="60">
        <v>5824534.1515894653</v>
      </c>
      <c r="AF542" s="61">
        <v>37283277.636106983</v>
      </c>
      <c r="AG542" s="41">
        <v>2</v>
      </c>
    </row>
    <row r="543" spans="1:33" x14ac:dyDescent="0.25">
      <c r="A543" s="4" t="s">
        <v>2951</v>
      </c>
      <c r="B543" s="4" t="s">
        <v>2950</v>
      </c>
      <c r="C543" s="5">
        <v>44804</v>
      </c>
      <c r="D543" s="6">
        <v>0.46527777777777773</v>
      </c>
      <c r="E543" s="4">
        <v>300</v>
      </c>
      <c r="F543" s="4" t="s">
        <v>21</v>
      </c>
      <c r="G543" s="4" t="s">
        <v>2952</v>
      </c>
      <c r="H543" s="4" t="s">
        <v>2949</v>
      </c>
      <c r="I543" s="7">
        <v>46021</v>
      </c>
      <c r="J543" s="7">
        <v>46021</v>
      </c>
      <c r="K543" s="4" t="s">
        <v>16</v>
      </c>
      <c r="L543" s="4">
        <v>2</v>
      </c>
      <c r="M543" s="4" t="s">
        <v>2868</v>
      </c>
      <c r="N543" s="4" t="s">
        <v>16</v>
      </c>
      <c r="O543" s="4">
        <v>0</v>
      </c>
      <c r="P543" s="4">
        <v>22.878458999999999</v>
      </c>
      <c r="Q543" s="9">
        <v>0</v>
      </c>
      <c r="R543" s="9">
        <v>459473.15704881458</v>
      </c>
      <c r="S543" s="9">
        <v>0</v>
      </c>
      <c r="T543" s="9">
        <v>667975.46071520646</v>
      </c>
      <c r="U543" s="9">
        <v>1521388.3015303449</v>
      </c>
      <c r="V543" s="9">
        <v>90188.133151265647</v>
      </c>
      <c r="W543" s="9">
        <v>1521388.3015303449</v>
      </c>
      <c r="X543" s="9">
        <v>0</v>
      </c>
      <c r="Y543" s="57">
        <v>6284007.3086382803</v>
      </c>
      <c r="Z543" s="57">
        <v>5824534.1515894653</v>
      </c>
      <c r="AA543" s="57">
        <v>6492509.6123046717</v>
      </c>
      <c r="AB543" s="57">
        <v>7345922.4531198107</v>
      </c>
      <c r="AC543" s="57">
        <v>5914722.2847407311</v>
      </c>
      <c r="AD543" s="57">
        <v>7345922.4531198107</v>
      </c>
      <c r="AE543" s="57">
        <v>5824534.1515894653</v>
      </c>
      <c r="AF543" s="58">
        <v>37282017.28242971</v>
      </c>
      <c r="AG543" s="9">
        <v>2</v>
      </c>
    </row>
    <row r="544" spans="1:33" x14ac:dyDescent="0.25">
      <c r="A544" s="36" t="s">
        <v>2865</v>
      </c>
      <c r="B544" s="36" t="s">
        <v>2866</v>
      </c>
      <c r="C544" s="37">
        <v>44704</v>
      </c>
      <c r="D544" s="38">
        <v>0.37291666666666662</v>
      </c>
      <c r="E544" s="36">
        <v>80</v>
      </c>
      <c r="F544" s="36" t="s">
        <v>21</v>
      </c>
      <c r="G544" s="36" t="s">
        <v>2867</v>
      </c>
      <c r="H544" s="36"/>
      <c r="I544" s="39">
        <v>46022</v>
      </c>
      <c r="J544" s="39">
        <v>46022</v>
      </c>
      <c r="K544" s="36" t="s">
        <v>16</v>
      </c>
      <c r="L544" s="36">
        <v>2</v>
      </c>
      <c r="M544" s="36" t="s">
        <v>2868</v>
      </c>
      <c r="N544" s="36" t="s">
        <v>16</v>
      </c>
      <c r="O544" s="36">
        <v>0</v>
      </c>
      <c r="P544" s="36">
        <v>-33.565800000000003</v>
      </c>
      <c r="Q544" s="41">
        <v>0</v>
      </c>
      <c r="R544" s="41">
        <v>459473.15704881446</v>
      </c>
      <c r="S544" s="41">
        <v>0</v>
      </c>
      <c r="T544" s="41">
        <v>667975.46071520681</v>
      </c>
      <c r="U544" s="41">
        <v>1521388.3015303453</v>
      </c>
      <c r="V544" s="41">
        <v>-496193.30344682827</v>
      </c>
      <c r="W544" s="41">
        <v>1521388.3015303453</v>
      </c>
      <c r="X544" s="41">
        <v>0</v>
      </c>
      <c r="Y544" s="60">
        <v>6284007.3086382803</v>
      </c>
      <c r="Z544" s="60">
        <v>5824534.1515894653</v>
      </c>
      <c r="AA544" s="60">
        <v>6492509.6123046726</v>
      </c>
      <c r="AB544" s="60">
        <v>7345922.4531198107</v>
      </c>
      <c r="AC544" s="60">
        <v>5328340.8481426369</v>
      </c>
      <c r="AD544" s="60">
        <v>7345922.4531198107</v>
      </c>
      <c r="AE544" s="60">
        <v>5824534.1515894653</v>
      </c>
      <c r="AF544" s="61">
        <v>36695635.845831618</v>
      </c>
      <c r="AG544" s="41">
        <v>2</v>
      </c>
    </row>
    <row r="545" spans="1:37" x14ac:dyDescent="0.25">
      <c r="A545" s="4" t="s">
        <v>2882</v>
      </c>
      <c r="B545" s="4" t="s">
        <v>2883</v>
      </c>
      <c r="C545" s="5">
        <v>44757</v>
      </c>
      <c r="D545" s="6">
        <v>0.60833333333333328</v>
      </c>
      <c r="E545" s="4">
        <v>9.9</v>
      </c>
      <c r="F545" s="4" t="s">
        <v>21</v>
      </c>
      <c r="G545" s="4" t="s">
        <v>2884</v>
      </c>
      <c r="H545" s="4" t="s">
        <v>2885</v>
      </c>
      <c r="I545" s="7">
        <v>45448</v>
      </c>
      <c r="J545" s="7">
        <v>45448</v>
      </c>
      <c r="K545" s="4" t="s">
        <v>16</v>
      </c>
      <c r="L545" s="4">
        <v>2</v>
      </c>
      <c r="M545" s="4" t="s">
        <v>2868</v>
      </c>
      <c r="N545" s="4" t="s">
        <v>16</v>
      </c>
      <c r="O545" s="4">
        <v>0</v>
      </c>
      <c r="P545" s="4">
        <v>-4.3439999999999999E-4</v>
      </c>
      <c r="Q545" s="9">
        <v>0</v>
      </c>
      <c r="R545" s="9">
        <v>513690.98958057474</v>
      </c>
      <c r="S545" s="9">
        <v>0</v>
      </c>
      <c r="T545" s="9">
        <v>746796.56507960113</v>
      </c>
      <c r="U545" s="9">
        <v>1700912.1211109257</v>
      </c>
      <c r="V545" s="9">
        <v>-58.015001632516338</v>
      </c>
      <c r="W545" s="9">
        <v>1700912.1211109257</v>
      </c>
      <c r="X545" s="9">
        <v>0</v>
      </c>
      <c r="Y545" s="57">
        <v>6338225.1411700398</v>
      </c>
      <c r="Z545" s="57">
        <v>5824534.1515894653</v>
      </c>
      <c r="AA545" s="57">
        <v>6571330.7166690668</v>
      </c>
      <c r="AB545" s="57">
        <v>7525446.2727003908</v>
      </c>
      <c r="AC545" s="57">
        <v>5824476.1365878331</v>
      </c>
      <c r="AD545" s="57">
        <v>7525446.2727003908</v>
      </c>
      <c r="AE545" s="57">
        <v>5824534.1515894653</v>
      </c>
      <c r="AF545" s="58">
        <v>37594095.80054383</v>
      </c>
      <c r="AG545" s="9">
        <v>1</v>
      </c>
    </row>
    <row r="546" spans="1:37" x14ac:dyDescent="0.25">
      <c r="A546" s="36" t="s">
        <v>2885</v>
      </c>
      <c r="B546" s="36" t="s">
        <v>2883</v>
      </c>
      <c r="C546" s="37">
        <v>44757</v>
      </c>
      <c r="D546" s="38">
        <v>0.60833333333333328</v>
      </c>
      <c r="E546" s="36">
        <v>9.9</v>
      </c>
      <c r="F546" s="36" t="s">
        <v>21</v>
      </c>
      <c r="G546" s="36" t="s">
        <v>2886</v>
      </c>
      <c r="H546" s="36" t="s">
        <v>2882</v>
      </c>
      <c r="I546" s="39">
        <v>45448</v>
      </c>
      <c r="J546" s="39">
        <v>45448</v>
      </c>
      <c r="K546" s="36" t="s">
        <v>16</v>
      </c>
      <c r="L546" s="36">
        <v>2</v>
      </c>
      <c r="M546" s="36" t="s">
        <v>2868</v>
      </c>
      <c r="N546" s="36" t="s">
        <v>16</v>
      </c>
      <c r="O546" s="36">
        <v>0</v>
      </c>
      <c r="P546" s="36">
        <v>-4.327E-4</v>
      </c>
      <c r="Q546" s="41">
        <v>0</v>
      </c>
      <c r="R546" s="41">
        <v>513690.98958057474</v>
      </c>
      <c r="S546" s="41">
        <v>0</v>
      </c>
      <c r="T546" s="41">
        <v>746796.56507960113</v>
      </c>
      <c r="U546" s="41">
        <v>1700912.1211109257</v>
      </c>
      <c r="V546" s="41">
        <v>-57.787963182297041</v>
      </c>
      <c r="W546" s="41">
        <v>1700912.1211109257</v>
      </c>
      <c r="X546" s="41">
        <v>0</v>
      </c>
      <c r="Y546" s="60">
        <v>6338225.1411700398</v>
      </c>
      <c r="Z546" s="60">
        <v>5824534.1515894653</v>
      </c>
      <c r="AA546" s="60">
        <v>6571330.7166690668</v>
      </c>
      <c r="AB546" s="60">
        <v>7525446.2727003908</v>
      </c>
      <c r="AC546" s="60">
        <v>5824476.3636262827</v>
      </c>
      <c r="AD546" s="60">
        <v>7525446.2727003908</v>
      </c>
      <c r="AE546" s="60">
        <v>5824534.1515894653</v>
      </c>
      <c r="AF546" s="61">
        <v>37594096.02758228</v>
      </c>
      <c r="AG546" s="41">
        <v>1</v>
      </c>
    </row>
    <row r="547" spans="1:37" x14ac:dyDescent="0.25">
      <c r="A547" s="4" t="s">
        <v>2942</v>
      </c>
      <c r="B547" s="4" t="s">
        <v>1120</v>
      </c>
      <c r="C547" s="5">
        <v>44795</v>
      </c>
      <c r="D547" s="6">
        <v>0.61319444444444449</v>
      </c>
      <c r="E547" s="4">
        <v>80</v>
      </c>
      <c r="F547" s="4" t="s">
        <v>21</v>
      </c>
      <c r="G547" s="4" t="s">
        <v>2896</v>
      </c>
      <c r="H547" s="4"/>
      <c r="I547" s="7">
        <v>46022</v>
      </c>
      <c r="J547" s="7">
        <v>46022</v>
      </c>
      <c r="K547" s="4" t="s">
        <v>16</v>
      </c>
      <c r="L547" s="4">
        <v>2</v>
      </c>
      <c r="M547" s="4" t="s">
        <v>2868</v>
      </c>
      <c r="N547" s="4" t="s">
        <v>16</v>
      </c>
      <c r="O547" s="4">
        <v>0</v>
      </c>
      <c r="P547" s="4">
        <v>-1.0469999999999999</v>
      </c>
      <c r="Q547" s="9">
        <v>0</v>
      </c>
      <c r="R547" s="9">
        <v>459473.15704881446</v>
      </c>
      <c r="S547" s="9">
        <v>0</v>
      </c>
      <c r="T547" s="9">
        <v>667975.46071520681</v>
      </c>
      <c r="U547" s="9">
        <v>1521388.3015303453</v>
      </c>
      <c r="V547" s="9">
        <v>-15477.491634605136</v>
      </c>
      <c r="W547" s="9">
        <v>1521388.3015303453</v>
      </c>
      <c r="X547" s="9">
        <v>0</v>
      </c>
      <c r="Y547" s="57">
        <v>6284007.3086382803</v>
      </c>
      <c r="Z547" s="57">
        <v>5824534.1515894653</v>
      </c>
      <c r="AA547" s="57">
        <v>6492509.6123046726</v>
      </c>
      <c r="AB547" s="57">
        <v>7345922.4531198107</v>
      </c>
      <c r="AC547" s="57">
        <v>5809056.6599548599</v>
      </c>
      <c r="AD547" s="57">
        <v>7345922.4531198107</v>
      </c>
      <c r="AE547" s="57">
        <v>5824534.1515894653</v>
      </c>
      <c r="AF547" s="58">
        <v>37176351.65764384</v>
      </c>
      <c r="AG547" s="9">
        <v>2</v>
      </c>
    </row>
    <row r="548" spans="1:37" x14ac:dyDescent="0.25">
      <c r="A548" s="36" t="s">
        <v>2889</v>
      </c>
      <c r="B548" s="36" t="s">
        <v>2890</v>
      </c>
      <c r="C548" s="37">
        <v>44757</v>
      </c>
      <c r="D548" s="38">
        <v>0.77083333333333337</v>
      </c>
      <c r="E548" s="36">
        <v>19.899999999999999</v>
      </c>
      <c r="F548" s="36" t="s">
        <v>21</v>
      </c>
      <c r="G548" s="36" t="s">
        <v>2891</v>
      </c>
      <c r="H548" s="36"/>
      <c r="I548" s="39">
        <v>45291</v>
      </c>
      <c r="J548" s="39">
        <v>45291</v>
      </c>
      <c r="K548" s="36" t="s">
        <v>16</v>
      </c>
      <c r="L548" s="36">
        <v>2</v>
      </c>
      <c r="M548" s="36" t="s">
        <v>2868</v>
      </c>
      <c r="N548" s="36" t="s">
        <v>18</v>
      </c>
      <c r="O548" s="36">
        <v>0</v>
      </c>
      <c r="P548" s="36">
        <v>-1.1019000000000001</v>
      </c>
      <c r="Q548" s="41">
        <v>100</v>
      </c>
      <c r="R548" s="41">
        <v>574306.5263510826</v>
      </c>
      <c r="S548" s="41">
        <v>0</v>
      </c>
      <c r="T548" s="41">
        <v>834918.5597589938</v>
      </c>
      <c r="U548" s="41">
        <v>1901619.7514020144</v>
      </c>
      <c r="V548" s="41">
        <v>-81849.606723066361</v>
      </c>
      <c r="W548" s="41">
        <v>1901619.7514020144</v>
      </c>
      <c r="X548" s="41">
        <v>5212464.5889141057</v>
      </c>
      <c r="Y548" s="60">
        <v>6398840.6779405475</v>
      </c>
      <c r="Z548" s="60">
        <v>5824534.1515894653</v>
      </c>
      <c r="AA548" s="60">
        <v>6659452.7113484591</v>
      </c>
      <c r="AB548" s="60">
        <v>7726153.9029914793</v>
      </c>
      <c r="AC548" s="60">
        <v>5742684.5448663989</v>
      </c>
      <c r="AD548" s="60">
        <v>7726153.9029914793</v>
      </c>
      <c r="AE548" s="60">
        <v>11036998.740503572</v>
      </c>
      <c r="AF548" s="61">
        <v>39525842.56238316</v>
      </c>
      <c r="AG548" s="41">
        <v>0</v>
      </c>
    </row>
    <row r="549" spans="1:37" x14ac:dyDescent="0.25">
      <c r="A549" s="4" t="s">
        <v>2898</v>
      </c>
      <c r="B549" s="4" t="s">
        <v>2899</v>
      </c>
      <c r="C549" s="5">
        <v>44758</v>
      </c>
      <c r="D549" s="6">
        <v>0.77013888888888893</v>
      </c>
      <c r="E549" s="4">
        <v>19.899999999999999</v>
      </c>
      <c r="F549" s="4" t="s">
        <v>21</v>
      </c>
      <c r="G549" s="4" t="s">
        <v>2891</v>
      </c>
      <c r="H549" s="4"/>
      <c r="I549" s="7">
        <v>46022</v>
      </c>
      <c r="J549" s="7">
        <v>46022</v>
      </c>
      <c r="K549" s="4" t="s">
        <v>16</v>
      </c>
      <c r="L549" s="4">
        <v>2</v>
      </c>
      <c r="M549" s="4" t="s">
        <v>2868</v>
      </c>
      <c r="N549" s="4" t="s">
        <v>16</v>
      </c>
      <c r="O549" s="4">
        <v>0</v>
      </c>
      <c r="P549" s="4">
        <v>-0.61140000000000005</v>
      </c>
      <c r="Q549" s="9">
        <v>0</v>
      </c>
      <c r="R549" s="9">
        <v>459473.15704881458</v>
      </c>
      <c r="S549" s="9">
        <v>0</v>
      </c>
      <c r="T549" s="9">
        <v>667975.46071520681</v>
      </c>
      <c r="U549" s="9">
        <v>1521388.3015303449</v>
      </c>
      <c r="V549" s="9">
        <v>-36334.253446401366</v>
      </c>
      <c r="W549" s="9">
        <v>1521388.3015303449</v>
      </c>
      <c r="X549" s="9">
        <v>0</v>
      </c>
      <c r="Y549" s="57">
        <v>6284007.3086382803</v>
      </c>
      <c r="Z549" s="57">
        <v>5824534.1515894653</v>
      </c>
      <c r="AA549" s="57">
        <v>6492509.6123046726</v>
      </c>
      <c r="AB549" s="57">
        <v>7345922.4531198107</v>
      </c>
      <c r="AC549" s="57">
        <v>5788199.8981430642</v>
      </c>
      <c r="AD549" s="57">
        <v>7345922.4531198107</v>
      </c>
      <c r="AE549" s="57">
        <v>5824534.1515894653</v>
      </c>
      <c r="AF549" s="58">
        <v>37155494.895832039</v>
      </c>
      <c r="AG549" s="9">
        <v>2</v>
      </c>
    </row>
    <row r="550" spans="1:37" x14ac:dyDescent="0.25">
      <c r="A550" s="36" t="s">
        <v>2930</v>
      </c>
      <c r="B550" s="36" t="s">
        <v>2931</v>
      </c>
      <c r="C550" s="37">
        <v>44789</v>
      </c>
      <c r="D550" s="38">
        <v>0.64027777777777783</v>
      </c>
      <c r="E550" s="36">
        <v>19.899999999999999</v>
      </c>
      <c r="F550" s="36" t="s">
        <v>21</v>
      </c>
      <c r="G550" s="36" t="s">
        <v>2891</v>
      </c>
      <c r="H550" s="36"/>
      <c r="I550" s="39">
        <v>46022</v>
      </c>
      <c r="J550" s="39">
        <v>46022</v>
      </c>
      <c r="K550" s="36" t="s">
        <v>16</v>
      </c>
      <c r="L550" s="36">
        <v>2</v>
      </c>
      <c r="M550" s="36" t="s">
        <v>2868</v>
      </c>
      <c r="N550" s="36" t="s">
        <v>16</v>
      </c>
      <c r="O550" s="36">
        <v>0</v>
      </c>
      <c r="P550" s="36">
        <v>-0.68559999999999999</v>
      </c>
      <c r="Q550" s="41">
        <v>0</v>
      </c>
      <c r="R550" s="41">
        <v>459473.15704881458</v>
      </c>
      <c r="S550" s="41">
        <v>0</v>
      </c>
      <c r="T550" s="41">
        <v>667975.46071520681</v>
      </c>
      <c r="U550" s="41">
        <v>1521388.3015303449</v>
      </c>
      <c r="V550" s="41">
        <v>-40743.807920923755</v>
      </c>
      <c r="W550" s="41">
        <v>1521388.3015303449</v>
      </c>
      <c r="X550" s="41">
        <v>0</v>
      </c>
      <c r="Y550" s="60">
        <v>6284007.3086382803</v>
      </c>
      <c r="Z550" s="60">
        <v>5824534.1515894653</v>
      </c>
      <c r="AA550" s="60">
        <v>6492509.6123046726</v>
      </c>
      <c r="AB550" s="60">
        <v>7345922.4531198107</v>
      </c>
      <c r="AC550" s="60">
        <v>5783790.3436685419</v>
      </c>
      <c r="AD550" s="60">
        <v>7345922.4531198107</v>
      </c>
      <c r="AE550" s="60">
        <v>5824534.1515894653</v>
      </c>
      <c r="AF550" s="61">
        <v>37151085.341357514</v>
      </c>
      <c r="AG550" s="41">
        <v>2</v>
      </c>
    </row>
    <row r="551" spans="1:37" x14ac:dyDescent="0.25">
      <c r="A551" s="4" t="s">
        <v>2903</v>
      </c>
      <c r="B551" s="4" t="s">
        <v>2904</v>
      </c>
      <c r="C551" s="5">
        <v>44759</v>
      </c>
      <c r="D551" s="6">
        <v>0.63055555555555554</v>
      </c>
      <c r="E551" s="4">
        <v>19.899999999999999</v>
      </c>
      <c r="F551" s="4" t="s">
        <v>21</v>
      </c>
      <c r="G551" s="4" t="s">
        <v>2905</v>
      </c>
      <c r="H551" s="4"/>
      <c r="I551" s="7">
        <v>46022</v>
      </c>
      <c r="J551" s="7">
        <v>46022</v>
      </c>
      <c r="K551" s="4" t="s">
        <v>16</v>
      </c>
      <c r="L551" s="4">
        <v>2</v>
      </c>
      <c r="M551" s="4" t="s">
        <v>2868</v>
      </c>
      <c r="N551" s="4" t="s">
        <v>16</v>
      </c>
      <c r="O551" s="4">
        <v>0</v>
      </c>
      <c r="P551" s="4">
        <v>-0.62990000000000002</v>
      </c>
      <c r="Q551" s="9">
        <v>0</v>
      </c>
      <c r="R551" s="9">
        <v>459473.15704881458</v>
      </c>
      <c r="S551" s="9">
        <v>0</v>
      </c>
      <c r="T551" s="9">
        <v>667975.46071520681</v>
      </c>
      <c r="U551" s="9">
        <v>1521388.3015303449</v>
      </c>
      <c r="V551" s="9">
        <v>-37433.670667138096</v>
      </c>
      <c r="W551" s="9">
        <v>1521388.3015303449</v>
      </c>
      <c r="X551" s="9">
        <v>0</v>
      </c>
      <c r="Y551" s="57">
        <v>6284007.3086382803</v>
      </c>
      <c r="Z551" s="57">
        <v>5824534.1515894653</v>
      </c>
      <c r="AA551" s="57">
        <v>6492509.6123046726</v>
      </c>
      <c r="AB551" s="57">
        <v>7345922.4531198107</v>
      </c>
      <c r="AC551" s="57">
        <v>5787100.4809223274</v>
      </c>
      <c r="AD551" s="57">
        <v>7345922.4531198107</v>
      </c>
      <c r="AE551" s="57">
        <v>5824534.1515894653</v>
      </c>
      <c r="AF551" s="58">
        <v>37154395.478611305</v>
      </c>
      <c r="AG551" s="9">
        <v>2</v>
      </c>
    </row>
    <row r="552" spans="1:37" x14ac:dyDescent="0.25">
      <c r="A552" s="36" t="s">
        <v>2906</v>
      </c>
      <c r="B552" s="36" t="s">
        <v>2907</v>
      </c>
      <c r="C552" s="37">
        <v>44759</v>
      </c>
      <c r="D552" s="38">
        <v>0.63124999999999998</v>
      </c>
      <c r="E552" s="36">
        <v>19.899999999999999</v>
      </c>
      <c r="F552" s="36" t="s">
        <v>21</v>
      </c>
      <c r="G552" s="36" t="s">
        <v>2905</v>
      </c>
      <c r="H552" s="36"/>
      <c r="I552" s="39">
        <v>46022</v>
      </c>
      <c r="J552" s="39">
        <v>46022</v>
      </c>
      <c r="K552" s="36" t="s">
        <v>16</v>
      </c>
      <c r="L552" s="36">
        <v>2</v>
      </c>
      <c r="M552" s="36" t="s">
        <v>2868</v>
      </c>
      <c r="N552" s="36" t="s">
        <v>16</v>
      </c>
      <c r="O552" s="36">
        <v>0</v>
      </c>
      <c r="P552" s="36">
        <v>-0.63100000000000001</v>
      </c>
      <c r="Q552" s="41">
        <v>0</v>
      </c>
      <c r="R552" s="41">
        <v>459473.15704881458</v>
      </c>
      <c r="S552" s="41">
        <v>0</v>
      </c>
      <c r="T552" s="41">
        <v>667975.46071520681</v>
      </c>
      <c r="U552" s="41">
        <v>1521388.3015303449</v>
      </c>
      <c r="V552" s="41">
        <v>-37499.041420803507</v>
      </c>
      <c r="W552" s="41">
        <v>1521388.3015303449</v>
      </c>
      <c r="X552" s="41">
        <v>0</v>
      </c>
      <c r="Y552" s="60">
        <v>6284007.3086382803</v>
      </c>
      <c r="Z552" s="60">
        <v>5824534.1515894653</v>
      </c>
      <c r="AA552" s="60">
        <v>6492509.6123046726</v>
      </c>
      <c r="AB552" s="60">
        <v>7345922.4531198107</v>
      </c>
      <c r="AC552" s="60">
        <v>5787035.1101686619</v>
      </c>
      <c r="AD552" s="60">
        <v>7345922.4531198107</v>
      </c>
      <c r="AE552" s="60">
        <v>5824534.1515894653</v>
      </c>
      <c r="AF552" s="61">
        <v>37154330.107857637</v>
      </c>
      <c r="AG552" s="41">
        <v>2</v>
      </c>
    </row>
    <row r="553" spans="1:37" x14ac:dyDescent="0.25">
      <c r="A553" s="4" t="s">
        <v>2927</v>
      </c>
      <c r="B553" s="4" t="s">
        <v>2928</v>
      </c>
      <c r="C553" s="5">
        <v>44789</v>
      </c>
      <c r="D553" s="6">
        <v>0.63124999999999998</v>
      </c>
      <c r="E553" s="4">
        <v>19.899999999999999</v>
      </c>
      <c r="F553" s="4" t="s">
        <v>21</v>
      </c>
      <c r="G553" s="4" t="s">
        <v>2929</v>
      </c>
      <c r="H553" s="4"/>
      <c r="I553" s="7">
        <v>46022</v>
      </c>
      <c r="J553" s="7">
        <v>46022</v>
      </c>
      <c r="K553" s="4" t="s">
        <v>16</v>
      </c>
      <c r="L553" s="4">
        <v>2</v>
      </c>
      <c r="M553" s="4" t="s">
        <v>2868</v>
      </c>
      <c r="N553" s="4" t="s">
        <v>16</v>
      </c>
      <c r="O553" s="4">
        <v>0</v>
      </c>
      <c r="P553" s="4">
        <v>-0.82599999999999996</v>
      </c>
      <c r="Q553" s="9">
        <v>0</v>
      </c>
      <c r="R553" s="9">
        <v>459473.15704881458</v>
      </c>
      <c r="S553" s="9">
        <v>0</v>
      </c>
      <c r="T553" s="9">
        <v>667975.46071520681</v>
      </c>
      <c r="U553" s="9">
        <v>1521388.3015303449</v>
      </c>
      <c r="V553" s="9">
        <v>-49087.49320694722</v>
      </c>
      <c r="W553" s="9">
        <v>1521388.3015303449</v>
      </c>
      <c r="X553" s="9">
        <v>0</v>
      </c>
      <c r="Y553" s="57">
        <v>6284007.3086382803</v>
      </c>
      <c r="Z553" s="57">
        <v>5824534.1515894653</v>
      </c>
      <c r="AA553" s="57">
        <v>6492509.6123046726</v>
      </c>
      <c r="AB553" s="57">
        <v>7345922.4531198107</v>
      </c>
      <c r="AC553" s="57">
        <v>5775446.6583825182</v>
      </c>
      <c r="AD553" s="57">
        <v>7345922.4531198107</v>
      </c>
      <c r="AE553" s="57">
        <v>5824534.1515894653</v>
      </c>
      <c r="AF553" s="58">
        <v>37142741.656071499</v>
      </c>
      <c r="AG553" s="9">
        <v>2</v>
      </c>
    </row>
    <row r="554" spans="1:37" x14ac:dyDescent="0.25">
      <c r="A554" s="36" t="s">
        <v>2924</v>
      </c>
      <c r="B554" s="36" t="s">
        <v>2925</v>
      </c>
      <c r="C554" s="37">
        <v>44789</v>
      </c>
      <c r="D554" s="38">
        <v>0.62361111111111112</v>
      </c>
      <c r="E554" s="36">
        <v>9.9</v>
      </c>
      <c r="F554" s="36" t="s">
        <v>21</v>
      </c>
      <c r="G554" s="36" t="s">
        <v>2926</v>
      </c>
      <c r="H554" s="36"/>
      <c r="I554" s="39">
        <v>45291</v>
      </c>
      <c r="J554" s="39">
        <v>45291</v>
      </c>
      <c r="K554" s="36" t="s">
        <v>16</v>
      </c>
      <c r="L554" s="36">
        <v>2</v>
      </c>
      <c r="M554" s="36" t="s">
        <v>2868</v>
      </c>
      <c r="N554" s="36" t="s">
        <v>16</v>
      </c>
      <c r="O554" s="36">
        <v>0</v>
      </c>
      <c r="P554" s="36">
        <v>-0.505</v>
      </c>
      <c r="Q554" s="41">
        <v>0</v>
      </c>
      <c r="R554" s="41">
        <v>574306.52635108249</v>
      </c>
      <c r="S554" s="41">
        <v>0</v>
      </c>
      <c r="T554" s="41">
        <v>834918.55975899403</v>
      </c>
      <c r="U554" s="41">
        <v>1901619.7514020149</v>
      </c>
      <c r="V554" s="41">
        <v>-75402.140358430959</v>
      </c>
      <c r="W554" s="41">
        <v>1901619.7514020149</v>
      </c>
      <c r="X554" s="41">
        <v>0</v>
      </c>
      <c r="Y554" s="60">
        <v>6398840.6779405475</v>
      </c>
      <c r="Z554" s="60">
        <v>5824534.1515894653</v>
      </c>
      <c r="AA554" s="60">
        <v>6659452.7113484591</v>
      </c>
      <c r="AB554" s="60">
        <v>7726153.9029914802</v>
      </c>
      <c r="AC554" s="60">
        <v>5749132.0112310341</v>
      </c>
      <c r="AD554" s="60">
        <v>7726153.9029914802</v>
      </c>
      <c r="AE554" s="60">
        <v>5824534.1515894653</v>
      </c>
      <c r="AF554" s="61">
        <v>37968550.65207357</v>
      </c>
      <c r="AG554" s="41">
        <v>0</v>
      </c>
    </row>
    <row r="555" spans="1:37" x14ac:dyDescent="0.25">
      <c r="A555" s="4" t="s">
        <v>2887</v>
      </c>
      <c r="B555" s="4" t="s">
        <v>2888</v>
      </c>
      <c r="C555" s="5">
        <v>44757</v>
      </c>
      <c r="D555" s="6">
        <v>0.72499999999999998</v>
      </c>
      <c r="E555" s="4">
        <v>19.899999999999999</v>
      </c>
      <c r="F555" s="4" t="s">
        <v>21</v>
      </c>
      <c r="G555" s="4" t="s">
        <v>2871</v>
      </c>
      <c r="H555" s="4"/>
      <c r="I555" s="7">
        <v>45291</v>
      </c>
      <c r="J555" s="7">
        <v>45291</v>
      </c>
      <c r="K555" s="4" t="s">
        <v>16</v>
      </c>
      <c r="L555" s="4">
        <v>2</v>
      </c>
      <c r="M555" s="4" t="s">
        <v>2868</v>
      </c>
      <c r="N555" s="4" t="s">
        <v>18</v>
      </c>
      <c r="O555" s="4">
        <v>0</v>
      </c>
      <c r="P555" s="4">
        <v>-1.1317999999999999</v>
      </c>
      <c r="Q555" s="9">
        <v>100</v>
      </c>
      <c r="R555" s="9">
        <v>574306.5263510826</v>
      </c>
      <c r="S555" s="9">
        <v>0</v>
      </c>
      <c r="T555" s="9">
        <v>834918.5597589938</v>
      </c>
      <c r="U555" s="9">
        <v>1901619.7514020144</v>
      </c>
      <c r="V555" s="9">
        <v>-84070.591604652407</v>
      </c>
      <c r="W555" s="9">
        <v>1901619.7514020144</v>
      </c>
      <c r="X555" s="9">
        <v>5212464.5889141057</v>
      </c>
      <c r="Y555" s="57">
        <v>6398840.6779405475</v>
      </c>
      <c r="Z555" s="57">
        <v>5824534.1515894653</v>
      </c>
      <c r="AA555" s="57">
        <v>6659452.7113484591</v>
      </c>
      <c r="AB555" s="57">
        <v>7726153.9029914793</v>
      </c>
      <c r="AC555" s="57">
        <v>5740463.5599848125</v>
      </c>
      <c r="AD555" s="57">
        <v>7726153.9029914793</v>
      </c>
      <c r="AE555" s="57">
        <v>11036998.740503572</v>
      </c>
      <c r="AF555" s="58">
        <v>39523621.577501573</v>
      </c>
      <c r="AG555" s="9">
        <v>0</v>
      </c>
    </row>
    <row r="556" spans="1:37" x14ac:dyDescent="0.25">
      <c r="A556" s="36" t="s">
        <v>2918</v>
      </c>
      <c r="B556" s="36" t="s">
        <v>2919</v>
      </c>
      <c r="C556" s="37">
        <v>44789</v>
      </c>
      <c r="D556" s="38">
        <v>0.58333333333333337</v>
      </c>
      <c r="E556" s="36">
        <v>19.899999999999999</v>
      </c>
      <c r="F556" s="36" t="s">
        <v>21</v>
      </c>
      <c r="G556" s="36" t="s">
        <v>2920</v>
      </c>
      <c r="H556" s="36"/>
      <c r="I556" s="39">
        <v>45291</v>
      </c>
      <c r="J556" s="39">
        <v>45291</v>
      </c>
      <c r="K556" s="36" t="s">
        <v>16</v>
      </c>
      <c r="L556" s="36">
        <v>2</v>
      </c>
      <c r="M556" s="36" t="s">
        <v>2868</v>
      </c>
      <c r="N556" s="36" t="s">
        <v>16</v>
      </c>
      <c r="O556" s="36">
        <v>0</v>
      </c>
      <c r="P556" s="36">
        <v>-0.60470000000000002</v>
      </c>
      <c r="Q556" s="41">
        <v>0</v>
      </c>
      <c r="R556" s="41">
        <v>574306.5263510826</v>
      </c>
      <c r="S556" s="41">
        <v>0</v>
      </c>
      <c r="T556" s="41">
        <v>834918.5597589938</v>
      </c>
      <c r="U556" s="41">
        <v>1901619.7514020144</v>
      </c>
      <c r="V556" s="41">
        <v>-44917.376518230536</v>
      </c>
      <c r="W556" s="41">
        <v>1901619.7514020144</v>
      </c>
      <c r="X556" s="41">
        <v>0</v>
      </c>
      <c r="Y556" s="60">
        <v>6398840.6779405475</v>
      </c>
      <c r="Z556" s="60">
        <v>5824534.1515894653</v>
      </c>
      <c r="AA556" s="60">
        <v>6659452.7113484591</v>
      </c>
      <c r="AB556" s="60">
        <v>7726153.9029914793</v>
      </c>
      <c r="AC556" s="60">
        <v>5779616.7750712344</v>
      </c>
      <c r="AD556" s="60">
        <v>7726153.9029914793</v>
      </c>
      <c r="AE556" s="60">
        <v>5824534.1515894653</v>
      </c>
      <c r="AF556" s="61">
        <v>37999035.415913768</v>
      </c>
      <c r="AG556" s="41">
        <v>0</v>
      </c>
    </row>
    <row r="557" spans="1:37" x14ac:dyDescent="0.25">
      <c r="A557" s="10" t="s">
        <v>2932</v>
      </c>
      <c r="B557" s="10" t="s">
        <v>2933</v>
      </c>
      <c r="C557" s="11">
        <v>44789</v>
      </c>
      <c r="D557" s="12">
        <v>0.64236111111111105</v>
      </c>
      <c r="E557" s="10">
        <v>19.899999999999999</v>
      </c>
      <c r="F557" s="10" t="s">
        <v>21</v>
      </c>
      <c r="G557" s="10" t="s">
        <v>2920</v>
      </c>
      <c r="H557" s="10"/>
      <c r="I557" s="13">
        <v>45291</v>
      </c>
      <c r="J557" s="13">
        <v>45291</v>
      </c>
      <c r="K557" s="10" t="s">
        <v>16</v>
      </c>
      <c r="L557" s="10">
        <v>2</v>
      </c>
      <c r="M557" s="10" t="s">
        <v>2868</v>
      </c>
      <c r="N557" s="10" t="s">
        <v>16</v>
      </c>
      <c r="O557" s="10">
        <v>0</v>
      </c>
      <c r="P557" s="10">
        <v>-0.68700000000000006</v>
      </c>
      <c r="Q557" s="14">
        <v>0</v>
      </c>
      <c r="R557" s="14">
        <v>574306.5263510826</v>
      </c>
      <c r="S557" s="14">
        <v>0</v>
      </c>
      <c r="T557" s="14">
        <v>834918.5597589938</v>
      </c>
      <c r="U557" s="14">
        <v>1901619.7514020144</v>
      </c>
      <c r="V557" s="14">
        <v>-51030.655974903879</v>
      </c>
      <c r="W557" s="14">
        <v>1901619.7514020144</v>
      </c>
      <c r="X557" s="14">
        <v>0</v>
      </c>
      <c r="Y557" s="69">
        <v>6398840.6779405475</v>
      </c>
      <c r="Z557" s="69">
        <v>5824534.1515894653</v>
      </c>
      <c r="AA557" s="69">
        <v>6659452.7113484591</v>
      </c>
      <c r="AB557" s="69">
        <v>7726153.9029914793</v>
      </c>
      <c r="AC557" s="69">
        <v>5773503.4956145613</v>
      </c>
      <c r="AD557" s="69">
        <v>7726153.9029914793</v>
      </c>
      <c r="AE557" s="69">
        <v>5824534.1515894653</v>
      </c>
      <c r="AF557" s="70">
        <v>37992922.136457093</v>
      </c>
      <c r="AG557" s="14">
        <v>0</v>
      </c>
    </row>
    <row r="558" spans="1:37" x14ac:dyDescent="0.25">
      <c r="A558" s="10"/>
      <c r="B558" s="10"/>
      <c r="C558" s="11"/>
      <c r="D558" s="12"/>
      <c r="E558" s="10">
        <f>SUBTOTAL(109,Tabla2[Capacidad])</f>
        <v>23935.040000000128</v>
      </c>
      <c r="F558" s="10"/>
      <c r="G558" s="10"/>
      <c r="H558" s="10"/>
      <c r="I558" s="13"/>
      <c r="J558" s="13"/>
      <c r="K558" s="10"/>
      <c r="L558" s="10"/>
      <c r="M558" s="10"/>
      <c r="N558" s="10"/>
      <c r="O558" s="10"/>
      <c r="P558" s="10"/>
      <c r="Q558" s="14"/>
      <c r="R558" s="14"/>
      <c r="S558" s="14"/>
      <c r="T558" s="14"/>
      <c r="U558" s="14"/>
      <c r="V558" s="14"/>
      <c r="W558" s="14"/>
      <c r="X558" s="14"/>
      <c r="Y558" s="69"/>
      <c r="Z558" s="69"/>
      <c r="AA558" s="69"/>
      <c r="AB558" s="69"/>
      <c r="AC558" s="69"/>
      <c r="AD558" s="69"/>
      <c r="AE558" s="69"/>
      <c r="AF558" s="70"/>
      <c r="AG558" s="14"/>
      <c r="AK558">
        <f>SUM(AK200:AK287)</f>
        <v>2736.600000000004</v>
      </c>
    </row>
  </sheetData>
  <conditionalFormatting sqref="A199:A287">
    <cfRule type="duplicateValues" dxfId="22" priority="8"/>
  </conditionalFormatting>
  <conditionalFormatting sqref="A393:A456">
    <cfRule type="duplicateValues" dxfId="21" priority="7"/>
  </conditionalFormatting>
  <conditionalFormatting sqref="B69">
    <cfRule type="duplicateValues" dxfId="20" priority="10"/>
  </conditionalFormatting>
  <conditionalFormatting sqref="B547:B555 B544 B535:B539">
    <cfRule type="duplicateValues" dxfId="19" priority="3"/>
  </conditionalFormatting>
  <conditionalFormatting sqref="H517:H518">
    <cfRule type="duplicateValues" dxfId="18" priority="4"/>
  </conditionalFormatting>
  <conditionalFormatting sqref="N511:N534">
    <cfRule type="containsText" dxfId="17" priority="5" operator="containsText" text="Revisar">
      <formula>NOT(ISERROR(SEARCH("Revisar",N511)))</formula>
    </cfRule>
  </conditionalFormatting>
  <conditionalFormatting sqref="Y195:AE198">
    <cfRule type="cellIs" dxfId="16" priority="9" operator="lessThan">
      <formula>0</formula>
    </cfRule>
  </conditionalFormatting>
  <conditionalFormatting sqref="Y393:AE456">
    <cfRule type="cellIs" dxfId="15" priority="6" operator="lessThan">
      <formula>0</formula>
    </cfRule>
  </conditionalFormatting>
  <conditionalFormatting sqref="Y535:AE557">
    <cfRule type="cellIs" dxfId="14" priority="2" operator="lessThan">
      <formula>0</formula>
    </cfRule>
  </conditionalFormatting>
  <conditionalFormatting sqref="AF535:AF557">
    <cfRule type="duplicateValues" dxfId="1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F5177-3199-4A5C-ABA9-0F4474B64A57}">
  <dimension ref="A1:U319"/>
  <sheetViews>
    <sheetView showGridLines="0" topLeftCell="J1" workbookViewId="0">
      <selection activeCell="Q20" sqref="Q20"/>
    </sheetView>
  </sheetViews>
  <sheetFormatPr baseColWidth="10" defaultRowHeight="15" x14ac:dyDescent="0.25"/>
  <cols>
    <col min="2" max="2" width="21.7109375" customWidth="1"/>
    <col min="3" max="3" width="19.42578125" customWidth="1"/>
    <col min="4" max="4" width="17.5703125" customWidth="1"/>
    <col min="5" max="5" width="12.140625" customWidth="1"/>
    <col min="7" max="7" width="34.7109375" customWidth="1"/>
    <col min="8" max="8" width="14.42578125" customWidth="1"/>
    <col min="12" max="12" width="23.42578125" customWidth="1"/>
    <col min="13" max="13" width="23.28515625" customWidth="1"/>
    <col min="16" max="16" width="34.7109375" customWidth="1"/>
    <col min="17" max="17" width="15.7109375" customWidth="1"/>
    <col min="18" max="18" width="16.5703125" hidden="1" customWidth="1"/>
  </cols>
  <sheetData>
    <row r="1" spans="1:21" x14ac:dyDescent="0.25">
      <c r="A1" s="67" t="s">
        <v>0</v>
      </c>
      <c r="B1" s="67" t="s">
        <v>1</v>
      </c>
      <c r="C1" s="67" t="s">
        <v>2</v>
      </c>
      <c r="D1" s="67" t="s">
        <v>3</v>
      </c>
      <c r="E1" s="67" t="s">
        <v>4</v>
      </c>
      <c r="F1" s="67" t="s">
        <v>5</v>
      </c>
      <c r="G1" s="67" t="s">
        <v>6</v>
      </c>
      <c r="H1" s="67" t="s">
        <v>3746</v>
      </c>
      <c r="L1" s="81" t="s">
        <v>4106</v>
      </c>
      <c r="M1" s="81" t="s">
        <v>4107</v>
      </c>
    </row>
    <row r="2" spans="1:21" x14ac:dyDescent="0.25">
      <c r="A2" s="36" t="s">
        <v>101</v>
      </c>
      <c r="B2" s="36" t="s">
        <v>102</v>
      </c>
      <c r="C2" s="37">
        <v>44760.624571759261</v>
      </c>
      <c r="D2" s="38">
        <v>44760.624571759261</v>
      </c>
      <c r="E2" s="36">
        <v>100</v>
      </c>
      <c r="F2" s="36" t="s">
        <v>21</v>
      </c>
      <c r="G2" s="36" t="s">
        <v>22</v>
      </c>
      <c r="H2" s="40"/>
      <c r="L2" s="30" t="s">
        <v>5923</v>
      </c>
      <c r="M2">
        <v>76</v>
      </c>
      <c r="O2" s="128">
        <f>104+66+4</f>
        <v>174</v>
      </c>
      <c r="P2" s="128">
        <v>15</v>
      </c>
    </row>
    <row r="3" spans="1:21" x14ac:dyDescent="0.25">
      <c r="A3" s="4" t="s">
        <v>98</v>
      </c>
      <c r="B3" s="4" t="s">
        <v>99</v>
      </c>
      <c r="C3" s="5">
        <v>44760.624421296292</v>
      </c>
      <c r="D3" s="6">
        <v>44760.624421296292</v>
      </c>
      <c r="E3" s="4">
        <v>100</v>
      </c>
      <c r="F3" s="4" t="s">
        <v>21</v>
      </c>
      <c r="G3" s="4" t="s">
        <v>22</v>
      </c>
      <c r="H3" s="9"/>
      <c r="L3" s="30" t="s">
        <v>4155</v>
      </c>
      <c r="M3">
        <v>41</v>
      </c>
      <c r="O3" s="128">
        <f>1000-318</f>
        <v>682</v>
      </c>
      <c r="P3" s="128">
        <v>42</v>
      </c>
    </row>
    <row r="4" spans="1:21" x14ac:dyDescent="0.25">
      <c r="A4" s="36" t="s">
        <v>37</v>
      </c>
      <c r="B4" s="36" t="s">
        <v>38</v>
      </c>
      <c r="C4" s="37">
        <v>44753.435300925921</v>
      </c>
      <c r="D4" s="38">
        <v>44753.435300925921</v>
      </c>
      <c r="E4" s="36">
        <v>47</v>
      </c>
      <c r="F4" s="36" t="s">
        <v>21</v>
      </c>
      <c r="G4" s="36" t="s">
        <v>39</v>
      </c>
      <c r="H4" s="41"/>
      <c r="L4" s="30" t="s">
        <v>4153</v>
      </c>
      <c r="M4">
        <v>42</v>
      </c>
      <c r="O4" s="128" t="s">
        <v>5924</v>
      </c>
      <c r="P4" s="128">
        <v>41</v>
      </c>
    </row>
    <row r="5" spans="1:21" x14ac:dyDescent="0.25">
      <c r="A5" s="4" t="s">
        <v>76</v>
      </c>
      <c r="B5" s="4" t="s">
        <v>77</v>
      </c>
      <c r="C5" s="5">
        <v>44757.394270833334</v>
      </c>
      <c r="D5" s="6">
        <v>44757.394270833334</v>
      </c>
      <c r="E5" s="4">
        <v>20</v>
      </c>
      <c r="F5" s="4" t="s">
        <v>21</v>
      </c>
      <c r="G5" s="4" t="s">
        <v>22</v>
      </c>
      <c r="H5" s="9"/>
      <c r="L5" s="30" t="s">
        <v>4154</v>
      </c>
      <c r="M5">
        <v>15</v>
      </c>
      <c r="O5" s="128"/>
      <c r="P5" s="128">
        <v>76</v>
      </c>
    </row>
    <row r="6" spans="1:21" x14ac:dyDescent="0.25">
      <c r="A6" s="36" t="s">
        <v>79</v>
      </c>
      <c r="B6" s="36" t="s">
        <v>77</v>
      </c>
      <c r="C6" s="37">
        <v>44757.394270833334</v>
      </c>
      <c r="D6" s="38">
        <v>44757.394270833334</v>
      </c>
      <c r="E6" s="36">
        <v>20</v>
      </c>
      <c r="F6" s="36" t="s">
        <v>21</v>
      </c>
      <c r="G6" s="36" t="s">
        <v>22</v>
      </c>
      <c r="H6" s="41"/>
      <c r="M6">
        <f>SUM(M2:M5)</f>
        <v>174</v>
      </c>
      <c r="O6" s="128"/>
      <c r="P6" s="128"/>
    </row>
    <row r="7" spans="1:21" x14ac:dyDescent="0.25">
      <c r="A7" s="4" t="s">
        <v>85</v>
      </c>
      <c r="B7" s="4" t="s">
        <v>86</v>
      </c>
      <c r="C7" s="5">
        <v>44758.370092592588</v>
      </c>
      <c r="D7" s="6">
        <v>44758.370092592588</v>
      </c>
      <c r="E7" s="4">
        <v>200</v>
      </c>
      <c r="F7" s="4" t="s">
        <v>21</v>
      </c>
      <c r="G7" s="4" t="s">
        <v>84</v>
      </c>
      <c r="H7" s="9"/>
    </row>
    <row r="8" spans="1:21" x14ac:dyDescent="0.25">
      <c r="A8" s="36" t="s">
        <v>88</v>
      </c>
      <c r="B8" s="36" t="s">
        <v>86</v>
      </c>
      <c r="C8" s="37">
        <v>44758.370092592588</v>
      </c>
      <c r="D8" s="38">
        <v>44758.370092592588</v>
      </c>
      <c r="E8" s="36">
        <v>200</v>
      </c>
      <c r="F8" s="36" t="s">
        <v>21</v>
      </c>
      <c r="G8" s="36" t="s">
        <v>22</v>
      </c>
      <c r="H8" s="41"/>
    </row>
    <row r="9" spans="1:21" x14ac:dyDescent="0.25">
      <c r="A9" s="4" t="s">
        <v>44</v>
      </c>
      <c r="B9" s="4" t="s">
        <v>45</v>
      </c>
      <c r="C9" s="5">
        <v>44753.843923611108</v>
      </c>
      <c r="D9" s="6">
        <v>44753.843923611108</v>
      </c>
      <c r="E9" s="4">
        <v>90</v>
      </c>
      <c r="F9" s="4" t="s">
        <v>21</v>
      </c>
      <c r="G9" s="4" t="s">
        <v>46</v>
      </c>
      <c r="H9" s="9"/>
    </row>
    <row r="10" spans="1:21" x14ac:dyDescent="0.25">
      <c r="A10" s="36" t="s">
        <v>19</v>
      </c>
      <c r="B10" s="36" t="s">
        <v>20</v>
      </c>
      <c r="C10" s="37">
        <v>44658.941631944443</v>
      </c>
      <c r="D10" s="38">
        <v>44658.941631944443</v>
      </c>
      <c r="E10" s="36">
        <v>250</v>
      </c>
      <c r="F10" s="36" t="s">
        <v>21</v>
      </c>
      <c r="G10" s="36" t="s">
        <v>22</v>
      </c>
      <c r="H10" s="41"/>
    </row>
    <row r="11" spans="1:21" x14ac:dyDescent="0.25">
      <c r="A11" s="4" t="s">
        <v>123</v>
      </c>
      <c r="B11" s="4" t="s">
        <v>124</v>
      </c>
      <c r="C11" s="5">
        <v>44688.681944444441</v>
      </c>
      <c r="D11" s="6">
        <v>44688.681944444441</v>
      </c>
      <c r="E11" s="4">
        <v>500</v>
      </c>
      <c r="F11" s="4" t="s">
        <v>21</v>
      </c>
      <c r="G11" s="4" t="s">
        <v>91</v>
      </c>
      <c r="H11" s="9"/>
    </row>
    <row r="12" spans="1:21" x14ac:dyDescent="0.25">
      <c r="A12" s="36" t="s">
        <v>148</v>
      </c>
      <c r="B12" s="36" t="s">
        <v>149</v>
      </c>
      <c r="C12" s="37">
        <v>44781.470833333333</v>
      </c>
      <c r="D12" s="38">
        <v>44781.470833333333</v>
      </c>
      <c r="E12" s="36">
        <v>19.899999999999999</v>
      </c>
      <c r="F12" s="36" t="s">
        <v>21</v>
      </c>
      <c r="G12" s="36" t="s">
        <v>150</v>
      </c>
      <c r="H12" s="41"/>
    </row>
    <row r="13" spans="1:21" x14ac:dyDescent="0.25">
      <c r="A13" s="4" t="s">
        <v>139</v>
      </c>
      <c r="B13" s="4" t="s">
        <v>140</v>
      </c>
      <c r="C13" s="5">
        <v>44774.529166666667</v>
      </c>
      <c r="D13" s="6">
        <v>44774.529166666667</v>
      </c>
      <c r="E13" s="4">
        <v>170</v>
      </c>
      <c r="F13" s="4" t="s">
        <v>21</v>
      </c>
      <c r="G13" s="4" t="s">
        <v>32</v>
      </c>
      <c r="H13" s="9"/>
      <c r="L13" s="30"/>
      <c r="M13" s="30"/>
    </row>
    <row r="14" spans="1:21" x14ac:dyDescent="0.25">
      <c r="A14" s="36" t="s">
        <v>180</v>
      </c>
      <c r="B14" s="36" t="s">
        <v>181</v>
      </c>
      <c r="C14" s="37">
        <v>44797.79791666667</v>
      </c>
      <c r="D14" s="38">
        <v>44797.79791666667</v>
      </c>
      <c r="E14" s="36">
        <v>19</v>
      </c>
      <c r="F14" s="36" t="s">
        <v>21</v>
      </c>
      <c r="G14" s="36" t="s">
        <v>39</v>
      </c>
      <c r="H14" s="41"/>
    </row>
    <row r="15" spans="1:21" x14ac:dyDescent="0.25">
      <c r="A15" s="4" t="s">
        <v>106</v>
      </c>
      <c r="B15" s="4" t="s">
        <v>107</v>
      </c>
      <c r="C15" s="5">
        <v>44760.71875</v>
      </c>
      <c r="D15" s="6">
        <v>44760.71875</v>
      </c>
      <c r="E15" s="4">
        <v>200</v>
      </c>
      <c r="F15" s="4" t="s">
        <v>21</v>
      </c>
      <c r="G15" s="4" t="s">
        <v>32</v>
      </c>
      <c r="H15" s="9"/>
      <c r="L15" s="30"/>
      <c r="M15" s="30"/>
      <c r="P15" s="127" t="s">
        <v>4193</v>
      </c>
      <c r="Q15" s="127" t="s">
        <v>4198</v>
      </c>
      <c r="R15" s="127" t="s">
        <v>4200</v>
      </c>
      <c r="S15" s="127" t="s">
        <v>5925</v>
      </c>
      <c r="T15" s="127"/>
      <c r="U15" s="127"/>
    </row>
    <row r="16" spans="1:21" x14ac:dyDescent="0.25">
      <c r="A16" s="36" t="s">
        <v>89</v>
      </c>
      <c r="B16" s="36" t="s">
        <v>90</v>
      </c>
      <c r="C16" s="37">
        <v>44759.816192129627</v>
      </c>
      <c r="D16" s="38">
        <v>44759.816192129627</v>
      </c>
      <c r="E16" s="36">
        <v>250</v>
      </c>
      <c r="F16" s="36" t="s">
        <v>21</v>
      </c>
      <c r="G16" s="36" t="s">
        <v>91</v>
      </c>
      <c r="H16" s="41"/>
      <c r="L16" s="30"/>
      <c r="M16" s="30"/>
      <c r="P16" s="126" t="s">
        <v>5926</v>
      </c>
      <c r="Q16" s="126">
        <v>750</v>
      </c>
      <c r="R16" s="126" t="s">
        <v>5927</v>
      </c>
      <c r="S16" s="126" t="s">
        <v>5928</v>
      </c>
      <c r="T16" s="126"/>
      <c r="U16" s="126" t="s">
        <v>5936</v>
      </c>
    </row>
    <row r="17" spans="1:21" x14ac:dyDescent="0.25">
      <c r="A17" s="4" t="s">
        <v>157</v>
      </c>
      <c r="B17" s="4" t="s">
        <v>158</v>
      </c>
      <c r="C17" s="5">
        <v>44778.254861111112</v>
      </c>
      <c r="D17" s="6">
        <v>44778.254861111112</v>
      </c>
      <c r="E17" s="4">
        <v>99.9</v>
      </c>
      <c r="F17" s="4" t="s">
        <v>21</v>
      </c>
      <c r="G17" s="4" t="s">
        <v>32</v>
      </c>
      <c r="H17" s="9"/>
      <c r="L17" s="30"/>
      <c r="M17" s="30"/>
      <c r="P17" s="126" t="s">
        <v>5929</v>
      </c>
      <c r="Q17" s="126">
        <v>400</v>
      </c>
      <c r="R17" s="126" t="s">
        <v>5930</v>
      </c>
      <c r="S17" s="126" t="s">
        <v>5931</v>
      </c>
      <c r="T17" s="126"/>
      <c r="U17" s="126" t="s">
        <v>5937</v>
      </c>
    </row>
    <row r="18" spans="1:21" x14ac:dyDescent="0.25">
      <c r="A18" s="36" t="s">
        <v>164</v>
      </c>
      <c r="B18" s="36" t="s">
        <v>165</v>
      </c>
      <c r="C18" s="37">
        <v>44785.921527777777</v>
      </c>
      <c r="D18" s="38">
        <v>44785.921527777777</v>
      </c>
      <c r="E18" s="36">
        <v>99.9</v>
      </c>
      <c r="F18" s="36" t="s">
        <v>21</v>
      </c>
      <c r="G18" s="36" t="s">
        <v>32</v>
      </c>
      <c r="H18" s="41"/>
      <c r="L18" s="30"/>
      <c r="M18" s="30"/>
      <c r="P18" s="126" t="s">
        <v>5655</v>
      </c>
      <c r="Q18" s="126">
        <v>300</v>
      </c>
      <c r="R18" s="126" t="s">
        <v>5040</v>
      </c>
      <c r="S18" s="126" t="s">
        <v>5932</v>
      </c>
      <c r="T18" s="126"/>
      <c r="U18" s="126" t="s">
        <v>5936</v>
      </c>
    </row>
    <row r="19" spans="1:21" x14ac:dyDescent="0.25">
      <c r="A19" s="4" t="s">
        <v>30</v>
      </c>
      <c r="B19" s="4" t="s">
        <v>31</v>
      </c>
      <c r="C19" s="5">
        <v>44748.758321759255</v>
      </c>
      <c r="D19" s="6">
        <v>44748.758321759255</v>
      </c>
      <c r="E19" s="4">
        <v>180</v>
      </c>
      <c r="F19" s="4" t="s">
        <v>21</v>
      </c>
      <c r="G19" s="4" t="s">
        <v>32</v>
      </c>
      <c r="H19" s="9"/>
      <c r="L19" s="30"/>
      <c r="M19" s="30"/>
      <c r="P19" s="126" t="s">
        <v>5933</v>
      </c>
      <c r="Q19" s="126">
        <v>278.60000000000002</v>
      </c>
      <c r="R19" s="126" t="s">
        <v>5934</v>
      </c>
      <c r="S19" s="126" t="s">
        <v>5935</v>
      </c>
      <c r="T19" s="126"/>
      <c r="U19" s="126" t="s">
        <v>5937</v>
      </c>
    </row>
    <row r="20" spans="1:21" x14ac:dyDescent="0.25">
      <c r="A20" s="36" t="s">
        <v>409</v>
      </c>
      <c r="B20" s="36" t="s">
        <v>410</v>
      </c>
      <c r="C20" s="37">
        <v>44758.670138888891</v>
      </c>
      <c r="D20" s="38">
        <v>44758.670138888891</v>
      </c>
      <c r="E20" s="36">
        <v>40</v>
      </c>
      <c r="F20" s="36" t="s">
        <v>21</v>
      </c>
      <c r="G20" s="36" t="s">
        <v>411</v>
      </c>
      <c r="H20" s="41"/>
      <c r="L20" s="30"/>
      <c r="M20" s="30"/>
    </row>
    <row r="21" spans="1:21" x14ac:dyDescent="0.25">
      <c r="A21" s="4" t="s">
        <v>413</v>
      </c>
      <c r="B21" s="4" t="s">
        <v>410</v>
      </c>
      <c r="C21" s="5">
        <v>44758.670138888891</v>
      </c>
      <c r="D21" s="6">
        <v>44758.670138888891</v>
      </c>
      <c r="E21" s="4">
        <v>40</v>
      </c>
      <c r="F21" s="4" t="s">
        <v>21</v>
      </c>
      <c r="G21" s="4" t="s">
        <v>302</v>
      </c>
      <c r="H21" s="9"/>
      <c r="L21" s="30"/>
      <c r="M21" s="30"/>
    </row>
    <row r="22" spans="1:21" x14ac:dyDescent="0.25">
      <c r="A22" s="36" t="s">
        <v>241</v>
      </c>
      <c r="B22" s="36" t="s">
        <v>242</v>
      </c>
      <c r="C22" s="37">
        <v>44757.705555555556</v>
      </c>
      <c r="D22" s="38">
        <v>44757.705555555556</v>
      </c>
      <c r="E22" s="36">
        <v>19.899999999999999</v>
      </c>
      <c r="F22" s="36" t="s">
        <v>21</v>
      </c>
      <c r="G22" s="36" t="s">
        <v>225</v>
      </c>
      <c r="H22" s="41"/>
      <c r="M22" s="30"/>
    </row>
    <row r="23" spans="1:21" x14ac:dyDescent="0.25">
      <c r="A23" s="4" t="s">
        <v>247</v>
      </c>
      <c r="B23" s="4" t="s">
        <v>242</v>
      </c>
      <c r="C23" s="5">
        <v>44757.705555555556</v>
      </c>
      <c r="D23" s="6">
        <v>44757.705555555556</v>
      </c>
      <c r="E23" s="4">
        <v>19.899999999999999</v>
      </c>
      <c r="F23" s="4" t="s">
        <v>21</v>
      </c>
      <c r="G23" s="4" t="s">
        <v>229</v>
      </c>
      <c r="H23" s="9"/>
    </row>
    <row r="24" spans="1:21" x14ac:dyDescent="0.25">
      <c r="A24" s="36" t="s">
        <v>292</v>
      </c>
      <c r="B24" s="36" t="s">
        <v>293</v>
      </c>
      <c r="C24" s="37">
        <v>44781.715277777781</v>
      </c>
      <c r="D24" s="38">
        <v>44781.715277777781</v>
      </c>
      <c r="E24" s="36">
        <v>50</v>
      </c>
      <c r="F24" s="36" t="s">
        <v>21</v>
      </c>
      <c r="G24" s="36" t="s">
        <v>260</v>
      </c>
      <c r="H24" s="41"/>
    </row>
    <row r="25" spans="1:21" x14ac:dyDescent="0.25">
      <c r="A25" s="4" t="s">
        <v>295</v>
      </c>
      <c r="B25" s="4" t="s">
        <v>293</v>
      </c>
      <c r="C25" s="5">
        <v>44781.715277777781</v>
      </c>
      <c r="D25" s="6">
        <v>44781.715277777781</v>
      </c>
      <c r="E25" s="4">
        <v>50</v>
      </c>
      <c r="F25" s="4" t="s">
        <v>21</v>
      </c>
      <c r="G25" s="4" t="s">
        <v>296</v>
      </c>
      <c r="H25" s="9"/>
    </row>
    <row r="26" spans="1:21" x14ac:dyDescent="0.25">
      <c r="A26" s="36" t="s">
        <v>217</v>
      </c>
      <c r="B26" s="36" t="s">
        <v>218</v>
      </c>
      <c r="C26" s="37">
        <v>44663.82916666667</v>
      </c>
      <c r="D26" s="38">
        <v>44663.82916666667</v>
      </c>
      <c r="E26" s="36">
        <v>400</v>
      </c>
      <c r="F26" s="36" t="s">
        <v>21</v>
      </c>
      <c r="G26" s="36" t="s">
        <v>219</v>
      </c>
      <c r="H26" s="41"/>
    </row>
    <row r="27" spans="1:21" x14ac:dyDescent="0.25">
      <c r="A27" s="4" t="s">
        <v>266</v>
      </c>
      <c r="B27" s="4" t="s">
        <v>267</v>
      </c>
      <c r="C27" s="5">
        <v>44758.734027777777</v>
      </c>
      <c r="D27" s="6">
        <v>44758.734027777777</v>
      </c>
      <c r="E27" s="4">
        <v>50</v>
      </c>
      <c r="F27" s="4" t="s">
        <v>21</v>
      </c>
      <c r="G27" s="4" t="s">
        <v>268</v>
      </c>
      <c r="H27" s="9"/>
    </row>
    <row r="28" spans="1:21" x14ac:dyDescent="0.25">
      <c r="A28" s="36" t="s">
        <v>270</v>
      </c>
      <c r="B28" s="36" t="s">
        <v>267</v>
      </c>
      <c r="C28" s="37">
        <v>44758.734027777777</v>
      </c>
      <c r="D28" s="38">
        <v>44758.734027777777</v>
      </c>
      <c r="E28" s="36">
        <v>50</v>
      </c>
      <c r="F28" s="36" t="s">
        <v>21</v>
      </c>
      <c r="G28" s="36" t="s">
        <v>271</v>
      </c>
      <c r="H28" s="41"/>
    </row>
    <row r="29" spans="1:21" x14ac:dyDescent="0.25">
      <c r="A29" s="4" t="s">
        <v>328</v>
      </c>
      <c r="B29" s="4" t="s">
        <v>329</v>
      </c>
      <c r="C29" s="5">
        <v>44789.415972222225</v>
      </c>
      <c r="D29" s="6">
        <v>44789.415972222225</v>
      </c>
      <c r="E29" s="4">
        <v>50</v>
      </c>
      <c r="F29" s="4" t="s">
        <v>21</v>
      </c>
      <c r="G29" s="4" t="s">
        <v>268</v>
      </c>
      <c r="H29" s="9"/>
    </row>
    <row r="30" spans="1:21" x14ac:dyDescent="0.25">
      <c r="A30" s="36" t="s">
        <v>331</v>
      </c>
      <c r="B30" s="36" t="s">
        <v>329</v>
      </c>
      <c r="C30" s="37">
        <v>44789.415972222225</v>
      </c>
      <c r="D30" s="38">
        <v>44789.415972222225</v>
      </c>
      <c r="E30" s="36">
        <v>50</v>
      </c>
      <c r="F30" s="36" t="s">
        <v>21</v>
      </c>
      <c r="G30" s="36" t="s">
        <v>332</v>
      </c>
      <c r="H30" s="41"/>
    </row>
    <row r="31" spans="1:21" x14ac:dyDescent="0.25">
      <c r="A31" s="4" t="s">
        <v>333</v>
      </c>
      <c r="B31" s="4" t="s">
        <v>334</v>
      </c>
      <c r="C31" s="5">
        <v>44789.779861111114</v>
      </c>
      <c r="D31" s="6">
        <v>44789.779861111114</v>
      </c>
      <c r="E31" s="4">
        <v>50</v>
      </c>
      <c r="F31" s="4" t="s">
        <v>21</v>
      </c>
      <c r="G31" s="4" t="s">
        <v>268</v>
      </c>
      <c r="H31" s="9"/>
    </row>
    <row r="32" spans="1:21" x14ac:dyDescent="0.25">
      <c r="A32" s="36" t="s">
        <v>336</v>
      </c>
      <c r="B32" s="36" t="s">
        <v>334</v>
      </c>
      <c r="C32" s="37">
        <v>44789.779861111114</v>
      </c>
      <c r="D32" s="38">
        <v>44789.779861111114</v>
      </c>
      <c r="E32" s="36">
        <v>50</v>
      </c>
      <c r="F32" s="36" t="s">
        <v>21</v>
      </c>
      <c r="G32" s="36" t="s">
        <v>332</v>
      </c>
      <c r="H32" s="41"/>
    </row>
    <row r="33" spans="1:8" x14ac:dyDescent="0.25">
      <c r="A33" s="4" t="s">
        <v>378</v>
      </c>
      <c r="B33" s="4" t="s">
        <v>379</v>
      </c>
      <c r="C33" s="5">
        <v>44797.421527777777</v>
      </c>
      <c r="D33" s="6">
        <v>44797.421527777777</v>
      </c>
      <c r="E33" s="4">
        <v>19.899999999999999</v>
      </c>
      <c r="F33" s="4" t="s">
        <v>21</v>
      </c>
      <c r="G33" s="4" t="s">
        <v>268</v>
      </c>
      <c r="H33" s="9"/>
    </row>
    <row r="34" spans="1:8" x14ac:dyDescent="0.25">
      <c r="A34" s="36" t="s">
        <v>396</v>
      </c>
      <c r="B34" s="36" t="s">
        <v>397</v>
      </c>
      <c r="C34" s="37">
        <v>44799.742361111108</v>
      </c>
      <c r="D34" s="38">
        <v>44799.742361111108</v>
      </c>
      <c r="E34" s="36">
        <v>19.899999999999999</v>
      </c>
      <c r="F34" s="36" t="s">
        <v>21</v>
      </c>
      <c r="G34" s="36" t="s">
        <v>395</v>
      </c>
      <c r="H34" s="41"/>
    </row>
    <row r="35" spans="1:8" x14ac:dyDescent="0.25">
      <c r="A35" s="4" t="s">
        <v>399</v>
      </c>
      <c r="B35" s="4" t="s">
        <v>397</v>
      </c>
      <c r="C35" s="5">
        <v>44799.742361111108</v>
      </c>
      <c r="D35" s="6">
        <v>44799.742361111108</v>
      </c>
      <c r="E35" s="4">
        <v>19.899999999999999</v>
      </c>
      <c r="F35" s="4" t="s">
        <v>21</v>
      </c>
      <c r="G35" s="4" t="s">
        <v>392</v>
      </c>
      <c r="H35" s="9"/>
    </row>
    <row r="36" spans="1:8" x14ac:dyDescent="0.25">
      <c r="A36" s="36" t="s">
        <v>405</v>
      </c>
      <c r="B36" s="36" t="s">
        <v>406</v>
      </c>
      <c r="C36" s="37">
        <v>44759.740277777775</v>
      </c>
      <c r="D36" s="38">
        <v>44759.740277777775</v>
      </c>
      <c r="E36" s="36">
        <v>80</v>
      </c>
      <c r="F36" s="36" t="s">
        <v>21</v>
      </c>
      <c r="G36" s="36" t="s">
        <v>230</v>
      </c>
      <c r="H36" s="41"/>
    </row>
    <row r="37" spans="1:8" x14ac:dyDescent="0.25">
      <c r="A37" s="49" t="s">
        <v>408</v>
      </c>
      <c r="B37" s="49" t="s">
        <v>406</v>
      </c>
      <c r="C37" s="50">
        <v>44759.740277777775</v>
      </c>
      <c r="D37" s="51">
        <v>44759.740277777775</v>
      </c>
      <c r="E37" s="49">
        <v>80</v>
      </c>
      <c r="F37" s="49" t="s">
        <v>21</v>
      </c>
      <c r="G37" s="49" t="s">
        <v>281</v>
      </c>
      <c r="H37" s="9"/>
    </row>
    <row r="38" spans="1:8" x14ac:dyDescent="0.25">
      <c r="A38" s="36" t="s">
        <v>643</v>
      </c>
      <c r="B38" s="36" t="s">
        <v>644</v>
      </c>
      <c r="C38" s="37">
        <v>44776</v>
      </c>
      <c r="D38" s="38">
        <v>0.66180555555555554</v>
      </c>
      <c r="E38" s="36">
        <v>300</v>
      </c>
      <c r="F38" s="36" t="s">
        <v>21</v>
      </c>
      <c r="G38" s="36" t="s">
        <v>430</v>
      </c>
      <c r="H38" s="41"/>
    </row>
    <row r="39" spans="1:8" x14ac:dyDescent="0.25">
      <c r="A39" s="4" t="s">
        <v>646</v>
      </c>
      <c r="B39" s="4" t="s">
        <v>644</v>
      </c>
      <c r="C39" s="5">
        <v>44776</v>
      </c>
      <c r="D39" s="6">
        <v>0.66180555555555554</v>
      </c>
      <c r="E39" s="4">
        <v>300</v>
      </c>
      <c r="F39" s="4" t="s">
        <v>21</v>
      </c>
      <c r="G39" s="4" t="s">
        <v>425</v>
      </c>
      <c r="H39" s="9"/>
    </row>
    <row r="40" spans="1:8" x14ac:dyDescent="0.25">
      <c r="A40" s="36" t="s">
        <v>695</v>
      </c>
      <c r="B40" s="36" t="s">
        <v>696</v>
      </c>
      <c r="C40" s="37">
        <v>44589</v>
      </c>
      <c r="D40" s="38">
        <v>0.78472222222222221</v>
      </c>
      <c r="E40" s="36">
        <v>250</v>
      </c>
      <c r="F40" s="36" t="s">
        <v>21</v>
      </c>
      <c r="G40" s="36" t="s">
        <v>516</v>
      </c>
      <c r="H40" s="41"/>
    </row>
    <row r="41" spans="1:8" x14ac:dyDescent="0.25">
      <c r="A41" s="4" t="s">
        <v>698</v>
      </c>
      <c r="B41" s="4" t="s">
        <v>696</v>
      </c>
      <c r="C41" s="5">
        <v>44589</v>
      </c>
      <c r="D41" s="6">
        <v>0.78472222222222221</v>
      </c>
      <c r="E41" s="4">
        <v>250</v>
      </c>
      <c r="F41" s="4" t="s">
        <v>21</v>
      </c>
      <c r="G41" s="4" t="s">
        <v>519</v>
      </c>
      <c r="H41" s="9"/>
    </row>
    <row r="42" spans="1:8" x14ac:dyDescent="0.25">
      <c r="A42" s="36" t="s">
        <v>663</v>
      </c>
      <c r="B42" s="36" t="s">
        <v>664</v>
      </c>
      <c r="C42" s="37">
        <v>44776</v>
      </c>
      <c r="D42" s="38">
        <v>0.68888888888888899</v>
      </c>
      <c r="E42" s="36">
        <v>10</v>
      </c>
      <c r="F42" s="36" t="s">
        <v>21</v>
      </c>
      <c r="G42" s="36" t="s">
        <v>665</v>
      </c>
      <c r="H42" s="41"/>
    </row>
    <row r="43" spans="1:8" x14ac:dyDescent="0.25">
      <c r="A43" s="4" t="s">
        <v>667</v>
      </c>
      <c r="B43" s="4" t="s">
        <v>664</v>
      </c>
      <c r="C43" s="5">
        <v>44776</v>
      </c>
      <c r="D43" s="6">
        <v>0.68888888888888899</v>
      </c>
      <c r="E43" s="4">
        <v>10</v>
      </c>
      <c r="F43" s="4" t="s">
        <v>21</v>
      </c>
      <c r="G43" s="4" t="s">
        <v>668</v>
      </c>
      <c r="H43" s="9"/>
    </row>
    <row r="44" spans="1:8" x14ac:dyDescent="0.25">
      <c r="A44" s="36" t="s">
        <v>506</v>
      </c>
      <c r="B44" s="36" t="s">
        <v>507</v>
      </c>
      <c r="C44" s="37">
        <v>44757</v>
      </c>
      <c r="D44" s="38">
        <v>0.39374999999999999</v>
      </c>
      <c r="E44" s="36">
        <v>200</v>
      </c>
      <c r="F44" s="36" t="s">
        <v>21</v>
      </c>
      <c r="G44" s="36" t="s">
        <v>425</v>
      </c>
      <c r="H44" s="41"/>
    </row>
    <row r="45" spans="1:8" x14ac:dyDescent="0.25">
      <c r="A45" s="4" t="s">
        <v>509</v>
      </c>
      <c r="B45" s="4" t="s">
        <v>507</v>
      </c>
      <c r="C45" s="5">
        <v>44757</v>
      </c>
      <c r="D45" s="6">
        <v>0.39374999999999999</v>
      </c>
      <c r="E45" s="4">
        <v>200</v>
      </c>
      <c r="F45" s="4" t="s">
        <v>21</v>
      </c>
      <c r="G45" s="4" t="s">
        <v>430</v>
      </c>
      <c r="H45" s="9"/>
    </row>
    <row r="46" spans="1:8" x14ac:dyDescent="0.25">
      <c r="A46" s="36" t="s">
        <v>686</v>
      </c>
      <c r="B46" s="36" t="s">
        <v>687</v>
      </c>
      <c r="C46" s="37">
        <v>44792</v>
      </c>
      <c r="D46" s="38">
        <v>0.88958333333333339</v>
      </c>
      <c r="E46" s="36">
        <v>50</v>
      </c>
      <c r="F46" s="36" t="s">
        <v>21</v>
      </c>
      <c r="G46" s="36" t="s">
        <v>619</v>
      </c>
      <c r="H46" s="41"/>
    </row>
    <row r="47" spans="1:8" x14ac:dyDescent="0.25">
      <c r="A47" s="4" t="s">
        <v>689</v>
      </c>
      <c r="B47" s="4" t="s">
        <v>687</v>
      </c>
      <c r="C47" s="5">
        <v>44792</v>
      </c>
      <c r="D47" s="6">
        <v>0.88958333333333339</v>
      </c>
      <c r="E47" s="4">
        <v>50</v>
      </c>
      <c r="F47" s="4" t="s">
        <v>21</v>
      </c>
      <c r="G47" s="4" t="s">
        <v>690</v>
      </c>
      <c r="H47" s="9"/>
    </row>
    <row r="48" spans="1:8" x14ac:dyDescent="0.25">
      <c r="A48" s="36" t="s">
        <v>510</v>
      </c>
      <c r="B48" s="36" t="s">
        <v>511</v>
      </c>
      <c r="C48" s="37">
        <v>44790</v>
      </c>
      <c r="D48" s="38">
        <v>0.50555555555555554</v>
      </c>
      <c r="E48" s="36">
        <v>250</v>
      </c>
      <c r="F48" s="36" t="s">
        <v>21</v>
      </c>
      <c r="G48" s="36" t="s">
        <v>425</v>
      </c>
      <c r="H48" s="41"/>
    </row>
    <row r="49" spans="1:8" x14ac:dyDescent="0.25">
      <c r="A49" s="4" t="s">
        <v>513</v>
      </c>
      <c r="B49" s="4" t="s">
        <v>511</v>
      </c>
      <c r="C49" s="5">
        <v>44790</v>
      </c>
      <c r="D49" s="6">
        <v>0.50555555555555554</v>
      </c>
      <c r="E49" s="4">
        <v>250</v>
      </c>
      <c r="F49" s="4" t="s">
        <v>21</v>
      </c>
      <c r="G49" s="4" t="s">
        <v>430</v>
      </c>
      <c r="H49" s="9"/>
    </row>
    <row r="50" spans="1:8" x14ac:dyDescent="0.25">
      <c r="A50" s="36" t="s">
        <v>577</v>
      </c>
      <c r="B50" s="36" t="s">
        <v>578</v>
      </c>
      <c r="C50" s="37">
        <v>44758</v>
      </c>
      <c r="D50" s="38">
        <v>0.60416666666666663</v>
      </c>
      <c r="E50" s="36">
        <v>50</v>
      </c>
      <c r="F50" s="36" t="s">
        <v>21</v>
      </c>
      <c r="G50" s="36" t="s">
        <v>579</v>
      </c>
      <c r="H50" s="41"/>
    </row>
    <row r="51" spans="1:8" x14ac:dyDescent="0.25">
      <c r="A51" s="4" t="s">
        <v>581</v>
      </c>
      <c r="B51" s="4" t="s">
        <v>578</v>
      </c>
      <c r="C51" s="5">
        <v>44758</v>
      </c>
      <c r="D51" s="6">
        <v>0.60416666666666663</v>
      </c>
      <c r="E51" s="4">
        <v>50</v>
      </c>
      <c r="F51" s="4" t="s">
        <v>21</v>
      </c>
      <c r="G51" s="4" t="s">
        <v>582</v>
      </c>
      <c r="H51" s="9"/>
    </row>
    <row r="52" spans="1:8" x14ac:dyDescent="0.25">
      <c r="A52" s="36" t="s">
        <v>595</v>
      </c>
      <c r="B52" s="36" t="s">
        <v>596</v>
      </c>
      <c r="C52" s="37">
        <v>44757</v>
      </c>
      <c r="D52" s="38">
        <v>0.40069444444444446</v>
      </c>
      <c r="E52" s="36">
        <v>19.899999999999999</v>
      </c>
      <c r="F52" s="36" t="s">
        <v>21</v>
      </c>
      <c r="G52" s="36" t="s">
        <v>454</v>
      </c>
      <c r="H52" s="41"/>
    </row>
    <row r="53" spans="1:8" x14ac:dyDescent="0.25">
      <c r="A53" s="4" t="s">
        <v>520</v>
      </c>
      <c r="B53" s="4" t="s">
        <v>521</v>
      </c>
      <c r="C53" s="5">
        <v>44760</v>
      </c>
      <c r="D53" s="6">
        <v>0.83958333333333324</v>
      </c>
      <c r="E53" s="4">
        <v>19.899999999999999</v>
      </c>
      <c r="F53" s="4" t="s">
        <v>21</v>
      </c>
      <c r="G53" s="4" t="s">
        <v>522</v>
      </c>
      <c r="H53" s="9"/>
    </row>
    <row r="54" spans="1:8" x14ac:dyDescent="0.25">
      <c r="A54" s="36" t="s">
        <v>524</v>
      </c>
      <c r="B54" s="36" t="s">
        <v>521</v>
      </c>
      <c r="C54" s="37">
        <v>44760</v>
      </c>
      <c r="D54" s="38">
        <v>0.83958333333333324</v>
      </c>
      <c r="E54" s="36">
        <v>19.899999999999999</v>
      </c>
      <c r="F54" s="36" t="s">
        <v>21</v>
      </c>
      <c r="G54" s="36" t="s">
        <v>475</v>
      </c>
      <c r="H54" s="41"/>
    </row>
    <row r="55" spans="1:8" x14ac:dyDescent="0.25">
      <c r="A55" s="4" t="s">
        <v>436</v>
      </c>
      <c r="B55" s="4" t="s">
        <v>437</v>
      </c>
      <c r="C55" s="5">
        <v>44740</v>
      </c>
      <c r="D55" s="6">
        <v>0.4694444444444445</v>
      </c>
      <c r="E55" s="4">
        <v>278.60000000000002</v>
      </c>
      <c r="F55" s="4" t="s">
        <v>21</v>
      </c>
      <c r="G55" s="4" t="s">
        <v>430</v>
      </c>
      <c r="H55" s="9"/>
    </row>
    <row r="56" spans="1:8" x14ac:dyDescent="0.25">
      <c r="A56" s="36" t="s">
        <v>439</v>
      </c>
      <c r="B56" s="36" t="s">
        <v>437</v>
      </c>
      <c r="C56" s="37">
        <v>44740</v>
      </c>
      <c r="D56" s="38">
        <v>0.4694444444444445</v>
      </c>
      <c r="E56" s="36">
        <v>278.60000000000002</v>
      </c>
      <c r="F56" s="36" t="s">
        <v>21</v>
      </c>
      <c r="G56" s="36" t="s">
        <v>425</v>
      </c>
      <c r="H56" s="41"/>
    </row>
    <row r="57" spans="1:8" x14ac:dyDescent="0.25">
      <c r="A57" s="4" t="s">
        <v>419</v>
      </c>
      <c r="B57" s="4" t="s">
        <v>420</v>
      </c>
      <c r="C57" s="5">
        <v>44735</v>
      </c>
      <c r="D57" s="6">
        <v>0.6479166666666667</v>
      </c>
      <c r="E57" s="4">
        <v>99.9</v>
      </c>
      <c r="F57" s="4" t="s">
        <v>21</v>
      </c>
      <c r="G57" s="4" t="s">
        <v>421</v>
      </c>
      <c r="H57" s="9"/>
    </row>
    <row r="58" spans="1:8" x14ac:dyDescent="0.25">
      <c r="A58" s="36" t="s">
        <v>424</v>
      </c>
      <c r="B58" s="36" t="s">
        <v>420</v>
      </c>
      <c r="C58" s="37">
        <v>44735</v>
      </c>
      <c r="D58" s="38">
        <v>0.6479166666666667</v>
      </c>
      <c r="E58" s="36">
        <v>99.9</v>
      </c>
      <c r="F58" s="36" t="s">
        <v>21</v>
      </c>
      <c r="G58" s="36" t="s">
        <v>425</v>
      </c>
      <c r="H58" s="41"/>
    </row>
    <row r="59" spans="1:8" x14ac:dyDescent="0.25">
      <c r="A59" s="4" t="s">
        <v>541</v>
      </c>
      <c r="B59" s="4" t="s">
        <v>542</v>
      </c>
      <c r="C59" s="5">
        <v>44795</v>
      </c>
      <c r="D59" s="6">
        <v>0.75902777777777775</v>
      </c>
      <c r="E59" s="4">
        <v>19.899999999999999</v>
      </c>
      <c r="F59" s="4" t="s">
        <v>21</v>
      </c>
      <c r="G59" s="4" t="s">
        <v>543</v>
      </c>
      <c r="H59" s="9"/>
    </row>
    <row r="60" spans="1:8" x14ac:dyDescent="0.25">
      <c r="A60" s="36" t="s">
        <v>545</v>
      </c>
      <c r="B60" s="36" t="s">
        <v>542</v>
      </c>
      <c r="C60" s="37">
        <v>44795</v>
      </c>
      <c r="D60" s="38">
        <v>0.75902777777777775</v>
      </c>
      <c r="E60" s="36">
        <v>19.899999999999999</v>
      </c>
      <c r="F60" s="36" t="s">
        <v>21</v>
      </c>
      <c r="G60" s="36" t="s">
        <v>546</v>
      </c>
      <c r="H60" s="41"/>
    </row>
    <row r="61" spans="1:8" x14ac:dyDescent="0.25">
      <c r="A61" s="4" t="s">
        <v>583</v>
      </c>
      <c r="B61" s="4" t="s">
        <v>584</v>
      </c>
      <c r="C61" s="5">
        <v>44795</v>
      </c>
      <c r="D61" s="6">
        <v>0.78333333333333333</v>
      </c>
      <c r="E61" s="4">
        <v>19.899999999999999</v>
      </c>
      <c r="F61" s="4" t="s">
        <v>21</v>
      </c>
      <c r="G61" s="4" t="s">
        <v>543</v>
      </c>
      <c r="H61" s="9"/>
    </row>
    <row r="62" spans="1:8" x14ac:dyDescent="0.25">
      <c r="A62" s="36" t="s">
        <v>586</v>
      </c>
      <c r="B62" s="36" t="s">
        <v>584</v>
      </c>
      <c r="C62" s="37">
        <v>44795</v>
      </c>
      <c r="D62" s="38">
        <v>0.78333333333333333</v>
      </c>
      <c r="E62" s="36">
        <v>19.899999999999999</v>
      </c>
      <c r="F62" s="36" t="s">
        <v>21</v>
      </c>
      <c r="G62" s="36" t="s">
        <v>546</v>
      </c>
      <c r="H62" s="41"/>
    </row>
    <row r="63" spans="1:8" x14ac:dyDescent="0.25">
      <c r="A63" s="4" t="s">
        <v>855</v>
      </c>
      <c r="B63" s="4" t="s">
        <v>856</v>
      </c>
      <c r="C63" s="5">
        <v>44784</v>
      </c>
      <c r="D63" s="6">
        <v>0.41250000000000003</v>
      </c>
      <c r="E63" s="4">
        <v>15</v>
      </c>
      <c r="F63" s="4" t="s">
        <v>21</v>
      </c>
      <c r="G63" s="4" t="s">
        <v>731</v>
      </c>
      <c r="H63" s="9"/>
    </row>
    <row r="64" spans="1:8" x14ac:dyDescent="0.25">
      <c r="A64" s="36" t="s">
        <v>858</v>
      </c>
      <c r="B64" s="36" t="s">
        <v>856</v>
      </c>
      <c r="C64" s="37">
        <v>44784</v>
      </c>
      <c r="D64" s="38">
        <v>0.41250000000000003</v>
      </c>
      <c r="E64" s="36">
        <v>15</v>
      </c>
      <c r="F64" s="36" t="s">
        <v>21</v>
      </c>
      <c r="G64" s="36" t="s">
        <v>734</v>
      </c>
      <c r="H64" s="41"/>
    </row>
    <row r="65" spans="1:8" x14ac:dyDescent="0.25">
      <c r="A65" s="4" t="s">
        <v>789</v>
      </c>
      <c r="B65" s="4" t="s">
        <v>790</v>
      </c>
      <c r="C65" s="5">
        <v>44760</v>
      </c>
      <c r="D65" s="6">
        <v>0.67013888888888884</v>
      </c>
      <c r="E65" s="4">
        <v>40</v>
      </c>
      <c r="F65" s="4" t="s">
        <v>21</v>
      </c>
      <c r="G65" s="4" t="s">
        <v>737</v>
      </c>
      <c r="H65" s="9"/>
    </row>
    <row r="66" spans="1:8" x14ac:dyDescent="0.25">
      <c r="A66" s="36" t="s">
        <v>792</v>
      </c>
      <c r="B66" s="36" t="s">
        <v>790</v>
      </c>
      <c r="C66" s="37">
        <v>44760</v>
      </c>
      <c r="D66" s="38">
        <v>0.67013888888888884</v>
      </c>
      <c r="E66" s="36">
        <v>40</v>
      </c>
      <c r="F66" s="36" t="s">
        <v>21</v>
      </c>
      <c r="G66" s="36" t="s">
        <v>740</v>
      </c>
      <c r="H66" s="41"/>
    </row>
    <row r="67" spans="1:8" x14ac:dyDescent="0.25">
      <c r="A67" s="4" t="s">
        <v>867</v>
      </c>
      <c r="B67" s="4" t="s">
        <v>868</v>
      </c>
      <c r="C67" s="5">
        <v>44791</v>
      </c>
      <c r="D67" s="6">
        <v>0.78472222222222221</v>
      </c>
      <c r="E67" s="4">
        <v>209.6</v>
      </c>
      <c r="F67" s="4" t="s">
        <v>21</v>
      </c>
      <c r="G67" s="4" t="s">
        <v>753</v>
      </c>
      <c r="H67" s="9"/>
    </row>
    <row r="68" spans="1:8" x14ac:dyDescent="0.25">
      <c r="A68" s="36" t="s">
        <v>870</v>
      </c>
      <c r="B68" s="36" t="s">
        <v>868</v>
      </c>
      <c r="C68" s="37">
        <v>44791</v>
      </c>
      <c r="D68" s="38">
        <v>0.78472222222222221</v>
      </c>
      <c r="E68" s="36">
        <v>209.6</v>
      </c>
      <c r="F68" s="36" t="s">
        <v>21</v>
      </c>
      <c r="G68" s="36" t="s">
        <v>779</v>
      </c>
      <c r="H68" s="41"/>
    </row>
    <row r="69" spans="1:8" x14ac:dyDescent="0.25">
      <c r="A69" s="4" t="s">
        <v>825</v>
      </c>
      <c r="B69" s="4" t="s">
        <v>826</v>
      </c>
      <c r="C69" s="5">
        <v>44774</v>
      </c>
      <c r="D69" s="6">
        <v>0.75555555555555554</v>
      </c>
      <c r="E69" s="4">
        <v>19.899999999999999</v>
      </c>
      <c r="F69" s="4" t="s">
        <v>21</v>
      </c>
      <c r="G69" s="4" t="s">
        <v>827</v>
      </c>
      <c r="H69" s="9"/>
    </row>
    <row r="70" spans="1:8" x14ac:dyDescent="0.25">
      <c r="A70" s="36" t="s">
        <v>829</v>
      </c>
      <c r="B70" s="36" t="s">
        <v>826</v>
      </c>
      <c r="C70" s="37">
        <v>44774</v>
      </c>
      <c r="D70" s="38">
        <v>0.75555555555555554</v>
      </c>
      <c r="E70" s="36">
        <v>19.899999999999999</v>
      </c>
      <c r="F70" s="36" t="s">
        <v>21</v>
      </c>
      <c r="G70" s="36" t="s">
        <v>756</v>
      </c>
      <c r="H70" s="41"/>
    </row>
    <row r="71" spans="1:8" x14ac:dyDescent="0.25">
      <c r="A71" s="4" t="s">
        <v>847</v>
      </c>
      <c r="B71" s="4" t="s">
        <v>848</v>
      </c>
      <c r="C71" s="5">
        <v>44781</v>
      </c>
      <c r="D71" s="6">
        <v>0.48402777777777778</v>
      </c>
      <c r="E71" s="4">
        <v>69.900000000000006</v>
      </c>
      <c r="F71" s="4" t="s">
        <v>21</v>
      </c>
      <c r="G71" s="4" t="s">
        <v>740</v>
      </c>
      <c r="H71" s="9"/>
    </row>
    <row r="72" spans="1:8" x14ac:dyDescent="0.25">
      <c r="A72" s="36" t="s">
        <v>722</v>
      </c>
      <c r="B72" s="36" t="s">
        <v>723</v>
      </c>
      <c r="C72" s="37">
        <v>44715</v>
      </c>
      <c r="D72" s="38">
        <v>0.67013888888888884</v>
      </c>
      <c r="E72" s="36">
        <v>19.899999999999999</v>
      </c>
      <c r="F72" s="36" t="s">
        <v>21</v>
      </c>
      <c r="G72" s="36" t="s">
        <v>724</v>
      </c>
      <c r="H72" s="41"/>
    </row>
    <row r="73" spans="1:8" x14ac:dyDescent="0.25">
      <c r="A73" s="4" t="s">
        <v>727</v>
      </c>
      <c r="B73" s="4" t="s">
        <v>723</v>
      </c>
      <c r="C73" s="5">
        <v>44715</v>
      </c>
      <c r="D73" s="6">
        <v>0.67013888888888884</v>
      </c>
      <c r="E73" s="4">
        <v>19.899999999999999</v>
      </c>
      <c r="F73" s="4" t="s">
        <v>21</v>
      </c>
      <c r="G73" s="4" t="s">
        <v>728</v>
      </c>
      <c r="H73" s="9"/>
    </row>
    <row r="74" spans="1:8" x14ac:dyDescent="0.25">
      <c r="A74" s="36" t="s">
        <v>761</v>
      </c>
      <c r="B74" s="36" t="s">
        <v>762</v>
      </c>
      <c r="C74" s="37">
        <v>44758</v>
      </c>
      <c r="D74" s="38">
        <v>0.3347222222222222</v>
      </c>
      <c r="E74" s="36">
        <v>19.899999999999999</v>
      </c>
      <c r="F74" s="36" t="s">
        <v>21</v>
      </c>
      <c r="G74" s="36" t="s">
        <v>737</v>
      </c>
      <c r="H74" s="41"/>
    </row>
    <row r="75" spans="1:8" x14ac:dyDescent="0.25">
      <c r="A75" s="4" t="s">
        <v>764</v>
      </c>
      <c r="B75" s="4" t="s">
        <v>762</v>
      </c>
      <c r="C75" s="5">
        <v>44758</v>
      </c>
      <c r="D75" s="6">
        <v>0.3347222222222222</v>
      </c>
      <c r="E75" s="4">
        <v>19.899999999999999</v>
      </c>
      <c r="F75" s="4" t="s">
        <v>21</v>
      </c>
      <c r="G75" s="4" t="s">
        <v>765</v>
      </c>
      <c r="H75" s="9"/>
    </row>
    <row r="76" spans="1:8" x14ac:dyDescent="0.25">
      <c r="A76" s="36" t="s">
        <v>982</v>
      </c>
      <c r="B76" s="36" t="s">
        <v>983</v>
      </c>
      <c r="C76" s="37">
        <v>44757</v>
      </c>
      <c r="D76" s="38" t="s">
        <v>984</v>
      </c>
      <c r="E76" s="36">
        <v>100</v>
      </c>
      <c r="F76" s="36" t="s">
        <v>21</v>
      </c>
      <c r="G76" s="36" t="s">
        <v>901</v>
      </c>
      <c r="H76" s="41"/>
    </row>
    <row r="77" spans="1:8" x14ac:dyDescent="0.25">
      <c r="A77" s="4" t="s">
        <v>986</v>
      </c>
      <c r="B77" s="4" t="s">
        <v>983</v>
      </c>
      <c r="C77" s="5">
        <v>44757</v>
      </c>
      <c r="D77" s="6" t="s">
        <v>984</v>
      </c>
      <c r="E77" s="4">
        <v>100</v>
      </c>
      <c r="F77" s="4" t="s">
        <v>21</v>
      </c>
      <c r="G77" s="4" t="s">
        <v>907</v>
      </c>
      <c r="H77" s="9"/>
    </row>
    <row r="78" spans="1:8" x14ac:dyDescent="0.25">
      <c r="A78" s="36" t="s">
        <v>947</v>
      </c>
      <c r="B78" s="36" t="s">
        <v>948</v>
      </c>
      <c r="C78" s="37">
        <v>44757</v>
      </c>
      <c r="D78" s="38" t="s">
        <v>949</v>
      </c>
      <c r="E78" s="36">
        <v>150</v>
      </c>
      <c r="F78" s="36" t="s">
        <v>21</v>
      </c>
      <c r="G78" s="36" t="s">
        <v>950</v>
      </c>
      <c r="H78" s="41"/>
    </row>
    <row r="79" spans="1:8" x14ac:dyDescent="0.25">
      <c r="A79" s="4" t="s">
        <v>1043</v>
      </c>
      <c r="B79" s="4" t="s">
        <v>1044</v>
      </c>
      <c r="C79" s="5">
        <v>44777</v>
      </c>
      <c r="D79" s="6">
        <v>0.40763888888888888</v>
      </c>
      <c r="E79" s="4">
        <v>19.899999999999999</v>
      </c>
      <c r="F79" s="4" t="s">
        <v>21</v>
      </c>
      <c r="G79" s="4" t="s">
        <v>1045</v>
      </c>
      <c r="H79" s="9"/>
    </row>
    <row r="80" spans="1:8" x14ac:dyDescent="0.25">
      <c r="A80" s="36" t="s">
        <v>952</v>
      </c>
      <c r="B80" s="36" t="s">
        <v>953</v>
      </c>
      <c r="C80" s="37">
        <v>44757</v>
      </c>
      <c r="D80" s="38" t="s">
        <v>954</v>
      </c>
      <c r="E80" s="36">
        <v>55</v>
      </c>
      <c r="F80" s="36" t="s">
        <v>21</v>
      </c>
      <c r="G80" s="36" t="s">
        <v>955</v>
      </c>
      <c r="H80" s="41"/>
    </row>
    <row r="81" spans="1:8" x14ac:dyDescent="0.25">
      <c r="A81" s="4" t="s">
        <v>957</v>
      </c>
      <c r="B81" s="4" t="s">
        <v>953</v>
      </c>
      <c r="C81" s="5">
        <v>44757</v>
      </c>
      <c r="D81" s="6" t="s">
        <v>954</v>
      </c>
      <c r="E81" s="4">
        <v>55</v>
      </c>
      <c r="F81" s="4" t="s">
        <v>21</v>
      </c>
      <c r="G81" s="4" t="s">
        <v>938</v>
      </c>
      <c r="H81" s="9"/>
    </row>
    <row r="82" spans="1:8" x14ac:dyDescent="0.25">
      <c r="A82" s="36" t="s">
        <v>1006</v>
      </c>
      <c r="B82" s="36" t="s">
        <v>1007</v>
      </c>
      <c r="C82" s="37">
        <v>44760</v>
      </c>
      <c r="D82" s="38" t="s">
        <v>1008</v>
      </c>
      <c r="E82" s="36">
        <v>90</v>
      </c>
      <c r="F82" s="36" t="s">
        <v>21</v>
      </c>
      <c r="G82" s="36" t="s">
        <v>945</v>
      </c>
      <c r="H82" s="41"/>
    </row>
    <row r="83" spans="1:8" x14ac:dyDescent="0.25">
      <c r="A83" s="4" t="s">
        <v>1010</v>
      </c>
      <c r="B83" s="4" t="s">
        <v>1007</v>
      </c>
      <c r="C83" s="5">
        <v>44760</v>
      </c>
      <c r="D83" s="6" t="s">
        <v>1008</v>
      </c>
      <c r="E83" s="4">
        <v>90</v>
      </c>
      <c r="F83" s="4" t="s">
        <v>21</v>
      </c>
      <c r="G83" s="4" t="s">
        <v>907</v>
      </c>
      <c r="H83" s="9"/>
    </row>
    <row r="84" spans="1:8" x14ac:dyDescent="0.25">
      <c r="A84" s="36" t="s">
        <v>919</v>
      </c>
      <c r="B84" s="36" t="s">
        <v>920</v>
      </c>
      <c r="C84" s="37">
        <v>44748</v>
      </c>
      <c r="D84" s="38">
        <v>0.58124999999999993</v>
      </c>
      <c r="E84" s="36">
        <v>19.899999999999999</v>
      </c>
      <c r="F84" s="36" t="s">
        <v>21</v>
      </c>
      <c r="G84" s="36" t="s">
        <v>921</v>
      </c>
      <c r="H84" s="41"/>
    </row>
    <row r="85" spans="1:8" x14ac:dyDescent="0.25">
      <c r="A85" s="4" t="s">
        <v>1038</v>
      </c>
      <c r="B85" s="4" t="s">
        <v>1039</v>
      </c>
      <c r="C85" s="5">
        <v>44775</v>
      </c>
      <c r="D85" s="6" t="s">
        <v>1040</v>
      </c>
      <c r="E85" s="4">
        <v>200</v>
      </c>
      <c r="F85" s="4" t="s">
        <v>21</v>
      </c>
      <c r="G85" s="4" t="s">
        <v>961</v>
      </c>
      <c r="H85" s="9"/>
    </row>
    <row r="86" spans="1:8" x14ac:dyDescent="0.25">
      <c r="A86" s="36" t="s">
        <v>1042</v>
      </c>
      <c r="B86" s="36" t="s">
        <v>1039</v>
      </c>
      <c r="C86" s="37">
        <v>44775</v>
      </c>
      <c r="D86" s="38" t="s">
        <v>1040</v>
      </c>
      <c r="E86" s="36">
        <v>200</v>
      </c>
      <c r="F86" s="36" t="s">
        <v>21</v>
      </c>
      <c r="G86" s="36" t="s">
        <v>912</v>
      </c>
      <c r="H86" s="41"/>
    </row>
    <row r="87" spans="1:8" x14ac:dyDescent="0.25">
      <c r="A87" s="4" t="s">
        <v>1078</v>
      </c>
      <c r="B87" s="4" t="s">
        <v>1079</v>
      </c>
      <c r="C87" s="5">
        <v>44789</v>
      </c>
      <c r="D87" s="6" t="s">
        <v>1080</v>
      </c>
      <c r="E87" s="4">
        <v>60</v>
      </c>
      <c r="F87" s="4" t="s">
        <v>21</v>
      </c>
      <c r="G87" s="4" t="s">
        <v>945</v>
      </c>
      <c r="H87" s="9"/>
    </row>
    <row r="88" spans="1:8" x14ac:dyDescent="0.25">
      <c r="A88" s="36" t="s">
        <v>1082</v>
      </c>
      <c r="B88" s="36" t="s">
        <v>1079</v>
      </c>
      <c r="C88" s="37">
        <v>44789</v>
      </c>
      <c r="D88" s="38" t="s">
        <v>1080</v>
      </c>
      <c r="E88" s="36">
        <v>60</v>
      </c>
      <c r="F88" s="36" t="s">
        <v>21</v>
      </c>
      <c r="G88" s="36" t="s">
        <v>901</v>
      </c>
      <c r="H88" s="41"/>
    </row>
    <row r="89" spans="1:8" x14ac:dyDescent="0.25">
      <c r="A89" s="4" t="s">
        <v>914</v>
      </c>
      <c r="B89" s="4" t="s">
        <v>915</v>
      </c>
      <c r="C89" s="5">
        <v>44719</v>
      </c>
      <c r="D89" s="6" t="s">
        <v>916</v>
      </c>
      <c r="E89" s="4">
        <v>100</v>
      </c>
      <c r="F89" s="4" t="s">
        <v>21</v>
      </c>
      <c r="G89" s="4" t="s">
        <v>907</v>
      </c>
      <c r="H89" s="9"/>
    </row>
    <row r="90" spans="1:8" x14ac:dyDescent="0.25">
      <c r="A90" s="36" t="s">
        <v>1054</v>
      </c>
      <c r="B90" s="36" t="s">
        <v>1055</v>
      </c>
      <c r="C90" s="37">
        <v>44782</v>
      </c>
      <c r="D90" s="38" t="s">
        <v>1056</v>
      </c>
      <c r="E90" s="36">
        <v>19.899999999999999</v>
      </c>
      <c r="F90" s="36" t="s">
        <v>21</v>
      </c>
      <c r="G90" s="36" t="s">
        <v>1045</v>
      </c>
      <c r="H90" s="41"/>
    </row>
    <row r="91" spans="1:8" x14ac:dyDescent="0.25">
      <c r="A91" s="4" t="s">
        <v>1147</v>
      </c>
      <c r="B91" s="4" t="s">
        <v>1148</v>
      </c>
      <c r="C91" s="5">
        <v>44807</v>
      </c>
      <c r="D91" s="6" t="s">
        <v>1003</v>
      </c>
      <c r="E91" s="4">
        <v>99.99</v>
      </c>
      <c r="F91" s="4" t="s">
        <v>21</v>
      </c>
      <c r="G91" s="4" t="s">
        <v>1149</v>
      </c>
      <c r="H91" s="9"/>
    </row>
    <row r="92" spans="1:8" x14ac:dyDescent="0.25">
      <c r="A92" s="36" t="s">
        <v>1151</v>
      </c>
      <c r="B92" s="36" t="s">
        <v>1148</v>
      </c>
      <c r="C92" s="37">
        <v>44807</v>
      </c>
      <c r="D92" s="38" t="s">
        <v>1003</v>
      </c>
      <c r="E92" s="36">
        <v>99.99</v>
      </c>
      <c r="F92" s="36" t="s">
        <v>21</v>
      </c>
      <c r="G92" s="36" t="s">
        <v>1152</v>
      </c>
      <c r="H92" s="41"/>
    </row>
    <row r="93" spans="1:8" x14ac:dyDescent="0.25">
      <c r="A93" s="4" t="s">
        <v>958</v>
      </c>
      <c r="B93" s="4" t="s">
        <v>959</v>
      </c>
      <c r="C93" s="5">
        <v>44757</v>
      </c>
      <c r="D93" s="6" t="s">
        <v>960</v>
      </c>
      <c r="E93" s="4">
        <v>80</v>
      </c>
      <c r="F93" s="4" t="s">
        <v>21</v>
      </c>
      <c r="G93" s="4" t="s">
        <v>961</v>
      </c>
      <c r="H93" s="9"/>
    </row>
    <row r="94" spans="1:8" x14ac:dyDescent="0.25">
      <c r="A94" s="36" t="s">
        <v>904</v>
      </c>
      <c r="B94" s="36" t="s">
        <v>905</v>
      </c>
      <c r="C94" s="37">
        <v>44690</v>
      </c>
      <c r="D94" s="38" t="s">
        <v>906</v>
      </c>
      <c r="E94" s="36">
        <v>300</v>
      </c>
      <c r="F94" s="36" t="s">
        <v>21</v>
      </c>
      <c r="G94" s="36" t="s">
        <v>907</v>
      </c>
      <c r="H94" s="41"/>
    </row>
    <row r="95" spans="1:8" x14ac:dyDescent="0.25">
      <c r="A95" s="4" t="s">
        <v>1119</v>
      </c>
      <c r="B95" s="4" t="s">
        <v>1120</v>
      </c>
      <c r="C95" s="5">
        <v>44795</v>
      </c>
      <c r="D95" s="6" t="s">
        <v>1121</v>
      </c>
      <c r="E95" s="4">
        <v>80</v>
      </c>
      <c r="F95" s="4" t="s">
        <v>21</v>
      </c>
      <c r="G95" s="4" t="s">
        <v>961</v>
      </c>
      <c r="H95" s="9"/>
    </row>
    <row r="96" spans="1:8" x14ac:dyDescent="0.25">
      <c r="A96" s="42" t="s">
        <v>978</v>
      </c>
      <c r="B96" s="42" t="s">
        <v>979</v>
      </c>
      <c r="C96" s="43">
        <v>44757</v>
      </c>
      <c r="D96" s="44" t="s">
        <v>980</v>
      </c>
      <c r="E96" s="42">
        <v>150</v>
      </c>
      <c r="F96" s="42" t="s">
        <v>21</v>
      </c>
      <c r="G96" s="42" t="s">
        <v>907</v>
      </c>
      <c r="H96" s="41"/>
    </row>
    <row r="97" spans="1:8" x14ac:dyDescent="0.25">
      <c r="A97" s="4" t="s">
        <v>1429</v>
      </c>
      <c r="B97" s="4" t="s">
        <v>1430</v>
      </c>
      <c r="C97" s="5">
        <v>44774</v>
      </c>
      <c r="D97" s="6" t="s">
        <v>1431</v>
      </c>
      <c r="E97" s="4">
        <v>47</v>
      </c>
      <c r="F97" s="4" t="s">
        <v>21</v>
      </c>
      <c r="G97" s="4" t="s">
        <v>1195</v>
      </c>
      <c r="H97" s="9"/>
    </row>
    <row r="98" spans="1:8" x14ac:dyDescent="0.25">
      <c r="A98" s="36" t="s">
        <v>1433</v>
      </c>
      <c r="B98" s="36" t="s">
        <v>1430</v>
      </c>
      <c r="C98" s="37">
        <v>44774</v>
      </c>
      <c r="D98" s="38" t="s">
        <v>1431</v>
      </c>
      <c r="E98" s="36">
        <v>47</v>
      </c>
      <c r="F98" s="36" t="s">
        <v>21</v>
      </c>
      <c r="G98" s="36" t="s">
        <v>1324</v>
      </c>
      <c r="H98" s="41"/>
    </row>
    <row r="99" spans="1:8" x14ac:dyDescent="0.25">
      <c r="A99" s="4" t="s">
        <v>1326</v>
      </c>
      <c r="B99" s="4" t="s">
        <v>1327</v>
      </c>
      <c r="C99" s="5">
        <v>44759</v>
      </c>
      <c r="D99" s="6" t="s">
        <v>1328</v>
      </c>
      <c r="E99" s="4">
        <v>19.899999999999999</v>
      </c>
      <c r="F99" s="4" t="s">
        <v>21</v>
      </c>
      <c r="G99" s="4" t="s">
        <v>1329</v>
      </c>
      <c r="H99" s="9"/>
    </row>
    <row r="100" spans="1:8" x14ac:dyDescent="0.25">
      <c r="A100" s="36" t="s">
        <v>1331</v>
      </c>
      <c r="B100" s="36" t="s">
        <v>1327</v>
      </c>
      <c r="C100" s="37">
        <v>44759</v>
      </c>
      <c r="D100" s="38" t="s">
        <v>1328</v>
      </c>
      <c r="E100" s="36">
        <v>19.899999999999999</v>
      </c>
      <c r="F100" s="36" t="s">
        <v>21</v>
      </c>
      <c r="G100" s="36" t="s">
        <v>1329</v>
      </c>
      <c r="H100" s="41"/>
    </row>
    <row r="101" spans="1:8" x14ac:dyDescent="0.25">
      <c r="A101" s="4" t="s">
        <v>1217</v>
      </c>
      <c r="B101" s="4" t="s">
        <v>1218</v>
      </c>
      <c r="C101" s="5">
        <v>44751</v>
      </c>
      <c r="D101" s="6" t="s">
        <v>1219</v>
      </c>
      <c r="E101" s="4">
        <v>19.899999999999999</v>
      </c>
      <c r="F101" s="4" t="s">
        <v>21</v>
      </c>
      <c r="G101" s="4" t="s">
        <v>1211</v>
      </c>
      <c r="H101" s="9"/>
    </row>
    <row r="102" spans="1:8" x14ac:dyDescent="0.25">
      <c r="A102" s="36" t="s">
        <v>1221</v>
      </c>
      <c r="B102" s="36" t="s">
        <v>1218</v>
      </c>
      <c r="C102" s="37">
        <v>44751</v>
      </c>
      <c r="D102" s="38" t="s">
        <v>1219</v>
      </c>
      <c r="E102" s="36">
        <v>19.899999999999999</v>
      </c>
      <c r="F102" s="36" t="s">
        <v>21</v>
      </c>
      <c r="G102" s="36" t="s">
        <v>1208</v>
      </c>
      <c r="H102" s="41"/>
    </row>
    <row r="103" spans="1:8" x14ac:dyDescent="0.25">
      <c r="A103" s="4" t="s">
        <v>1518</v>
      </c>
      <c r="B103" s="4" t="s">
        <v>1519</v>
      </c>
      <c r="C103" s="5">
        <v>44789</v>
      </c>
      <c r="D103" s="6" t="s">
        <v>1520</v>
      </c>
      <c r="E103" s="4">
        <v>40</v>
      </c>
      <c r="F103" s="4" t="s">
        <v>21</v>
      </c>
      <c r="G103" s="4" t="s">
        <v>1202</v>
      </c>
      <c r="H103" s="9"/>
    </row>
    <row r="104" spans="1:8" x14ac:dyDescent="0.25">
      <c r="A104" s="36" t="s">
        <v>1522</v>
      </c>
      <c r="B104" s="36" t="s">
        <v>1519</v>
      </c>
      <c r="C104" s="37">
        <v>44789</v>
      </c>
      <c r="D104" s="38" t="s">
        <v>1520</v>
      </c>
      <c r="E104" s="36">
        <v>40</v>
      </c>
      <c r="F104" s="36" t="s">
        <v>21</v>
      </c>
      <c r="G104" s="36" t="s">
        <v>1324</v>
      </c>
      <c r="H104" s="41"/>
    </row>
    <row r="105" spans="1:8" x14ac:dyDescent="0.25">
      <c r="A105" s="4" t="s">
        <v>1306</v>
      </c>
      <c r="B105" s="4" t="s">
        <v>1307</v>
      </c>
      <c r="C105" s="5">
        <v>44758</v>
      </c>
      <c r="D105" s="6" t="s">
        <v>1308</v>
      </c>
      <c r="E105" s="4">
        <v>99</v>
      </c>
      <c r="F105" s="4" t="s">
        <v>21</v>
      </c>
      <c r="G105" s="4" t="s">
        <v>1215</v>
      </c>
      <c r="H105" s="9"/>
    </row>
    <row r="106" spans="1:8" x14ac:dyDescent="0.25">
      <c r="A106" s="36" t="s">
        <v>1310</v>
      </c>
      <c r="B106" s="36" t="s">
        <v>1307</v>
      </c>
      <c r="C106" s="37">
        <v>44758</v>
      </c>
      <c r="D106" s="38" t="s">
        <v>1308</v>
      </c>
      <c r="E106" s="36">
        <v>99</v>
      </c>
      <c r="F106" s="36" t="s">
        <v>21</v>
      </c>
      <c r="G106" s="36" t="s">
        <v>1186</v>
      </c>
      <c r="H106" s="41"/>
    </row>
    <row r="107" spans="1:8" x14ac:dyDescent="0.25">
      <c r="A107" s="4" t="s">
        <v>1311</v>
      </c>
      <c r="B107" s="4" t="s">
        <v>1312</v>
      </c>
      <c r="C107" s="5">
        <v>44758</v>
      </c>
      <c r="D107" s="6" t="s">
        <v>1313</v>
      </c>
      <c r="E107" s="4">
        <v>99</v>
      </c>
      <c r="F107" s="4" t="s">
        <v>21</v>
      </c>
      <c r="G107" s="4" t="s">
        <v>1215</v>
      </c>
      <c r="H107" s="9"/>
    </row>
    <row r="108" spans="1:8" x14ac:dyDescent="0.25">
      <c r="A108" s="36" t="s">
        <v>1315</v>
      </c>
      <c r="B108" s="36" t="s">
        <v>1312</v>
      </c>
      <c r="C108" s="37">
        <v>44758</v>
      </c>
      <c r="D108" s="38" t="s">
        <v>1313</v>
      </c>
      <c r="E108" s="36">
        <v>99</v>
      </c>
      <c r="F108" s="36" t="s">
        <v>21</v>
      </c>
      <c r="G108" s="36" t="s">
        <v>1186</v>
      </c>
      <c r="H108" s="41"/>
    </row>
    <row r="109" spans="1:8" x14ac:dyDescent="0.25">
      <c r="A109" s="4" t="s">
        <v>1167</v>
      </c>
      <c r="B109" s="4" t="s">
        <v>1168</v>
      </c>
      <c r="C109" s="5">
        <v>44664</v>
      </c>
      <c r="D109" s="6" t="s">
        <v>1169</v>
      </c>
      <c r="E109" s="4">
        <v>19.899999999999999</v>
      </c>
      <c r="F109" s="4" t="s">
        <v>21</v>
      </c>
      <c r="G109" s="4" t="s">
        <v>1170</v>
      </c>
      <c r="H109" s="9"/>
    </row>
    <row r="110" spans="1:8" x14ac:dyDescent="0.25">
      <c r="A110" s="36" t="s">
        <v>1173</v>
      </c>
      <c r="B110" s="36" t="s">
        <v>1174</v>
      </c>
      <c r="C110" s="37">
        <v>44664</v>
      </c>
      <c r="D110" s="38" t="s">
        <v>1175</v>
      </c>
      <c r="E110" s="36">
        <v>19.899999999999999</v>
      </c>
      <c r="F110" s="36" t="s">
        <v>21</v>
      </c>
      <c r="G110" s="36" t="s">
        <v>1170</v>
      </c>
      <c r="H110" s="41"/>
    </row>
    <row r="111" spans="1:8" x14ac:dyDescent="0.25">
      <c r="A111" s="4" t="s">
        <v>1177</v>
      </c>
      <c r="B111" s="4" t="s">
        <v>1178</v>
      </c>
      <c r="C111" s="5">
        <v>44687</v>
      </c>
      <c r="D111" s="6" t="s">
        <v>984</v>
      </c>
      <c r="E111" s="4">
        <v>40</v>
      </c>
      <c r="F111" s="4" t="s">
        <v>21</v>
      </c>
      <c r="G111" s="4" t="s">
        <v>1179</v>
      </c>
      <c r="H111" s="9"/>
    </row>
    <row r="112" spans="1:8" x14ac:dyDescent="0.25">
      <c r="A112" s="36" t="s">
        <v>1205</v>
      </c>
      <c r="B112" s="36" t="s">
        <v>1206</v>
      </c>
      <c r="C112" s="37">
        <v>44743</v>
      </c>
      <c r="D112" s="38" t="s">
        <v>1207</v>
      </c>
      <c r="E112" s="36">
        <v>19.899999999999999</v>
      </c>
      <c r="F112" s="36" t="s">
        <v>21</v>
      </c>
      <c r="G112" s="36" t="s">
        <v>1208</v>
      </c>
      <c r="H112" s="41"/>
    </row>
    <row r="113" spans="1:8" x14ac:dyDescent="0.25">
      <c r="A113" s="4" t="s">
        <v>1210</v>
      </c>
      <c r="B113" s="4" t="s">
        <v>1206</v>
      </c>
      <c r="C113" s="5">
        <v>44743</v>
      </c>
      <c r="D113" s="6" t="s">
        <v>1207</v>
      </c>
      <c r="E113" s="4">
        <v>19.899999999999999</v>
      </c>
      <c r="F113" s="4" t="s">
        <v>21</v>
      </c>
      <c r="G113" s="4" t="s">
        <v>1211</v>
      </c>
      <c r="H113" s="9"/>
    </row>
    <row r="114" spans="1:8" x14ac:dyDescent="0.25">
      <c r="A114" s="36" t="s">
        <v>1273</v>
      </c>
      <c r="B114" s="36" t="s">
        <v>1274</v>
      </c>
      <c r="C114" s="37">
        <v>44757</v>
      </c>
      <c r="D114" s="38" t="s">
        <v>1064</v>
      </c>
      <c r="E114" s="36">
        <v>19.899999999999999</v>
      </c>
      <c r="F114" s="36" t="s">
        <v>21</v>
      </c>
      <c r="G114" s="36" t="s">
        <v>1225</v>
      </c>
      <c r="H114" s="41"/>
    </row>
    <row r="115" spans="1:8" x14ac:dyDescent="0.25">
      <c r="A115" s="4" t="s">
        <v>1276</v>
      </c>
      <c r="B115" s="4" t="s">
        <v>1274</v>
      </c>
      <c r="C115" s="5">
        <v>44757</v>
      </c>
      <c r="D115" s="6" t="s">
        <v>1064</v>
      </c>
      <c r="E115" s="4">
        <v>19.899999999999999</v>
      </c>
      <c r="F115" s="4" t="s">
        <v>21</v>
      </c>
      <c r="G115" s="4" t="s">
        <v>1277</v>
      </c>
      <c r="H115" s="9"/>
    </row>
    <row r="116" spans="1:8" x14ac:dyDescent="0.25">
      <c r="A116" s="36" t="s">
        <v>1481</v>
      </c>
      <c r="B116" s="36" t="s">
        <v>1482</v>
      </c>
      <c r="C116" s="37">
        <v>44781</v>
      </c>
      <c r="D116" s="38" t="s">
        <v>1483</v>
      </c>
      <c r="E116" s="36">
        <v>80</v>
      </c>
      <c r="F116" s="36" t="s">
        <v>21</v>
      </c>
      <c r="G116" s="36" t="s">
        <v>1395</v>
      </c>
      <c r="H116" s="41"/>
    </row>
    <row r="117" spans="1:8" x14ac:dyDescent="0.25">
      <c r="A117" s="4" t="s">
        <v>1485</v>
      </c>
      <c r="B117" s="4" t="s">
        <v>1482</v>
      </c>
      <c r="C117" s="5">
        <v>44781</v>
      </c>
      <c r="D117" s="6" t="s">
        <v>1483</v>
      </c>
      <c r="E117" s="4">
        <v>80</v>
      </c>
      <c r="F117" s="4" t="s">
        <v>21</v>
      </c>
      <c r="G117" s="4" t="s">
        <v>1195</v>
      </c>
      <c r="H117" s="9"/>
    </row>
    <row r="118" spans="1:8" x14ac:dyDescent="0.25">
      <c r="A118" s="36" t="s">
        <v>1486</v>
      </c>
      <c r="B118" s="36" t="s">
        <v>1482</v>
      </c>
      <c r="C118" s="37">
        <v>44781</v>
      </c>
      <c r="D118" s="38" t="s">
        <v>1483</v>
      </c>
      <c r="E118" s="36">
        <v>80</v>
      </c>
      <c r="F118" s="36" t="s">
        <v>21</v>
      </c>
      <c r="G118" s="36" t="s">
        <v>1170</v>
      </c>
      <c r="H118" s="41"/>
    </row>
    <row r="119" spans="1:8" x14ac:dyDescent="0.25">
      <c r="A119" s="4" t="s">
        <v>1222</v>
      </c>
      <c r="B119" s="4" t="s">
        <v>1223</v>
      </c>
      <c r="C119" s="5">
        <v>44754</v>
      </c>
      <c r="D119" s="6" t="s">
        <v>1224</v>
      </c>
      <c r="E119" s="4">
        <v>19.899999999999999</v>
      </c>
      <c r="F119" s="4" t="s">
        <v>21</v>
      </c>
      <c r="G119" s="4" t="s">
        <v>1225</v>
      </c>
      <c r="H119" s="9"/>
    </row>
    <row r="120" spans="1:8" x14ac:dyDescent="0.25">
      <c r="A120" s="36" t="s">
        <v>1227</v>
      </c>
      <c r="B120" s="36" t="s">
        <v>1223</v>
      </c>
      <c r="C120" s="37">
        <v>44754</v>
      </c>
      <c r="D120" s="38" t="s">
        <v>1224</v>
      </c>
      <c r="E120" s="36">
        <v>19.899999999999999</v>
      </c>
      <c r="F120" s="36" t="s">
        <v>21</v>
      </c>
      <c r="G120" s="36" t="s">
        <v>1228</v>
      </c>
      <c r="H120" s="41"/>
    </row>
    <row r="121" spans="1:8" x14ac:dyDescent="0.25">
      <c r="A121" s="4" t="s">
        <v>1502</v>
      </c>
      <c r="B121" s="4" t="s">
        <v>1503</v>
      </c>
      <c r="C121" s="5">
        <v>44784</v>
      </c>
      <c r="D121" s="6" t="s">
        <v>1504</v>
      </c>
      <c r="E121" s="4">
        <v>19.899999999999999</v>
      </c>
      <c r="F121" s="4" t="s">
        <v>21</v>
      </c>
      <c r="G121" s="4" t="s">
        <v>1225</v>
      </c>
      <c r="H121" s="9"/>
    </row>
    <row r="122" spans="1:8" x14ac:dyDescent="0.25">
      <c r="A122" s="36" t="s">
        <v>1506</v>
      </c>
      <c r="B122" s="36" t="s">
        <v>1503</v>
      </c>
      <c r="C122" s="37">
        <v>44784</v>
      </c>
      <c r="D122" s="38" t="s">
        <v>1504</v>
      </c>
      <c r="E122" s="36">
        <v>19.899999999999999</v>
      </c>
      <c r="F122" s="36" t="s">
        <v>21</v>
      </c>
      <c r="G122" s="36" t="s">
        <v>1228</v>
      </c>
      <c r="H122" s="41"/>
    </row>
    <row r="123" spans="1:8" x14ac:dyDescent="0.25">
      <c r="A123" s="4" t="s">
        <v>1639</v>
      </c>
      <c r="B123" s="4" t="s">
        <v>1640</v>
      </c>
      <c r="C123" s="5">
        <v>44804</v>
      </c>
      <c r="D123" s="6" t="s">
        <v>1641</v>
      </c>
      <c r="E123" s="4">
        <v>19.899999999999999</v>
      </c>
      <c r="F123" s="4" t="s">
        <v>21</v>
      </c>
      <c r="G123" s="4" t="s">
        <v>1642</v>
      </c>
      <c r="H123" s="9"/>
    </row>
    <row r="124" spans="1:8" x14ac:dyDescent="0.25">
      <c r="A124" s="36" t="s">
        <v>1644</v>
      </c>
      <c r="B124" s="36" t="s">
        <v>1640</v>
      </c>
      <c r="C124" s="37">
        <v>44804</v>
      </c>
      <c r="D124" s="38" t="s">
        <v>1641</v>
      </c>
      <c r="E124" s="36">
        <v>19.899999999999999</v>
      </c>
      <c r="F124" s="36" t="s">
        <v>21</v>
      </c>
      <c r="G124" s="36" t="s">
        <v>1645</v>
      </c>
      <c r="H124" s="41"/>
    </row>
    <row r="125" spans="1:8" x14ac:dyDescent="0.25">
      <c r="A125" s="4" t="s">
        <v>1523</v>
      </c>
      <c r="B125" s="4" t="s">
        <v>1524</v>
      </c>
      <c r="C125" s="5">
        <v>44789</v>
      </c>
      <c r="D125" s="6">
        <v>0.4861111111111111</v>
      </c>
      <c r="E125" s="4">
        <v>19.899999999999999</v>
      </c>
      <c r="F125" s="4" t="s">
        <v>21</v>
      </c>
      <c r="G125" s="4" t="s">
        <v>1525</v>
      </c>
      <c r="H125" s="9"/>
    </row>
    <row r="126" spans="1:8" x14ac:dyDescent="0.25">
      <c r="A126" s="36" t="s">
        <v>1527</v>
      </c>
      <c r="B126" s="36" t="s">
        <v>1524</v>
      </c>
      <c r="C126" s="37">
        <v>44789</v>
      </c>
      <c r="D126" s="38">
        <v>0.4861111111111111</v>
      </c>
      <c r="E126" s="36">
        <v>19.899999999999999</v>
      </c>
      <c r="F126" s="36" t="s">
        <v>21</v>
      </c>
      <c r="G126" s="36" t="s">
        <v>1528</v>
      </c>
      <c r="H126" s="41"/>
    </row>
    <row r="127" spans="1:8" x14ac:dyDescent="0.25">
      <c r="A127" s="4" t="s">
        <v>1549</v>
      </c>
      <c r="B127" s="4" t="s">
        <v>1550</v>
      </c>
      <c r="C127" s="5">
        <v>44792</v>
      </c>
      <c r="D127" s="6" t="s">
        <v>1551</v>
      </c>
      <c r="E127" s="4">
        <v>19.899999999999999</v>
      </c>
      <c r="F127" s="4" t="s">
        <v>21</v>
      </c>
      <c r="G127" s="4" t="s">
        <v>1208</v>
      </c>
      <c r="H127" s="9"/>
    </row>
    <row r="128" spans="1:8" x14ac:dyDescent="0.25">
      <c r="A128" s="36" t="s">
        <v>1553</v>
      </c>
      <c r="B128" s="36" t="s">
        <v>1550</v>
      </c>
      <c r="C128" s="37">
        <v>44792</v>
      </c>
      <c r="D128" s="38" t="s">
        <v>1551</v>
      </c>
      <c r="E128" s="36">
        <v>19.899999999999999</v>
      </c>
      <c r="F128" s="36" t="s">
        <v>21</v>
      </c>
      <c r="G128" s="36" t="s">
        <v>1211</v>
      </c>
      <c r="H128" s="41"/>
    </row>
    <row r="129" spans="1:8" x14ac:dyDescent="0.25">
      <c r="A129" s="4" t="s">
        <v>1513</v>
      </c>
      <c r="B129" s="4" t="s">
        <v>1514</v>
      </c>
      <c r="C129" s="5">
        <v>44785</v>
      </c>
      <c r="D129" s="6" t="s">
        <v>1515</v>
      </c>
      <c r="E129" s="4">
        <v>49.9</v>
      </c>
      <c r="F129" s="4" t="s">
        <v>21</v>
      </c>
      <c r="G129" s="4" t="s">
        <v>1190</v>
      </c>
      <c r="H129" s="9"/>
    </row>
    <row r="130" spans="1:8" x14ac:dyDescent="0.25">
      <c r="A130" s="36" t="s">
        <v>1517</v>
      </c>
      <c r="B130" s="36" t="s">
        <v>1514</v>
      </c>
      <c r="C130" s="37">
        <v>44785</v>
      </c>
      <c r="D130" s="38" t="s">
        <v>1515</v>
      </c>
      <c r="E130" s="36">
        <v>49.9</v>
      </c>
      <c r="F130" s="36" t="s">
        <v>21</v>
      </c>
      <c r="G130" s="36" t="s">
        <v>1459</v>
      </c>
      <c r="H130" s="41"/>
    </row>
    <row r="131" spans="1:8" x14ac:dyDescent="0.25">
      <c r="A131" s="4" t="s">
        <v>1545</v>
      </c>
      <c r="B131" s="4" t="s">
        <v>1546</v>
      </c>
      <c r="C131" s="5">
        <v>44790</v>
      </c>
      <c r="D131" s="6">
        <v>0.6777777777777777</v>
      </c>
      <c r="E131" s="4">
        <v>19.899999999999999</v>
      </c>
      <c r="F131" s="4" t="s">
        <v>21</v>
      </c>
      <c r="G131" s="4" t="s">
        <v>1258</v>
      </c>
      <c r="H131" s="9"/>
    </row>
    <row r="132" spans="1:8" x14ac:dyDescent="0.25">
      <c r="A132" s="36" t="s">
        <v>1548</v>
      </c>
      <c r="B132" s="36" t="s">
        <v>1546</v>
      </c>
      <c r="C132" s="37">
        <v>44790</v>
      </c>
      <c r="D132" s="38">
        <v>0.6777777777777777</v>
      </c>
      <c r="E132" s="36">
        <v>19.899999999999999</v>
      </c>
      <c r="F132" s="36" t="s">
        <v>21</v>
      </c>
      <c r="G132" s="36" t="s">
        <v>1261</v>
      </c>
      <c r="H132" s="41"/>
    </row>
    <row r="133" spans="1:8" x14ac:dyDescent="0.25">
      <c r="A133" s="4" t="s">
        <v>1449</v>
      </c>
      <c r="B133" s="4" t="s">
        <v>1450</v>
      </c>
      <c r="C133" s="5">
        <v>44778</v>
      </c>
      <c r="D133" s="6" t="s">
        <v>1451</v>
      </c>
      <c r="E133" s="4">
        <v>19.899999999999999</v>
      </c>
      <c r="F133" s="4" t="s">
        <v>21</v>
      </c>
      <c r="G133" s="4" t="s">
        <v>1208</v>
      </c>
      <c r="H133" s="9"/>
    </row>
    <row r="134" spans="1:8" x14ac:dyDescent="0.25">
      <c r="A134" s="36" t="s">
        <v>1453</v>
      </c>
      <c r="B134" s="36" t="s">
        <v>1450</v>
      </c>
      <c r="C134" s="37">
        <v>44778</v>
      </c>
      <c r="D134" s="38" t="s">
        <v>1451</v>
      </c>
      <c r="E134" s="36">
        <v>19.899999999999999</v>
      </c>
      <c r="F134" s="36" t="s">
        <v>21</v>
      </c>
      <c r="G134" s="36" t="s">
        <v>1211</v>
      </c>
      <c r="H134" s="41"/>
    </row>
    <row r="135" spans="1:8" x14ac:dyDescent="0.25">
      <c r="A135" s="4" t="s">
        <v>1444</v>
      </c>
      <c r="B135" s="4" t="s">
        <v>1445</v>
      </c>
      <c r="C135" s="5">
        <v>44778</v>
      </c>
      <c r="D135" s="6" t="s">
        <v>1446</v>
      </c>
      <c r="E135" s="4">
        <v>19.899999999999999</v>
      </c>
      <c r="F135" s="4" t="s">
        <v>21</v>
      </c>
      <c r="G135" s="4" t="s">
        <v>1195</v>
      </c>
      <c r="H135" s="9"/>
    </row>
    <row r="136" spans="1:8" x14ac:dyDescent="0.25">
      <c r="A136" s="36" t="s">
        <v>1448</v>
      </c>
      <c r="B136" s="36" t="s">
        <v>1445</v>
      </c>
      <c r="C136" s="37">
        <v>44778</v>
      </c>
      <c r="D136" s="38" t="s">
        <v>1446</v>
      </c>
      <c r="E136" s="36">
        <v>19.899999999999999</v>
      </c>
      <c r="F136" s="36" t="s">
        <v>21</v>
      </c>
      <c r="G136" s="36" t="s">
        <v>1319</v>
      </c>
      <c r="H136" s="41"/>
    </row>
    <row r="137" spans="1:8" x14ac:dyDescent="0.25">
      <c r="A137" s="4" t="s">
        <v>1460</v>
      </c>
      <c r="B137" s="4" t="s">
        <v>1461</v>
      </c>
      <c r="C137" s="5">
        <v>44778</v>
      </c>
      <c r="D137" s="6" t="s">
        <v>1462</v>
      </c>
      <c r="E137" s="4">
        <v>19.899999999999999</v>
      </c>
      <c r="F137" s="4" t="s">
        <v>21</v>
      </c>
      <c r="G137" s="4" t="s">
        <v>1398</v>
      </c>
      <c r="H137" s="9"/>
    </row>
    <row r="138" spans="1:8" x14ac:dyDescent="0.25">
      <c r="A138" s="36" t="s">
        <v>1464</v>
      </c>
      <c r="B138" s="36" t="s">
        <v>1461</v>
      </c>
      <c r="C138" s="37">
        <v>44778</v>
      </c>
      <c r="D138" s="38" t="s">
        <v>1462</v>
      </c>
      <c r="E138" s="36">
        <v>19.899999999999999</v>
      </c>
      <c r="F138" s="36" t="s">
        <v>21</v>
      </c>
      <c r="G138" s="36" t="s">
        <v>1395</v>
      </c>
      <c r="H138" s="41"/>
    </row>
    <row r="139" spans="1:8" x14ac:dyDescent="0.25">
      <c r="A139" s="4" t="s">
        <v>1187</v>
      </c>
      <c r="B139" s="4" t="s">
        <v>1188</v>
      </c>
      <c r="C139" s="5">
        <v>44702</v>
      </c>
      <c r="D139" s="6" t="s">
        <v>1189</v>
      </c>
      <c r="E139" s="4">
        <v>39.9</v>
      </c>
      <c r="F139" s="4" t="s">
        <v>21</v>
      </c>
      <c r="G139" s="4" t="s">
        <v>1190</v>
      </c>
      <c r="H139" s="9"/>
    </row>
    <row r="140" spans="1:8" x14ac:dyDescent="0.25">
      <c r="A140" s="36" t="s">
        <v>1199</v>
      </c>
      <c r="B140" s="36" t="s">
        <v>1200</v>
      </c>
      <c r="C140" s="37">
        <v>44740</v>
      </c>
      <c r="D140" s="38" t="s">
        <v>1201</v>
      </c>
      <c r="E140" s="36">
        <v>90</v>
      </c>
      <c r="F140" s="36" t="s">
        <v>21</v>
      </c>
      <c r="G140" s="36" t="s">
        <v>1202</v>
      </c>
      <c r="H140" s="41"/>
    </row>
    <row r="141" spans="1:8" x14ac:dyDescent="0.25">
      <c r="A141" s="4" t="s">
        <v>1204</v>
      </c>
      <c r="B141" s="4" t="s">
        <v>1200</v>
      </c>
      <c r="C141" s="5">
        <v>44740</v>
      </c>
      <c r="D141" s="6" t="s">
        <v>1201</v>
      </c>
      <c r="E141" s="4">
        <v>90</v>
      </c>
      <c r="F141" s="4" t="s">
        <v>21</v>
      </c>
      <c r="G141" s="4" t="s">
        <v>1183</v>
      </c>
      <c r="H141" s="9"/>
    </row>
    <row r="142" spans="1:8" x14ac:dyDescent="0.25">
      <c r="A142" s="36" t="s">
        <v>1465</v>
      </c>
      <c r="B142" s="36" t="s">
        <v>1466</v>
      </c>
      <c r="C142" s="37">
        <v>44780</v>
      </c>
      <c r="D142" s="38" t="s">
        <v>1467</v>
      </c>
      <c r="E142" s="36">
        <v>90</v>
      </c>
      <c r="F142" s="36" t="s">
        <v>21</v>
      </c>
      <c r="G142" s="36" t="s">
        <v>1468</v>
      </c>
      <c r="H142" s="41"/>
    </row>
    <row r="143" spans="1:8" x14ac:dyDescent="0.25">
      <c r="A143" s="4" t="s">
        <v>1470</v>
      </c>
      <c r="B143" s="4" t="s">
        <v>1466</v>
      </c>
      <c r="C143" s="5">
        <v>44780</v>
      </c>
      <c r="D143" s="6" t="s">
        <v>1467</v>
      </c>
      <c r="E143" s="4">
        <v>90</v>
      </c>
      <c r="F143" s="4" t="s">
        <v>21</v>
      </c>
      <c r="G143" s="4" t="s">
        <v>1471</v>
      </c>
      <c r="H143" s="9"/>
    </row>
    <row r="144" spans="1:8" x14ac:dyDescent="0.25">
      <c r="A144" s="36" t="s">
        <v>1424</v>
      </c>
      <c r="B144" s="36" t="s">
        <v>1425</v>
      </c>
      <c r="C144" s="37">
        <v>44773</v>
      </c>
      <c r="D144" s="38" t="s">
        <v>1426</v>
      </c>
      <c r="E144" s="36">
        <v>90</v>
      </c>
      <c r="F144" s="36" t="s">
        <v>21</v>
      </c>
      <c r="G144" s="36" t="s">
        <v>1202</v>
      </c>
      <c r="H144" s="41"/>
    </row>
    <row r="145" spans="1:8" x14ac:dyDescent="0.25">
      <c r="A145" s="4" t="s">
        <v>1428</v>
      </c>
      <c r="B145" s="4" t="s">
        <v>1425</v>
      </c>
      <c r="C145" s="5">
        <v>44773</v>
      </c>
      <c r="D145" s="6" t="s">
        <v>1426</v>
      </c>
      <c r="E145" s="4">
        <v>90</v>
      </c>
      <c r="F145" s="4" t="s">
        <v>21</v>
      </c>
      <c r="G145" s="4" t="s">
        <v>1183</v>
      </c>
      <c r="H145" s="9"/>
    </row>
    <row r="146" spans="1:8" x14ac:dyDescent="0.25">
      <c r="A146" s="36" t="s">
        <v>1583</v>
      </c>
      <c r="B146" s="36" t="s">
        <v>1584</v>
      </c>
      <c r="C146" s="37">
        <v>44796</v>
      </c>
      <c r="D146" s="38" t="s">
        <v>1585</v>
      </c>
      <c r="E146" s="36">
        <v>135</v>
      </c>
      <c r="F146" s="36" t="s">
        <v>21</v>
      </c>
      <c r="G146" s="36" t="s">
        <v>1535</v>
      </c>
      <c r="H146" s="41"/>
    </row>
    <row r="147" spans="1:8" x14ac:dyDescent="0.25">
      <c r="A147" s="4" t="s">
        <v>1587</v>
      </c>
      <c r="B147" s="4" t="s">
        <v>1584</v>
      </c>
      <c r="C147" s="5">
        <v>44796</v>
      </c>
      <c r="D147" s="6" t="s">
        <v>1585</v>
      </c>
      <c r="E147" s="4">
        <v>135</v>
      </c>
      <c r="F147" s="4" t="s">
        <v>21</v>
      </c>
      <c r="G147" s="4" t="s">
        <v>1253</v>
      </c>
      <c r="H147" s="9"/>
    </row>
    <row r="148" spans="1:8" x14ac:dyDescent="0.25">
      <c r="A148" s="36" t="s">
        <v>1233</v>
      </c>
      <c r="B148" s="36" t="s">
        <v>1234</v>
      </c>
      <c r="C148" s="37">
        <v>44754</v>
      </c>
      <c r="D148" s="38" t="s">
        <v>1235</v>
      </c>
      <c r="E148" s="36">
        <v>19.5</v>
      </c>
      <c r="F148" s="36" t="s">
        <v>21</v>
      </c>
      <c r="G148" s="36" t="s">
        <v>1236</v>
      </c>
      <c r="H148" s="41"/>
    </row>
    <row r="149" spans="1:8" x14ac:dyDescent="0.25">
      <c r="A149" s="4" t="s">
        <v>1238</v>
      </c>
      <c r="B149" s="4" t="s">
        <v>1234</v>
      </c>
      <c r="C149" s="5">
        <v>44754</v>
      </c>
      <c r="D149" s="6" t="s">
        <v>1235</v>
      </c>
      <c r="E149" s="4">
        <v>19.5</v>
      </c>
      <c r="F149" s="4" t="s">
        <v>21</v>
      </c>
      <c r="G149" s="4" t="s">
        <v>1179</v>
      </c>
      <c r="H149" s="9"/>
    </row>
    <row r="150" spans="1:8" x14ac:dyDescent="0.25">
      <c r="A150" s="36" t="s">
        <v>1803</v>
      </c>
      <c r="B150" s="36" t="s">
        <v>1804</v>
      </c>
      <c r="C150" s="37">
        <v>44807</v>
      </c>
      <c r="D150" s="38">
        <v>44760</v>
      </c>
      <c r="E150" s="36">
        <v>50</v>
      </c>
      <c r="F150" s="36" t="s">
        <v>21</v>
      </c>
      <c r="G150" s="36" t="s">
        <v>1681</v>
      </c>
      <c r="H150" s="41"/>
    </row>
    <row r="151" spans="1:8" x14ac:dyDescent="0.25">
      <c r="A151" s="4" t="s">
        <v>2063</v>
      </c>
      <c r="B151" s="4" t="s">
        <v>2064</v>
      </c>
      <c r="C151" s="5">
        <v>44741</v>
      </c>
      <c r="D151" s="6">
        <v>44741</v>
      </c>
      <c r="E151" s="4">
        <v>99.9</v>
      </c>
      <c r="F151" s="4" t="s">
        <v>21</v>
      </c>
      <c r="G151" s="4" t="s">
        <v>1668</v>
      </c>
      <c r="H151" s="9"/>
    </row>
    <row r="152" spans="1:8" x14ac:dyDescent="0.25">
      <c r="A152" s="36" t="s">
        <v>2066</v>
      </c>
      <c r="B152" s="36" t="s">
        <v>2064</v>
      </c>
      <c r="C152" s="37">
        <v>44741</v>
      </c>
      <c r="D152" s="38">
        <v>44741</v>
      </c>
      <c r="E152" s="36">
        <v>99.9</v>
      </c>
      <c r="F152" s="36" t="s">
        <v>21</v>
      </c>
      <c r="G152" s="36" t="s">
        <v>1665</v>
      </c>
      <c r="H152" s="41"/>
    </row>
    <row r="153" spans="1:8" x14ac:dyDescent="0.25">
      <c r="A153" s="4" t="s">
        <v>1904</v>
      </c>
      <c r="B153" s="4" t="s">
        <v>1905</v>
      </c>
      <c r="C153" s="5">
        <v>44792.425000000003</v>
      </c>
      <c r="D153" s="6">
        <v>44792.425000000003</v>
      </c>
      <c r="E153" s="4">
        <v>19.899999999999999</v>
      </c>
      <c r="F153" s="4" t="s">
        <v>21</v>
      </c>
      <c r="G153" s="4" t="s">
        <v>1906</v>
      </c>
      <c r="H153" s="9"/>
    </row>
    <row r="154" spans="1:8" x14ac:dyDescent="0.25">
      <c r="A154" s="36" t="s">
        <v>1908</v>
      </c>
      <c r="B154" s="36" t="s">
        <v>1905</v>
      </c>
      <c r="C154" s="37">
        <v>44792.425000000003</v>
      </c>
      <c r="D154" s="38">
        <v>44792.425000000003</v>
      </c>
      <c r="E154" s="36">
        <v>19.899999999999999</v>
      </c>
      <c r="F154" s="36" t="s">
        <v>21</v>
      </c>
      <c r="G154" s="36" t="s">
        <v>1848</v>
      </c>
      <c r="H154" s="41"/>
    </row>
    <row r="155" spans="1:8" x14ac:dyDescent="0.25">
      <c r="A155" s="4" t="s">
        <v>1836</v>
      </c>
      <c r="B155" s="4" t="s">
        <v>1837</v>
      </c>
      <c r="C155" s="5">
        <v>44770.754861111112</v>
      </c>
      <c r="D155" s="6">
        <v>44770.754861111112</v>
      </c>
      <c r="E155" s="4">
        <v>19.899999999999999</v>
      </c>
      <c r="F155" s="4" t="s">
        <v>21</v>
      </c>
      <c r="G155" s="4" t="s">
        <v>1797</v>
      </c>
      <c r="H155" s="9"/>
    </row>
    <row r="156" spans="1:8" x14ac:dyDescent="0.25">
      <c r="A156" s="36" t="s">
        <v>2019</v>
      </c>
      <c r="B156" s="36" t="s">
        <v>2020</v>
      </c>
      <c r="C156" s="37">
        <v>44781.82708333333</v>
      </c>
      <c r="D156" s="38">
        <v>44781.82708333333</v>
      </c>
      <c r="E156" s="36">
        <v>19.899999999999999</v>
      </c>
      <c r="F156" s="36" t="s">
        <v>21</v>
      </c>
      <c r="G156" s="36" t="s">
        <v>1906</v>
      </c>
      <c r="H156" s="41"/>
    </row>
    <row r="157" spans="1:8" x14ac:dyDescent="0.25">
      <c r="A157" s="4" t="s">
        <v>2022</v>
      </c>
      <c r="B157" s="4" t="s">
        <v>2020</v>
      </c>
      <c r="C157" s="5">
        <v>44781.82708333333</v>
      </c>
      <c r="D157" s="6">
        <v>44781.82708333333</v>
      </c>
      <c r="E157" s="4">
        <v>19.899999999999999</v>
      </c>
      <c r="F157" s="4" t="s">
        <v>21</v>
      </c>
      <c r="G157" s="4" t="s">
        <v>1848</v>
      </c>
      <c r="H157" s="9"/>
    </row>
    <row r="158" spans="1:8" x14ac:dyDescent="0.25">
      <c r="A158" s="36" t="s">
        <v>2130</v>
      </c>
      <c r="B158" s="36" t="s">
        <v>2131</v>
      </c>
      <c r="C158" s="37">
        <v>44748</v>
      </c>
      <c r="D158" s="38">
        <v>44748</v>
      </c>
      <c r="E158" s="36">
        <v>19.899999999999999</v>
      </c>
      <c r="F158" s="36" t="s">
        <v>21</v>
      </c>
      <c r="G158" s="36" t="s">
        <v>1983</v>
      </c>
      <c r="H158" s="41"/>
    </row>
    <row r="159" spans="1:8" x14ac:dyDescent="0.25">
      <c r="A159" s="4" t="s">
        <v>2133</v>
      </c>
      <c r="B159" s="4" t="s">
        <v>2131</v>
      </c>
      <c r="C159" s="5">
        <v>44748</v>
      </c>
      <c r="D159" s="6">
        <v>44748</v>
      </c>
      <c r="E159" s="4">
        <v>19.899999999999999</v>
      </c>
      <c r="F159" s="4" t="s">
        <v>21</v>
      </c>
      <c r="G159" s="4" t="s">
        <v>1694</v>
      </c>
      <c r="H159" s="9"/>
    </row>
    <row r="160" spans="1:8" x14ac:dyDescent="0.25">
      <c r="A160" s="36" t="s">
        <v>2102</v>
      </c>
      <c r="B160" s="36" t="s">
        <v>2103</v>
      </c>
      <c r="C160" s="37">
        <v>44725</v>
      </c>
      <c r="D160" s="38">
        <v>44725</v>
      </c>
      <c r="E160" s="36">
        <v>19.899999999999999</v>
      </c>
      <c r="F160" s="36" t="s">
        <v>21</v>
      </c>
      <c r="G160" s="36" t="s">
        <v>1983</v>
      </c>
      <c r="H160" s="41"/>
    </row>
    <row r="161" spans="1:8" x14ac:dyDescent="0.25">
      <c r="A161" s="4" t="s">
        <v>2105</v>
      </c>
      <c r="B161" s="4" t="s">
        <v>2103</v>
      </c>
      <c r="C161" s="5">
        <v>44725</v>
      </c>
      <c r="D161" s="6">
        <v>44725</v>
      </c>
      <c r="E161" s="4">
        <v>19.899999999999999</v>
      </c>
      <c r="F161" s="4" t="s">
        <v>21</v>
      </c>
      <c r="G161" s="4" t="s">
        <v>2106</v>
      </c>
      <c r="H161" s="9"/>
    </row>
    <row r="162" spans="1:8" x14ac:dyDescent="0.25">
      <c r="A162" s="36" t="s">
        <v>1887</v>
      </c>
      <c r="B162" s="36" t="s">
        <v>1888</v>
      </c>
      <c r="C162" s="37">
        <v>44771.78402777778</v>
      </c>
      <c r="D162" s="38">
        <v>44771.78402777778</v>
      </c>
      <c r="E162" s="36">
        <v>19.899999999999999</v>
      </c>
      <c r="F162" s="36" t="s">
        <v>21</v>
      </c>
      <c r="G162" s="36" t="s">
        <v>1832</v>
      </c>
      <c r="H162" s="41"/>
    </row>
    <row r="163" spans="1:8" x14ac:dyDescent="0.25">
      <c r="A163" s="4" t="s">
        <v>1890</v>
      </c>
      <c r="B163" s="4" t="s">
        <v>1888</v>
      </c>
      <c r="C163" s="5">
        <v>44771.78402777778</v>
      </c>
      <c r="D163" s="6">
        <v>44771.78402777778</v>
      </c>
      <c r="E163" s="4">
        <v>19.899999999999999</v>
      </c>
      <c r="F163" s="4" t="s">
        <v>21</v>
      </c>
      <c r="G163" s="4" t="s">
        <v>1835</v>
      </c>
      <c r="H163" s="9"/>
    </row>
    <row r="164" spans="1:8" x14ac:dyDescent="0.25">
      <c r="A164" s="36" t="s">
        <v>2078</v>
      </c>
      <c r="B164" s="36" t="s">
        <v>2079</v>
      </c>
      <c r="C164" s="37">
        <v>44702</v>
      </c>
      <c r="D164" s="38">
        <v>44702</v>
      </c>
      <c r="E164" s="36">
        <v>99.9</v>
      </c>
      <c r="F164" s="36" t="s">
        <v>21</v>
      </c>
      <c r="G164" s="36" t="s">
        <v>1691</v>
      </c>
      <c r="H164" s="41"/>
    </row>
    <row r="165" spans="1:8" x14ac:dyDescent="0.25">
      <c r="A165" s="4" t="s">
        <v>2081</v>
      </c>
      <c r="B165" s="4" t="s">
        <v>2079</v>
      </c>
      <c r="C165" s="5">
        <v>44702</v>
      </c>
      <c r="D165" s="6">
        <v>44702</v>
      </c>
      <c r="E165" s="4">
        <v>99.9</v>
      </c>
      <c r="F165" s="4" t="s">
        <v>21</v>
      </c>
      <c r="G165" s="4" t="s">
        <v>1694</v>
      </c>
      <c r="H165" s="9"/>
    </row>
    <row r="166" spans="1:8" x14ac:dyDescent="0.25">
      <c r="A166" s="36" t="s">
        <v>1669</v>
      </c>
      <c r="B166" s="36" t="s">
        <v>1670</v>
      </c>
      <c r="C166" s="37">
        <v>44583.390972222223</v>
      </c>
      <c r="D166" s="38">
        <v>44583.390972222223</v>
      </c>
      <c r="E166" s="36">
        <v>150</v>
      </c>
      <c r="F166" s="36" t="s">
        <v>21</v>
      </c>
      <c r="G166" s="36" t="s">
        <v>1671</v>
      </c>
      <c r="H166" s="41"/>
    </row>
    <row r="167" spans="1:8" x14ac:dyDescent="0.25">
      <c r="A167" s="4" t="s">
        <v>1704</v>
      </c>
      <c r="B167" s="4" t="s">
        <v>1705</v>
      </c>
      <c r="C167" s="5">
        <v>44760</v>
      </c>
      <c r="D167" s="6">
        <v>44760</v>
      </c>
      <c r="E167" s="4">
        <v>19.899999999999999</v>
      </c>
      <c r="F167" s="4" t="s">
        <v>21</v>
      </c>
      <c r="G167" s="4" t="s">
        <v>1703</v>
      </c>
      <c r="H167" s="9"/>
    </row>
    <row r="168" spans="1:8" x14ac:dyDescent="0.25">
      <c r="A168" s="36" t="s">
        <v>1707</v>
      </c>
      <c r="B168" s="36" t="s">
        <v>1705</v>
      </c>
      <c r="C168" s="37">
        <v>44760</v>
      </c>
      <c r="D168" s="38">
        <v>44760</v>
      </c>
      <c r="E168" s="36">
        <v>19.899999999999999</v>
      </c>
      <c r="F168" s="36" t="s">
        <v>21</v>
      </c>
      <c r="G168" s="36" t="s">
        <v>1708</v>
      </c>
      <c r="H168" s="41"/>
    </row>
    <row r="169" spans="1:8" x14ac:dyDescent="0.25">
      <c r="A169" s="4" t="s">
        <v>1699</v>
      </c>
      <c r="B169" s="4" t="s">
        <v>1700</v>
      </c>
      <c r="C169" s="5">
        <v>44760</v>
      </c>
      <c r="D169" s="6">
        <v>44760</v>
      </c>
      <c r="E169" s="4">
        <v>80</v>
      </c>
      <c r="F169" s="4" t="s">
        <v>21</v>
      </c>
      <c r="G169" s="4" t="s">
        <v>1659</v>
      </c>
      <c r="H169" s="9"/>
    </row>
    <row r="170" spans="1:8" x14ac:dyDescent="0.25">
      <c r="A170" s="36" t="s">
        <v>1702</v>
      </c>
      <c r="B170" s="36" t="s">
        <v>1700</v>
      </c>
      <c r="C170" s="37">
        <v>44760</v>
      </c>
      <c r="D170" s="38">
        <v>44760</v>
      </c>
      <c r="E170" s="36">
        <v>80</v>
      </c>
      <c r="F170" s="36" t="s">
        <v>21</v>
      </c>
      <c r="G170" s="36" t="s">
        <v>1703</v>
      </c>
      <c r="H170" s="41"/>
    </row>
    <row r="171" spans="1:8" x14ac:dyDescent="0.25">
      <c r="A171" s="4" t="s">
        <v>1863</v>
      </c>
      <c r="B171" s="4" t="s">
        <v>1864</v>
      </c>
      <c r="C171" s="5">
        <v>44789.582638888889</v>
      </c>
      <c r="D171" s="6">
        <v>44789.582638888889</v>
      </c>
      <c r="E171" s="4">
        <v>50</v>
      </c>
      <c r="F171" s="4" t="s">
        <v>21</v>
      </c>
      <c r="G171" s="4" t="s">
        <v>1865</v>
      </c>
      <c r="H171" s="9"/>
    </row>
    <row r="172" spans="1:8" x14ac:dyDescent="0.25">
      <c r="A172" s="36" t="s">
        <v>1867</v>
      </c>
      <c r="B172" s="36" t="s">
        <v>1864</v>
      </c>
      <c r="C172" s="37">
        <v>44789.582638888889</v>
      </c>
      <c r="D172" s="38">
        <v>44789.582638888889</v>
      </c>
      <c r="E172" s="36">
        <v>50</v>
      </c>
      <c r="F172" s="36" t="s">
        <v>21</v>
      </c>
      <c r="G172" s="36" t="s">
        <v>1703</v>
      </c>
      <c r="H172" s="41"/>
    </row>
    <row r="173" spans="1:8" x14ac:dyDescent="0.25">
      <c r="A173" s="4" t="s">
        <v>2027</v>
      </c>
      <c r="B173" s="4" t="s">
        <v>2028</v>
      </c>
      <c r="C173" s="5">
        <v>44787.367361111108</v>
      </c>
      <c r="D173" s="6">
        <v>44787.367361111108</v>
      </c>
      <c r="E173" s="4">
        <v>19.899999999999999</v>
      </c>
      <c r="F173" s="4" t="s">
        <v>21</v>
      </c>
      <c r="G173" s="4" t="s">
        <v>1716</v>
      </c>
      <c r="H173" s="9"/>
    </row>
    <row r="174" spans="1:8" x14ac:dyDescent="0.25">
      <c r="A174" s="36" t="s">
        <v>2030</v>
      </c>
      <c r="B174" s="36" t="s">
        <v>2028</v>
      </c>
      <c r="C174" s="37">
        <v>44787.367361111108</v>
      </c>
      <c r="D174" s="38">
        <v>44787.367361111108</v>
      </c>
      <c r="E174" s="36">
        <v>19.899999999999999</v>
      </c>
      <c r="F174" s="36" t="s">
        <v>21</v>
      </c>
      <c r="G174" s="36" t="s">
        <v>2031</v>
      </c>
      <c r="H174" s="41"/>
    </row>
    <row r="175" spans="1:8" x14ac:dyDescent="0.25">
      <c r="A175" s="4" t="s">
        <v>1806</v>
      </c>
      <c r="B175" s="4" t="s">
        <v>1807</v>
      </c>
      <c r="C175" s="5">
        <v>44807</v>
      </c>
      <c r="D175" s="6">
        <v>44760</v>
      </c>
      <c r="E175" s="4">
        <v>190</v>
      </c>
      <c r="F175" s="4" t="s">
        <v>21</v>
      </c>
      <c r="G175" s="4" t="s">
        <v>1681</v>
      </c>
      <c r="H175" s="9"/>
    </row>
    <row r="176" spans="1:8" x14ac:dyDescent="0.25">
      <c r="A176" s="36" t="s">
        <v>2151</v>
      </c>
      <c r="B176" s="36" t="s">
        <v>2152</v>
      </c>
      <c r="C176" s="37">
        <v>44757</v>
      </c>
      <c r="D176" s="38">
        <v>44757</v>
      </c>
      <c r="E176" s="36">
        <v>19.899999999999999</v>
      </c>
      <c r="F176" s="36" t="s">
        <v>21</v>
      </c>
      <c r="G176" s="36" t="s">
        <v>1797</v>
      </c>
      <c r="H176" s="41"/>
    </row>
    <row r="177" spans="1:8" x14ac:dyDescent="0.25">
      <c r="A177" s="4" t="s">
        <v>2138</v>
      </c>
      <c r="B177" s="4" t="s">
        <v>2139</v>
      </c>
      <c r="C177" s="5">
        <v>44750</v>
      </c>
      <c r="D177" s="6">
        <v>44750</v>
      </c>
      <c r="E177" s="4">
        <v>100</v>
      </c>
      <c r="F177" s="4" t="s">
        <v>21</v>
      </c>
      <c r="G177" s="4" t="s">
        <v>1719</v>
      </c>
      <c r="H177" s="9"/>
    </row>
    <row r="178" spans="1:8" x14ac:dyDescent="0.25">
      <c r="A178" s="36" t="s">
        <v>1891</v>
      </c>
      <c r="B178" s="36" t="s">
        <v>1892</v>
      </c>
      <c r="C178" s="37">
        <v>44795.799305555556</v>
      </c>
      <c r="D178" s="38">
        <v>44795.799305555556</v>
      </c>
      <c r="E178" s="36">
        <v>168</v>
      </c>
      <c r="F178" s="36" t="s">
        <v>21</v>
      </c>
      <c r="G178" s="36" t="s">
        <v>1659</v>
      </c>
      <c r="H178" s="41"/>
    </row>
    <row r="179" spans="1:8" x14ac:dyDescent="0.25">
      <c r="A179" s="4" t="s">
        <v>1894</v>
      </c>
      <c r="B179" s="4" t="s">
        <v>1892</v>
      </c>
      <c r="C179" s="5">
        <v>44795.799305555556</v>
      </c>
      <c r="D179" s="6">
        <v>44795.799305555556</v>
      </c>
      <c r="E179" s="4">
        <v>168</v>
      </c>
      <c r="F179" s="4" t="s">
        <v>21</v>
      </c>
      <c r="G179" s="4" t="s">
        <v>1662</v>
      </c>
      <c r="H179" s="9"/>
    </row>
    <row r="180" spans="1:8" x14ac:dyDescent="0.25">
      <c r="A180" s="36" t="s">
        <v>2053</v>
      </c>
      <c r="B180" s="36" t="s">
        <v>2054</v>
      </c>
      <c r="C180" s="37">
        <v>44757</v>
      </c>
      <c r="D180" s="38">
        <v>44757</v>
      </c>
      <c r="E180" s="36">
        <v>200</v>
      </c>
      <c r="F180" s="36" t="s">
        <v>21</v>
      </c>
      <c r="G180" s="36" t="s">
        <v>1668</v>
      </c>
      <c r="H180" s="41"/>
    </row>
    <row r="181" spans="1:8" x14ac:dyDescent="0.25">
      <c r="A181" s="4" t="s">
        <v>2056</v>
      </c>
      <c r="B181" s="4" t="s">
        <v>2054</v>
      </c>
      <c r="C181" s="5">
        <v>44757</v>
      </c>
      <c r="D181" s="6">
        <v>44757</v>
      </c>
      <c r="E181" s="4">
        <v>200</v>
      </c>
      <c r="F181" s="4" t="s">
        <v>21</v>
      </c>
      <c r="G181" s="4" t="s">
        <v>1713</v>
      </c>
      <c r="H181" s="9"/>
    </row>
    <row r="182" spans="1:8" x14ac:dyDescent="0.25">
      <c r="A182" s="36" t="s">
        <v>1813</v>
      </c>
      <c r="B182" s="36" t="s">
        <v>1814</v>
      </c>
      <c r="C182" s="37">
        <v>44807.484722222223</v>
      </c>
      <c r="D182" s="38">
        <v>44807.484722222223</v>
      </c>
      <c r="E182" s="36">
        <v>99.99</v>
      </c>
      <c r="F182" s="36" t="s">
        <v>21</v>
      </c>
      <c r="G182" s="36" t="s">
        <v>1684</v>
      </c>
      <c r="H182" s="41"/>
    </row>
    <row r="183" spans="1:8" x14ac:dyDescent="0.25">
      <c r="A183" s="4" t="s">
        <v>1816</v>
      </c>
      <c r="B183" s="4" t="s">
        <v>1814</v>
      </c>
      <c r="C183" s="5">
        <v>44807.484722222223</v>
      </c>
      <c r="D183" s="6">
        <v>44807.484722222223</v>
      </c>
      <c r="E183" s="4">
        <v>99.99</v>
      </c>
      <c r="F183" s="4" t="s">
        <v>21</v>
      </c>
      <c r="G183" s="4" t="s">
        <v>1817</v>
      </c>
      <c r="H183" s="9"/>
    </row>
    <row r="184" spans="1:8" x14ac:dyDescent="0.25">
      <c r="A184" s="36" t="s">
        <v>1999</v>
      </c>
      <c r="B184" s="36" t="s">
        <v>2000</v>
      </c>
      <c r="C184" s="37">
        <v>44795.643750000003</v>
      </c>
      <c r="D184" s="38">
        <v>44795.643750000003</v>
      </c>
      <c r="E184" s="36">
        <v>19.899999999999999</v>
      </c>
      <c r="F184" s="36" t="s">
        <v>21</v>
      </c>
      <c r="G184" s="36" t="s">
        <v>1983</v>
      </c>
      <c r="H184" s="41"/>
    </row>
    <row r="185" spans="1:8" x14ac:dyDescent="0.25">
      <c r="A185" s="4" t="s">
        <v>1996</v>
      </c>
      <c r="B185" s="4" t="s">
        <v>1997</v>
      </c>
      <c r="C185" s="5">
        <v>44795.612500000003</v>
      </c>
      <c r="D185" s="6">
        <v>44795.612500000003</v>
      </c>
      <c r="E185" s="4">
        <v>19.899999999999999</v>
      </c>
      <c r="F185" s="4" t="s">
        <v>21</v>
      </c>
      <c r="G185" s="4" t="s">
        <v>1708</v>
      </c>
      <c r="H185" s="9"/>
    </row>
    <row r="186" spans="1:8" x14ac:dyDescent="0.25">
      <c r="A186" s="36" t="s">
        <v>2057</v>
      </c>
      <c r="B186" s="36" t="s">
        <v>2058</v>
      </c>
      <c r="C186" s="37">
        <v>44806.493055555555</v>
      </c>
      <c r="D186" s="38">
        <v>44806.493055555555</v>
      </c>
      <c r="E186" s="36">
        <v>200</v>
      </c>
      <c r="F186" s="36" t="s">
        <v>21</v>
      </c>
      <c r="G186" s="36" t="s">
        <v>1668</v>
      </c>
      <c r="H186" s="41"/>
    </row>
    <row r="187" spans="1:8" x14ac:dyDescent="0.25">
      <c r="A187" s="4" t="s">
        <v>1795</v>
      </c>
      <c r="B187" s="4" t="s">
        <v>1796</v>
      </c>
      <c r="C187" s="5">
        <v>44768.665277777778</v>
      </c>
      <c r="D187" s="6">
        <v>44768.665277777778</v>
      </c>
      <c r="E187" s="4">
        <v>19.899999999999999</v>
      </c>
      <c r="F187" s="4" t="s">
        <v>21</v>
      </c>
      <c r="G187" s="4" t="s">
        <v>1797</v>
      </c>
      <c r="H187" s="9"/>
    </row>
    <row r="188" spans="1:8" x14ac:dyDescent="0.25">
      <c r="A188" s="36" t="s">
        <v>1799</v>
      </c>
      <c r="B188" s="36" t="s">
        <v>1796</v>
      </c>
      <c r="C188" s="37">
        <v>44768.665277777778</v>
      </c>
      <c r="D188" s="38">
        <v>44768.665277777778</v>
      </c>
      <c r="E188" s="36">
        <v>19.899999999999999</v>
      </c>
      <c r="F188" s="36" t="s">
        <v>21</v>
      </c>
      <c r="G188" s="36" t="s">
        <v>1665</v>
      </c>
      <c r="H188" s="41"/>
    </row>
    <row r="189" spans="1:8" x14ac:dyDescent="0.25">
      <c r="A189" s="4" t="s">
        <v>1909</v>
      </c>
      <c r="B189" s="4" t="s">
        <v>1910</v>
      </c>
      <c r="C189" s="5">
        <v>44790.597916666666</v>
      </c>
      <c r="D189" s="6">
        <v>44790.597916666666</v>
      </c>
      <c r="E189" s="4">
        <v>19.899999999999999</v>
      </c>
      <c r="F189" s="4" t="s">
        <v>21</v>
      </c>
      <c r="G189" s="4" t="s">
        <v>1797</v>
      </c>
      <c r="H189" s="9"/>
    </row>
    <row r="190" spans="1:8" x14ac:dyDescent="0.25">
      <c r="A190" s="36" t="s">
        <v>1912</v>
      </c>
      <c r="B190" s="36" t="s">
        <v>1910</v>
      </c>
      <c r="C190" s="37">
        <v>44790.597916666666</v>
      </c>
      <c r="D190" s="38">
        <v>44790.597916666666</v>
      </c>
      <c r="E190" s="36">
        <v>19.899999999999999</v>
      </c>
      <c r="F190" s="36" t="s">
        <v>21</v>
      </c>
      <c r="G190" s="36" t="s">
        <v>1665</v>
      </c>
      <c r="H190" s="41"/>
    </row>
    <row r="191" spans="1:8" x14ac:dyDescent="0.25">
      <c r="A191" s="4" t="s">
        <v>1951</v>
      </c>
      <c r="B191" s="4" t="s">
        <v>1952</v>
      </c>
      <c r="C191" s="5">
        <v>44790.441666666666</v>
      </c>
      <c r="D191" s="6">
        <v>44790.441666666666</v>
      </c>
      <c r="E191" s="4">
        <v>19.899999999999999</v>
      </c>
      <c r="F191" s="4" t="s">
        <v>21</v>
      </c>
      <c r="G191" s="4" t="s">
        <v>1797</v>
      </c>
      <c r="H191" s="9"/>
    </row>
    <row r="192" spans="1:8" x14ac:dyDescent="0.25">
      <c r="A192" s="36" t="s">
        <v>1741</v>
      </c>
      <c r="B192" s="36" t="s">
        <v>1742</v>
      </c>
      <c r="C192" s="37">
        <v>44869.749305555553</v>
      </c>
      <c r="D192" s="38">
        <v>44869.749305555553</v>
      </c>
      <c r="E192" s="36">
        <v>99.9</v>
      </c>
      <c r="F192" s="36" t="s">
        <v>21</v>
      </c>
      <c r="G192" s="36" t="s">
        <v>1659</v>
      </c>
      <c r="H192" s="41"/>
    </row>
    <row r="193" spans="1:8" x14ac:dyDescent="0.25">
      <c r="A193" s="4" t="s">
        <v>1744</v>
      </c>
      <c r="B193" s="4" t="s">
        <v>1742</v>
      </c>
      <c r="C193" s="5">
        <v>44869.749305555553</v>
      </c>
      <c r="D193" s="6">
        <v>44869.749305555553</v>
      </c>
      <c r="E193" s="4">
        <v>99.9</v>
      </c>
      <c r="F193" s="4" t="s">
        <v>21</v>
      </c>
      <c r="G193" s="4" t="s">
        <v>1703</v>
      </c>
      <c r="H193" s="9"/>
    </row>
    <row r="194" spans="1:8" x14ac:dyDescent="0.25">
      <c r="A194" s="36" t="s">
        <v>2072</v>
      </c>
      <c r="B194" s="36" t="s">
        <v>2073</v>
      </c>
      <c r="C194" s="37">
        <v>44684</v>
      </c>
      <c r="D194" s="38">
        <v>44684</v>
      </c>
      <c r="E194" s="36">
        <v>19.899999999999999</v>
      </c>
      <c r="F194" s="36" t="s">
        <v>21</v>
      </c>
      <c r="G194" s="36" t="s">
        <v>2052</v>
      </c>
      <c r="H194" s="41"/>
    </row>
    <row r="195" spans="1:8" x14ac:dyDescent="0.25">
      <c r="A195" s="4" t="s">
        <v>2060</v>
      </c>
      <c r="B195" s="4" t="s">
        <v>2061</v>
      </c>
      <c r="C195" s="5">
        <v>44757</v>
      </c>
      <c r="D195" s="6">
        <v>44757</v>
      </c>
      <c r="E195" s="4">
        <v>300</v>
      </c>
      <c r="F195" s="4" t="s">
        <v>21</v>
      </c>
      <c r="G195" s="4" t="s">
        <v>1681</v>
      </c>
      <c r="H195" s="9"/>
    </row>
    <row r="196" spans="1:8" x14ac:dyDescent="0.25">
      <c r="A196" s="36" t="s">
        <v>2095</v>
      </c>
      <c r="B196" s="36" t="s">
        <v>2096</v>
      </c>
      <c r="C196" s="37">
        <v>44568</v>
      </c>
      <c r="D196" s="38">
        <v>44568</v>
      </c>
      <c r="E196" s="36">
        <v>200</v>
      </c>
      <c r="F196" s="36" t="s">
        <v>21</v>
      </c>
      <c r="G196" s="36" t="s">
        <v>1684</v>
      </c>
      <c r="H196" s="41"/>
    </row>
    <row r="197" spans="1:8" x14ac:dyDescent="0.25">
      <c r="A197" s="4" t="s">
        <v>2067</v>
      </c>
      <c r="B197" s="4" t="s">
        <v>2068</v>
      </c>
      <c r="C197" s="5">
        <v>44743</v>
      </c>
      <c r="D197" s="6">
        <v>44743</v>
      </c>
      <c r="E197" s="4">
        <v>19.899999999999999</v>
      </c>
      <c r="F197" s="4" t="s">
        <v>21</v>
      </c>
      <c r="G197" s="4" t="s">
        <v>2069</v>
      </c>
      <c r="H197" s="9"/>
    </row>
    <row r="198" spans="1:8" x14ac:dyDescent="0.25">
      <c r="A198" s="36" t="s">
        <v>2071</v>
      </c>
      <c r="B198" s="36" t="s">
        <v>2068</v>
      </c>
      <c r="C198" s="37">
        <v>44743</v>
      </c>
      <c r="D198" s="38">
        <v>44743</v>
      </c>
      <c r="E198" s="36">
        <v>19.899999999999999</v>
      </c>
      <c r="F198" s="36" t="s">
        <v>21</v>
      </c>
      <c r="G198" s="36" t="s">
        <v>1843</v>
      </c>
      <c r="H198" s="41"/>
    </row>
    <row r="199" spans="1:8" x14ac:dyDescent="0.25">
      <c r="A199" s="4" t="s">
        <v>2134</v>
      </c>
      <c r="B199" s="4" t="s">
        <v>2135</v>
      </c>
      <c r="C199" s="5">
        <v>44748</v>
      </c>
      <c r="D199" s="6">
        <v>44748</v>
      </c>
      <c r="E199" s="4">
        <v>19.899999999999999</v>
      </c>
      <c r="F199" s="4" t="s">
        <v>21</v>
      </c>
      <c r="G199" s="4" t="s">
        <v>1927</v>
      </c>
      <c r="H199" s="9"/>
    </row>
    <row r="200" spans="1:8" x14ac:dyDescent="0.25">
      <c r="A200" s="36" t="s">
        <v>2137</v>
      </c>
      <c r="B200" s="36" t="s">
        <v>2135</v>
      </c>
      <c r="C200" s="37">
        <v>44748</v>
      </c>
      <c r="D200" s="38">
        <v>44748</v>
      </c>
      <c r="E200" s="36">
        <v>19.899999999999999</v>
      </c>
      <c r="F200" s="36" t="s">
        <v>21</v>
      </c>
      <c r="G200" s="36" t="s">
        <v>1854</v>
      </c>
      <c r="H200" s="41"/>
    </row>
    <row r="201" spans="1:8" x14ac:dyDescent="0.25">
      <c r="A201" s="4" t="s">
        <v>2048</v>
      </c>
      <c r="B201" s="4" t="s">
        <v>2049</v>
      </c>
      <c r="C201" s="5">
        <v>44786</v>
      </c>
      <c r="D201" s="6">
        <v>44754</v>
      </c>
      <c r="E201" s="4">
        <v>19.899999999999999</v>
      </c>
      <c r="F201" s="4" t="s">
        <v>21</v>
      </c>
      <c r="G201" s="4" t="s">
        <v>1829</v>
      </c>
      <c r="H201" s="9"/>
    </row>
    <row r="202" spans="1:8" x14ac:dyDescent="0.25">
      <c r="A202" s="36" t="s">
        <v>2051</v>
      </c>
      <c r="B202" s="36" t="s">
        <v>2049</v>
      </c>
      <c r="C202" s="37">
        <v>44786</v>
      </c>
      <c r="D202" s="38">
        <v>44754</v>
      </c>
      <c r="E202" s="36">
        <v>19.899999999999999</v>
      </c>
      <c r="F202" s="36" t="s">
        <v>21</v>
      </c>
      <c r="G202" s="36" t="s">
        <v>2052</v>
      </c>
      <c r="H202" s="41"/>
    </row>
    <row r="203" spans="1:8" x14ac:dyDescent="0.25">
      <c r="A203" s="4" t="s">
        <v>2075</v>
      </c>
      <c r="B203" s="4" t="s">
        <v>2076</v>
      </c>
      <c r="C203" s="5">
        <v>44566</v>
      </c>
      <c r="D203" s="6">
        <v>44566</v>
      </c>
      <c r="E203" s="4">
        <v>50</v>
      </c>
      <c r="F203" s="4" t="s">
        <v>21</v>
      </c>
      <c r="G203" s="4" t="s">
        <v>1668</v>
      </c>
      <c r="H203" s="9"/>
    </row>
    <row r="204" spans="1:8" x14ac:dyDescent="0.25">
      <c r="A204" s="36" t="s">
        <v>1800</v>
      </c>
      <c r="B204" s="36" t="s">
        <v>1801</v>
      </c>
      <c r="C204" s="37">
        <v>44619.782638888886</v>
      </c>
      <c r="D204" s="38">
        <v>44619.782638888886</v>
      </c>
      <c r="E204" s="36">
        <v>50</v>
      </c>
      <c r="F204" s="36" t="s">
        <v>21</v>
      </c>
      <c r="G204" s="36" t="s">
        <v>1668</v>
      </c>
      <c r="H204" s="41"/>
    </row>
    <row r="205" spans="1:8" x14ac:dyDescent="0.25">
      <c r="A205" s="4" t="s">
        <v>2123</v>
      </c>
      <c r="B205" s="4" t="s">
        <v>2124</v>
      </c>
      <c r="C205" s="5">
        <v>44573</v>
      </c>
      <c r="D205" s="6">
        <v>44573</v>
      </c>
      <c r="E205" s="4">
        <v>50</v>
      </c>
      <c r="F205" s="4" t="s">
        <v>21</v>
      </c>
      <c r="G205" s="4" t="s">
        <v>1668</v>
      </c>
      <c r="H205" s="9"/>
    </row>
    <row r="206" spans="1:8" x14ac:dyDescent="0.25">
      <c r="A206" s="36" t="s">
        <v>2145</v>
      </c>
      <c r="B206" s="36" t="s">
        <v>2146</v>
      </c>
      <c r="C206" s="37">
        <v>44690.665972222225</v>
      </c>
      <c r="D206" s="38">
        <v>44690.665972222225</v>
      </c>
      <c r="E206" s="36">
        <v>50</v>
      </c>
      <c r="F206" s="36" t="s">
        <v>21</v>
      </c>
      <c r="G206" s="36" t="s">
        <v>1668</v>
      </c>
      <c r="H206" s="41"/>
    </row>
    <row r="207" spans="1:8" x14ac:dyDescent="0.25">
      <c r="A207" s="4" t="s">
        <v>1971</v>
      </c>
      <c r="B207" s="4" t="s">
        <v>1972</v>
      </c>
      <c r="C207" s="5">
        <v>44742.430555555555</v>
      </c>
      <c r="D207" s="6">
        <v>44742.430555555555</v>
      </c>
      <c r="E207" s="4">
        <v>200</v>
      </c>
      <c r="F207" s="4" t="s">
        <v>21</v>
      </c>
      <c r="G207" s="4" t="s">
        <v>1681</v>
      </c>
      <c r="H207" s="9"/>
    </row>
    <row r="208" spans="1:8" x14ac:dyDescent="0.25">
      <c r="A208" s="36" t="s">
        <v>1935</v>
      </c>
      <c r="B208" s="36" t="s">
        <v>1936</v>
      </c>
      <c r="C208" s="37">
        <v>44789.94027777778</v>
      </c>
      <c r="D208" s="38">
        <v>44789.94027777778</v>
      </c>
      <c r="E208" s="36">
        <v>230</v>
      </c>
      <c r="F208" s="36" t="s">
        <v>21</v>
      </c>
      <c r="G208" s="36" t="s">
        <v>1713</v>
      </c>
      <c r="H208" s="41"/>
    </row>
    <row r="209" spans="1:8" x14ac:dyDescent="0.25">
      <c r="A209" s="4" t="s">
        <v>1938</v>
      </c>
      <c r="B209" s="4" t="s">
        <v>1936</v>
      </c>
      <c r="C209" s="5">
        <v>44789.94027777778</v>
      </c>
      <c r="D209" s="6">
        <v>44789.94027777778</v>
      </c>
      <c r="E209" s="4">
        <v>230</v>
      </c>
      <c r="F209" s="4" t="s">
        <v>21</v>
      </c>
      <c r="G209" s="4" t="s">
        <v>1681</v>
      </c>
      <c r="H209" s="9"/>
    </row>
    <row r="210" spans="1:8" x14ac:dyDescent="0.25">
      <c r="A210" s="36" t="s">
        <v>1947</v>
      </c>
      <c r="B210" s="36" t="s">
        <v>1948</v>
      </c>
      <c r="C210" s="37">
        <v>44789.436111111114</v>
      </c>
      <c r="D210" s="38">
        <v>44789.436111111114</v>
      </c>
      <c r="E210" s="36">
        <v>19.899999999999999</v>
      </c>
      <c r="F210" s="36" t="s">
        <v>21</v>
      </c>
      <c r="G210" s="36" t="s">
        <v>1927</v>
      </c>
      <c r="H210" s="41"/>
    </row>
    <row r="211" spans="1:8" x14ac:dyDescent="0.25">
      <c r="A211" s="4" t="s">
        <v>1950</v>
      </c>
      <c r="B211" s="4" t="s">
        <v>1948</v>
      </c>
      <c r="C211" s="5">
        <v>44789.436111111114</v>
      </c>
      <c r="D211" s="6">
        <v>44789.436111111114</v>
      </c>
      <c r="E211" s="4">
        <v>19.899999999999999</v>
      </c>
      <c r="F211" s="4" t="s">
        <v>21</v>
      </c>
      <c r="G211" s="4" t="s">
        <v>1930</v>
      </c>
      <c r="H211" s="9"/>
    </row>
    <row r="212" spans="1:8" x14ac:dyDescent="0.25">
      <c r="A212" s="36" t="s">
        <v>1939</v>
      </c>
      <c r="B212" s="36" t="s">
        <v>1940</v>
      </c>
      <c r="C212" s="37">
        <v>44789.421527777777</v>
      </c>
      <c r="D212" s="38">
        <v>44789.421527777777</v>
      </c>
      <c r="E212" s="36">
        <v>19.899999999999999</v>
      </c>
      <c r="F212" s="36" t="s">
        <v>21</v>
      </c>
      <c r="G212" s="36" t="s">
        <v>1927</v>
      </c>
      <c r="H212" s="41"/>
    </row>
    <row r="213" spans="1:8" x14ac:dyDescent="0.25">
      <c r="A213" s="4" t="s">
        <v>1942</v>
      </c>
      <c r="B213" s="4" t="s">
        <v>1940</v>
      </c>
      <c r="C213" s="5">
        <v>44789.421527777777</v>
      </c>
      <c r="D213" s="6">
        <v>44789.421527777777</v>
      </c>
      <c r="E213" s="4">
        <v>19.899999999999999</v>
      </c>
      <c r="F213" s="4" t="s">
        <v>21</v>
      </c>
      <c r="G213" s="4" t="s">
        <v>1930</v>
      </c>
      <c r="H213" s="9"/>
    </row>
    <row r="214" spans="1:8" x14ac:dyDescent="0.25">
      <c r="A214" s="36" t="s">
        <v>1943</v>
      </c>
      <c r="B214" s="36" t="s">
        <v>1944</v>
      </c>
      <c r="C214" s="37">
        <v>44789.422222222223</v>
      </c>
      <c r="D214" s="38">
        <v>44789.422222222223</v>
      </c>
      <c r="E214" s="36">
        <v>19.899999999999999</v>
      </c>
      <c r="F214" s="36" t="s">
        <v>21</v>
      </c>
      <c r="G214" s="36" t="s">
        <v>1927</v>
      </c>
      <c r="H214" s="41"/>
    </row>
    <row r="215" spans="1:8" x14ac:dyDescent="0.25">
      <c r="A215" s="4" t="s">
        <v>1946</v>
      </c>
      <c r="B215" s="4" t="s">
        <v>1944</v>
      </c>
      <c r="C215" s="5">
        <v>44789.422222222223</v>
      </c>
      <c r="D215" s="6">
        <v>44789.422222222223</v>
      </c>
      <c r="E215" s="4">
        <v>19.899999999999999</v>
      </c>
      <c r="F215" s="4" t="s">
        <v>21</v>
      </c>
      <c r="G215" s="4" t="s">
        <v>1930</v>
      </c>
      <c r="H215" s="9"/>
    </row>
    <row r="216" spans="1:8" x14ac:dyDescent="0.25">
      <c r="A216" s="36" t="s">
        <v>1925</v>
      </c>
      <c r="B216" s="36" t="s">
        <v>1926</v>
      </c>
      <c r="C216" s="37">
        <v>44789.92291666667</v>
      </c>
      <c r="D216" s="38">
        <v>44789.92291666667</v>
      </c>
      <c r="E216" s="36">
        <v>19.899999999999999</v>
      </c>
      <c r="F216" s="36" t="s">
        <v>21</v>
      </c>
      <c r="G216" s="36" t="s">
        <v>1927</v>
      </c>
      <c r="H216" s="41"/>
    </row>
    <row r="217" spans="1:8" x14ac:dyDescent="0.25">
      <c r="A217" s="4" t="s">
        <v>1929</v>
      </c>
      <c r="B217" s="4" t="s">
        <v>1926</v>
      </c>
      <c r="C217" s="5">
        <v>44789.92291666667</v>
      </c>
      <c r="D217" s="6">
        <v>44789.92291666667</v>
      </c>
      <c r="E217" s="4">
        <v>19.899999999999999</v>
      </c>
      <c r="F217" s="4" t="s">
        <v>21</v>
      </c>
      <c r="G217" s="4" t="s">
        <v>1930</v>
      </c>
      <c r="H217" s="9"/>
    </row>
    <row r="218" spans="1:8" x14ac:dyDescent="0.25">
      <c r="A218" s="36" t="s">
        <v>1931</v>
      </c>
      <c r="B218" s="36" t="s">
        <v>1932</v>
      </c>
      <c r="C218" s="37">
        <v>44789.923611111109</v>
      </c>
      <c r="D218" s="38">
        <v>44789.923611111109</v>
      </c>
      <c r="E218" s="36">
        <v>19.899999999999999</v>
      </c>
      <c r="F218" s="36" t="s">
        <v>21</v>
      </c>
      <c r="G218" s="36" t="s">
        <v>1927</v>
      </c>
      <c r="H218" s="41"/>
    </row>
    <row r="219" spans="1:8" x14ac:dyDescent="0.25">
      <c r="A219" s="4" t="s">
        <v>1934</v>
      </c>
      <c r="B219" s="4" t="s">
        <v>1932</v>
      </c>
      <c r="C219" s="5">
        <v>44789.923611111109</v>
      </c>
      <c r="D219" s="6">
        <v>44789.923611111109</v>
      </c>
      <c r="E219" s="4">
        <v>19.899999999999999</v>
      </c>
      <c r="F219" s="4" t="s">
        <v>21</v>
      </c>
      <c r="G219" s="4" t="s">
        <v>1930</v>
      </c>
      <c r="H219" s="9"/>
    </row>
    <row r="220" spans="1:8" x14ac:dyDescent="0.25">
      <c r="A220" s="36" t="s">
        <v>2389</v>
      </c>
      <c r="B220" s="36" t="s">
        <v>2390</v>
      </c>
      <c r="C220" s="37">
        <v>44782.584027777775</v>
      </c>
      <c r="D220" s="38">
        <v>44782.584027777775</v>
      </c>
      <c r="E220" s="36">
        <v>19.899999999999999</v>
      </c>
      <c r="F220" s="36" t="s">
        <v>21</v>
      </c>
      <c r="G220" s="36" t="s">
        <v>2391</v>
      </c>
      <c r="H220" s="41"/>
    </row>
    <row r="221" spans="1:8" x14ac:dyDescent="0.25">
      <c r="A221" s="4" t="s">
        <v>2393</v>
      </c>
      <c r="B221" s="4" t="s">
        <v>2390</v>
      </c>
      <c r="C221" s="5">
        <v>44782.584027777775</v>
      </c>
      <c r="D221" s="6">
        <v>44782.584027777775</v>
      </c>
      <c r="E221" s="4">
        <v>19.899999999999999</v>
      </c>
      <c r="F221" s="4" t="s">
        <v>21</v>
      </c>
      <c r="G221" s="4" t="s">
        <v>2394</v>
      </c>
      <c r="H221" s="9"/>
    </row>
    <row r="222" spans="1:8" x14ac:dyDescent="0.25">
      <c r="A222" s="36" t="s">
        <v>2333</v>
      </c>
      <c r="B222" s="36" t="s">
        <v>2334</v>
      </c>
      <c r="C222" s="37">
        <v>44763.78125</v>
      </c>
      <c r="D222" s="38">
        <v>44763.78125</v>
      </c>
      <c r="E222" s="36">
        <v>19.899999999999999</v>
      </c>
      <c r="F222" s="36" t="s">
        <v>21</v>
      </c>
      <c r="G222" s="36" t="s">
        <v>2218</v>
      </c>
      <c r="H222" s="41"/>
    </row>
    <row r="223" spans="1:8" x14ac:dyDescent="0.25">
      <c r="A223" s="4" t="s">
        <v>2465</v>
      </c>
      <c r="B223" s="4" t="s">
        <v>2466</v>
      </c>
      <c r="C223" s="5">
        <v>44806.679166666669</v>
      </c>
      <c r="D223" s="6">
        <v>44806.679166666669</v>
      </c>
      <c r="E223" s="4">
        <v>18</v>
      </c>
      <c r="F223" s="4" t="s">
        <v>21</v>
      </c>
      <c r="G223" s="4" t="s">
        <v>2236</v>
      </c>
      <c r="H223" s="9"/>
    </row>
    <row r="224" spans="1:8" x14ac:dyDescent="0.25">
      <c r="A224" s="36" t="s">
        <v>2468</v>
      </c>
      <c r="B224" s="36" t="s">
        <v>2466</v>
      </c>
      <c r="C224" s="37">
        <v>44806.679166666669</v>
      </c>
      <c r="D224" s="38">
        <v>44806.679166666669</v>
      </c>
      <c r="E224" s="36">
        <v>18</v>
      </c>
      <c r="F224" s="36" t="s">
        <v>21</v>
      </c>
      <c r="G224" s="36" t="s">
        <v>2243</v>
      </c>
      <c r="H224" s="41"/>
    </row>
    <row r="225" spans="1:8" x14ac:dyDescent="0.25">
      <c r="A225" s="4" t="s">
        <v>2395</v>
      </c>
      <c r="B225" s="4" t="s">
        <v>2396</v>
      </c>
      <c r="C225" s="5">
        <v>44782.820138888892</v>
      </c>
      <c r="D225" s="6">
        <v>44782.820138888892</v>
      </c>
      <c r="E225" s="4">
        <v>19.899999999999999</v>
      </c>
      <c r="F225" s="4" t="s">
        <v>21</v>
      </c>
      <c r="G225" s="4" t="s">
        <v>2385</v>
      </c>
      <c r="H225" s="9"/>
    </row>
    <row r="226" spans="1:8" x14ac:dyDescent="0.25">
      <c r="A226" s="36" t="s">
        <v>2349</v>
      </c>
      <c r="B226" s="36" t="s">
        <v>2350</v>
      </c>
      <c r="C226" s="37">
        <v>44772.670138888891</v>
      </c>
      <c r="D226" s="38">
        <v>44772.670138888891</v>
      </c>
      <c r="E226" s="36">
        <v>100</v>
      </c>
      <c r="F226" s="36" t="s">
        <v>21</v>
      </c>
      <c r="G226" s="36" t="s">
        <v>2351</v>
      </c>
      <c r="H226" s="41"/>
    </row>
    <row r="227" spans="1:8" x14ac:dyDescent="0.25">
      <c r="A227" s="4" t="s">
        <v>2353</v>
      </c>
      <c r="B227" s="4" t="s">
        <v>2350</v>
      </c>
      <c r="C227" s="5">
        <v>44772.670138888891</v>
      </c>
      <c r="D227" s="6">
        <v>44772.670138888891</v>
      </c>
      <c r="E227" s="4">
        <v>100</v>
      </c>
      <c r="F227" s="4" t="s">
        <v>21</v>
      </c>
      <c r="G227" s="4" t="s">
        <v>2321</v>
      </c>
      <c r="H227" s="9"/>
    </row>
    <row r="228" spans="1:8" x14ac:dyDescent="0.25">
      <c r="A228" s="36" t="s">
        <v>2345</v>
      </c>
      <c r="B228" s="36" t="s">
        <v>2346</v>
      </c>
      <c r="C228" s="37">
        <v>44771.65347222222</v>
      </c>
      <c r="D228" s="38">
        <v>44771.65347222222</v>
      </c>
      <c r="E228" s="36">
        <v>19.899999999999999</v>
      </c>
      <c r="F228" s="36" t="s">
        <v>21</v>
      </c>
      <c r="G228" s="36" t="s">
        <v>2180</v>
      </c>
      <c r="H228" s="41"/>
    </row>
    <row r="229" spans="1:8" x14ac:dyDescent="0.25">
      <c r="A229" s="4" t="s">
        <v>2348</v>
      </c>
      <c r="B229" s="4" t="s">
        <v>2346</v>
      </c>
      <c r="C229" s="5">
        <v>44771.65347222222</v>
      </c>
      <c r="D229" s="6">
        <v>44771.65347222222</v>
      </c>
      <c r="E229" s="4">
        <v>19.899999999999999</v>
      </c>
      <c r="F229" s="4" t="s">
        <v>21</v>
      </c>
      <c r="G229" s="4" t="s">
        <v>2180</v>
      </c>
      <c r="H229" s="9"/>
    </row>
    <row r="230" spans="1:8" x14ac:dyDescent="0.25">
      <c r="A230" s="36" t="s">
        <v>2175</v>
      </c>
      <c r="B230" s="36" t="s">
        <v>2176</v>
      </c>
      <c r="C230" s="37">
        <v>44694</v>
      </c>
      <c r="D230" s="38">
        <v>44694</v>
      </c>
      <c r="E230" s="36">
        <v>19.899999999999999</v>
      </c>
      <c r="F230" s="36" t="s">
        <v>21</v>
      </c>
      <c r="G230" s="36" t="s">
        <v>2177</v>
      </c>
      <c r="H230" s="41"/>
    </row>
    <row r="231" spans="1:8" x14ac:dyDescent="0.25">
      <c r="A231" s="4" t="s">
        <v>2179</v>
      </c>
      <c r="B231" s="4" t="s">
        <v>2176</v>
      </c>
      <c r="C231" s="5">
        <v>44694</v>
      </c>
      <c r="D231" s="6">
        <v>44694</v>
      </c>
      <c r="E231" s="4">
        <v>19.899999999999999</v>
      </c>
      <c r="F231" s="4" t="s">
        <v>21</v>
      </c>
      <c r="G231" s="4" t="s">
        <v>2180</v>
      </c>
      <c r="H231" s="9"/>
    </row>
    <row r="232" spans="1:8" x14ac:dyDescent="0.25">
      <c r="A232" s="36" t="s">
        <v>2358</v>
      </c>
      <c r="B232" s="36" t="s">
        <v>2359</v>
      </c>
      <c r="C232" s="37">
        <v>44774.586805555555</v>
      </c>
      <c r="D232" s="38">
        <v>44774.586805555555</v>
      </c>
      <c r="E232" s="36">
        <v>50</v>
      </c>
      <c r="F232" s="36" t="s">
        <v>21</v>
      </c>
      <c r="G232" s="36" t="s">
        <v>2206</v>
      </c>
      <c r="H232" s="41"/>
    </row>
    <row r="233" spans="1:8" x14ac:dyDescent="0.25">
      <c r="A233" s="4" t="s">
        <v>2361</v>
      </c>
      <c r="B233" s="4" t="s">
        <v>2359</v>
      </c>
      <c r="C233" s="5">
        <v>44774.586805555555</v>
      </c>
      <c r="D233" s="6">
        <v>44774.586805555555</v>
      </c>
      <c r="E233" s="4">
        <v>50</v>
      </c>
      <c r="F233" s="4" t="s">
        <v>21</v>
      </c>
      <c r="G233" s="4" t="s">
        <v>2209</v>
      </c>
      <c r="H233" s="9"/>
    </row>
    <row r="234" spans="1:8" x14ac:dyDescent="0.25">
      <c r="A234" s="36" t="s">
        <v>2181</v>
      </c>
      <c r="B234" s="36" t="s">
        <v>2182</v>
      </c>
      <c r="C234" s="37">
        <v>44701</v>
      </c>
      <c r="D234" s="38">
        <v>44701</v>
      </c>
      <c r="E234" s="36">
        <v>19.899999999999999</v>
      </c>
      <c r="F234" s="36" t="s">
        <v>21</v>
      </c>
      <c r="G234" s="36" t="s">
        <v>2183</v>
      </c>
      <c r="H234" s="41"/>
    </row>
    <row r="235" spans="1:8" x14ac:dyDescent="0.25">
      <c r="A235" s="4" t="s">
        <v>2185</v>
      </c>
      <c r="B235" s="4" t="s">
        <v>2182</v>
      </c>
      <c r="C235" s="5">
        <v>44701</v>
      </c>
      <c r="D235" s="6">
        <v>44701</v>
      </c>
      <c r="E235" s="4">
        <v>19.899999999999999</v>
      </c>
      <c r="F235" s="4" t="s">
        <v>21</v>
      </c>
      <c r="G235" s="4" t="s">
        <v>2186</v>
      </c>
      <c r="H235" s="9"/>
    </row>
    <row r="236" spans="1:8" x14ac:dyDescent="0.25">
      <c r="A236" s="36" t="s">
        <v>2278</v>
      </c>
      <c r="B236" s="36" t="s">
        <v>2279</v>
      </c>
      <c r="C236" s="37">
        <v>44757</v>
      </c>
      <c r="D236" s="38">
        <v>44757</v>
      </c>
      <c r="E236" s="36">
        <v>15</v>
      </c>
      <c r="F236" s="36" t="s">
        <v>21</v>
      </c>
      <c r="G236" s="36" t="s">
        <v>2280</v>
      </c>
      <c r="H236" s="41"/>
    </row>
    <row r="237" spans="1:8" x14ac:dyDescent="0.25">
      <c r="A237" s="4" t="s">
        <v>2282</v>
      </c>
      <c r="B237" s="4" t="s">
        <v>2279</v>
      </c>
      <c r="C237" s="5">
        <v>44757</v>
      </c>
      <c r="D237" s="6">
        <v>44757</v>
      </c>
      <c r="E237" s="4">
        <v>15</v>
      </c>
      <c r="F237" s="4" t="s">
        <v>21</v>
      </c>
      <c r="G237" s="4" t="s">
        <v>2280</v>
      </c>
      <c r="H237" s="9"/>
    </row>
    <row r="238" spans="1:8" x14ac:dyDescent="0.25">
      <c r="A238" s="36" t="s">
        <v>2238</v>
      </c>
      <c r="B238" s="36" t="s">
        <v>2239</v>
      </c>
      <c r="C238" s="37">
        <v>44757</v>
      </c>
      <c r="D238" s="38">
        <v>44757</v>
      </c>
      <c r="E238" s="36">
        <v>50</v>
      </c>
      <c r="F238" s="36" t="s">
        <v>21</v>
      </c>
      <c r="G238" s="36" t="s">
        <v>2236</v>
      </c>
      <c r="H238" s="41"/>
    </row>
    <row r="239" spans="1:8" x14ac:dyDescent="0.25">
      <c r="A239" s="4" t="s">
        <v>2204</v>
      </c>
      <c r="B239" s="4" t="s">
        <v>2205</v>
      </c>
      <c r="C239" s="5">
        <v>44743.691666666666</v>
      </c>
      <c r="D239" s="6">
        <v>44743.691666666666</v>
      </c>
      <c r="E239" s="4">
        <v>19.899999999999999</v>
      </c>
      <c r="F239" s="4" t="s">
        <v>21</v>
      </c>
      <c r="G239" s="4" t="s">
        <v>2206</v>
      </c>
      <c r="H239" s="9"/>
    </row>
    <row r="240" spans="1:8" x14ac:dyDescent="0.25">
      <c r="A240" s="36" t="s">
        <v>2208</v>
      </c>
      <c r="B240" s="36" t="s">
        <v>2205</v>
      </c>
      <c r="C240" s="37">
        <v>44743.691666666666</v>
      </c>
      <c r="D240" s="38">
        <v>44743.691666666666</v>
      </c>
      <c r="E240" s="36">
        <v>19.899999999999999</v>
      </c>
      <c r="F240" s="36" t="s">
        <v>21</v>
      </c>
      <c r="G240" s="36" t="s">
        <v>2209</v>
      </c>
      <c r="H240" s="41"/>
    </row>
    <row r="241" spans="1:8" x14ac:dyDescent="0.25">
      <c r="A241" s="4" t="s">
        <v>2200</v>
      </c>
      <c r="B241" s="4" t="s">
        <v>2201</v>
      </c>
      <c r="C241" s="5">
        <v>44732.686111111114</v>
      </c>
      <c r="D241" s="6">
        <v>44732.686111111114</v>
      </c>
      <c r="E241" s="4">
        <v>19.899999999999999</v>
      </c>
      <c r="F241" s="4" t="s">
        <v>21</v>
      </c>
      <c r="G241" s="4" t="s">
        <v>2202</v>
      </c>
      <c r="H241" s="9"/>
    </row>
    <row r="242" spans="1:8" x14ac:dyDescent="0.25">
      <c r="A242" s="36" t="s">
        <v>2443</v>
      </c>
      <c r="B242" s="36" t="s">
        <v>2444</v>
      </c>
      <c r="C242" s="37">
        <v>44797.729166666664</v>
      </c>
      <c r="D242" s="38">
        <v>44797.729166666664</v>
      </c>
      <c r="E242" s="36">
        <v>50</v>
      </c>
      <c r="F242" s="36" t="s">
        <v>21</v>
      </c>
      <c r="G242" s="36" t="s">
        <v>2445</v>
      </c>
      <c r="H242" s="41"/>
    </row>
    <row r="243" spans="1:8" x14ac:dyDescent="0.25">
      <c r="A243" s="4" t="s">
        <v>2447</v>
      </c>
      <c r="B243" s="4" t="s">
        <v>2444</v>
      </c>
      <c r="C243" s="5">
        <v>44797.729166666664</v>
      </c>
      <c r="D243" s="6">
        <v>44797.729166666664</v>
      </c>
      <c r="E243" s="4">
        <v>50</v>
      </c>
      <c r="F243" s="4" t="s">
        <v>21</v>
      </c>
      <c r="G243" s="4" t="s">
        <v>2448</v>
      </c>
      <c r="H243" s="9"/>
    </row>
    <row r="244" spans="1:8" x14ac:dyDescent="0.25">
      <c r="A244" s="36" t="s">
        <v>2381</v>
      </c>
      <c r="B244" s="36" t="s">
        <v>2382</v>
      </c>
      <c r="C244" s="37">
        <v>44778.595138888886</v>
      </c>
      <c r="D244" s="38">
        <v>44778.595138888886</v>
      </c>
      <c r="E244" s="36">
        <v>19.899999999999999</v>
      </c>
      <c r="F244" s="36" t="s">
        <v>21</v>
      </c>
      <c r="G244" s="36" t="s">
        <v>2206</v>
      </c>
      <c r="H244" s="41"/>
    </row>
    <row r="245" spans="1:8" x14ac:dyDescent="0.25">
      <c r="A245" s="4" t="s">
        <v>2384</v>
      </c>
      <c r="B245" s="4" t="s">
        <v>2382</v>
      </c>
      <c r="C245" s="5">
        <v>44778.595138888886</v>
      </c>
      <c r="D245" s="6">
        <v>44778.595138888886</v>
      </c>
      <c r="E245" s="4">
        <v>19.899999999999999</v>
      </c>
      <c r="F245" s="4" t="s">
        <v>21</v>
      </c>
      <c r="G245" s="4" t="s">
        <v>2385</v>
      </c>
      <c r="H245" s="9"/>
    </row>
    <row r="246" spans="1:8" x14ac:dyDescent="0.25">
      <c r="A246" s="36" t="s">
        <v>2274</v>
      </c>
      <c r="B246" s="36" t="s">
        <v>2275</v>
      </c>
      <c r="C246" s="37">
        <v>44757</v>
      </c>
      <c r="D246" s="38">
        <v>44757</v>
      </c>
      <c r="E246" s="36">
        <v>45</v>
      </c>
      <c r="F246" s="36" t="s">
        <v>21</v>
      </c>
      <c r="G246" s="36" t="s">
        <v>2209</v>
      </c>
      <c r="H246" s="41"/>
    </row>
    <row r="247" spans="1:8" x14ac:dyDescent="0.25">
      <c r="A247" s="4" t="s">
        <v>2277</v>
      </c>
      <c r="B247" s="4" t="s">
        <v>2275</v>
      </c>
      <c r="C247" s="5">
        <v>44757</v>
      </c>
      <c r="D247" s="6">
        <v>44757</v>
      </c>
      <c r="E247" s="4">
        <v>45</v>
      </c>
      <c r="F247" s="4" t="s">
        <v>21</v>
      </c>
      <c r="G247" s="4" t="s">
        <v>2232</v>
      </c>
      <c r="H247" s="9"/>
    </row>
    <row r="248" spans="1:8" x14ac:dyDescent="0.25">
      <c r="A248" s="36" t="s">
        <v>2502</v>
      </c>
      <c r="B248" s="36" t="s">
        <v>2503</v>
      </c>
      <c r="C248" s="37">
        <v>44704</v>
      </c>
      <c r="D248" s="38">
        <v>0.36805555555555558</v>
      </c>
      <c r="E248" s="36">
        <v>50</v>
      </c>
      <c r="F248" s="36" t="s">
        <v>21</v>
      </c>
      <c r="G248" s="36" t="s">
        <v>2504</v>
      </c>
      <c r="H248" s="41"/>
    </row>
    <row r="249" spans="1:8" x14ac:dyDescent="0.25">
      <c r="A249" s="4" t="s">
        <v>2506</v>
      </c>
      <c r="B249" s="4" t="s">
        <v>2503</v>
      </c>
      <c r="C249" s="5">
        <v>44704</v>
      </c>
      <c r="D249" s="6">
        <v>0.36805555555555558</v>
      </c>
      <c r="E249" s="4">
        <v>50</v>
      </c>
      <c r="F249" s="4" t="s">
        <v>21</v>
      </c>
      <c r="G249" s="4" t="s">
        <v>2497</v>
      </c>
      <c r="H249" s="9"/>
    </row>
    <row r="250" spans="1:8" x14ac:dyDescent="0.25">
      <c r="A250" s="36" t="s">
        <v>2582</v>
      </c>
      <c r="B250" s="36" t="s">
        <v>2583</v>
      </c>
      <c r="C250" s="37">
        <v>44782</v>
      </c>
      <c r="D250" s="38">
        <v>0.85625000000000007</v>
      </c>
      <c r="E250" s="36">
        <v>19.899999999999999</v>
      </c>
      <c r="F250" s="36" t="s">
        <v>21</v>
      </c>
      <c r="G250" s="36" t="s">
        <v>2497</v>
      </c>
      <c r="H250" s="41"/>
    </row>
    <row r="251" spans="1:8" x14ac:dyDescent="0.25">
      <c r="A251" s="4" t="s">
        <v>2585</v>
      </c>
      <c r="B251" s="4" t="s">
        <v>2583</v>
      </c>
      <c r="C251" s="5">
        <v>44782</v>
      </c>
      <c r="D251" s="6">
        <v>0.85625000000000007</v>
      </c>
      <c r="E251" s="4">
        <v>19.899999999999999</v>
      </c>
      <c r="F251" s="4" t="s">
        <v>21</v>
      </c>
      <c r="G251" s="4" t="s">
        <v>2566</v>
      </c>
      <c r="H251" s="9"/>
    </row>
    <row r="252" spans="1:8" x14ac:dyDescent="0.25">
      <c r="A252" s="36" t="s">
        <v>2558</v>
      </c>
      <c r="B252" s="36" t="s">
        <v>2559</v>
      </c>
      <c r="C252" s="37">
        <v>44781</v>
      </c>
      <c r="D252" s="38">
        <v>0.4604166666666667</v>
      </c>
      <c r="E252" s="36">
        <v>19.899999999999999</v>
      </c>
      <c r="F252" s="36" t="s">
        <v>21</v>
      </c>
      <c r="G252" s="36" t="s">
        <v>2560</v>
      </c>
      <c r="H252" s="41"/>
    </row>
    <row r="253" spans="1:8" x14ac:dyDescent="0.25">
      <c r="A253" s="4" t="s">
        <v>2562</v>
      </c>
      <c r="B253" s="4" t="s">
        <v>2559</v>
      </c>
      <c r="C253" s="5">
        <v>44781</v>
      </c>
      <c r="D253" s="6">
        <v>0.4604166666666667</v>
      </c>
      <c r="E253" s="4">
        <v>19.899999999999999</v>
      </c>
      <c r="F253" s="4" t="s">
        <v>21</v>
      </c>
      <c r="G253" s="4" t="s">
        <v>2563</v>
      </c>
      <c r="H253" s="9"/>
    </row>
    <row r="254" spans="1:8" x14ac:dyDescent="0.25">
      <c r="A254" s="36" t="s">
        <v>2623</v>
      </c>
      <c r="B254" s="36" t="s">
        <v>2624</v>
      </c>
      <c r="C254" s="37">
        <v>44781</v>
      </c>
      <c r="D254" s="38">
        <v>0.4694444444444445</v>
      </c>
      <c r="E254" s="36">
        <v>19.899999999999999</v>
      </c>
      <c r="F254" s="36" t="s">
        <v>21</v>
      </c>
      <c r="G254" s="36" t="s">
        <v>2563</v>
      </c>
      <c r="H254" s="41"/>
    </row>
    <row r="255" spans="1:8" x14ac:dyDescent="0.25">
      <c r="A255" s="4" t="s">
        <v>2626</v>
      </c>
      <c r="B255" s="4" t="s">
        <v>2624</v>
      </c>
      <c r="C255" s="5">
        <v>44781</v>
      </c>
      <c r="D255" s="6">
        <v>0.4694444444444445</v>
      </c>
      <c r="E255" s="4">
        <v>19.899999999999999</v>
      </c>
      <c r="F255" s="4" t="s">
        <v>21</v>
      </c>
      <c r="G255" s="4" t="s">
        <v>2560</v>
      </c>
      <c r="H255" s="9"/>
    </row>
    <row r="256" spans="1:8" x14ac:dyDescent="0.25">
      <c r="A256" s="36" t="s">
        <v>2573</v>
      </c>
      <c r="B256" s="36" t="s">
        <v>2574</v>
      </c>
      <c r="C256" s="37">
        <v>44781</v>
      </c>
      <c r="D256" s="38">
        <v>0.47986111111111113</v>
      </c>
      <c r="E256" s="36">
        <v>19.899999999999999</v>
      </c>
      <c r="F256" s="36" t="s">
        <v>21</v>
      </c>
      <c r="G256" s="36" t="s">
        <v>2497</v>
      </c>
      <c r="H256" s="41"/>
    </row>
    <row r="257" spans="1:8" x14ac:dyDescent="0.25">
      <c r="A257" s="4" t="s">
        <v>2576</v>
      </c>
      <c r="B257" s="4" t="s">
        <v>2574</v>
      </c>
      <c r="C257" s="5">
        <v>44781</v>
      </c>
      <c r="D257" s="6">
        <v>0.47986111111111113</v>
      </c>
      <c r="E257" s="4">
        <v>19.899999999999999</v>
      </c>
      <c r="F257" s="4" t="s">
        <v>21</v>
      </c>
      <c r="G257" s="4" t="s">
        <v>2566</v>
      </c>
      <c r="H257" s="9"/>
    </row>
    <row r="258" spans="1:8" x14ac:dyDescent="0.25">
      <c r="A258" s="36" t="s">
        <v>2569</v>
      </c>
      <c r="B258" s="36" t="s">
        <v>2570</v>
      </c>
      <c r="C258" s="37">
        <v>44781</v>
      </c>
      <c r="D258" s="38">
        <v>0.47152777777777777</v>
      </c>
      <c r="E258" s="36">
        <v>19.899999999999999</v>
      </c>
      <c r="F258" s="36" t="s">
        <v>21</v>
      </c>
      <c r="G258" s="36" t="s">
        <v>2497</v>
      </c>
      <c r="H258" s="41"/>
    </row>
    <row r="259" spans="1:8" x14ac:dyDescent="0.25">
      <c r="A259" s="4" t="s">
        <v>2572</v>
      </c>
      <c r="B259" s="4" t="s">
        <v>2570</v>
      </c>
      <c r="C259" s="5">
        <v>44781</v>
      </c>
      <c r="D259" s="6">
        <v>0.47152777777777777</v>
      </c>
      <c r="E259" s="4">
        <v>19.899999999999999</v>
      </c>
      <c r="F259" s="4" t="s">
        <v>21</v>
      </c>
      <c r="G259" s="4" t="s">
        <v>2566</v>
      </c>
      <c r="H259" s="9"/>
    </row>
    <row r="260" spans="1:8" x14ac:dyDescent="0.25">
      <c r="A260" s="36" t="s">
        <v>2564</v>
      </c>
      <c r="B260" s="36" t="s">
        <v>2565</v>
      </c>
      <c r="C260" s="37">
        <v>44781</v>
      </c>
      <c r="D260" s="38">
        <v>0.47083333333333338</v>
      </c>
      <c r="E260" s="36">
        <v>19.899999999999999</v>
      </c>
      <c r="F260" s="36" t="s">
        <v>21</v>
      </c>
      <c r="G260" s="36" t="s">
        <v>2566</v>
      </c>
      <c r="H260" s="41"/>
    </row>
    <row r="261" spans="1:8" x14ac:dyDescent="0.25">
      <c r="A261" s="4" t="s">
        <v>2568</v>
      </c>
      <c r="B261" s="4" t="s">
        <v>2565</v>
      </c>
      <c r="C261" s="5">
        <v>44781</v>
      </c>
      <c r="D261" s="6">
        <v>0.47083333333333338</v>
      </c>
      <c r="E261" s="4">
        <v>19.899999999999999</v>
      </c>
      <c r="F261" s="4" t="s">
        <v>21</v>
      </c>
      <c r="G261" s="4" t="s">
        <v>2497</v>
      </c>
      <c r="H261" s="9"/>
    </row>
    <row r="262" spans="1:8" x14ac:dyDescent="0.25">
      <c r="A262" s="36" t="s">
        <v>2509</v>
      </c>
      <c r="B262" s="36" t="s">
        <v>2510</v>
      </c>
      <c r="C262" s="37">
        <v>44748</v>
      </c>
      <c r="D262" s="38">
        <v>0.72638888888888886</v>
      </c>
      <c r="E262" s="36">
        <v>79.599999999999994</v>
      </c>
      <c r="F262" s="36" t="s">
        <v>21</v>
      </c>
      <c r="G262" s="36" t="s">
        <v>2511</v>
      </c>
      <c r="H262" s="41"/>
    </row>
    <row r="263" spans="1:8" x14ac:dyDescent="0.25">
      <c r="A263" s="4" t="s">
        <v>2513</v>
      </c>
      <c r="B263" s="4" t="s">
        <v>2510</v>
      </c>
      <c r="C263" s="5">
        <v>44748</v>
      </c>
      <c r="D263" s="6">
        <v>0.72638888888888886</v>
      </c>
      <c r="E263" s="4">
        <v>79.599999999999994</v>
      </c>
      <c r="F263" s="4" t="s">
        <v>21</v>
      </c>
      <c r="G263" s="4" t="s">
        <v>2514</v>
      </c>
      <c r="H263" s="9"/>
    </row>
    <row r="264" spans="1:8" x14ac:dyDescent="0.25">
      <c r="A264" s="36" t="s">
        <v>2528</v>
      </c>
      <c r="B264" s="36" t="s">
        <v>2529</v>
      </c>
      <c r="C264" s="37">
        <v>44759</v>
      </c>
      <c r="D264" s="38">
        <v>1.5972222222222224E-2</v>
      </c>
      <c r="E264" s="36">
        <v>60</v>
      </c>
      <c r="F264" s="36" t="s">
        <v>21</v>
      </c>
      <c r="G264" s="36" t="s">
        <v>2497</v>
      </c>
      <c r="H264" s="41"/>
    </row>
    <row r="265" spans="1:8" x14ac:dyDescent="0.25">
      <c r="A265" s="4" t="s">
        <v>2531</v>
      </c>
      <c r="B265" s="4" t="s">
        <v>2529</v>
      </c>
      <c r="C265" s="5">
        <v>44759</v>
      </c>
      <c r="D265" s="6">
        <v>1.5972222222222224E-2</v>
      </c>
      <c r="E265" s="4">
        <v>60</v>
      </c>
      <c r="F265" s="4" t="s">
        <v>21</v>
      </c>
      <c r="G265" s="4" t="s">
        <v>2532</v>
      </c>
      <c r="H265" s="9"/>
    </row>
    <row r="266" spans="1:8" x14ac:dyDescent="0.25">
      <c r="A266" s="36" t="s">
        <v>2498</v>
      </c>
      <c r="B266" s="36" t="s">
        <v>2499</v>
      </c>
      <c r="C266" s="37">
        <v>44704</v>
      </c>
      <c r="D266" s="38">
        <v>44704</v>
      </c>
      <c r="E266" s="36">
        <v>40</v>
      </c>
      <c r="F266" s="36" t="s">
        <v>21</v>
      </c>
      <c r="G266" s="36" t="s">
        <v>2500</v>
      </c>
      <c r="H266" s="41"/>
    </row>
    <row r="267" spans="1:8" x14ac:dyDescent="0.25">
      <c r="A267" s="4" t="s">
        <v>2507</v>
      </c>
      <c r="B267" s="4" t="s">
        <v>2499</v>
      </c>
      <c r="C267" s="5">
        <v>44704</v>
      </c>
      <c r="D267" s="6">
        <v>44704</v>
      </c>
      <c r="E267" s="4">
        <v>40</v>
      </c>
      <c r="F267" s="4" t="s">
        <v>21</v>
      </c>
      <c r="G267" s="4" t="s">
        <v>2508</v>
      </c>
      <c r="H267" s="9"/>
    </row>
    <row r="268" spans="1:8" x14ac:dyDescent="0.25">
      <c r="A268" s="36" t="s">
        <v>2533</v>
      </c>
      <c r="B268" s="36" t="s">
        <v>2534</v>
      </c>
      <c r="C268" s="37">
        <v>44759</v>
      </c>
      <c r="D268" s="38">
        <v>0.88611111111111107</v>
      </c>
      <c r="E268" s="36">
        <v>99.5</v>
      </c>
      <c r="F268" s="36" t="s">
        <v>21</v>
      </c>
      <c r="G268" s="36" t="s">
        <v>2535</v>
      </c>
      <c r="H268" s="41"/>
    </row>
    <row r="269" spans="1:8" x14ac:dyDescent="0.25">
      <c r="A269" s="4" t="s">
        <v>2537</v>
      </c>
      <c r="B269" s="4" t="s">
        <v>2534</v>
      </c>
      <c r="C269" s="5">
        <v>44759</v>
      </c>
      <c r="D269" s="6">
        <v>0.88611111111111107</v>
      </c>
      <c r="E269" s="4">
        <v>99.5</v>
      </c>
      <c r="F269" s="4" t="s">
        <v>21</v>
      </c>
      <c r="G269" s="4" t="s">
        <v>2538</v>
      </c>
      <c r="H269" s="9"/>
    </row>
    <row r="270" spans="1:8" x14ac:dyDescent="0.25">
      <c r="A270" s="36" t="s">
        <v>2492</v>
      </c>
      <c r="B270" s="36" t="s">
        <v>2493</v>
      </c>
      <c r="C270" s="37">
        <v>44645</v>
      </c>
      <c r="D270" s="38">
        <v>0.95486111111111116</v>
      </c>
      <c r="E270" s="36">
        <v>40</v>
      </c>
      <c r="F270" s="36" t="s">
        <v>21</v>
      </c>
      <c r="G270" s="36" t="s">
        <v>2494</v>
      </c>
      <c r="H270" s="41"/>
    </row>
    <row r="271" spans="1:8" x14ac:dyDescent="0.25">
      <c r="A271" s="4" t="s">
        <v>2496</v>
      </c>
      <c r="B271" s="4" t="s">
        <v>2493</v>
      </c>
      <c r="C271" s="5">
        <v>44645</v>
      </c>
      <c r="D271" s="6">
        <v>0.95486111111111116</v>
      </c>
      <c r="E271" s="4">
        <v>40</v>
      </c>
      <c r="F271" s="4" t="s">
        <v>21</v>
      </c>
      <c r="G271" s="4" t="s">
        <v>2497</v>
      </c>
      <c r="H271" s="9"/>
    </row>
    <row r="272" spans="1:8" x14ac:dyDescent="0.25">
      <c r="A272" s="36" t="s">
        <v>2627</v>
      </c>
      <c r="B272" s="39" t="s">
        <v>2628</v>
      </c>
      <c r="C272" s="37">
        <v>44754.663194444445</v>
      </c>
      <c r="D272" s="38">
        <v>44754.663194444445</v>
      </c>
      <c r="E272" s="36">
        <v>70</v>
      </c>
      <c r="F272" s="36" t="s">
        <v>21</v>
      </c>
      <c r="G272" s="36" t="s">
        <v>2629</v>
      </c>
      <c r="H272" s="41"/>
    </row>
    <row r="273" spans="1:8" x14ac:dyDescent="0.25">
      <c r="A273" s="4" t="s">
        <v>2651</v>
      </c>
      <c r="B273" s="7" t="s">
        <v>2652</v>
      </c>
      <c r="C273" s="5">
        <v>44757.498611111114</v>
      </c>
      <c r="D273" s="6">
        <v>44757.498611111114</v>
      </c>
      <c r="E273" s="4">
        <v>19.899999999999999</v>
      </c>
      <c r="F273" s="4" t="s">
        <v>21</v>
      </c>
      <c r="G273" s="4" t="s">
        <v>2653</v>
      </c>
      <c r="H273" s="9"/>
    </row>
    <row r="274" spans="1:8" x14ac:dyDescent="0.25">
      <c r="A274" s="36" t="s">
        <v>2688</v>
      </c>
      <c r="B274" s="39" t="s">
        <v>2689</v>
      </c>
      <c r="C274" s="37">
        <v>44733.430555555555</v>
      </c>
      <c r="D274" s="38">
        <v>44733.430555555555</v>
      </c>
      <c r="E274" s="36">
        <v>15</v>
      </c>
      <c r="F274" s="36" t="s">
        <v>21</v>
      </c>
      <c r="G274" s="36" t="s">
        <v>2690</v>
      </c>
      <c r="H274" s="41"/>
    </row>
    <row r="275" spans="1:8" x14ac:dyDescent="0.25">
      <c r="A275" s="4" t="s">
        <v>2692</v>
      </c>
      <c r="B275" s="7" t="s">
        <v>2689</v>
      </c>
      <c r="C275" s="5">
        <v>44733.430555555555</v>
      </c>
      <c r="D275" s="6">
        <v>44733.430555555555</v>
      </c>
      <c r="E275" s="4">
        <v>15</v>
      </c>
      <c r="F275" s="4" t="s">
        <v>21</v>
      </c>
      <c r="G275" s="4" t="s">
        <v>2693</v>
      </c>
      <c r="H275" s="9"/>
    </row>
    <row r="276" spans="1:8" x14ac:dyDescent="0.25">
      <c r="A276" s="36" t="s">
        <v>2645</v>
      </c>
      <c r="B276" s="39" t="s">
        <v>2646</v>
      </c>
      <c r="C276" s="37">
        <v>44757.455555555556</v>
      </c>
      <c r="D276" s="38">
        <v>44757.455555555556</v>
      </c>
      <c r="E276" s="36">
        <v>100</v>
      </c>
      <c r="F276" s="36" t="s">
        <v>21</v>
      </c>
      <c r="G276" s="36" t="s">
        <v>2647</v>
      </c>
      <c r="H276" s="41"/>
    </row>
    <row r="277" spans="1:8" x14ac:dyDescent="0.25">
      <c r="A277" s="4" t="s">
        <v>2649</v>
      </c>
      <c r="B277" s="7" t="s">
        <v>2646</v>
      </c>
      <c r="C277" s="5">
        <v>44757.455555555556</v>
      </c>
      <c r="D277" s="6">
        <v>44757.455555555556</v>
      </c>
      <c r="E277" s="4">
        <v>100</v>
      </c>
      <c r="F277" s="4" t="s">
        <v>21</v>
      </c>
      <c r="G277" s="4" t="s">
        <v>2650</v>
      </c>
      <c r="H277" s="9"/>
    </row>
    <row r="278" spans="1:8" x14ac:dyDescent="0.25">
      <c r="A278" s="36" t="s">
        <v>2632</v>
      </c>
      <c r="B278" s="39" t="s">
        <v>2633</v>
      </c>
      <c r="C278" s="37">
        <v>44755.675000000003</v>
      </c>
      <c r="D278" s="38">
        <v>44755.675000000003</v>
      </c>
      <c r="E278" s="36">
        <v>199</v>
      </c>
      <c r="F278" s="36" t="s">
        <v>21</v>
      </c>
      <c r="G278" s="36" t="s">
        <v>2634</v>
      </c>
      <c r="H278" s="41"/>
    </row>
    <row r="279" spans="1:8" x14ac:dyDescent="0.25">
      <c r="A279" s="4" t="s">
        <v>2637</v>
      </c>
      <c r="B279" s="7" t="s">
        <v>2633</v>
      </c>
      <c r="C279" s="5">
        <v>44755.675000000003</v>
      </c>
      <c r="D279" s="6">
        <v>44755.675000000003</v>
      </c>
      <c r="E279" s="4">
        <v>199</v>
      </c>
      <c r="F279" s="4" t="s">
        <v>21</v>
      </c>
      <c r="G279" s="4" t="s">
        <v>2638</v>
      </c>
      <c r="H279" s="9"/>
    </row>
    <row r="280" spans="1:8" x14ac:dyDescent="0.25">
      <c r="A280" s="36" t="s">
        <v>2713</v>
      </c>
      <c r="B280" s="39" t="s">
        <v>2714</v>
      </c>
      <c r="C280" s="37">
        <v>44795.603472222225</v>
      </c>
      <c r="D280" s="38">
        <v>44795.603472222225</v>
      </c>
      <c r="E280" s="36">
        <v>19.899999999999999</v>
      </c>
      <c r="F280" s="36" t="s">
        <v>21</v>
      </c>
      <c r="G280" s="36" t="s">
        <v>2715</v>
      </c>
      <c r="H280" s="41"/>
    </row>
    <row r="281" spans="1:8" x14ac:dyDescent="0.25">
      <c r="A281" s="4" t="s">
        <v>2683</v>
      </c>
      <c r="B281" s="7" t="s">
        <v>2684</v>
      </c>
      <c r="C281" s="5">
        <v>44769.674305555556</v>
      </c>
      <c r="D281" s="6">
        <v>44769.674305555556</v>
      </c>
      <c r="E281" s="4">
        <v>40</v>
      </c>
      <c r="F281" s="4" t="s">
        <v>21</v>
      </c>
      <c r="G281" s="4" t="s">
        <v>2669</v>
      </c>
      <c r="H281" s="9"/>
    </row>
    <row r="282" spans="1:8" x14ac:dyDescent="0.25">
      <c r="A282" s="36" t="s">
        <v>2686</v>
      </c>
      <c r="B282" s="39" t="s">
        <v>2684</v>
      </c>
      <c r="C282" s="37">
        <v>44769.674305555556</v>
      </c>
      <c r="D282" s="38">
        <v>44769.674305555556</v>
      </c>
      <c r="E282" s="36">
        <v>40</v>
      </c>
      <c r="F282" s="36" t="s">
        <v>21</v>
      </c>
      <c r="G282" s="36" t="s">
        <v>2687</v>
      </c>
      <c r="H282" s="41"/>
    </row>
    <row r="283" spans="1:8" x14ac:dyDescent="0.25">
      <c r="A283" s="4" t="s">
        <v>2723</v>
      </c>
      <c r="B283" s="7" t="s">
        <v>2724</v>
      </c>
      <c r="C283" s="5">
        <v>44796.769444444442</v>
      </c>
      <c r="D283" s="6">
        <v>44796.769444444442</v>
      </c>
      <c r="E283" s="4">
        <v>19.899999999999999</v>
      </c>
      <c r="F283" s="4" t="s">
        <v>21</v>
      </c>
      <c r="G283" s="4" t="s">
        <v>2725</v>
      </c>
      <c r="H283" s="9"/>
    </row>
    <row r="284" spans="1:8" x14ac:dyDescent="0.25">
      <c r="A284" s="36" t="s">
        <v>2728</v>
      </c>
      <c r="B284" s="39" t="s">
        <v>2724</v>
      </c>
      <c r="C284" s="37">
        <v>44796.769444444442</v>
      </c>
      <c r="D284" s="38">
        <v>44796.769444444442</v>
      </c>
      <c r="E284" s="36">
        <v>19.899999999999999</v>
      </c>
      <c r="F284" s="36" t="s">
        <v>21</v>
      </c>
      <c r="G284" s="36" t="s">
        <v>2675</v>
      </c>
      <c r="H284" s="41"/>
    </row>
    <row r="285" spans="1:8" x14ac:dyDescent="0.25">
      <c r="A285" s="4" t="s">
        <v>2729</v>
      </c>
      <c r="B285" s="7" t="s">
        <v>2730</v>
      </c>
      <c r="C285" s="5">
        <v>44796.263194444444</v>
      </c>
      <c r="D285" s="6">
        <v>44796.263194444444</v>
      </c>
      <c r="E285" s="4">
        <v>19.899999999999999</v>
      </c>
      <c r="F285" s="4" t="s">
        <v>21</v>
      </c>
      <c r="G285" s="4" t="s">
        <v>2731</v>
      </c>
      <c r="H285" s="9"/>
    </row>
    <row r="286" spans="1:8" x14ac:dyDescent="0.25">
      <c r="A286" s="36" t="s">
        <v>2733</v>
      </c>
      <c r="B286" s="39" t="s">
        <v>2730</v>
      </c>
      <c r="C286" s="37">
        <v>44796.263194444444</v>
      </c>
      <c r="D286" s="38">
        <v>44796.263194444444</v>
      </c>
      <c r="E286" s="36">
        <v>19.899999999999999</v>
      </c>
      <c r="F286" s="36" t="s">
        <v>21</v>
      </c>
      <c r="G286" s="36" t="s">
        <v>2675</v>
      </c>
      <c r="H286" s="41"/>
    </row>
    <row r="287" spans="1:8" x14ac:dyDescent="0.25">
      <c r="A287" s="4" t="s">
        <v>2750</v>
      </c>
      <c r="B287" s="7" t="s">
        <v>2751</v>
      </c>
      <c r="C287" s="5">
        <v>44806.594444444447</v>
      </c>
      <c r="D287" s="6">
        <v>44806.594444444447</v>
      </c>
      <c r="E287" s="4">
        <v>19.899999999999999</v>
      </c>
      <c r="F287" s="4" t="s">
        <v>21</v>
      </c>
      <c r="G287" s="4" t="s">
        <v>2752</v>
      </c>
      <c r="H287" s="9"/>
    </row>
    <row r="288" spans="1:8" x14ac:dyDescent="0.25">
      <c r="A288" s="42" t="s">
        <v>2754</v>
      </c>
      <c r="B288" s="45" t="s">
        <v>2751</v>
      </c>
      <c r="C288" s="43">
        <v>44806.594444444447</v>
      </c>
      <c r="D288" s="44">
        <v>44806.594444444447</v>
      </c>
      <c r="E288" s="42">
        <v>19.899999999999999</v>
      </c>
      <c r="F288" s="42" t="s">
        <v>21</v>
      </c>
      <c r="G288" s="42" t="s">
        <v>2749</v>
      </c>
      <c r="H288" s="41"/>
    </row>
    <row r="289" spans="1:8" x14ac:dyDescent="0.25">
      <c r="A289" s="4" t="s">
        <v>2793</v>
      </c>
      <c r="B289" s="4" t="s">
        <v>2794</v>
      </c>
      <c r="C289" s="5">
        <v>44775</v>
      </c>
      <c r="D289" s="6">
        <v>0.61249999999999993</v>
      </c>
      <c r="E289" s="4">
        <v>19.899999999999999</v>
      </c>
      <c r="F289" s="4" t="s">
        <v>21</v>
      </c>
      <c r="G289" s="4" t="s">
        <v>2795</v>
      </c>
      <c r="H289" s="9"/>
    </row>
    <row r="290" spans="1:8" x14ac:dyDescent="0.25">
      <c r="A290" s="36" t="s">
        <v>2836</v>
      </c>
      <c r="B290" s="36" t="s">
        <v>2794</v>
      </c>
      <c r="C290" s="37">
        <v>44775</v>
      </c>
      <c r="D290" s="38">
        <v>0.61249999999999993</v>
      </c>
      <c r="E290" s="36">
        <v>19.899999999999999</v>
      </c>
      <c r="F290" s="36" t="s">
        <v>21</v>
      </c>
      <c r="G290" s="36" t="s">
        <v>2837</v>
      </c>
      <c r="H290" s="41"/>
    </row>
    <row r="291" spans="1:8" x14ac:dyDescent="0.25">
      <c r="A291" s="4" t="s">
        <v>2815</v>
      </c>
      <c r="B291" s="4" t="s">
        <v>2816</v>
      </c>
      <c r="C291" s="5">
        <v>44743</v>
      </c>
      <c r="D291" s="6">
        <v>0.18062500000000001</v>
      </c>
      <c r="E291" s="4">
        <v>43</v>
      </c>
      <c r="F291" s="4" t="s">
        <v>21</v>
      </c>
      <c r="G291" s="4" t="s">
        <v>2817</v>
      </c>
      <c r="H291" s="9"/>
    </row>
    <row r="292" spans="1:8" x14ac:dyDescent="0.25">
      <c r="A292" s="36" t="s">
        <v>2789</v>
      </c>
      <c r="B292" s="36" t="s">
        <v>2790</v>
      </c>
      <c r="C292" s="37">
        <v>44791</v>
      </c>
      <c r="D292" s="38">
        <v>0.90833333333333333</v>
      </c>
      <c r="E292" s="36">
        <v>19.899999999999999</v>
      </c>
      <c r="F292" s="36" t="s">
        <v>21</v>
      </c>
      <c r="G292" s="36" t="s">
        <v>2791</v>
      </c>
      <c r="H292" s="41"/>
    </row>
    <row r="293" spans="1:8" x14ac:dyDescent="0.25">
      <c r="A293" s="4" t="s">
        <v>2834</v>
      </c>
      <c r="B293" s="4" t="s">
        <v>2790</v>
      </c>
      <c r="C293" s="5">
        <v>44791</v>
      </c>
      <c r="D293" s="6">
        <v>0.90833333333333333</v>
      </c>
      <c r="E293" s="4">
        <v>19.899999999999999</v>
      </c>
      <c r="F293" s="4" t="s">
        <v>21</v>
      </c>
      <c r="G293" s="4" t="s">
        <v>2835</v>
      </c>
      <c r="H293" s="9"/>
    </row>
    <row r="294" spans="1:8" x14ac:dyDescent="0.25">
      <c r="A294" s="36" t="s">
        <v>2764</v>
      </c>
      <c r="B294" s="36" t="s">
        <v>2765</v>
      </c>
      <c r="C294" s="37">
        <v>44756</v>
      </c>
      <c r="D294" s="38">
        <v>0.47083333333333338</v>
      </c>
      <c r="E294" s="36">
        <v>278.60000000000002</v>
      </c>
      <c r="F294" s="36" t="s">
        <v>21</v>
      </c>
      <c r="G294" s="36" t="s">
        <v>2766</v>
      </c>
      <c r="H294" s="41"/>
    </row>
    <row r="295" spans="1:8" x14ac:dyDescent="0.25">
      <c r="A295" s="4" t="s">
        <v>2821</v>
      </c>
      <c r="B295" s="4" t="s">
        <v>2765</v>
      </c>
      <c r="C295" s="5">
        <v>44756</v>
      </c>
      <c r="D295" s="6">
        <v>0.47083333333333338</v>
      </c>
      <c r="E295" s="4">
        <v>278.60000000000002</v>
      </c>
      <c r="F295" s="4" t="s">
        <v>21</v>
      </c>
      <c r="G295" s="4" t="s">
        <v>2757</v>
      </c>
      <c r="H295" s="9"/>
    </row>
    <row r="296" spans="1:8" x14ac:dyDescent="0.25">
      <c r="A296" s="36" t="s">
        <v>2755</v>
      </c>
      <c r="B296" s="36" t="s">
        <v>2756</v>
      </c>
      <c r="C296" s="37">
        <v>44692</v>
      </c>
      <c r="D296" s="38">
        <v>0.35347222222222219</v>
      </c>
      <c r="E296" s="36">
        <v>100</v>
      </c>
      <c r="F296" s="36" t="s">
        <v>21</v>
      </c>
      <c r="G296" s="36" t="s">
        <v>2757</v>
      </c>
      <c r="H296" s="41"/>
    </row>
    <row r="297" spans="1:8" x14ac:dyDescent="0.25">
      <c r="A297" s="4" t="s">
        <v>2819</v>
      </c>
      <c r="B297" s="4" t="s">
        <v>2756</v>
      </c>
      <c r="C297" s="5">
        <v>44692</v>
      </c>
      <c r="D297" s="6">
        <v>0.35347222222222219</v>
      </c>
      <c r="E297" s="4">
        <v>100</v>
      </c>
      <c r="F297" s="4" t="s">
        <v>21</v>
      </c>
      <c r="G297" s="4" t="s">
        <v>2766</v>
      </c>
      <c r="H297" s="9"/>
    </row>
    <row r="298" spans="1:8" x14ac:dyDescent="0.25">
      <c r="A298" s="36" t="s">
        <v>2808</v>
      </c>
      <c r="B298" s="36" t="s">
        <v>2809</v>
      </c>
      <c r="C298" s="37">
        <v>44757</v>
      </c>
      <c r="D298" s="38">
        <v>0.52650462962962963</v>
      </c>
      <c r="E298" s="36">
        <v>19.899999999999999</v>
      </c>
      <c r="F298" s="36" t="s">
        <v>21</v>
      </c>
      <c r="G298" s="36" t="s">
        <v>2791</v>
      </c>
      <c r="H298" s="41"/>
    </row>
    <row r="299" spans="1:8" x14ac:dyDescent="0.25">
      <c r="A299" s="4" t="s">
        <v>2842</v>
      </c>
      <c r="B299" s="4" t="s">
        <v>2809</v>
      </c>
      <c r="C299" s="5">
        <v>44757</v>
      </c>
      <c r="D299" s="6">
        <v>0.52650462962962963</v>
      </c>
      <c r="E299" s="4">
        <v>19.899999999999999</v>
      </c>
      <c r="F299" s="4" t="s">
        <v>21</v>
      </c>
      <c r="G299" s="4" t="s">
        <v>2843</v>
      </c>
      <c r="H299" s="9"/>
    </row>
    <row r="300" spans="1:8" x14ac:dyDescent="0.25">
      <c r="A300" s="36" t="s">
        <v>2778</v>
      </c>
      <c r="B300" s="36" t="s">
        <v>2779</v>
      </c>
      <c r="C300" s="37">
        <v>44775</v>
      </c>
      <c r="D300" s="38">
        <v>0.42222222222222222</v>
      </c>
      <c r="E300" s="36">
        <v>15</v>
      </c>
      <c r="F300" s="36" t="s">
        <v>21</v>
      </c>
      <c r="G300" s="36" t="s">
        <v>2780</v>
      </c>
      <c r="H300" s="41"/>
    </row>
    <row r="301" spans="1:8" x14ac:dyDescent="0.25">
      <c r="A301" s="49" t="s">
        <v>2829</v>
      </c>
      <c r="B301" s="49" t="s">
        <v>2779</v>
      </c>
      <c r="C301" s="50">
        <v>44775</v>
      </c>
      <c r="D301" s="51">
        <v>0.42222222222222222</v>
      </c>
      <c r="E301" s="49">
        <v>15</v>
      </c>
      <c r="F301" s="49" t="s">
        <v>21</v>
      </c>
      <c r="G301" s="49" t="s">
        <v>2830</v>
      </c>
      <c r="H301" s="9"/>
    </row>
    <row r="302" spans="1:8" x14ac:dyDescent="0.25">
      <c r="A302" s="36" t="s">
        <v>2921</v>
      </c>
      <c r="B302" s="36" t="s">
        <v>2922</v>
      </c>
      <c r="C302" s="37">
        <v>44789</v>
      </c>
      <c r="D302" s="38">
        <v>0.59305555555555556</v>
      </c>
      <c r="E302" s="36">
        <v>19.899999999999999</v>
      </c>
      <c r="F302" s="36" t="s">
        <v>21</v>
      </c>
      <c r="G302" s="36" t="s">
        <v>2923</v>
      </c>
      <c r="H302" s="41"/>
    </row>
    <row r="303" spans="1:8" x14ac:dyDescent="0.25">
      <c r="A303" s="4" t="s">
        <v>2908</v>
      </c>
      <c r="B303" s="4" t="s">
        <v>2909</v>
      </c>
      <c r="C303" s="5">
        <v>44760</v>
      </c>
      <c r="D303" s="6">
        <v>0.46458333333333335</v>
      </c>
      <c r="E303" s="4">
        <v>19.899999999999999</v>
      </c>
      <c r="F303" s="4" t="s">
        <v>21</v>
      </c>
      <c r="G303" s="4" t="s">
        <v>2910</v>
      </c>
      <c r="H303" s="9"/>
    </row>
    <row r="304" spans="1:8" x14ac:dyDescent="0.25">
      <c r="A304" s="36" t="s">
        <v>2912</v>
      </c>
      <c r="B304" s="36" t="s">
        <v>2913</v>
      </c>
      <c r="C304" s="37">
        <v>44760</v>
      </c>
      <c r="D304" s="38">
        <v>0.77708333333333324</v>
      </c>
      <c r="E304" s="36">
        <v>19.899999999999999</v>
      </c>
      <c r="F304" s="36" t="s">
        <v>21</v>
      </c>
      <c r="G304" s="36" t="s">
        <v>2914</v>
      </c>
      <c r="H304" s="41"/>
    </row>
    <row r="305" spans="1:8" x14ac:dyDescent="0.25">
      <c r="A305" s="4" t="s">
        <v>2892</v>
      </c>
      <c r="B305" s="4" t="s">
        <v>2893</v>
      </c>
      <c r="C305" s="5">
        <v>44758</v>
      </c>
      <c r="D305" s="6">
        <v>0.43055555555555558</v>
      </c>
      <c r="E305" s="4">
        <v>90</v>
      </c>
      <c r="F305" s="4" t="s">
        <v>21</v>
      </c>
      <c r="G305" s="4" t="s">
        <v>2894</v>
      </c>
      <c r="H305" s="9"/>
    </row>
    <row r="306" spans="1:8" x14ac:dyDescent="0.25">
      <c r="A306" s="36" t="s">
        <v>2895</v>
      </c>
      <c r="B306" s="36" t="s">
        <v>2893</v>
      </c>
      <c r="C306" s="37">
        <v>44758</v>
      </c>
      <c r="D306" s="38">
        <v>0.43055555555555558</v>
      </c>
      <c r="E306" s="36">
        <v>90</v>
      </c>
      <c r="F306" s="36" t="s">
        <v>21</v>
      </c>
      <c r="G306" s="36" t="s">
        <v>2896</v>
      </c>
      <c r="H306" s="41"/>
    </row>
    <row r="307" spans="1:8" x14ac:dyDescent="0.25">
      <c r="A307" s="4" t="s">
        <v>2949</v>
      </c>
      <c r="B307" s="4" t="s">
        <v>2950</v>
      </c>
      <c r="C307" s="5">
        <v>44804</v>
      </c>
      <c r="D307" s="6">
        <v>0.46527777777777773</v>
      </c>
      <c r="E307" s="4">
        <v>300</v>
      </c>
      <c r="F307" s="4" t="s">
        <v>21</v>
      </c>
      <c r="G307" s="4" t="s">
        <v>2874</v>
      </c>
      <c r="H307" s="9"/>
    </row>
    <row r="308" spans="1:8" x14ac:dyDescent="0.25">
      <c r="A308" s="36" t="s">
        <v>2951</v>
      </c>
      <c r="B308" s="36" t="s">
        <v>2950</v>
      </c>
      <c r="C308" s="37">
        <v>44804</v>
      </c>
      <c r="D308" s="38">
        <v>0.46527777777777773</v>
      </c>
      <c r="E308" s="36">
        <v>300</v>
      </c>
      <c r="F308" s="36" t="s">
        <v>21</v>
      </c>
      <c r="G308" s="36" t="s">
        <v>2952</v>
      </c>
      <c r="H308" s="41"/>
    </row>
    <row r="309" spans="1:8" x14ac:dyDescent="0.25">
      <c r="A309" s="4" t="s">
        <v>2865</v>
      </c>
      <c r="B309" s="4" t="s">
        <v>2866</v>
      </c>
      <c r="C309" s="5">
        <v>44704</v>
      </c>
      <c r="D309" s="6">
        <v>0.37291666666666662</v>
      </c>
      <c r="E309" s="4">
        <v>80</v>
      </c>
      <c r="F309" s="4" t="s">
        <v>21</v>
      </c>
      <c r="G309" s="4" t="s">
        <v>2867</v>
      </c>
      <c r="H309" s="9"/>
    </row>
    <row r="310" spans="1:8" x14ac:dyDescent="0.25">
      <c r="A310" s="36" t="s">
        <v>2942</v>
      </c>
      <c r="B310" s="36" t="s">
        <v>1120</v>
      </c>
      <c r="C310" s="37">
        <v>44795</v>
      </c>
      <c r="D310" s="38">
        <v>0.61319444444444449</v>
      </c>
      <c r="E310" s="36">
        <v>80</v>
      </c>
      <c r="F310" s="36" t="s">
        <v>21</v>
      </c>
      <c r="G310" s="36" t="s">
        <v>2896</v>
      </c>
      <c r="H310" s="41"/>
    </row>
    <row r="311" spans="1:8" x14ac:dyDescent="0.25">
      <c r="A311" s="4" t="s">
        <v>2889</v>
      </c>
      <c r="B311" s="4" t="s">
        <v>2890</v>
      </c>
      <c r="C311" s="5">
        <v>44757</v>
      </c>
      <c r="D311" s="6">
        <v>0.77083333333333337</v>
      </c>
      <c r="E311" s="4">
        <v>19.899999999999999</v>
      </c>
      <c r="F311" s="4" t="s">
        <v>21</v>
      </c>
      <c r="G311" s="4" t="s">
        <v>2891</v>
      </c>
      <c r="H311" s="9"/>
    </row>
    <row r="312" spans="1:8" x14ac:dyDescent="0.25">
      <c r="A312" s="36" t="s">
        <v>2898</v>
      </c>
      <c r="B312" s="36" t="s">
        <v>2899</v>
      </c>
      <c r="C312" s="37">
        <v>44758</v>
      </c>
      <c r="D312" s="38">
        <v>0.77013888888888893</v>
      </c>
      <c r="E312" s="36">
        <v>19.899999999999999</v>
      </c>
      <c r="F312" s="36" t="s">
        <v>21</v>
      </c>
      <c r="G312" s="36" t="s">
        <v>2891</v>
      </c>
      <c r="H312" s="41"/>
    </row>
    <row r="313" spans="1:8" x14ac:dyDescent="0.25">
      <c r="A313" s="4" t="s">
        <v>2930</v>
      </c>
      <c r="B313" s="4" t="s">
        <v>2931</v>
      </c>
      <c r="C313" s="5">
        <v>44789</v>
      </c>
      <c r="D313" s="6">
        <v>0.64027777777777783</v>
      </c>
      <c r="E313" s="4">
        <v>19.899999999999999</v>
      </c>
      <c r="F313" s="4" t="s">
        <v>21</v>
      </c>
      <c r="G313" s="4" t="s">
        <v>2891</v>
      </c>
      <c r="H313" s="9"/>
    </row>
    <row r="314" spans="1:8" x14ac:dyDescent="0.25">
      <c r="A314" s="36" t="s">
        <v>2903</v>
      </c>
      <c r="B314" s="36" t="s">
        <v>2904</v>
      </c>
      <c r="C314" s="37">
        <v>44759</v>
      </c>
      <c r="D314" s="38">
        <v>0.63055555555555554</v>
      </c>
      <c r="E314" s="36">
        <v>19.899999999999999</v>
      </c>
      <c r="F314" s="36" t="s">
        <v>21</v>
      </c>
      <c r="G314" s="36" t="s">
        <v>2905</v>
      </c>
      <c r="H314" s="41"/>
    </row>
    <row r="315" spans="1:8" x14ac:dyDescent="0.25">
      <c r="A315" s="4" t="s">
        <v>2906</v>
      </c>
      <c r="B315" s="4" t="s">
        <v>2907</v>
      </c>
      <c r="C315" s="5">
        <v>44759</v>
      </c>
      <c r="D315" s="6">
        <v>0.63124999999999998</v>
      </c>
      <c r="E315" s="4">
        <v>19.899999999999999</v>
      </c>
      <c r="F315" s="4" t="s">
        <v>21</v>
      </c>
      <c r="G315" s="4" t="s">
        <v>2905</v>
      </c>
      <c r="H315" s="9"/>
    </row>
    <row r="316" spans="1:8" x14ac:dyDescent="0.25">
      <c r="A316" s="36" t="s">
        <v>2927</v>
      </c>
      <c r="B316" s="36" t="s">
        <v>2928</v>
      </c>
      <c r="C316" s="37">
        <v>44789</v>
      </c>
      <c r="D316" s="38">
        <v>0.63124999999999998</v>
      </c>
      <c r="E316" s="36">
        <v>19.899999999999999</v>
      </c>
      <c r="F316" s="36" t="s">
        <v>21</v>
      </c>
      <c r="G316" s="36" t="s">
        <v>2929</v>
      </c>
      <c r="H316" s="41"/>
    </row>
    <row r="317" spans="1:8" x14ac:dyDescent="0.25">
      <c r="A317" s="4" t="s">
        <v>2887</v>
      </c>
      <c r="B317" s="4" t="s">
        <v>2888</v>
      </c>
      <c r="C317" s="5">
        <v>44757</v>
      </c>
      <c r="D317" s="6">
        <v>0.72499999999999998</v>
      </c>
      <c r="E317" s="4">
        <v>19.899999999999999</v>
      </c>
      <c r="F317" s="4" t="s">
        <v>21</v>
      </c>
      <c r="G317" s="4" t="s">
        <v>2871</v>
      </c>
      <c r="H317" s="9"/>
    </row>
    <row r="318" spans="1:8" x14ac:dyDescent="0.25">
      <c r="A318" s="36" t="s">
        <v>2918</v>
      </c>
      <c r="B318" s="36" t="s">
        <v>2919</v>
      </c>
      <c r="C318" s="37">
        <v>44789</v>
      </c>
      <c r="D318" s="38">
        <v>0.58333333333333337</v>
      </c>
      <c r="E318" s="36">
        <v>19.899999999999999</v>
      </c>
      <c r="F318" s="36" t="s">
        <v>21</v>
      </c>
      <c r="G318" s="36" t="s">
        <v>2920</v>
      </c>
      <c r="H318" s="41"/>
    </row>
    <row r="319" spans="1:8" x14ac:dyDescent="0.25">
      <c r="A319" s="10" t="s">
        <v>2932</v>
      </c>
      <c r="B319" s="10" t="s">
        <v>2933</v>
      </c>
      <c r="C319" s="11">
        <v>44789</v>
      </c>
      <c r="D319" s="12">
        <v>0.64236111111111105</v>
      </c>
      <c r="E319" s="10">
        <v>19.899999999999999</v>
      </c>
      <c r="F319" s="10" t="s">
        <v>21</v>
      </c>
      <c r="G319" s="10" t="s">
        <v>2920</v>
      </c>
      <c r="H319" s="14"/>
    </row>
  </sheetData>
  <conditionalFormatting sqref="A97:A149">
    <cfRule type="duplicateValues" dxfId="12" priority="3"/>
  </conditionalFormatting>
  <conditionalFormatting sqref="A220:A247">
    <cfRule type="duplicateValues" dxfId="11" priority="2"/>
  </conditionalFormatting>
  <conditionalFormatting sqref="B38">
    <cfRule type="duplicateValues" dxfId="10" priority="4"/>
  </conditionalFormatting>
  <conditionalFormatting sqref="B309:B317 B302:B304">
    <cfRule type="duplicateValues" dxfId="9" priority="1"/>
  </conditionalFormatting>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V i s u a l i z a t i o n   x m l n s : x s d = " h t t p : / / w w w . w 3 . o r g / 2 0 0 1 / X M L S c h e m a "   x m l n s : x s i = " h t t p : / / w w w . w 3 . o r g / 2 0 0 1 / X M L S c h e m a - i n s t a n c e "   x m l n s = " h t t p : / / m i c r o s o f t . d a t a . v i s u a l i z a t i o n . C l i e n t . E x c e l / 1 . 0 " > < T o u r s > < T o u r   N a m e = " P a s e o   1 "   I d = " { A D A B 0 4 8 4 - 1 1 4 2 - 4 6 F 8 - 8 7 2 4 - D 4 3 0 8 6 0 D 4 D F B } "   T o u r I d = " f c 7 9 e 5 f d - 2 3 b 4 - 4 c 3 5 - 9 e b 9 - a c 7 8 2 5 d d 3 5 a e "   X m l V e r = " 6 "   M i n X m l V e r = " 3 " > < D e s c r i p t i o n > L a   d e s c r i p c i � n   d e l   p a s e o   v a   a q u � < / D e s c r i p t i o n > < I m a g e > i V B O R w 0 K G g o A A A A N S U h E U g A A A N Q A A A B 1 C A Y A A A A 2 n s 9 T A A A A A X N S R 0 I A r s 4 c 6 Q A A A A R n Q U 1 B A A C x j w v 8 Y Q U A A A A J c E h Z c w A A B I c A A A S H A W 5 U s I c A A E j F S U R B V H h e 7 b 0 H l F z X e S b 4 V a 6 u 0 F V d n R t o o J E B g i A J E i T B b C p Q y U G y r T N n d m b t 9 T l e z 9 k Z e T x e 2 + s 9 M y u P 7 a N z b B / J n m O N d i T v G c t B l s e y N a J k U Z l B F C V K z C B B 5 N A N d E D H y j n u / 9 3 3 X l f o q u q q 7 q p m g 9 L X e K i X 3 0 1 / v P + 9 1 / T F H 0 V L q E S p + n C z G O s z I x y + A Z M J i G X M 6 H U U 9 S v t Y z l h x o C 7 i E K u i E y o A K u 7 B L v b r l + t x p 2 H d u L / + f w r + t F a 7 B n 2 4 v a d L s l u O b + l Y g m 5 u A l B m D H k L c I s a a 4 H j 8 u B c D y D X G H j e W k X K 5 J 3 p 6 0 E t 5 3 p 7 W w d d Q r v u 2 s 3 c u m Y f t Q e I i k z f D 1 b V 5 4 G 4 h k T P I 7 N l W c 0 G k U q l c I 3 v v k d a T l d h E X e b j c n V M N k 2 8 w W g G D S j K V 4 + 5 9 d k G d I T E Q 6 m E Y u l W 1 I T M S p S 7 P 4 w I l x / a g M i y T m P / z s r f j g P e N V x E Q Y h 8 O 9 j Y l p u M + z 5 c R E 9 E v e G 6 V p u 8 D h 7 N H 3 2 g e Z 7 V Z C e K e 0 R x P i 2 c 1 9 N x Q K I 5 l M 4 I m v f R P v f v c 7 u 0 t Q b H M D P p d + J P u u I g L c p H E s x C w q U 9 y q m 3 V 9 F P X 2 W y z w b g t 6 B h s T E 2 E W k e g T z v O R 9 9 + i n w H G B 9 z 4 t X f t w + T M I q 7 O L u t n y 6 C E y i T S i v j r o c d h Q z p X w P 4 d A Y w G P P r Z r Y P D W l L l 9 V b C Y D q x t A n p v F Y H P F f D m 9 p C O m 9 C v r Q 1 3 I L f S m Z N w t Q t 0 k Z K y M r x R k B m H A q H k c 1 m 8 P V v f A f v f c 9 j c L v d 6 K r K N + I T D h C b 1 4 + q w a 9 Q j f F K o 2 d D W Q + X l q 0 4 M J B H P p 1 H R p L s H r L p V x r D Z r U g 0 N s j h F 3 C + F A f X r 8 8 h 1 x e x G Q z M C l 1 y n j Q 7 8 a h E a c Q n U b Z b n 8 / s s K Z 5 m N 5 v H Z 5 Q Z 3 b O m y + j l g 2 + 0 b 7 k M z k c H 0 x o p / V G N z Y Q D / 6 v W Z k R b U m E 3 n j 6 j x O H t m J U K K A w + M + X J k N Y q 8 8 S 2 l / a j K E P m c B u 8 c G s B L J o J i J w W 4 r S q M 1 w 2 O v l u I N i h a h t F n e 0 X m J z + 8 F E x Y k c s J M / X n 5 d u e I N i J q X j w W x e N f / h p + 4 R c + B I f D D r O U R 9 c I a p A V k l 5 A J l e C 1 b y 5 d 0 6 H r Y r o h j w F Z B N Z Z C J F e M e c + t X m M I m k O n 5 g F K 9 e n F O E 1 Q z F f B H h m R g C E z 7 9 j A Y 2 n J P 7 / f p R N e w u H 7 7 + 0 l X 9 a K u w 8 f K 0 2 y y 4 5 + C o c O o i / N Y 0 r D Y 7 s n A i J i r 0 S J 9 b q Z U r w S A G + g M I h 4 L o 9 Q W w E E r C b U m p a 9 Q 6 S t I w 6 9 U p i z c j H J 9 q / Q 7 f O o y r D v j G T j R 5 p p H m B j E v m h C l 0 q A 7 r + r R 2 Q L z b g X h c A g v v 3 I K Z 8 6 c w 9 D Q g K h 9 a f Q H + r p D U D 6 X G Q 8 d 6 c E z r 1 5 V z o j N g k k y 3 h O d i c N s F U N y x K 2 O W 6 2 E n U M + p Q Z O 3 g j p Z 9 Y i m 8 w h E y 5 U E S s b 4 E N H p Q G K N G q E Z 8 4 F 1 y X W z q L 9 b z H v D 9 w 6 D p d J V F q z G S a L H b l 0 X L 9 a H 6 2 W 7 X Z B K C X S K E t 1 1 I w j w y K W u o h 4 P I Z M R m z p X A 5 2 u 6 b 6 p p K p z h P U s V 1 O q b w C r k z P 6 G c 6 i 8 R K E v l 4 E b 7 d h g 1 D V a E 1 U 9 A q b I s S K 5 3 N 6 2 e k E H I m x E S n 9 t p L S M 2 E Y B f D 2 j P q U N c e u G U U N u H E O d G T m + H Z 8 6 E t d l K 0 X k e 3 7 x s W o j B h R I o r n 5 f W 1 g K 6 Q U g l + a u n c n X i W 9 N h 2 u M m j P U W Y L N s r v 2 2 A 9 p P R W G k d l H 3 m J F c L t u e U 6 L P V c R E o I C T E 1 k 8 u j + D g 4 N a w 6 T 3 j d t 9 B y x i 8 F / r G j E R J d E k 7 O 5 a d Y + N e f 2 C 3 L + z v 4 q Y C K o n o a Q F V n m H 3 S k 2 k q V 8 3 W E 1 r 0 t M x M O H A / r e 9 s I H H z i M Q W c O A 8 5 s U 2 K q L b l u S C W D m E h W B j Q i 2 z x G v E X s 7 s t v K T E R d r s D T m k z Z p N Z 7 C e z 2 F H O 1 i T U z r 4 C x k U n J j f v d Q p F N k j 4 t 8 4 k p M E W E H C V u p a 5 + H w C N q c L D r 9 R F Z W S o T F / G A 5 4 M L e 8 t o 8 k m 8 o j u Z C G u 9 + L Z D g K 3 7 h X v w K 8 9 5 4 D i I X X e g M r 4 e 7 t w 1 d + e F k / 2 i p U l y 3 V u X s O j a L H b s E L F + d x / z 4 v L F Y 7 P J K 2 S H C r H S Z b B 7 q 9 G 7 X F t w r r S q g D I o U O y 0 Y T Y S 5 i a Z o B n y O v M i n 2 L t J C f B 2 H f F r M Y c S D Y f 0 E w S y s L 2 g H f Z r N V Y l 0 N I s S + z 8 s R Z i d h S p i G h v o X Z e Y i C d e 2 G q H R D X c D h v e c U s f P J Y 0 L I W E I i a i I B K p F W L a X s 2 x d Z x f F B u w f b 9 H 1 1 H d E m u k 0 6 G h P I Z F n B I k k M W 4 u S m h W C 0 m j P s L 6 L G V V K 9 + R y G v i 8 6 l Y H O J m P U 6 5 J D v r / z G W q I 6 t G s Q d x 4 a U / s O 4 d 6 1 K G Z M y C S S 8 O 3 s h c V W f t 7 v c W J P Y O 3 9 9 f D I b W s 7 j 7 c S D 9 8 + o e 9 t D F 1 g e 1 2 D 6 o L U 4 X U W 9 a i R 7 Y W G r H 2 c a p 4 Q h + F m H P Q U I S Y F 7 E 3 c j j 6 3 Z s x 3 A / l 8 Q R q 9 B R a R J O 5 B l z Q E N o X 6 a a H z Y W z A i 7 N T i 3 j p 3 C z u 2 D + K F + W 3 F u m 0 2 E f s O 6 h o V f T q H R 1 r v c f / B 2 f W v r f b o G P l g V t 3 4 e c f O o J c Y k U / + / Y H q + n 0 v B 0 3 Y h a M 9 V b b w t s F 1 T a U L q F o / z y 0 N 8 u 2 1 h a K V g 9 e P N 9 5 h 0 R 8 M Q G r y Y 6 C O S e 2 T o + S T t V J K / O F H Y O 9 m F Y d l S b J T m P i j 4 e z w i w c K J o Y w q R 1 E j v s V t y 9 t w + l Y m u V F S 0 4 J L 9 z + t H m Q V v o g w 8 c R C y R x u R C D H t H / T h 1 d Q H p T B 6 7 h 3 s x 6 g F c H p / k v o h E t L H 7 / + 0 K m h 0 z E S v 8 w l R p y 3 c L j T y S r a C u h L p t L L + G m F r x C v u 9 G 4 / l a g Q S R S 5 Z F A K I C T E x j I k J M 8 t 5 J l 2 I p i Y L X l E J S U f N i O n K D Z F i R Y v Y e p l V Y v L 0 2 P H A 4 e G W i Y l 4 c 3 J R 3 + s M 7 j + 6 E 9 H Q M k r Z O C b 6 T L C Z c n h Q z j 1 w q B / D r i K K R S k H I a T t R E z d a 9 Z r w X A 1 R j x 0 k 5 i I j R I T s Y a g m N i + O l G / o V R d 2 q t C N L S k 1 J F G O H m g H / c c H M K h 8 Q H 9 T H O Q K C L X Y 3 C 4 n H B 4 y 7 F 7 6 g v y X 4 / D j g M 7 + u F 2 2 l U o D e E Q l a 0 Z C i U T z K W C G O 2 i z v a W 3 3 n / 0 R 3 I p J P 6 U W t 4 x 7 E x J V U 6 h R 5 z N T F n U k l F Y K 2 4 7 j e K z T b N j e S + G b O r h G Y n l z H a W 9 h E U 9 8 a r K G S O 3 a s 7 W F + e d p W Z R A 2 Q z 0 1 c X z I p x w E 7 E Q y F 7 P o c + R X C a A R V q 4 E k Y + b U c y X 4 B y w w s u e y Q r w M w M + N y 5 M L y O a z M j 7 z D g o h L o U b k 4 U F l M J v k w S + U w 5 n / c c 2 S F c v 9 J z 2 B r S q Q T e f 8 9 e 3 C v P d w T s Z N t i d L K B s o n U E k E l j C u 1 T L f R E 5 u R F G 8 V q m w o B j O e 3 F 3 d A R j L a N l q Z 8 x I K G u F z + 2 E y 2 5 W 8 V O J W D n 4 0 s D r 0 w m k K h o 1 Q c a V X E n C V L A i n 8 / D M + K E 2 Q j K 0 t E n a m U i n R X 7 I o A z U + 2 p X H m x R V L B n A p i t P u s s D m F U E V F v H 3 v g K h Z 7 U m n K j h 6 8 e S r k / r B x v H u Y 0 O i c r Z C V C 3 o 3 0 3 A m t y K p r p V 3 9 l O q G q t H G w 1 L 1 K h k n T C a X P b A 7 D 6 7 G K D 5 e J I J 6 J 1 i Y n I 1 n Q i M O g 1 M Z + G m D W w e U 3 o 3 e G q S 0 z h e F o R 3 n K 0 d Q K g l I t M x 5 B P i L o n J p N r y K G I 6 a 6 D Y 7 i N g w w 3 Q 0 y C p c j m n q 9 G e 2 W 9 E W x V I 3 + 7 E F N G V G 4 G w 8 b i 9 W M f q c L y W i j E o a k 1 c E m D q y y I 3 A b H i z R D j 9 s L W 0 W / T 0 G I q 5 S 1 w O w C v E J I N i a i D p L p H P K F o g o f W g g 2 D + w 0 k M 8 U k I 0 V h Z A s s L g B 9 0 C P U j m c d h t c 5 s 7 Y J u v Z b a 2 B h E T J Y 2 w / n m D 0 + 3 L S L M z U q p 9 5 6 5 F M J H D x 4 i V R 8 V M I R 8 J S U 2 W m R 2 I K h 8 N I J R N 4 6 a V X 1 h L U m X k r p k L l B j L m y y u 1 r 5 N I J W K 4 Y 9 y D W y Y G F T F l w 0 I k Y o C 7 f M 2 H Z D A W r x 2 k o x l Y h U p z u b T Y Y E K o j n K + 7 p r w K K 9 Z J + C 3 b b Z P h O m o l E z c F y a j H b x t Y X e 6 0 O M d g M M T w F L S h L O z C b w x F c J i K I Z i Y X v 0 M + X z O U U 0 3 3 / + B X z + 7 7 + A g p g i 0 a i k T 2 8 7 0 W h E p F M M / / T F r + D W W 2 9 Z S 1 A J I R 7 O 3 W D A I r R U e d x J 9 P W Y k V 7 J S 6 I z 8 I 2 V w 3 4 a Q e t f a g 1 U C 3 P x I q J L K / A O V Y c d P X p 8 j 7 7 X G Z R K I g H b 7 b R b R W O i N t 3 k R G W 1 O W C 2 2 m G z i 4 o t G 2 E R y W N 1 9 e H K Y g Z n r 4 f w y v l r e O 3 C t C I i A 7 f u 0 6 J b u o V W v Y x E L B b H 9 P Q s j h 2 9 B f / L v / w w v v T 4 E 1 h a W l T q H S U T A w 6 e e u p Z f P g X f w 4 u t 7 u C o C o + E h a R e 2 l J 4 + a G N p P M S f V 2 U B M x l + x 4 9 o V 5 5 H N Z e N l j 2 Q J a a b M c I h + c j C K 5 l I V J H v A M l Y f g E 6 M D X r H X 2 v f o N Y d J x d S 1 j / U r l k R 1 c 8 K E m W A a b 1 4 L 4 f X J o N r O z S X x 5 n Q U b 1 y a Q S a X F z u 6 U g p p l c v G n k m n 1 H 4 r 4 P 1 k a O 2 g W d d O J Q o i J Y v F A n 7 0 w k u 4 7 b Z b Y b V a 8 d M f e A z X r 8 / g G 9 9 8 E s v L y 5 i f X 8 D u X T v F h L H B 1 + u D 6 e k 3 Q p I k E 8 Q 8 Q S p b / t D B g T x 2 B c q V y a o P p 8 S o l 1 t 8 H e h Y e + l s A p F I B J 7 B 6 g a / H m j 7 H B D V 7 / U r 8 2 s 4 T T r G Y F e T I l K z 2 G i 0 l y r B j m c V V l T z X C d g t l g w H S p i t N + D p 0 9 N 6 W f X A 9 N R T o v m 5 a u n 6 t T a a B 3 k b F 2 A 2 x t Q w + Y z 2 Y 0 P 8 h v w u 1 G j W K g G z m E S 9 A A T V L t o 3 7 A E z W a L a t R 2 a R + d Q k 4 I P i 3 E / d m / + j s c O X I I J + 8 9 o Y i K Y B p O v 3 k W F y 5 e x i 9 8 6 G f U f B I 9 P S 6 Y w s H F U k I I i W E d n L h i w F 3 A 5 S U r 9 v Q X 6 n b w d g K Z a B Y v X Y j B 2 l f b U F r H Q 7 d P 4 L n X r 4 n U 1 N J I G q F U K i K 3 R s U j x o d 9 O D j i V X 1 H W 4 X F p F S y 1 Y R X L j W L + i 6 X 8 c 1 M U C a T G c m i H Z N z n Y s t 9 H t d O D g + h E R s R V S v G L K Z t D p f Z G X L R o K 6 e v U a X n r 5 F R y / 4 z a M j I z A 5 / O 2 L I F a B b 9 z / t x F s f k c O H T w A P r 6 + t R I 3 V g s q t 8 h 5 k s g I G J J / k h Q 6 o z 2 f 9 d R F L 3 R a v X g m V e n V P Q D M 0 9 J 0 9 / r U k 4 H O v i + f 2 b 9 y V Q s F j P u P D i G H 5 2 Z V m p e f D 6 p 8 t C 7 s 0 x M f P c D R 3 e o K P h c q j W v Y D c Q z 1 t x d j q s O q D X g g W v F f 7 N R F A 9 3 n 6 R D j G Y i m R i Z p y f 3 d h 8 f K 2 A 9 Z i Q b + 3 f M Y A v / N 1 f q 0 F 9 N p s V H o 8 H o y P D 2 L d v D 5 a W V z A z P Y N E M q U a e 6 d B 6 d f T 4 8 R d d 9 4 h R O u X 9 m e R W i s p J 4 V F p J b R C b 3 l B J W O Z G A z u 2 D x m R V R s O P X 4 f I g F i q P P X J 5 / X j m 1 L U 1 K l 0 t H j y 2 W 4 z Z B P r c T k S i a b w x O Q + L P k y D U e P 3 7 g 9 s G 2 + R Q 9 Q B N d S + x 4 6 n X 5 t S 0 S M c E J j K F p B M Z 7 A S S + H B g 5 W B u Q a X N c q A 5 q 5 x 7 q 0 n K I 9 / E C + e m U K P 0 4 5 U u h w M w N R 2 V j 5 o 4 B w O H M 3 g L E T h 9 X o U k R H 8 d b n c y E s 9 Z 7 O i 8 u s a S 7 d A l Z M E 1 Q j r E B S l R G V F b h 7 B y 1 H k M l k M H 2 0 e z 1 e y e / H C 2 W n 9 q D E 4 g t d k s u H E i T F c X Q i r v i r i P X f v Q z w S V P v b D y z P 6 g I 3 i Q 2 g E V M r Z f 3 W E 1 S q 1 C P q 3 f o D M D s F N S l K K o l + R x b j O 3 c I U a 3 v F X 4 r Y C 4 U G q l W R q X x t 6 j p r Z t E Q b i x w 9 W D b E r z 7 T c C Z + V 5 9 e I 6 4 4 z k 8 W w 8 K x z D B p s H O D e 9 j H t v G c d P 3 T q C B 4 T T b 1 9 i I t b m X Q s 5 6 g Z v 7 z y s D s + W E h N B g Z Q R C Q Q T y 2 7 z b b F b M E / e i I l + m q i j d 1 Z 4 1 O X P b N o 8 V z S J L R N b C W F w 9 w g i s / V t G o f T h U s L a b G h G n + P k 1 1 G 5 5 I o p M T + M u f V l M w W I U I x l L o a m f 0 T a M i 8 J V q 0 S U X J q K i a D j D 3 b s H 8 z 1 9 / G l d u p B G O x s Q O i V Q l V h t z x B 2 z S K j N c 0 / G 5 o 2 I 4 Z 2 M x M V + a v y + l a j W D 0 H 7 a v + O f u w Z 9 e P w 7 k F 1 L h l K C y G Z Y b Y L 8 f V Z 4 B 7 Q 3 O 6 0 m Q w v 0 E / Q P T C 6 4 e L 0 1 k / 8 Q l v J a r W p 9 r m t C W r P o T v w g + 9 + H Y 9 / 6 c t q B Q E V q 6 Q n W L f 7 5 L e o M s S R o p 0 A C c t c E Q Z U C X I h p 9 2 q h m L 4 R P I s B C N Y D s c x t x T C n u E + F Y k O W 0 H 1 X 5 k 5 J l / H 3 f r c E T 9 B l y F N 4 6 1 o z 2 x / F q l v X 5 9 / e x P U 6 O g w f u 5 n f g b v f N c 7 8 a X H v w L a V E k x / o r K Q K a y p 1 G V S Y i J J G X Y V J t B K p p E v I H K x w B z R m f c W A 5 X u c 5 Z h g 6 T B f l M B g 5 P d e c d C z u b b D 0 s 6 S f Y O O Z E Q 6 j E V j V t J a H M F m m X 2 1 x C 7 R z q x W B / L / r 8 X j j s d k x O T i E U C q k 4 p a R I r E w m K 7 9 p p O W X 0 L K y O f X P 5 X O h Z I i / C n j 8 / Z i P Z N c W m B y H J q M i p R J w D a 8 d Z n / v 4 W F 9 r / t g C B Z X b / h x g l E b j h 5 P V c w d s V U l Q Y I q l o p I p + u 0 j 2 0 E 8 6 g r i + C F E D K x L N 7 / / v e q T r N n n 3 0 O C w u L a n U B d t 7 F 4 w n 5 j S O R z O h S a n N I J R L w B q o n 5 C f o 8 r 6 x U u 5 9 N h C a i q r Q k u F h p x L 7 l d g 1 L O / J b Z 3 t 5 L K V 1 N S / 2 7 d K O w + D a M w 2 5 1 u W b x I U t 5 Q w 9 + 0 M U + R G t G S x W R F a m o f Z Y w b n Z 6 Z U I l G d O 3 d O G v G Q M g b v u e d O 7 N w x h t 5 e n z r e C G / i + k u z r y y g x + d G N p H G 6 H H N 0 R D L 2 z C 7 H B F 1 s 7 4 q G Z 9 L w + Y x Y W R H H 6 Y X o 1 W V O j H i V / N 2 b y V I U D t 9 B a l g / c S W o z O 2 b L t g p P h y k u r 4 1 q v X b J d R Y f C 2 1 B I O 7 t d G C z D c y e l 0 q F 9 j w v 5 c P o d c V h u V z Q X g l P d 3 C 2 H 5 9 / / m 3 / x + I i w S o M A Q e x P c v Q z d M W H 3 7 n G V y H e + 8 1 E V G P j E E 1 / H 4 U M H V c i F 3 W 6 V R m 1 u i 6 Q y 0 Q z C k w n l k L C 6 T R g 8 F E B e K O P i k l V 0 4 z w S q c b u 7 p x I R o f f g T 1 j / U J 4 1 S o H R / C O D g / A 1 + t F I c f + r e 4 3 N n o 8 I + n N L y W 5 c X T 3 u 3 x 7 v b r t 8 Q a U h J 4 P b V 0 8 p A H W a 4 7 9 U O k 4 L E 4 v D h w 8 j P m 5 a b X q S V r s 6 k w 6 r Z x q v O f y T B C l X I o c X J 1 z C m F R u m 0 F t E g J a Y P h 6 S g s J g c c A Z P q 1 0 m l a T 9 l h M I t i u q / / J W v 4 n 3 v e R d 6 e n r g 9 x v q W n 1 P X S 1 S k T S c d h 8 W L s x g + N i A 6 o 8 i F h N m N d 7 K 5 7 G r y V b W w / 7 x Q b x 2 8 Y Z + t B Y s t H f e u R f L 0 R w G f H a E g 8 t q c s 5 O 4 8 q K V d l R x 0 Y 7 H z P W G t 4 a C c U B g G 8 V G G n O g X w 7 B / x 4 9 Y 1 z y A o h 7 R g a w N z C E v x e N 9 y u H l h F 0 w r f m E L O N Q a H O Y e 9 w o A L m R g G B v p V Q O t W Q C M o n e G t X A 7 D 6 X K j Z 8 S i Y p Y M 0 J X O h X m / / e 0 n 8 a E P / r S o f H Y V J t / T s z a q e w 3 k 3 d m I G a H Z J Q w f r R 5 x y 5 U v u E Q o Y X P 5 1 L q 4 6 2 H P 2 D D O X F t G S t R S Y 5 7 1 X M G E 9 9 y 9 F 6 F 4 C r F k F g s r Y d i l c H c P B 2 A v t T P f Q y P e X I 3 W 7 u o m t p 6 g t M 7 2 5 g H L B r p V P v F 4 V E V + N w M d F m S s 9 F v Q h H j g j k N Y W b g O l x A c Y / 6 6 j S q C I h Z O r 8 D R a 4 V / d 9 l p w E S G w i F l V + 3 a t V O N + x g Z G V b q H w d V N c P C G 0 s Y P T q B p a l Z 9 O + r H 1 T o 6 g 3 g p X P X 9 a P 1 k S 3 a V V + V u 8 e O P r e 2 N t D M Q h 0 J Z 7 J i Y q B n A 3 N g s z f e I h W j H 2 4 7 b A 1 B 5 c x u X J p e V P Y I 3 d X b A Q b B V I O u d O 0 a 1 2 y i q c L u n 1 Q q i Y s X L u G + Y 3 v R 3 + d e j R L v J t Y Q V C q c Q i E h N p I l A 6 f P C V u P N q C K B i H D k + h S X 1 p a V g l 9 3 / v f I 4 l 3 q L B 2 e u G Y G R X x K x m j B C u E S x j Y u Q M r c 3 P o H a 0 f z F g w 2 X B h t t y Z 3 G n s H h 2 A p E Q N C C N h M W z G s X 3 m / 9 g g t o a g l l N m L A a 7 N y y j 2 y B B p b M 5 n D i 0 E 6 G l O b j d L n i 9 v f r V 7 m A N Q R G c c q t A H w G p v p i H s 9 + h Q n y 0 D l 8 x D o W w V l a C S m I 9 c P 9 J e L w e x R W 4 J O I r r 5 6 S Z w s 4 P H I Y u w 7 v p X s G v T v L 4 f a 1 s D r d e P 1 K p 0 J Z j I x U f 4 s q 4 f 6 d g 2 J b p W E z 5 + H l 6 E p T V v Y N F Y b P b V t x V A f d J S i W x o L Q U T D 6 1 t l M G 4 F i y l K N x t g k I h o N 4 / D E D i z O X s X w Y K D p 0 I t O o C 5 B E U z c 4 t k V c H U 2 p x h 9 F n c R r o D W q c p R s j G x q T h f 2 Z U r k w g G Q 0 g m E + h 1 9 m L f r k N 4 6 r v f w U N 3 P Q i P 6 K y 7 7 2 y 8 3 A v d s G d m o q u j b p u B t z T 2 g D I D t Z l g o T Y m E o d I 1 k G v A 7 0 O h l U V R H K Z x S Z j X 4 d + w 7 Z G 9 w i K E 6 t c m J W 6 r Z j v g S W 7 3 Y s l m 0 0 r J x r h d n t X f Q C c l S g i W t X R 3 X 4 E + v x d t 6 M a E l Q l I r M x W M 0 9 i C 1 H M X J M W / 6 S B E e R y o k 2 O J E F k U / l E b q R w H O n v o s P f e h n l R p I d Z B 6 q 0 3 1 X V W D k R E v n L m m H z U H + 3 6 4 v E 5 9 N G h g D O h t Q i F k a P 1 9 f T g 8 7 k d e d O 6 l S B 7 2 Q h T r z B K 9 D V C P g W w e r K / z c 3 E V T 1 m L 7 U Z U W v t L y W 9 R 7 b M N 5 t J p p e J 5 e 3 v h 8 X i V Z 5 B t 9 L H 7 j + P s 2 T f h 7 3 X B 4 + 5 u p 2 V L B E U k l p I w l 5 y I i a o 3 d K R 6 c K B 6 g f x L Z 9 K Y P b 2 A + Y U 5 n J 4 9 g w c f O I m B g U F l T 3 E I c W + N / h r N 2 z C 9 s P 5 K E p z R l n T R 2 L n Q j G O 3 7 j c v F E 3 Y M + K D d 9 P z 7 H U b L I c W K q 0 N 0 H N 7 d i Z S l 5 i 2 A 5 Q 6 p + 0 p k 4 N t L Z v h 2 s F 5 S b s V o 3 0 u R J Z m 0 N c 3 i J l o D g 4 H V 2 H R H B i R S B x H 9 u 6 E x 5 q G 3 9 + 3 K r 2 6 g Z Y J i g h O h W G B H b 6 J t T M V x e Z j y O c K M F s c y F o S M F l N e O 3 V 1 3 B j f h 6 H D h 1 U m 7 9 G f 7 0 e y i O W b C 2 U Z H L F o i a O q Q 8 2 A v L P 2 o y 0 X 3 C 7 R w L w W M p x i 1 q o 1 X b i z Q T T 1 G K l t Y F I 1 o r Z p T b m P p S t 2 y V D K a R N N l l N 6 J c v T + I D P 3 U C o e V F e E X T K W Z j i m n T x s + X r G r O i z 6 f G 1 9 9 6 o d q w b 3 B w Q G E g w t q p G + P s 7 P L L n E Z X L Y T B n W 3 1 e K 8 w 2 4 4 e 9 1 q e u N K Z O I Z W E 1 u Z E N F W B 0 l D A 4 P K I / K X S f u F I 4 R U J m x 1 p l a d 8 + A c 9 1 V O A y E U 8 3 u Y z Z Y t f J L N U + w O p a r T b x y t d x v p c 2 J t z 0 5 d q d B 4 v B 5 X I q j t 4 p G d 3 a q x O g 1 z u U y m o d W W u v O / l 7 s G P D h + K E J P H h s F 0 q 5 h D B p N 5 b n p x U x 0 e H A q Z w t y G F l 7 h K u X n g T R 8 d 9 u L R Q R D y y L G 3 Q o m z n T o L l N h u x Y D J o w 1 T I 2 h 5 B k Z B y n L N B F 7 + 5 Z A 7 z p 1 d Q T N r U c j D D t w X 0 R d G k U I V T M K i W n I V i 1 u V a K 9 U o G l u N t e L a Q H W 1 k V V V Q I d q E G b t Z w P w S z L 5 H S 7 f k 8 o Z h M p v 1 H z n b Q a V y 2 w U x y Y 0 G 3 k z 2 B g r W w v 2 J d H R E L p + F j s C N t G N U n B b M k i E 5 9 E r j J 1 2 E r f R s R H Y H Z q t 7 v f 5 V I B 3 f 3 + / t L t e O f b g + I Q N 4 U I A / k A / 4 i K F O w m W 2 5 5 A H g c H c 5 j o y 7 e X d / Z J 2 X t s y I S B 5 E I B 1 1 + Y g 6 P H A b M r j 4 E D 1 R V B / T U j e i 6 n e i I Y N m L 0 Z W l G Z F H F X 3 F U b i s Y E Y K K p M x Y i p s R S R S Q S i Z V 9 A a 9 O P F Y f P W 9 m 0 Y h j W h R 9 P G s D Z 7 e P v T 0 D g o p k Z I 3 S K E 3 E Z h D S q g B / x Z H G z c A m S I X t O v 1 a v G l 1 H o Y n O 0 T o i G T Z l c N N 5 o S H n f Z e 8 e + J k o r 3 s O N + 5 R g S b H F p 8 P W K s a c F 7 u 5 k z C F V 8 S G a g P Z k B m J S B C 5 R B 7 + s S F E F p c w e G j t J P 4 k o J m Z W b z 2 2 i k M D Q 0 p w u r v 7 1 O c Q 6 s 6 j a g C w 7 t w Z v K G 8 j C t B 9 L L f C g l x m g O d l M G 9 x y d w O z s L G Z D S c W V a J z a R e T b p J A 3 Z n g a R V E u Z H 7 z j v 3 D S C f j s K 4 S f 1 n l p W r Z j p r U G T C d b V V b 2 5 i P l R B s Y 8 m g b i C T S S E R j 8 M U n 8 c t R w 4 q 8 2 G j u L h k F + l k w o G B H L J 5 4 E b M q o i J 6 / V y m V E O b O 0 E W i a o y E x U u c W d X p 9 I g z j 8 o p t y O A b n D 6 + H e C K u x H U k o k k l b t e u X c f S 0 p K a 1 Y g T B L L / 6 c H H P o h o M q v E t V 2 4 C C c N V I Z l X o t u o I 1 F A i E o g b g O T 6 9 I x W J i E Q E R 6 X S N l k w 2 L C 2 H E R c 7 j j O 1 k j g Z u 6 U N M 2 k H L I r q / A w N D M K J N L x V k e V k c Z X H f K Z T i k 4 r 4 L d b q r Y N w + M b w E o k i S u z S / q Z r Q c 1 H E 4 f l l u 5 j u N 3 3 K q k z U a Z F x l j V v h g Z Z Q M S 5 B v 4 0 L Y O 3 2 d 8 e y 2 R F C M F h c F C M u T 8 8 i J d B i / d 1 S / 0 h h K 5 R O j 0 p i m j L 8 k E P 4 a 8 V T p d A Y O d x / O T M 0 L E Z W U q 7 M S X I / H I Z K H 0 o b x Z J q q W M K Y z w a 3 w 7 T 6 H p 7 n u w d H x v H 9 H 7 2 C 5 X h W T c v r F a l I 4 t 0 U p H T G B v z o c 9 Y W e L V j p t X I + 8 6 A V b Z u t W 0 a X v 8 A z l 9 b R j y Z U s x v q 0 G n B M 2 E + O x F 3 H f y x K Y I q h k Y p v j q r E M F W 9 8 6 o n t 4 5 d x G p N a 6 B E U p t H Q 2 B J v T j r 7 9 9 X V r N n j a G + t B + x D / 1 w q F D g t K I y a e O i 7 B C e Z J d F T f 6 I r k J P z G w E P e x 0 c p t d Q M o S Z t + A d P r 7 p V 5 Y B E x B U S W f Y c f K Z / b m O Q 9 3 G G J u r y J N z N v O p m A 8 u V h f i W 9 U 1 J e S s m m h c V X 7 Q U 1 m s 3 y 3 9 6 Z k Z M E k 2 t p E P N 5 3 W 1 v Z D 5 u j S Y T e Q w c m Q n S p b N i 0 Q W B j 3 2 2 i / r i u q Z N i U z e 7 p J S D b Z 5 w o b t F d 4 X v U D C b E U p F D J M b h g K Y l J V b Y O v o s h U o p 7 y T 9 F k P q Y q 5 Y 7 2 R q B 7 x O m w n k C y c n Y w F a 3 t z m Y Q 5 M 0 a K s U P O v F u l l p v 1 G s l v U m 6 3 I d k J j c b o 9 a o i Y Q C C D d w u q d b 8 7 b 5 T 7 9 Q L B u C X F C / 5 W Z G / A P D 2 H p Q m d n C 1 X E J Y S g E Y O m 1 t E m U 5 x I C p H n e I 9 V J J L D Q U e D T m R y j e 5 2 n W Z W w X s 1 I t W k i X J M 6 F x O 1 Y W x b Q T y L c 6 e m x N u z U 1 x 7 R 8 D o l J Q 5 c f y 1 M r d J l o D J b a d f Y g b L c 8 2 Q O m 0 V e B o C R W J I e Y I g 6 q b g U 6 N Q 0 N Z 1 U f K I i J a Y j l 9 u 3 1 Y v j 4 n G X O p 1 T M 6 C S P J / F U E o f 7 Y V i t + D Y J b 3 b R r 9 a C e l + u s f C 4 U w M 4 8 j a i o W u o b 1 c X N N A R 5 V k m r H x M Y Z c 1 y k 2 L l j m J m Z C q c Y F S 7 W L 6 v 0 2 B 9 b g U 4 g z K / t W / f P q 0 z 2 V 6 / r T M y 4 s K S C J q E G d d D N o x 4 y / O L t E R Q 5 P B 9 u / 3 o C X h Q Y o + n o H a F 9 n b B t 3 C 2 Z T Z M / v K 1 x i / P 8 Z e b / F M V 1 U 6 R G k R F y c a w F S 0 a Q 3 P T U x 1 k f p T N R b b C D 1 S C x / X O V 0 I S o x p W W 6 k q Q 3 1 C 2 7 2 p o N L M s t G h 7 F c p U 6 q E 3 N i n W H G 5 Y 2 C 9 b Q U Y 5 k T P o r a l M B O x 4 e K S T Y 2 h M 7 L F N s q R 5 n v 7 s x g W Q t r b X z 0 N w r p U Q a f E z E s 3 g J w T y Z X o 6 n I x V i t n b m 3 X L V 0 N U j U 3 0 i Y r x / h V 5 / S N G d g I N B m m E R U r R K k q s m + z W j W n h l z V C E v 2 j N L i r p J i F Q T X A C R 6 d U 8 F G t 9 d D S 1 l Z V Q + 1 + o 7 t h N o Z y l b V 0 D C M j S I y j x u B l s l o d h H a k R f 9 P c P Y J c / p / V b F c y Y X L E q B n 9 5 2 Q 6 H t Q i b T j m 1 K a O R o p 2 t s y U X i s i G T C q 6 3 O b L w 7 / P s 3 o t n Y 4 i H F p R E 7 h w 6 A P d q t I M V b F + + j O f w f / + a 7 + G U F g b i a s a r Y B X 8 9 I S j U Z D L s / X v X n 6 N N 6 Q j X j 2 e 8 / i 0 q W L a p 8 w E v 7 Z v / o r b U f w 7 e 9 8 B 3 / 0 x 3 + s H w F / / s l P 4 h + + 8 A W 1 / 7 e f + 5 z 6 / f g n P o G X X n p R v k H O a c b z z / 8 A r 7 3 2 K v 7 t v / 0 / 8 N S T T y o j m 8 S l p U p S p B I l U k x + O R 8 F J d n j j 3 + J J 8 u o I D A 2 I K q h n H y R t p W x q l 7 5 j v p Q 5 c H f i o 2 o t 1 / e t P d r 3 2 I 5 a + f V c V F b 2 L p 2 K z Q 4 3 / 5 W U u 9 i e W h H a 9 N v b P y / J G o 2 H U d k W n Q s s X 5 V u d X e 3 M o m T 5 O Y 1 D v 0 / + r d 1 q m t F s Y 5 j 6 h + D C / i i U O D W f i d k k / Z r 7 d Z / u / f / Z 3 f 1 5 9 T E L M T 4 c m 4 G q p h 7 x N K 9 A i X r 5 m H n P o l u T 5 d 2 + w L 4 u b s Y a y e C X / z N 3 + N u + 6 8 E 7 / 6 q 7 + K h Y U F / N 5 / / s / Y s X M n P i N E 9 o 1 v f A N 3 3 n l c 7 v k b f E 8 I 5 / D h Q / i D P / h D L C 4 t Y n R k B P / 4 T / 8 k R P A S b r n l F v z 3 v / x L z M 7 N g S v V f e J P / 1 R 1 E j / 8 8 M N 4 U Y i E L v Y n n 3 x K G a s z M 9 N 4 4 o m v K f 3 3 9 t t u w 3 / 8 T / 8 J 7 3 7 s 3 X j z z T N y b Q b 3 3 X e f E H 8 a z z z z X T z 7 7 P f w J 3 / y x x g c G M Q / / / M / 4 / L l S 7 h 8 6 R L + V t J z d X I S n / v c 3 6 o l H z / 9 6 U 9 j f n 5 O 7 D C O 5 + q B X 5 8 x h 8 R Q y S 3 p z q c E 5 B m j v 4 v 7 U q 6 r K N + t g c 2 x f Y 6 r N y x 9 M 8 B d E n U 1 N N W W a V f E R g 4 h 0 B 6 r / C 7 P y 7 H k q T J N f E Y x C v 2 X j c R w F m n P V 7 6 j F v p 9 8 k 9 j o t J 2 2 O 2 h V L Z m z z W D 5 o h S Q Q Q V e e 8 G 6 I z g l A 4 E y 5 D T k d O 7 b K C V z 9 f W h n B z L W z H 1 l d A e K Y 8 n w C J y N i o a z J z B j G p A p d 7 u J 0 9 e w 7 H p G H z H Y x i Y I P 8 y l e + g m A w i N / 9 3 d / F F 7 7 w D 8 o 9 + f R T T + O / / b d P 4 2 M f + x g m J i b w H Z E a O 3 f u w K O P / p R y f P j 9 f n z t a 1 / D 3 / / 9 / 8 A f / 9 E f r c Y E v v j i S 7 j v 5 H 0 4 d u y Y I r 6 n n 3 4 G J 0 + e x C O P P I I / + y / / B b / 0 S 7 + E P / / z T + K B B + 5 f 9 Q 4 F Q 0 E M D A z g 9 z 7 6 U f z W b / 2 W E O A T O H / + P M 6 d k + 3 s W d x 9 9 w n E Y x H 8 X 7 / z O 4 o h 9 P X 5 F f H f f / 9 J n D k j k p O N T j U Q r a E o p 4 b K b U k N s D S 8 f m y 7 x r 5 2 d z V U E 1 t D A B u H R i w k o M p O Z i 1 S h O A v + / E 0 Y q d 9 o z l k y v f L 8 1 K P l W k q P 2 u c M 3 L S a m M 2 7 j P K Z / N T r V E 6 8 + 9 m w J r a T U Z j S M c z C F + L w u v T O r k o 7 p c X l x T V k o p J J I Z 0 q s W / / t f / C r / 9 2 7 + N T 4 o a 9 q d / + m d K 2 p D 4 r l 6 9 g s 9 + 9 r O r 0 m V 0 b A w 7 d u z A Z / 7 i / 8 P p 0 2 + q e D 8 S C 6 X N y 6 + 8 g s X F R f T 2 9 i q i + G u R I N e v a 7 M i M Q J i d m 5 W f Z + E e P z 4 c X X + 5 L 3 3 4 o c / / C E + / I u / i F f k e R K d A a d D 7 L 9 k E t / 4 5 j c x J t + d F 8 n J J f F f e + 0 1 1 d g 4 F J + T I Z I T n h c i M 7 4 9 N z u H o c E B a V z k t O T W p Y p 4 P r Z F z f t I k N 6 0 m Y F 4 X R q v 3 t i N p q A 2 R Y i d A 8 t V S c 3 V R t w c K r 2 S X x J N m S n U B + u a a P X d q 2 B B r D 5 j U i 7 2 z Y B M g J q A x t C 4 b W + Y Q i s L J U O U W s 0 u 5 O L C Y c 0 x 5 J I F 2 C 0 e x J Y j 8 O 5 2 q M h w t y 4 l a k F u 5 v E 2 j p T g C t 5 / 8 I d / i I 9 / / O O q I l U / k 3 6 N 1 V Z J 1 V q R a Z V S r y r 5 r v / 5 p S / h f / v l X 9 b P G H d X g 5 H o X 3 r 8 c f y y 3 M d r / / V T n 8 K v f + Q j q / e y w d D 2 I 4 H X + 4 7 w f X z q U / 8 v / t 1 H / p 0 c y F M l Z T V J o x Q C k U N F L 3 W f r E R J E a k q 3 9 U G s d 4 z 7 c N w p B C G h F k P R c k 7 p V c Z 8 j z / y X v U H w l K p V u 0 F l F r W 0 0 3 p V 9 1 G v g 2 k x A F 0 6 e l s f U y k P v 1 s m N 9 0 e 4 1 V O t u g P O i 0 C F B U H D k c 2 m 1 D G k 7 0 E b s 6 g h e F a k 0 2 i O G J Y e 8 p + H 0 2 + D 0 O R C b z c A S K M B d E S J f i f U I i u D 0 Y 7 R F W P m K U + r n 6 x W x K v o a w q s H v e r V f u V 9 x R I 9 T d o 5 9 S 7 Z a q u B 5 1 h o t I H o u K g H E p X 2 y 3 c Z 9 3 B Y S l Y a o x 5 l K R X e n I t r 6 S N W I z + a 3 r 9 x s N 9 t N V 0 N Y B B f b a O n F F B j 0 + o m r b 3 0 c n l T r h l s g A y F k 2 S y r A k G P m t o / l 7 V V n Q C U m q q F B 2 J i i V I r a H T 5 d g J g q p q S T a r A 8 n F n C a d e s U g 7 3 M q T 9 J K 4 g a K 8 t 5 0 K I 9 0 V A s e b B f 1 i I n g v s 5 c V 6 G K S g p S 4 5 a q H N X W D J X 3 0 d 1 u g L v M J O d R V 0 x S B 8 9 r / V S a N 6 w e S E R l Q t L T J X + c I 0 P r e x E b U l V s o z c Q 2 l P c 2 G g 5 K S c b m K E V d A o s 2 / W I i e B 3 K 4 l J S T b 5 R 1 e 3 X J Q z a 7 d q G 2 1 9 K I 9 n B Z g 2 e k 7 p X h d q U + U u x a c + 1 7 j 8 5 J x c U m 1 A m K v Z p M 1 m b C i i S q W u + c 5 2 w K q E 4 t q l 8 R t p e E R C W Q x f t Y C h G M n C M q y F H s C R Q X r e B E / P I E o W s a X 6 N I 9 I p Y S a n 5 9 X E 2 h U g X n X d + u 1 I 0 6 O Y j H X F I 7 + D A u 0 I I 2 Q R c n v V D 6 v E V z 1 c 9 p l j R j r N V r W A y u T Y H 3 Q y U J b k L c 2 a u R s E G U Y 9 x j 2 i 1 y X 5 + j J a i 6 p y u B n K B X 5 X t p d P G Y u K C F a e 8 N a N M p v L S r v 0 8 p X Y 3 K q 0 c r 3 6 0 E r 4 9 Z y x / c z Q 7 X 3 a m 8 o g 8 e r k P u N A G g N L F u m q / 4 X + Q 1 u q j 9 R v 6 / V s q + H 3 W K L E x 1 R + d 7 8 7 q s l q 9 k O T 1 8 A 7 j H h I j X p 4 o u Z + L w 5 I o W g Z b r H M o i l i 8 s o p W 1 w D 9 j h G / e u E t S f / N k n c d 8 j j 6 l n C O W h 0 U u P v i + 1 z 3 P a j 7 p P / f L t 6 q S 2 X 7 6 u b / z T T / J H u 1 d L k b a r b l K / x j F P q f v 0 Z 7 X z x m / l O W 3 H 4 K x 8 h m / R T m v X 1 L 7 8 J z / a f f J P e 7 f a X b 2 2 e h 9 / 9 f P a v f p 1 / v E U D y r 2 j W 9 r + 2 q 3 4 l 7 u a d e M d / O q S i c 3 9 V d x j b + r 9 / O 6 / k 7 j v N r V 7 j X e b e R J + 9 G v G f f p v + q 6 2 t e 2 c n l p v 9 o t 8 i e V w j P l d 5 b f o X 6 N f X V N D t S x d s 7 I O 5 9 V u / p v 9 f V y W z H 2 1 W H V v d o O f 4 y 8 r 9 7 H / / l P z r k S U z j z x Y / J 2 Q 4 R 1 O z i 6 Z J L C C Q 2 n U H v r u r Z Y G g I L i z M Y 3 B w C B m s 6 G f L c F u G E Z 6 J I L C 7 b 5 W g P v U X f 4 n 3 f + h f S u K Z d L 1 g t N 3 V / e q M 6 + f k z y g k o z B X r 1 V d 1 6 6 t K a T V e 6 u f V f f p z 9 a 7 X r l f T n P l d f 3 X O K e u q w v a f a v X t W u r + + p a 5 b 3 G d e N + n i 7 v G 9 / m d S 3 N + j P q u v F s 5 f U m e V o 9 L u + r Z 2 R f S 7 N + v u q 6 d k G 7 b l w r X 1 + 9 v 2 L f S H M 5 n b w u f z U E p a 5 X P F e 1 r 4 6 N / f b z X r l f v r f 6 W f W M 7 K v 7 a q 5 7 4 p f x 2 l / / n 3 K 2 g z Z U M p i B u U c b p K f 1 i G s f I 0 F x U F c 9 Y i L Y X 9 S q V + k n + A l + H G C 2 l n x I h J K w u E x C k X l F S A Q J i x E G H E X r M K + d D 9 p U E v X Q K v p h 0 Y x s v L L z b u O 6 7 E / w E 9 z s M J 2 7 8 E L J U x y C Z 8 g t R J R H P B 4 X s e d R H Z + M L m A H K l E s 5 Z E q l C V V j 2 V A j p d F x N l R W H B j 7 B Z t W P w / / O M / I R q r X O F d I 1 B i d U 9 2 K H 7 X 2 J z l W y t 3 a 6 B d 0 e l e Y X V X 7 V Q / y S N u R d 3 x U b 6 3 8 u N U A U R C C x N Z 7 T e q h L q X z 1 a 8 W 3 Y r j g T 6 P X K S j o a q a P w 1 9 w r U C e 3 s m m s V 0 G 4 r 3 7 H + v W p X g R q G 4 S 2 t N t q r c q K 9 3 8 i z 7 F Z d E 6 j j 2 p M V q H z b 2 n t 5 o L 1 b l a D u B N F P V K H y 2 U J F n u v B u J f v U 2 m X f c 2 V r p 2 v h H Z Y c 5 K Q U 4 V C D h / 7 j 7 + p D l t R + V i W U 1 c u q P 2 h k R 1 w 6 / c T X L / K t L J 0 o x S f y 8 A 3 7 l I 3 8 0 X R S E S 5 u T X v V 7 k i E v n y K h k 2 U y 9 y p S j s 8 p t d s G D k y G h N l W n / 1 3 p f e N 5 o v A x O r b 6 6 e Z Q r l 9 + W x q T / G a D b 2 m z S j n n d + D 6 7 B 9 i / 5 H D Y y o 2 r D W h + J s 3 b R 1 c 8 l 0 0 1 G t J b i b U d r Q 1 Q S V R 1 0 E o f V z u o 9 u L V f p f t g 3 X U a v k J A 5 N 3 q a 7 3 B p 7 K V l B F U N m s E B S X G i 0 T V G h l G Y H B I f 2 o G l z U 3 e X 2 0 F N q h s W m J Z w Z V M d 6 W F E t p 3 Z Y f I q A b C a P N E C x u 0 o 2 5 E s p Z N T q 8 G W w K D R b r P p 5 n i c x U T p 1 g 5 g I o 2 G T W M r H J B z t a y Q m S i t C 9 t R v J Z j G 9 c C n j b Q b 7 z X O a E X G E C 2 O i 2 7 l b d 1 F q z Y u n Q C U a B z q b 9 j R V a h p C 5 u F J q X q 9 S d x f w P f 2 m T y S O B V y W B + Z Y u E Q 2 r u R x J M I 2 I i S E y E a W l u T s i 6 B B s 5 s 4 C F e u P G / O o K h a 0 g E y x h c I + 2 g M B L L 7 + E 5 5 7 7 P n 7 l V 3 4 F w Z U V / N 3 n P 4 / 7 7 j u J i x c v C e f O 4 T d + 4 z f U f e W G u H X Q y k u T W A W x / S x m 4 Z J y h g R H C Z X N 5 m C z G c G k 9 V E p 1 R q B Z Z g S + 5 N h T c b k M z c b V O R E h d p q R K 5 0 C + V Q K C 2 K g 0 H H L O 1 W M D l 5 F Z / 4 x M f x F 5 / 5 D M 6 f O 6 e G 8 n z w g z + H U 6 d e V 8 y B f a k 0 Y T 7 6 0 Y / i w v n z 6 v r D D z + k R i T w C x / 5 9 Y / I r w m J Z F K Z O w Q 1 t U K e E i q l j l u F m Y u r W Z V 6 o k H p 3 W 2 2 d R X 3 p e P u E 3 e r S S c J B q P + 5 m / + B 7 z 6 6 m s Y G x u V A h O J R u l A p i T X j W 2 r w G y x 4 P h L Y i J R G V A R H E 0 y X v l s S 5 C M t c q Q t i N I T J W S q l J t 7 g a 0 2 a 0 0 I q K a q o U p t f b N P X v 2 4 t a j t 6 r w p o k 9 e x Q x B P o C q v y 5 O A D j O j m 8 h / l 5 8 q m n 8 O 9 / / d f x o x + 9 g I M H D y g m 0 U a t r g v z 4 I H + q o Z E g m L k d 6 u N I X g 1 A m v F t O U c x 3 T v v f e K P p p U X O e r X / 2 q G s 5 x d f I a B g f 6 t Q G D 8 j 2 K W F 7 v f l X V g 5 Z f E h V 1 d W P O O a q 7 l W m p J a C W C 1 5 u 4 4 r k L d 6 9 7 d G y H b Z J M O q f 3 2 I 5 0 z T Q w N / a r T 7 o U H v 5 5 V d w 2 2 3 H c P 7 C e e z Y M a Y m V o 1 E I o q w X n z x B b h d L n z t 6 1 9 T o x T O n 7 + g H G 8 G + D y J k R s J c C O o C o 4 l + D I S G L d W i C o y m 0 D f T u / q v H y r L 5 M C U S F D Q k C V i k L l x z T D d H 0 V q h v Q q k b U v E x O G b Q M H 9 I I 3 K Q c E 6 o M 9 J T x P t 5 v r s p J Y / B e l i M J V I 0 V k 3 f x v W V D / O Y h N d q C i o t L u h k j S e b T T c m r 2 T J S F z p B 8 b v a l H B 6 m c m x Z p + u L U M S z J 1 3 3 g m H X d R s P i / 3 a u V N a D Y i G c P a J + s j k 0 m 2 r / K x c z Y T 1 S a X 5 A f 5 m 9 M H E v J 4 P Z h E h c t z j l s d R t b Z Q A 1 i 0 h q v t v G d W q F x 0 w q t E S q f a 3 5 n + 1 C F K i 9 l 4 7 D S 1 p F f T l X G j d H q r F Q D t J t a J S a C T 6 r u B i k D 2 m X 0 H l I t T q f 5 2 + m c d B c c M W 1 M w M L 8 d B s q r r B E D 7 B G t M p 7 p 8 5 p b U b + U + c 1 I h P z X y V J O 3 f P P f d K u Y t Z Q f t P d f d o 5 w 1 G S W J q F u g 7 M z u L Z C q l t i W x u T Y C c 0 G I I b I Y w 7 V r 1 x Q R k a v S A 8 d R u d x f D z 3 9 d u R S W s c u k 0 9 u z j 4 E 5 l N 4 s v p j J l R G 5 D z f q d k r 5 X d r z 9 X Z V o n P O N N Z 8 L V K i i j i 5 6 + 2 b 5 W k 8 W u 5 9 f l J Q 2 j v M a u O c U a n k + N a p L K N f N 2 s K H N 8 D e z + K I P D Q B o 3 2 F Z B 1 Y 9 D z 0 l U h j r O g m N 9 s U u C Z c s T j G B X c 1 c o i c m S 1 c A 0 G s K B q B z 3 1 U x 1 5 e S W f P a F F 1 6 o u / x S K z C H o i G k c 3 H s 2 r V L N S q j I 5 c j Z a m 2 r C e p 4 v M p W N 1 W P T v 8 X x q n 5 L f 8 D I + l o T I j k l i N 0 L R N y 5 x W U m W i K W + a q q G p G 5 0 G v 8 A C b / R q M k D m g / d t B i q f k g d K Q i 5 k w E 5 f D g t v x i m 3 M 4 y g c K N x a 4 3 Z g G Y m c K b d z Z Y c + 7 z I e C g d 2 Q 5 Z U T x m f U m z E G j O C 6 0 c D Y 9 k + b u a J q R 2 1 6 B Z e y Y h 3 X 3 3 3 Y o R b g S m x R u z p d R S F r 6 d 5 c G D n B C F m a C 3 T q m A + j 6 J j Q 3 f o P z Q l Q R 6 d z m R z q Y x M D i i P D M q D / I f i a D R y h x r I P f z v d z q P W e o S S 2 / r w U w z C o c j i D Q 3 3 z N 1 U x O b C p b g 5 r Z A N g I W X 7 R a A w D / Q F V u W w U N t v W z Y 6 6 W V C N Z V 0 3 K 7 d I P A O f p 7 O r B R J G B 2 o l 2 G 4 S m Q L c T i s i S W 1 i F b f d L O 0 4 D Z + P 6 z q v b T f s w q G q X 4 l Q K K x i V 4 m E f M d h t y K X 1 V a W b x W m m Q t T p U K m K A R V T i Q r W T V s 2 V j 5 T P D C / D y G R 0 Z U 3 x I T k k 1 l k A x l 4 R 7 U V o t T K l O T A t 4 M K C U v X b y I A w c P q m N D i m 4 G 9 P 7 w v a O j 6 6 8 k 8 v Q l J 9 5 x o L W 1 g F s B G d Y P f / g i x n d P q E b 3 x u k z u O u u O x W 3 3 6 i q s R 1 x 4 d o y D u 2 u X u C 8 E z g 1 G c d C W O r O b 8 F t e 7 y q H t 3 + A S T C y 9 J W 5 Q a 7 F 1 f O n R I h Y M f E x B 7 t I U E q m Y B d l z x c O r Q b M I V m o i W T q 3 l j I V E l E 0 n 0 u L T h H S S 0 x H w a r m G H 2 u + m 1 8 c A C y 2 l l l X R h u L z u 4 Z E 4 y / B / V b T c + n S Z e U y 5 Q x H r e D i k h U H B v L y f v 3 E J s F 1 j 9 L C l B Z X g l h Y W M b 0 t a t U X P C h n 3 v f m t X y b 1 a w c / b K t X m 1 9 F C w E M A d E 5 t f L H o u Y k H A m Y L T Y V f 1 / v 0 3 l 3 H f 0 U H M X r u M 3 X v 2 K 3 X z 9 P U M l o X x j z h C O H r 0 q G o T b M O 1 E q k b M F 1 8 / m K J I 0 V 7 x 1 1 q y c 9 6 Y G N O p 9 L w e D U p x o y E p 2 L o 2 7 P 1 F W 9 I T E 4 a w 7 W j K h G J h J F N Z z A 4 P K x 6 x 2 k H 1 p N m 7 O h 7 7 r k f 4 B 3 v + C k 1 g 1 O r W E 7 Q 2 w Q M e h r r 4 B s B N Q K q 1 a f f P I M l 4 b w P 3 n 1 4 t c f + 7 Y T p + S D G R z a 3 h u + Z q 4 s 4 u r c 6 B C i c N s F W i O F G m N E u a R z d N 4 J o L I Z v f f s p / P T 7 H l P 2 U C i 4 j P 7 B Y f 2 J 7 s E 8 d N i P w H 4 v k v N i + E l j i c z E 1 P z l x h z m b L x q f n D 6 9 n W E x X b y 7 / L q R 1 s L 5 e Y W I n G J l O J v 5 R Y I 9 C t i o o e S I T / x W F Q x g 1 o j l O c O H j i w G t H R K g b c R U V M V 1 Y 2 r 3 J W g q o y K / 3 A / n 0 I L k 4 L c W 1 s 3 o 7 t D k 5 1 o B w M m 4 B Y N f p e G Z z J l f M q 7 t / R i 4 O 7 N I J d C I r W J d r M 4 s K c m C l L W 0 J M h D J 6 6 N p 2 7 7 R h 8 d y K m u U o J Y l J B l O Y e 2 0 R s y 8 v I b o c V w 2 W i M / l 0 L f P A 1 P l T C h v A S j G a 8 F z T C d 7 x U l Q H l G d W I E k K B K R A f a I 9 w 9 o L t K N Y F 9 / H o k s O x / 1 E x 0 C 0 7 m 4 v I y V l d A a J v B 2 w M R Y H y 5 P r + C V G a 3 7 g M v F X A + 1 x 5 x G B z W n Q S X Y t T I 0 p N n C S v 2 X L Z d Y x v 3 3 3 6 f U w I G h E X V t K 2 B m g 6 M 6 R 9 v E u 8 c F S 4 8 Z F n 8 J B b G r + g 5 L w x w v w i m G 8 4 I Q m 1 r K h v 1 C q j i 2 P 0 h c V P t i 0 Z h S A Z n X W C y O 1 1 9 / Q 5 3 f D N x 2 9 q / p B x 2 C r 7 c X v / y v P o x X 3 7 y E l W D 9 U d I 3 O 4 7 s H Y E n 9 g r m o x b Y L C X s 9 B c w G b T h + W t O J H O U Y A U 1 y / C p q Y y 0 S f 0 h H V d v R M W + X O u 0 Y d f K j b k Z t W 8 x a 5 5 m a l U 9 P e 1 p I J 2 A m Z z Q L g a e E R n N U b r h Y B Q u R 6 8 6 H h g c h M v j Q s I e Q f h a H H a f G Z F r K e S 5 x s d N A K q I P r 8 P D i E g R l B H w h E 1 e 2 w n v G m z 0 i g 6 C X Z A + n p 9 e P T B E 5 i d n d f P v v 3 g d L o w 2 q t 1 v U T D K / C V b u C 2 w C K K 6 b A w q Z z q Y L 1 j w o G L M 1 G c m S 6 H / i y H G o c B D Y + M K f t a q E s d q 5 C p D W o g m 4 H Z M N y p x x s c n U t 5 c J + b Y b N M 7 J m A l 4 4 L t x X + C S G w G 9 p s S D c D l E t f 8 h E K h 3 D 5 y h X s 2 j X e E R d / I t v 5 b g L O 0 s q 0 X b h 4 G a F Q U D / 7 9 o J V H 6 g Y l v z 5 + w I I S H u j e u 7 x + l C o U M 2 P 7 O r F 6 I A H 3 3 o 9 j j e v L O G u Q 2 t d 8 H M z 1 3 B 9 8 h L C Q p j h 0 P J q v T I 6 h f v X Q 9 3 3 Q F f C X E v F i s r r g I m b n l t U 1 2 m P e H c 5 l A N j O 2 E x Z s I b c 2 W d f D J o w W z E g o u L V i w v r + D C + Y u 4 + + 6 7 q i K M N w N b 7 V y C H U I 0 Y 8 P o y J C + o s n b D 3 a n U z F j E l M t a h 0 y g Z 4 C 3 n O 7 B 0 f 3 D q x 2 h / D Z 2 e t T W F i Y x Y 5 d e 7 B r 7 0 G x k 0 b V x v b M N r q y E l R t d l d f A U s J M 1 6 a 7 n y / U 7 2 1 y 1 Z Z L B O R T q U Q F x u j E U o W F 2 b n 5 i W x Y k + J q u j s e W s 8 f f X A p j 3 k L e G 2 s T y u r l i w E L N g T 6 C g V I s h + 7 J a z u a O 4 7 e v 9 m F t F n R I 7 B v o v N p L l Z u L G B w 9 e h g 9 b X o h b x a w + B v V Q S G / l q F z n J Q R 0 3 l j 9 r r y 3 u 6 c 2 I u R 0 X F 1 v Z 5 Q S M T j q 2 F R g + 4 i 7 h 7 P 4 t S s b Y 1 d t h G w 7 p + 7 6 s A L 1 x x Y T m Q R S i 9 j K h T H T D R a H r 6 R y z J e S r M 5 D L F Z C 0 N 6 M W M R M R A 9 f j c c 3 s 6 H l 2 w W 9 M D R a a D 2 E w m 8 / v r r O H L k C P r 0 d Z 4 6 g a R 8 w 6 V / o 5 O g A + X l V 0 8 p w j 9 0 c O 9 q J y + 1 g l g 8 B q 8 c V 8 f P 3 X y 4 P n U Z u y b 2 6 0 f V W F 6 c V 1 4 5 M v d s L q P U Q 3 e b H d 0 c / / T i i y / j k U c e W u N 8 e u m 6 H S e E u F r l q V x P 9 5 p o O h y D G 0 t z z p A S 8 i U T j u / g s B / e U U I i v 6 j u J R R B U d q w 7 8 a w p 9 b j 4 C Q s G v e W n B W + k e 3 b q 0 / P H j 1 6 u 3 f v w u D Q o P C L F k t x H V D U s z A 7 G F p Y B Y Y m h c N h X L x w E T t 3 j s H b 6 1 P 5 O H 9 x E u 9 7 9 8 O S l + G b u u O X d s / Y z t 3 6 0 V p w g h S q h R s F F 6 b g 2 l / 3 3 n v P q p p Y i W c u O / D o / u o Y v c v L V v Q 6 S g i 4 C 2 q 0 A R n m u Q X O Y V / C o a E 8 n N a S E J e o q z W v K x S y S J d C + p F O U N w h k S w v L S m v X r 1 E 1 I I u 6 M R M D v 4 9 2 1 P P p x T l O k 8 M g N 2 / f 1 9 L e W o H V 1 e s 2 N v f P U + n Y l r C a f n 7 1 W 9 + D 3 f f c Q i j Y 6 M 4 J d K L + S G T u F k R i 0 Y U k 2 i G z c x f Q b f 7 z M y s G r n b C C 9 c s y O d N y M n R H J 4 K K f c 9 w b S O W 3 E h F 2 I a D 0 k 8 0 s i o 8 p 6 Z B V B M Q B 2 a H h Y S a n 1 Q B U k e j W N w M H t y S k 5 K c f l K 1 d x 2 7 F b u x J w y k J 7 c 8 6 G Y 2 O b 6 / l v B Z S 0 1 C I Y T U H n y n e / 9 z z e + 6 5 H 4 P F u H x u 2 H c S i Y S G o 5 j G U m y E o F f g s D J + L + j U D 7 a m K e W g 2 h M q p 9 Q j 1 O h I T 1 Y z B o S E h p t Y 4 O U O T Y m k t t G e 7 g S L / u 8 8 + i 1 3 7 A z D Z 0 6 s G b S c 7 p K n t H R n J K V W h 2 6 A q z j A p q u J + X 6 9 a V b F z O d l 6 d H J + v 3 q g p 7 C V 8 t k c M Z W q J n 4 1 o F 5 J 7 s d O X E 0 y r W 8 Y M C w p N p 3 G j l u G F C F u J 6 L i C o d c W v T k w 7 f C 5 / O K M M 4 h W V i S b V H E 8 6 L o w Y 2 9 m O 2 C u v Z Y b w H P T z o 6 4 j 1 q B W r 0 a Y k B w v q J m x D 2 L o / 9 S i X T b Q U 9 t w t 2 P t M R w d m U a 6 E I i j 6 I s H B 1 E t Z 6 4 L R j 5 P Q M q K V d Q j X k y u S 0 I i p u l A R v F U h M L 7 / 8 K m 4 5 P t F w W E a u l F B i u n b b a A u l p + / + P R m c X + z + 0 A A D T O p 2 1 A x a R d U 0 1 R 0 G t a 3 J q W s N P d W b B e d v T B U b d 7 i r r 3 I o O p v T e s Q Q v h 6 F o 9 c G d 0 C z S a i C U K r t 2 z O O G 8 E M 5 p f j i K c K y m H B j G 0 l O C T j 9 d d P 4 9 Z b b 8 F o f 3 l Q W a v I F t u b 3 a Y W R 0 X 9 m w 5 b O h 4 w W w s y s Y G R H c o L 2 A o D 3 J 7 o k n t U Q E Z D Z 0 4 r f o C N I F 1 o P n m L m Q m g 0 U v D v Z m 7 P L 6 Y E G I S X d 6 3 1 p 3 J x I 8 P u T E y 4 E G P S P P l h A X n 5 4 r I Z F u b O W m z i E S i a p b Q Q 4 c O q N H D V o s N L o v Y g 6 b W x X 6 h t P k R u e N + T i A C F e 4 S T J o R U f 0 W + s U O I u D 3 4 u k f n t 4 y K Z V O Z z q q e X S P n L Q u B 7 X o Q x c k V L o Q V t p Z M + g S y q w I q p l r u Z g 1 o c f f v G + A h M V t x G f C o V E T T k 1 b c P o 6 o 7 y 7 p w q S G 2 m R B b e s D s U n y B w c l l 6 4 r R w H s 3 4 V 0 t b K F 9 u b P 4 C 4 L l K p F g x 3 8 T q K q n M 5 l T P h x e u d s x n o c H n m 6 e / i 5 9 + 3 t t O y k 2 B 9 r Q R D m J l f w d 9 + 8 V v q u 5 y 8 t F 3 U 0 1 Q 2 4 8 F b D 0 w 3 1 X 3 6 B D q J X C E p T H f 9 9 m F a X p w r U U V r Z s R F 5 x L w j j a X Y P V A 6 c R t a j 6 B X S L B t B U p O o e g V P L p N 6 j m H V 2 d A q o e c o U U s q W o f t Q c T n N A u F t r l W G 4 X R f j Z g y t M 4 o 3 k x c C b 6 F f o x n I f f / h H x / H u 9 7 x i I r 1 a 7 c + 2 g E Z 1 Z e / 8 g R u P 3 4 n Q s E g I h k b 0 s H r O H n y B L y 9 v f D 7 f O v 2 7 Z E I 3 z x z A U c O H x C + z q k J z M p L 2 Y p 9 s 1 G i 4 z d n Z + c U g + 1 0 + W g R E c 3 q 0 A T T u T d P l d i Z 2 4 y i I 1 N J + C Y 2 3 p d D 1 e T C 5 W t q q j K X Q 5 t S a z M g k d K G 4 K I E D z z w g E i m 9 Q c L K s d D C z C J 0 H Z Z B / W j 1 h D L m B B J m d H n 4 n z p Q K 9 z b a F z T o q D g 5 t X 0 Z a W V 3 D 5 4 k W c O H F X 1 + w E J Z 1 W g m r y / J 0 7 x h B L J J D P Z e F 0 9 C C Z S u J H L 7 6 K k 3 f f K Y V l w d B A n / x W l z 1 n d F o K R r E U T i E e X k Q m F R f G Y x J V D H j 4 w X v V A N D 1 6 m u j B M U 4 U 0 p F T i f e S T Q j J j N s c F r 6 V J 4 s v / 9 7 H / 1 9 D h l o l M H g 5 R i c f d a G 8 0 2 0 A n K k g L 8 X p W I B 5 6 9 F 0 e e 1 i 5 2 z s Q K j v c d C u z Z 1 T c 0 U F A h o G V k P u W K r c 1 V z C u m s 2 F 9 a v 0 8 r c E j R a E S k x f d F x X Z K Z m l D m f H a j B 0 7 R Q X s E e n U C Q H N O L 5 T r 5 + G w + l C O B J T E p K q X 7 2 0 p k W i t U p 0 q V Q a s V h U v e e l N y 7 j j d N v 4 J Y j B + E S z c X p c C i T g N 9 h j K G r x 4 k L V 2 d w 9 u w 5 j I 0 O q T 4 y z u G Q z W Q V 8 7 w i G k 1 0 Z Q b D A 1 4 s B u N 4 9 K F 7 s X / f X n m H A 0 8 + 8 3 1 Y r E 7 Y b d p 8 i 4 3 S 1 2 r Z 1 8 K Y k 5 z p 3 C j Y V q j + c 6 k m 7 u e K V H U b a y A 9 F q 4 P o L V n 0 9 V L 5 0 s s L I d T m 8 G o E t F 5 b W U O V 6 B z P n 0 W + E y o J I 2 s c W E 2 A o e u X 7 0 6 q V z 1 O 3 b s g M f T e q F l 8 j H k 0 Z 4 N Q G n l l M L i R J U b B b 1 + D H O 5 f S y 3 G k x 7 I y o M R q T Z 1 a A V h 0 V q 1 W s 7 h W J W n i 2 B K / R X 1 o s m P V b w r S e f w 8 h w Q B r + e f z K / / o v 1 P x z l N w c k U z V i n b r t 7 7 z t F I P y X S a q V l U J S c n p 0 T 6 M W R n B p F o A h / + x Z 9 F n 9 9 f 9 7 m Q a A d f + / q 3 8 d 7 3 P o Y X X n w Z d x 6 / A 5 / 7 / B d h 7 / F i Y s y H 3 R M T 2 D M x r k Y g R 6 J R p R 4 S T H s i l R J b L K 2 i G c g c b z 1 6 R M 1 U X I u N S C i + / + q V K + g T 9 Z 8 m w E b R q j Z j g K t 5 m k V a E 6 s 2 V L l j t 4 y 5 V x Y x d l d n R S d B o l q K 5 D D k t 7 e k / r G g q B u f O 3 c B B w 7 s U 1 H j G z E 6 1 9 e B 1 8 I i k s p p a R 5 3 1 g p I W L N h C y Z D V j y 8 t 2 z c n r 5 h w 7 H R + u F L l e l 1 W 1 k P O m F J e Y S l o X I m 1 W Q y p Z Z g 7 R d D n G r w U 9 / 9 A S x O H 4 4 d 3 A W v N O R r V y / D L P V K O 9 O u a y I D A / 2 K + I J B L a j z l S s x 7 A v k M T w y r I i Y 5 U 1 C I k E 0 A v v 8 5 D b 8 4 5 e / j n c / + j C 8 H k 2 i c 2 b c C 0 s 2 3 H + o e U j a o h D U V 5 / 4 F j 7 w / v d I X V o R 0 P s N D e a x E Y K i q v f 9 5 3 6 A 2 2 4 / t u G R B X Q 8 0 J v X K j S n V x m K o B h p T q d E L U F F p 9 L o n e j 8 m B x W G D P P W V S d I h m b g V y M x E T 1 4 o 4 7 b o d f u G a t J G 0 H j J Z o N w S p t t A 6 D b r Z 6 R k k q C b 6 n J p 6 U S w V 1 D r G B l b T o T d 6 g q r W / 3 z 8 C e z Z f w j H D u 9 R K m G + k M c 3 n / w + P v C e R 5 S 6 R g k U D I Z x 6 c o k U t k C 7 r 7 j F l y Z m s H 8 S h x e U c N C y z f w v v e + a 1 W S t A M u L L e R c V t x U c 2 m p q 6 r o R l / / z + + i F / 4 + Z + B U 7 S h H W O j Y r u l l P b R L t N k P p 9 6 + h k 8 + M D 9 6 G 3 C D C p B 7 1 2 2 t P G B s m s I a m l h t s Q G W k / 9 C l 1 J o m 9 f d 6 L J K a U m F w v Y O 6 w N v 6 + E Q T B c 6 / f K 1 a t C 7 C 5 V 0 P Q u d Q K 1 E c L N s B E n x U b A f i u O L u 4 X V Z A u d 6 / u 2 K h U P 1 b T U k F Q / K X z g I 2 6 U t q z w X p q 7 A h q I l e n F 5 F K x j E + p j m i W N K c k J I S Y j O M a i O g l 3 b q 2 n U M D g x K H T v w s t h u d H J M X Z / F o N + F 2 4 4 d U Q y 0 V d B + + v a 3 v 4 P H H n t M b K j 1 2 2 0 7 7 a A R 1 h D U 4 v x M i Q 2 a l V F b o D d e W 8 b o 8 c 5 P p U t o E i q P 5 W g O T m F E F 2 a S G O / N w i k F S + 7 C w v n R j 1 7 E v f e c W F 1 A u 5 M o F v N I F V u b W Y g r 3 f d Y O z c 4 s R k 4 1 u r 0 n A 3 H d 4 o a S G I p l A e v E e y w Z r B v X g x l e p f M J m 0 t q 1 Z h E O J W E 0 8 j M D 1 G W s L C Q D P Z H J 5 7 7 n m M 7 9 6 L l U g K 9 9 9 1 s G X 1 j W r o q 6 + 8 i g c f e n D d 9 r I R 9 b 8 W T h N X S a y W o q a L 5 0 6 X a O z v 2 r 2 7 S k p l I l m I + a B m R O o W j H 4 q Y z + R S G I l l s W F i 1 e R y N n x n v v 3 i b G 9 e f u l G d K F S E t R E l s l q Y j X h a D o x C B q D W T R J a Q Z r H W / u 8 x b k 7 a t Q C Q a Q T R Z g M N S E O m b x s j w o P I y s o 0 0 c 6 7 Q N L g m E u / 2 2 4 4 1 t c E 2 I p l Y / / y f R M h n G z F Z Z U P R T j F G 6 x r g V G G + 3 d 2 L 2 C U o p d j 7 T t 1 3 d v a G 4 j D D Q 4 N K I u W t P o z 2 t e 9 4 a B d 0 j 2 a K r R u h N p M b d k t 3 x 4 B V j i h t t f L f T g R l I C a M / q l n n k M s V c Q H 3 v 0 A F h a X c G D / 3 o a 2 F b 2 f 7 A P b s 2 d C P 1 M f 7 X r x S E i a U 2 h 9 V N h Q F J G a 6 I 0 v p G H 3 W G B 3 d 7 5 B U 8 Q b a 5 l O T U 1 h d m Y O R 2 4 5 r M Q 6 p 1 e m E c 3 0 x N M m e O p 0 k H Y D 7 R Z w t 6 U V 5 8 T g p P g H B v N C U C t 1 J V I t m h E U + 1 N Q M s N q 3 n 7 z f z S F t A N 6 L q 9 M z a r o h 3 g q j 5 9 9 7 0 N Y z P S p Y O g 7 9 v T g W s i G i Y B W P n N z c 6 r t r L e i S j u O C I v J A a e l d T t u z R q 7 6 W U R a d Y s e v y d L X x K H x J R P J 5 Q q 8 L f d d d x J c a d D q c Q 0 t q w J g 5 D T m a B g L v 7 R N U + x 5 K C h h S 0 t f W C b g c M U 3 r j h k 3 N 1 J M S g h K L S b / S D C R z k y g i 1 X 1 O e a S R L R q N h / d Y V S O x t R E 4 / F b B U N s 4 p J 3 4 4 W u X 4 R 0 6 g P s O u e W a V f J l E S Z R w p n J F Z h z M R T T K 2 K 6 T K i Y z m a g D a o 6 b E v N + y W t J p e o n e 2 N i q 4 i q O U L E f Q f 7 F 3 T u D c C S i J O i U W V j q L 7 z J t n c O A A o 8 E D S m S 3 E n 7 C 8 f 4 r C b O a o H + D g R U t Y S M E V Q l O / k L N u p 0 4 w G a Y j 5 o x 0 l t W 8 z Z q Q C v y E c L h G L B K 9 J j K P f t M N 9 G p C W w 6 i U o 7 i M s p / e D 5 5 3 H 8 j t u k D Q 2 o E K / L k 9 N q 9 O + B i V F k s k V 8 4 1 t P 4 q E H T r Q 8 7 2 K 6 E F J R M c w 9 S 0 K r R y h H T 4 9 l r X 3 E N p 2 U t t w j m l Q j W 6 4 8 p 0 S 2 w G n L Y X V u 3 J v G D 9 I e I h F R J F + 9 c l U t O X P 4 8 K H V s J V m R m U j V E 4 L 1 g 1 s l q A q 4 b I M r j b W j W L t B D B S k f l l + b 8 9 Q 7 o R n J a A i v 7 I F d J C b O U R z A y 3 s l u E o W 5 D 4 r p x 4 w Z C w R U c P H g Q X I O 3 E l w B 8 l u n Y n B E T u H E X X f C 1 4 a r P Z d P w W Z t T V p H Q k H 0 + v y I h I P w B 9 Y S L e e x W K 3 5 2 E w G V s f G i I m S i B 4 W r q L 9 8 s u v q D A W T n N 1 4 u 4 T O H n y X i W C K Z E 2 Q k w E i e n K F s z d 0 A l w u D 0 Z y 2 b g d Y j V V E U 7 J m W z W U V V 6 w T S h a A i 0 E p i I v I l 0 S h E G j J S I N t y 7 G P 3 w c h 3 d q F w T v p K Y u L y o I l 4 F A t z s / C b g 1 h c i Y o u X t Y Q O O B z M d a 4 z W U z a U S C Y e U c q 8 R c 1 K I 6 2 M n Y C K r g n F Y s m c m q D n G H m C m V 9 Z N J p 9 S 7 V N c T J V Q m m o X J K v q 3 q 3 V 1 h Z K I f U W c I P P F F 1 9 E j 9 h D x 4 / f o T L s 9 X r U y z s N L n / C F R s 6 j U 7 0 S d S i R y T V Z m I A j Y G J l a o u 5 z C o N z F I N 9 E J i b s Z 0 F U + J 4 z a a r N i a H D t k B V j B i U G 9 n 7 j 6 R d w y 4 l 3 w + O y q 2 n B 2 F Z Y j l E h j q m g F W 5 H U U l + z g V C L C 3 M Y m B w F M H l J f g G h l f P s y U w w N n n L O H 5 K Q f u m 8 j g 7 L w N g c I l j I z u w t O X 7 H j 0 Y B 4 3 Q k X s C J i x s r S A Q L / m F D J N n 5 0 q l X I m 9 I 6 X x R 6 p z 3 h 5 L U L R p B J 5 0 9 e m 1 L G h z j G a g R O 0 d w v d V v u S B a 7 P u n Y w X C e w 0 d A l V u K R 4 Z w a p H g t Z F X 7 t H k o R b Y K V P 9 c L b q M u w H O d f L 0 0 8 / g s c f e J S b D 2 u 6 K R C I m 5 7 0 I i j p 4 / u J l n L z 3 X t V L l C + a 0 N N g s f F 4 x q R s 8 3 F / D m F 5 j q s e F l y 7 M O o r q X j L c T 0 M r B Z 0 Z n B Z 2 n w + K 6 p f H 7 I i u X 5 0 d h 5 3 7 e n R F 9 I G / n 9 Z y F X a G 8 y o s g A A A A B J R U 5 E r k J g g g = = < / I m a g e > < / T o u r > < / T o u r s > < / V i s u a l i z a t i o n > 
</file>

<file path=customXml/item2.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3.xml>��< ? x m l   v e r s i o n = " 1 . 0 "   e n c o d i n g = " U T F - 1 6 " ? > < G e m i n i   x m l n s = " h t t p : / / g e m i n i / p i v o t c u s t o m i z a t i o n / T a b l e X M L _ R a n g o " > < C u s t o m C o n t e n t > < ! [ C D A T A [ < T a b l e W i d g e t G r i d S e r i a l i z a t i o n   x m l n s : x s d = " h t t p : / / w w w . w 3 . o r g / 2 0 0 1 / X M L S c h e m a "   x m l n s : x s i = " h t t p : / / w w w . w 3 . o r g / 2 0 0 1 / X M L S c h e m a - i n s t a n c e " > < C o l u m n S u g g e s t e d T y p e   / > < C o l u m n F o r m a t   / > < C o l u m n A c c u r a c y   / > < C o l u m n C u r r e n c y S y m b o l   / > < C o l u m n P o s i t i v e P a t t e r n   / > < C o l u m n N e g a t i v e P a t t e r n   / > < C o l u m n W i d t h s > < i t e m > < k e y > < s t r i n g > F a s e < / s t r i n g > < / k e y > < v a l u e > < i n t > 6 4 < / i n t > < / v a l u e > < / i t e m > < i t e m > < k e y > < s t r i n g > D e p a r t a m e n t o < / s t r i n g > < / k e y > < v a l u e > < i n t > 1 2 6 < / i n t > < / v a l u e > < / i t e m > < i t e m > < k e y > < s t r i n g > N �   P r o y e c t o s < / s t r i n g > < / k e y > < v a l u e > < i n t > 1 1 5 < / i n t > < / v a l u e > < / i t e m > < i t e m > < k e y > < s t r i n g > C a p a c i d a d   ( M W ) < / s t r i n g > < / k e y > < v a l u e > < i n t > 1 3 7 < / i n t > < / v a l u e > < / i t e m > < / C o l u m n W i d t h s > < C o l u m n D i s p l a y I n d e x > < i t e m > < k e y > < s t r i n g > F a s e < / s t r i n g > < / k e y > < v a l u e > < i n t > 0 < / i n t > < / v a l u e > < / i t e m > < i t e m > < k e y > < s t r i n g > D e p a r t a m e n t o < / s t r i n g > < / k e y > < v a l u e > < i n t > 1 < / i n t > < / v a l u e > < / i t e m > < i t e m > < k e y > < s t r i n g > N �   P r o y e c t o s < / s t r i n g > < / k e y > < v a l u e > < i n t > 2 < / i n t > < / v a l u e > < / i t e m > < i t e m > < k e y > < s t r i n g > C a p a c i d a d   ( M W ) < / s t r i n g > < / k e y > < v a l u e > < i n t > 3 < / 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 R a n g o 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 R a n g o 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 C o l u m n s \ F a s e < / K e y > < / a : K e y > < a : V a l u e   i : t y p e = " T a b l e W i d g e t B a s e V i e w S t a t e " / > < / a : K e y V a l u e O f D i a g r a m O b j e c t K e y a n y T y p e z b w N T n L X > < a : K e y V a l u e O f D i a g r a m O b j e c t K e y a n y T y p e z b w N T n L X > < a : K e y > < K e y > C o l u m n s \ D e p a r t a m e n t o < / K e y > < / a : K e y > < a : V a l u e   i : t y p e = " T a b l e W i d g e t B a s e V i e w S t a t e " / > < / a : K e y V a l u e O f D i a g r a m O b j e c t K e y a n y T y p e z b w N T n L X > < a : K e y V a l u e O f D i a g r a m O b j e c t K e y a n y T y p e z b w N T n L X > < a : K e y > < K e y > C o l u m n s \ N �   P r o y e c t o s < / K e y > < / a : K e y > < a : V a l u e   i : t y p e = " T a b l e W i d g e t B a s e V i e w S t a t e " / > < / a : K e y V a l u e O f D i a g r a m O b j e c t K e y a n y T y p e z b w N T n L X > < a : K e y V a l u e O f D i a g r a m O b j e c t K e y a n y T y p e z b w N T n L X > < a : K e y > < K e y > C o l u m n s \ C a p a c i d a d   ( M W ) < / 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V i s u a l i z a t i o n L S t a t e   x m l n s : x s d = " h t t p : / / w w w . w 3 . o r g / 2 0 0 1 / X M L S c h e m a "   x m l n s : x s i = " h t t p : / / w w w . w 3 . o r g / 2 0 0 1 / X M L S c h e m a - i n s t a n c e "   x m l n s = " h t t p : / / m i c r o s o f t . d a t a . v i s u a l i z a t i o n . C l i e n t . E x c e l . L S t a t e / 1 . 0 " > < c g > H 4 s I A A A A A A A E A N V c y 2 7 b S B b 9 F U H A L E U V q 1 i v w F Y g K w + 7 Y T u e O A 5 m l o z E O O y R y T Q f e f T f 9 D K L L A a 9 6 1 n M Q h / U v 9 C H l C h Z U i k i O a b o M Y I I l k l W 6 d x 7 z 3 2 W / v z P f 4 + e f r m b d j 5 5 U e y H w X H X t k i 3 4 w X j c O I H t 8 f d N H n f U 9 2 n g 6 M T / H r u J u d h M H L H H 7 w O b g r i J 1 / i y X H 3 Q 5 J 8 f N L v f / 7 8 2 f r M r D C 6 7 V N C 7 P 4 / L s 6 v c e W d 2 1 1 e 7 O + / u O c H c e I G Y 6 8 7 O D q L 5 3 c u 7 7 r z x 1 E Y h + 8 T a + I m r v X J j 1 N 3 6 v / q J t i 6 d e u F b N L P 9 o 8 7 O / 8 6 7 j 5 1 J 3 d + 8 M y P k 8 g f J 8 d v 3 f S j F + O P b 9 1 p 6 n U + j I + 7 7 9 1 p n C 3 0 0 g t f e 3 E 4 T b M H x R u / d 6 Z J B g v l l F G h Z b c z B U w 9 S S z K i F K K 4 R 0 P V w z n i 2 F P e I a N h 7 4 I o z s 3 S b z J c D K J v D g e Z B u Y f Y u P + l t / O V p c 8 s L 3 p h O s n + 0 4 u O 1 8 i f 0 n g T 8 9 7 i Z R 6 n U 7 / f p / G L w d 3 h z 1 5 4 / d + 5 T B K J y G d + 9 8 d 3 V H f 2 O D / T X E B k f r v + M T 9 H O Q 8 X p m F s Z l G C X e 3 y i 5 d g N I e + J F J e S S A b D v u S f h V 3 f s l n i Y S c j c E l Q q r S g t h E w t R Y X i i u O d c k L O N z D 7 r R U h n 7 z 6 5 0 p k e 3 S o h p D X Z J 5 b B b c c p h U X h B e A M Y s p m 0 n C H Q N g 1 G Q V z Q M 2 W C 6 x b g C D h v G q b B Q w B p j E z 2 G c W c Y k + 2 + U j t O k r j o r y 7 Y p c W x n y V n U c p Q S 1 O E m z j J K B 1 v q / B T G s 2 + d Z 1 5 n N P s j 2 0 6 D u j 0 w r 7 c h t 8 v r Y Z N 6 X k d u p U n M x D v S I t m P J m J l R p T j H S m Y w Y y M z m V J p A 1 K Z 6 d D G l w P L 5 u U y D b z O A z u V z J b 6 4 J 6 H I B I t X I y L t q i 6 l 2 6 P R d b g 5 B l C l 0 s s q H F w z Q J g / B u 9 t 3 t T G B b 2 X X v o v t O d x + D P 4 8 / u r N / N + m l L 9 z b i T v 1 g r o M Z B O L K 6 K g x 7 r Q b I g J D l X w 8 m H T c h M N i m m 3 Z l 8 M X x 5 W s 2 1 m a c b g U z O E 8 l B T K Y t J o Y R d n r Y P g d n g 3 i I b q n 1 6 e X Z S H r X T M J i k k Y v A u H j M v n B z m w 8 o s U C f T G m K w C N H z S Y A U g q 4 Q K O q G R n h 3 i d q L E b / A W w / D c 9 X G O y z / o v Z t y / + O F z d U B 0 0 R i z B G K W C F e Z p w 2 K 1 o x 3 O K X x R O R p t G b T r V x V c z w O A 1 m P c A q V x x l W B G p c W t 6 U k D r H L g n b l R o k / C T P m P w h + 5 v U K e 1 u 8 n l Q I q 4 b R r R c k f t C k + 0 E O O f U m 6 U c 3 q p n Q Z f 5 H c K K 1 X G Z 0 S F B s R Z j N S o t q t Y s G H R C K A 8 V n X V n 0 Q i y j 5 9 e b 7 + 3 2 V w f I 3 Y f J F M E K u K e + V I S U z K E O Z D A v p j i g a h u Z i Y R J b b G O M d 7 F J m a / 5 b t o U C q 7 Y R 6 + q U D V 1 W W y 7 e C E x R 2 i q L b V H D N q U d S f M q 4 u i 9 g z D 4 a U u H c w 2 5 x 3 F m L 8 J f V a Q f B H 2 1 n n p d 1 S O P G C 2 f d g Z R z V X a A j L S a o F k 6 W a c 3 j B k t I p W y p T a p o j B r O Q z 9 y O 0 u F B C M 2 F z x s r 7 W O 1 e D K n X 2 P 4 V a m n f z S F T b z 6 3 Z j + S J C 1 f V + + r E P z M p p 8 k l 4 G y Y u q h r P r F F N 6 m A K Y Z 4 j p e S F u C S S Z 1 t Q p a Q p Y D F S x 7 w i P D c C m G Y 6 L 3 U 2 J r P d k D 8 b l R f P c 1 T F J 2 H c u Q k Q N v x P o b J j C U 4 1 v 0 + + R C H h c G o g O H I / + o k 7 b V D j f 4 B e X t i H G J e b W D e F 3 X d W 5 + M a u j 7 1 P 9 W O W 3 q U W o x T M P 6 y 3 y C I R R i i T J u b A h e j n p + E 4 P Z o 9 j s I s g X l v r d 6 W b k g S H V v U / f r y i r 2 c d C 2 n 3 Q Q 8 m n H F q g M z Q m d 2 Z Z w b P j N z H O W i y 1 O Q A o t Y Z Y t X B a u N 2 n 0 S 4 r y 0 e q O 6 n D 1 b I s z T S U j y w h Z I 7 2 x h a N l F b x m 3 6 H t b W G 2 W L w s b s / H K a g U u y 1 u q A 6 b R t Q g 4 I j U s m L r W I p Q h k 5 I 6 Y o t t K x F 1 F 4 d O H 5 F M 4 J Q 9 N F U o W e C I a I V m n O 7 N K H N f W C n Z e B W e j P X n 9 1 + 5 q 0 X e L + m 3 r S C h V Z 2 N F d p k t 6 5 X + v m Y m D L v P V Q J G J i 3 o q o 0 H g o N t C K 8 V / d v C k v j u p u f 9 u 9 w A t L n R d i 5 4 k r 8 L K J F s w x p W H G b O E A e A 1 W a x Q U t 3 i 9 R j / x 7 t 3 s + / 0 I c p 8 W P w B d 9 q g l E G M 6 m i y y 1 5 5 E Z 1 0 x h h a X y c u Y g Y v C T 3 6 W o m R F s 9 U n b C y 0 G V y Z F 9 y A d D O P P Q 8 j L 7 l X l t 0 H 7 x V C t D 9 W S r z P F 1 U m i J E 7 n b h 1 x 1 5 Q 6 h R C a d s u S p 2 S g z A E 3 i O m 9 N g Y h s 4 3 0 A o 9 j K o U 1 B + C H k A H 3 H E c a R e 9 G + A l q H C o K N 1 x b x y u Q b H C h i I P L w / M p V A l y T W U q 2 j h S g Z S I B y V d J N y G U m h + C z N s U C x w g Z a j 2 1 2 5 E 0 4 9 T F q V 2 + 6 D U 1 Z x r n U R W w G r a V E C f S F T G 7 N a O X z 9 V u x 8 j f N x r L V G b f s 0 E 6 Z g b Z R G E 3 C d 3 U F 2 2 P U Q n g i m d B F r R 1 x t 9 Q o L O B f 2 X x 4 N P s 9 3 0 Q r 0 h 0 1 3 J X a j v H Q b k c 8 t 8 7 h c H m U a 1 O s Y r S G d h F 7 9 X o V T + w L P x 7 C 6 z F p a U 1 R N N B F V T b L h t G K l 1 n 5 a q v m Y i b y 5 n V s s J L K B p k P A 4 y 5 p O O 1 W s o + 4 C p P 3 2 w r m m M x z b X M M + B 5 O o F o g d u M 2 l l x 9 v 8 A t 7 / f n B 1 W 0 3 T W B U P d R S x D B m i a d h z u a F P 5 / / F p 2 s k j 8 1 V 5 2 7 l m 1 M A s k c / b k c L q J Z q U n F B i O w g k t t T X S J T 5 + n m 7 a u S m 4 y Z b Z z 8 o 0 w w r 9 G E e g i 8 x 4 o X 2 C 1 d s O f C p M E G i N E L f L A S r g F w r H v n 0 8 m 2 F 4 u F D T H d x b a E i L R n m u + a F K o n B c 2 p j g M A U n x q t P l e 0 B u G a D 3 B s s u F g e I u z D Z v v 7 l Z F H I t I v d s m 6 4 W 5 m d U 0 e I y P O 5 R S X b R W e j B 4 Q S R l S p r 8 v N H g 2 z P z 0 S M 7 A j P y 4 l I N w j J Z w m s f z 8 o K P T U l C y 9 q C x T j a Z E l I A O U h G D A R J r G q Y 2 S X e 6 h Q S v b b T m v z x o d k t o O 3 n h 2 u g I z S 8 v E K o O M K 6 m B o 4 H D j a R 0 C M g G 9 x b Z C H s b L o 9 V T p z P s + G Q l 6 n 7 M + Z p a i q y b c M z w L n a z j J C p B g Z I R R 9 8 9 K a f O 5 2 F r t o R Z X P m x 0 5 r y y W k R u 7 g R t l B y X h R S s f n c w q x u u n W 9 B z z t 6 p 0 G Q q t t C K P E b D R q m l s j x O U 3 9 a 1 z 7 g w i W i K F U E U j 2 w F o d 9 2 L Y p f z L y f L 5 8 K 4 I 4 P X S 6 2 b M x L K W 5 x A m W B Z 3 Y 6 I j g V A H m p 0 q z y V o b 6 R Q D G 1 k / u L F 6 9 W 4 P a d z H u k f Y f f M w u A 0 b 7 W M P o y z / q 0 k x C E P x I z G R U f S x c Q y 8 I s X M N 9 C K Z I a v h + V T h I d I Q A V K w J i Z R I m / w C u b A 9 B Z z d 9 U 4 j T G L o 3 j N S h W W N f R Q c N o V a b j U R r g u x L c O z e q r b + I J V G l F 2 T V C U N H B k c b F c a w D L G k k Z b v b 6 M V L R 7 d V D i I U 1 2 L K 8 s F s w 6 1 Y x Z t U Y 1 y w 7 0 x Y 4 5 a L U U T w H i 8 1 C i Q f P 1 W J H F 9 c + i C F k F l A H 4 S k w E L Q h G O h S k Z R Y S p Q G O E a z H c 1 S Z q 5 U m 4 x m S X K Y P U i l G y L G r 1 0 P 9 G P 4 A J r k y o G V m 4 a b g G i w U 2 O P j g 5 7 1 7 x E I T 0 y Z 5 D y 7 v l S j o H H U Y 6 o K l e y U t g X W B 7 A k z V + W 1 6 w E m r t D 2 x R w F J q 6 W g y g C a b D W m E Q x D a g + J t 1 6 b H W 6 C 6 / 2 N 3 C g z p 9 F o W t f 7 F A 1 L s 2 W b 8 W L X D x v d B 6 o s j 8 f 4 r Q f T j T 4 d Z O E 7 W / Z W F Q m K t Q h l n t o R S I N T 2 j 9 U C L 9 s + x b n T a + B W z w F 8 7 n p 2 l A T 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6.xml>��< ? x m l   v e r s i o n = " 1 . 0 "   e n c o d i n g = " u t f - 1 6 " ? > < T o u r   x m l n s : x s d = " h t t p : / / w w w . w 3 . o r g / 2 0 0 1 / X M L S c h e m a "   x m l n s : x s i = " h t t p : / / w w w . w 3 . o r g / 2 0 0 1 / X M L S c h e m a - i n s t a n c e "   N a m e = " P a s e o   1 "   D e s c r i p t i o n = " L a   d e s c r i p c i � n   d e l   p a s e o   v a   a q u � "   x m l n s = " h t t p : / / m i c r o s o f t . d a t a . v i s u a l i z a t i o n . e n g i n e . t o u r s / 1 . 0 " > < S c e n e s > < S c e n e   C u s t o m M a p G u i d = " 0 0 0 0 0 0 0 0 - 0 0 0 0 - 0 0 0 0 - 0 0 0 0 - 0 0 0 0 0 0 0 0 0 0 0 0 "   C u s t o m M a p I d = " 0 0 0 0 0 0 0 0 - 0 0 0 0 - 0 0 0 0 - 0 0 0 0 - 0 0 0 0 0 0 0 0 0 0 0 0 "   S c e n e I d = " f 6 c a 6 f b 3 - 6 5 a 9 - 4 b d f - 9 8 c d - d f 2 7 5 9 1 a e 8 d 1 " > < T r a n s i t i o n > M o v e T o < / T r a n s i t i o n > < E f f e c t > S t a t i o n < / E f f e c t > < T h e m e > B i n g R o a d < / T h e m e > < T h e m e W i t h L a b e l > f a l s e < / T h e m e W i t h L a b e l > < F l a t M o d e E n a b l e d > t r u e < / F l a t M o d e E n a b l e d > < D u r a t i o n > 1 0 0 0 0 0 0 0 0 < / D u r a t i o n > < T r a n s i t i o n D u r a t i o n > 3 0 0 0 0 0 0 0 < / T r a n s i t i o n D u r a t i o n > < S p e e d > 0 . 5 < / S p e e d > < F r a m e > < C a m e r a > < L a t i t u d e > - 0 . 1 2 5 1 8 1 4 6 1 2 4 2 1 1 4 2 9 < / L a t i t u d e > < L o n g i t u d e > - 7 3 . 3 0 0 0 0 5 8 5 0 6 6 7 8 7 3 < / L o n g i t u d e > < R o t a t i o n > 0 < / R o t a t i o n > < P i v o t A n g l e > - 0 . 1 5 5 9 1 8 5 1 0 9 6 9 2 4 0 5 6 < / P i v o t A n g l e > < D i s t a n c e > 0 . 1 8 5 6 3 7 4 9 6 4 6 7 7 4 5 8 5 < / D i s t a n c e > < / C a m e r a > < I m a g e > i V B O R w 0 K G g o A A A A N S U h E U g A A A N Q A A A B 1 C A Y A A A A 2 n s 9 T A A A A A X N S R 0 I A r s 4 c 6 Q A A A A R n Q U 1 B A A C x j w v 8 Y Q U A A A A J c E h Z c w A A B I c A A A S H A W 5 U s I c A A E j F S U R B V H h e 7 b 0 H l F z X e S b 4 V a 6 u 0 F V d n R t o o J E B g i A J E i T B b C p Q y U G y r T N n d m b t 9 T l e z 9 k Z e T x e 2 + s 9 M y u P 7 a N z b B / J n m O N d i T v G c t B l s e y N a J k U Z l B F C V K z C B B 5 N A N d E D H y j n u / 9 3 3 X l f o q u q q 7 q p m g 9 L X e K i X 3 0 1 / v P + 9 1 / T F H 0 V L q E S p + n C z G O s z I x y + A Z M J i G X M 6 H U U 9 S v t Y z l h x o C 7 i E K u i E y o A K u 7 B L v b r l + t x p 2 H d u L / + f w r + t F a 7 B n 2 4 v a d L s l u O b + l Y g m 5 u A l B m D H k L c I s a a 4 H j 8 u B c D y D X G H j e W k X K 5 J 3 p 6 0 E t 5 3 p 7 W w d d Q r v u 2 s 3 c u m Y f t Q e I i k z f D 1 b V 5 4 G 4 h k T P I 7 N l W c 0 G k U q l c I 3 v v k d a T l d h E X e b j c n V M N k 2 8 w W g G D S j K V 4 + 5 9 d k G d I T E Q 6 m E Y u l W 1 I T M S p S 7 P 4 w I l x / a g M i y T m P / z s r f j g P e N V x E Q Y h 8 O 9 j Y l p u M + z 5 c R E 9 E v e G 6 V p u 8 D h 7 N H 3 2 g e Z 7 V Z C e K e 0 R x P i 2 c 1 9 N x Q K I 5 l M 4 I m v f R P v f v c 7 u 0 t Q b H M D P p d + J P u u I g L c p H E s x C w q U 9 y q m 3 V 9 F P X 2 W y z w b g t 6 B h s T E 2 E W k e g T z v O R 9 9 + i n w H G B 9 z 4 t X f t w + T M I q 7 O L u t n y 6 C E y i T S i v j r o c d h Q z p X w P 4 d A Y w G P P r Z r Y P D W l L l 9 V b C Y D q x t A n p v F Y H P F f D m 9 p C O m 9 C v r Q 1 3 I L f S m Z N w t Q t 0 k Z K y M r x R k B m H A q H k c 1 m 8 P V v f A f v f c 9 j c L v d 6 K r K N + I T D h C b 1 4 + q w a 9 Q j f F K o 2 d D W Q + X l q 0 4 M J B H P p 1 H R p L s H r L p V x r D Z r U g 0 N s j h F 3 C + F A f X r 8 8 h 1 x e x G Q z M C l 1 y n j Q 7 8 a h E a c Q n U b Z b n 8 / s s K Z 5 m N 5 v H Z 5 Q Z 3 b O m y + j l g 2 + 0 b 7 k M z k c H 0 x o p / V G N z Y Q D / 6 v W Z k R b U m E 3 n j 6 j x O H t m J U K K A w + M + X J k N Y q 8 8 S 2 l / a j K E P m c B u 8 c G s B L J o J i J w W 4 r S q M 1 w 2 O v l u I N i h a h t F n e 0 X m J z + 8 F E x Y k c s J M / X n 5 d u e I N i J q X j w W x e N f / h p + 4 R c + B I f D D r O U R 9 c I a p A V k l 5 A J l e C 1 b y 5 d 0 6 H r Y r o h j w F Z B N Z Z C J F e M e c + t X m M I m k O n 5 g F K 9 e n F O E 1 Q z F f B H h m R g C E z 7 9 j A Y 2 n J P 7 / f p R N e w u H 7 7 + 0 l X 9 a K u w 8 f K 0 2 y y 4 5 + C o c O o i / N Y 0 r D Y 7 s n A i J i r 0 S J 9 b q Z U r w S A G + g M I h 4 L o 9 Q W w E E r C b U m p a 9 Q 6 S t I w 6 9 U p i z c j H J 9 q / Q 7 f O o y r D v j G T j R 5 p p H m B j E v m h C l 0 q A 7 r + r R 2 Q L z b g X h c A g v v 3 I K Z 8 6 c w 9 D Q g K h 9 a f Q H + r p D U D 6 X G Q 8 d 6 c E z r 1 5 V z o j N g k k y 3 h O d i c N s F U N y x K 2 O W 6 2 E n U M + p Q Z O 3 g j p Z 9 Y i m 8 w h E y 5 U E S s b 4 E N H p Q G K N G q E Z 8 4 F 1 y X W z q L 9 b z H v D 9 w 6 D p d J V F q z G S a L H b l 0 X L 9 a H 6 2 W 7 X Z B K C X S K E t 1 1 I w j w y K W u o h 4 P I Z M R m z p X A 5 2 u 6 b 6 p p K p z h P U s V 1 O q b w C r k z P 6 G c 6 i 8 R K E v l 4 E b 7 d h g 1 D V a E 1 U 9 A q b I s S K 5 3 N 6 2 e k E H I m x E S n 9 t p L S M 2 E Y B f D 2 j P q U N c e u G U U N u H E O d G T m + H Z 8 6 E t d l K 0 X k e 3 7 x s W o j B h R I o r n 5 f W 1 g K 6 Q U g l + a u n c n X i W 9 N h 2 u M m j P U W Y L N s r v 2 2 A 9 p P R W G k d l H 3 m J F c L t u e U 6 L P V c R E o I C T E 1 k 8 u j + D g 4 N a w 6 T 3 j d t 9 B y x i 8 F / r G j E R J d E k 7 O 5 a d Y + N e f 2 C 3 L + z v 4 q Y C K o n o a Q F V n m H 3 S k 2 k q V 8 3 W E 1 r 0 t M x M O H A / r e 9 s I H H z i M Q W c O A 8 5 s U 2 K q L b l u S C W D m E h W B j Q i 2 z x G v E X s 7 s t v K T E R d r s D T m k z Z p N Z 7 C e z 2 F H O 1 i T U z r 4 C x k U n J j f v d Q p F N k j 4 t 8 4 k p M E W E H C V u p a 5 + H w C N q c L D r 9 R F Z W S o T F / G A 5 4 M L e 8 t o 8 k m 8 o j u Z C G u 9 + L Z D g K 3 7 h X v w K 8 9 5 4 D i I X X e g M r 4 e 7 t w 1 d + e F k / 2 i p U l y 3 V u X s O j a L H b s E L F + d x / z 4 v L F Y 7 P J K 2 S H C r H S Z b B 7 q 9 G 7 X F t w r r S q g D I o U O y 0 Y T Y S 5 i a Z o B n y O v M i n 2 L t J C f B 2 H f F r M Y c S D Y f 0 E w S y s L 2 g H f Z r N V Y l 0 N I s S + z 8 s R Z i d h S p i G h v o X Z e Y i C d e 2 G q H R D X c D h v e c U s f P J Y 0 L I W E I i a i I B K p F W L a X s 2 x d Z x f F B u w f b 9 H 1 1 H d E m u k 0 6 G h P I Z F n B I k k M W 4 u S m h W C 0 m j P s L 6 L G V V K 9 + R y G v i 8 6 l Y H O J m P U 6 5 J D v r / z G W q I 6 t G s Q d x 4 a U / s O 4 d 6 1 K G Z M y C S S 8 O 3 s h c V W f t 7 v c W J P Y O 3 9 9 f D I b W s 7 j 7 c S D 9 8 + o e 9 t D F 1 g e 1 2 D 6 o L U 4 X U W 9 a i R 7 Y W G r H 2 c a p 4 Q h + F m H P Q U I S Y F 7 E 3 c j j 6 3 Z s x 3 A / l 8 Q R q 9 B R a R J O 5 B l z Q E N o X 6 a a H z Y W z A i 7 N T i 3 j p 3 C z u 2 D + K F + W 3 F u m 0 2 E f s O 6 h o V f T q H R 1 r v c f / B 2 f W v r f b o G P l g V t 3 4 e c f O o J c Y k U / + / Y H q + n 0 v B 0 3 Y h a M 9 V b b w t s F 1 T a U L q F o / z y 0 N 8 u 2 1 h a K V g 9 e P N 9 5 h 0 R 8 M Q G r y Y 6 C O S e 2 T o + S T t V J K / O F H Y O 9 m F Y d l S b J T m P i j 4 e z w i w c K J o Y w q R 1 E j v s V t y 9 t w + l Y m u V F S 0 4 J L 9 z + t H m Q V v o g w 8 c R C y R x u R C D H t H / T h 1 d Q H p T B 6 7 h 3 s x 6 g F c H p / k v o h E t L H 7 / + 0 K m h 0 z E S v 8 w l R p y 3 c L j T y S r a C u h L p t L L + G m F r x C v u 9 G 4 / l a g Q S R S 5 Z F A K I C T E x j I k J M 8 t 5 J l 2 I p i Y L X l E J S U f N i O n K D Z F i R Y v Y e p l V Y v L 0 2 P H A 4 e G W i Y l 4 c 3 J R 3 + s M 7 j + 6 E 9 H Q M k r Z O C b 6 T L C Z c n h Q z j 1 w q B / D r i K K R S k H I a T t R E z d a 9 Z r w X A 1 R j x 0 k 5 i I j R I T s Y a g m N i + O l G / o V R d 2 q t C N L S k 1 J F G O H m g H / c c H M K h 8 Q H 9 T H O Q K C L X Y 3 C 4 n H B 4 y 7 F 7 6 g v y X 4 / D j g M 7 + u F 2 2 l U o D e E Q l a 0 Z C i U T z K W C G O 2 i z v a W 3 3 n / 0 R 3 I p J P 6 U W t 4 x 7 E x J V U 6 h R 5 z N T F n U k l F Y K 2 4 7 j e K z T b N j e S + G b O r h G Y n l z H a W 9 h E U 9 8 a r K G S O 3 a s 7 W F + e d p W Z R A 2 Q z 0 1 c X z I p x w E 7 E Q y F 7 P o c + R X C a A R V q 4 E k Y + b U c y X 4 B y w w s u e y Q r w M w M + N y 5 M L y O a z M j 7 z D g o h L o U b k 4 U F l M J v k w S + U w 5 n / c c 2 S F c v 9 J z 2 B r S q Q T e f 8 9 e 3 C v P d w T s Z N t i d L K B s o n U E k E l j C u 1 T L f R E 5 u R F G 8 V q m w o B j O e 3 F 3 d A R j L a N l q Z 8 x I K G u F z + 2 E y 2 5 W 8 V O J W D n 4 0 s D r 0 w m k K h o 1 Q c a V X E n C V L A i n 8 / D M + K E 2 Q j K 0 t E n a m U i n R X 7 I o A z U + 2 p X H m x R V L B n A p i t P u s s D m F U E V F v H 3 v g K h Z 7 U m n K j h 6 8 e S r k / r B x v H u Y 0 O i c r Z C V C 3 o 3 0 3 A m t y K p r p V 3 9 l O q G q t H G w 1 L 1 K h k n T C a X P b A 7 D 6 7 G K D 5 e J I J 6 J 1 i Y n I 1 n Q i M O g 1 M Z + G m D W w e U 3 o 3 e G q S 0 z h e F o R 3 n K 0 d Q K g l I t M x 5 B P i L o n J p N r y K G I 6 a 6 D Y 7 i N g w w 3 Q 0 y C p c j m n q 9 G e 2 W 9 E W x V I 3 + 7 E F N G V G 4 G w 8 b i 9 W M f q c L y W i j E o a k 1 c E m D q y y I 3 A b H i z R D j 9 s L W 0 W / T 0 G I q 5 S 1 w O w C v E J I N i a i D p L p H P K F o g o f W g g 2 D + w 0 k M 8 U k I 0 V h Z A s s L g B 9 0 C P U j m c d h t c 5 s 7 Y J u v Z b a 2 B h E T J Y 2 w / n m D 0 + 3 L S L M z U q p 9 5 6 5 F M J H D x 4 i V R 8 V M I R 8 J S U 2 W m R 2 I K h 8 N I J R N 4 6 a V X 1 h L U m X k r p k L l B j L m y y u 1 r 5 N I J W K 4 Y 9 y D W y Y G F T F l w 0 I k Y o C 7 f M 2 H Z D A W r x 2 k o x l Y h U p z u b T Y Y E K o j n K + 7 p r w K K 9 Z J + C 3 b b Z P h O m o l E z c F y a j H b x t Y X e 6 0 O M d g M M T w F L S h L O z C b w x F c J i K I Z i Y X v 0 M + X z O U U 0 3 3 / + B X z + 7 7 + A g p g i 0 a i k T 2 8 7 0 W h E p F M M / / T F r + D W W 2 9 Z S 1 A J I R 7 O 3 W D A I r R U e d x J 9 P W Y k V 7 J S 6 I z 8 I 2 V w 3 4 a Q e t f a g 1 U C 3 P x I q J L K / A O V Y c d P X p 8 j 7 7 X G Z R K I g H b 7 b R b R W O i N t 3 k R G W 1 O W C 2 2 m G z i 4 o t G 2 E R y W N 1 9 e H K Y g Z n r 4 f w y v l r e O 3 C t C I i A 7 f u 0 6 J b u o V W v Y x E L B b H 9 P Q s j h 2 9 B f / L v / w w v v T 4 E 1 h a W l T q H S U T A w 6 e e u p Z f P g X f w 4 u t 7 u C o C o + E h a R e 2 l J 4 + a G N p P M S f V 2 U B M x l + x 4 9 o V 5 5 H N Z e N l j 2 Q J a a b M c I h + c j C K 5 l I V J H v A M l Y f g E 6 M D X r H X 2 v f o N Y d J x d S 1 j / U r l k R 1 c 8 K E m W A a b 1 4 L 4 f X J o N r O z S X x 5 n Q U b 1 y a Q S a X F z u 6 U g p p l c v G n k m n 1 H 4 r 4 P 1 k a O 2 g W d d O J Q o i J Y v F A n 7 0 w k u 4 7 b Z b Y b V a 8 d M f e A z X r 8 / g G 9 9 8 E s v L y 5 i f X 8 D u X T v F h L H B 1 + u D 6 e k 3 Q p I k E 8 Q 8 Q S p b / t D B g T x 2 B c q V y a o P p 8 S o l 1 t 8 H e h Y e + l s A p F I B J 7 B 6 g a / H m j 7 H B D V 7 / U r 8 2 s 4 T T r G Y F e T I l K z 2 G i 0 l y r B j m c V V l T z X C d g t l g w H S p i t N + D p 0 9 N 6 W f X A 9 N R T o v m 5 a u n 6 t T a a B 3 k b F 2 A 2 x t Q w + Y z 2 Y 0 P 8 h v w u 1 G j W K g G z m E S 9 A A T V L t o 3 7 A E z W a L a t R 2 a R + d Q k 4 I P i 3 E / d m / + j s c O X I I J + 8 9 o Y i K Y B p O v 3 k W F y 5 e x i 9 8 6 G f U f B I 9 P S 6 Y w s H F U k I I i W E d n L h i w F 3 A 5 S U r 9 v Q X 6 n b w d g K Z a B Y v X Y j B 2 l f b U F r H Q 7 d P 4 L n X r 4 n U 1 N J I G q F U K i K 3 R s U j x o d 9 O D j i V X 1 H W 4 X F p F S y 1 Y R X L j W L + i 6 X 8 c 1 M U C a T G c m i H Z N z n Y s t 9 H t d O D g + h E R s R V S v G L K Z t D p f Z G X L R o K 6 e v U a X n r 5 F R y / 4 z a M j I z A 5 / O 2 L I F a B b 9 z / t x F s f k c O H T w A P r 6 + t R I 3 V g s q t 8 h 5 k s g I G J J / k h Q 6 o z 2 f 9 d R F L 3 R a v X g m V e n V P Q D M 0 9 J 0 9 / r U k 4 H O v i + f 2 b 9 y V Q s F j P u P D i G H 5 2 Z V m p e f D 6 p 8 t C 7 s 0 x M f P c D R 3 e o K P h c q j W v Y D c Q z 1 t x d j q s O q D X g g W v F f 7 N R F A 9 3 n 6 R D j G Y i m R i Z p y f 3 d h 8 f K 2 A 9 Z i Q b + 3 f M Y A v / N 1 f q 0 F 9 N p s V H o 8 H o y P D 2 L d v D 5 a W V z A z P Y N E M q U a e 6 d B 6 d f T 4 8 R d d 9 4 h R O u X 9 m e R W i s p J 4 V F p J b R C b 3 l B J W O Z G A z u 2 D x m R V R s O P X 4 f I g F i q P P X J 5 / X j m 1 L U 1 K l 0 t H j y 2 W 4 z Z B P r c T k S i a b w x O Q + L P k y D U e P 3 7 g 9 s G 2 + R Q 9 Q B N d S + x 4 6 n X 5 t S 0 S M c E J j K F p B M Z 7 A S S + H B g 5 W B u Q a X N c q A 5 q 5 x 7 q 0 n K I 9 / E C + e m U K P 0 4 5 U u h w M w N R 2 V j 5 o 4 B w O H M 3 g L E T h 9 X o U k R H 8 d b n c y E s 9 Z 7 O i 8 u s a S 7 d A l Z M E 1 Q j r E B S l R G V F b h 7 B y 1 H k M l k M H 2 0 e z 1 e y e / H C 2 W n 9 q D E 4 g t d k s u H E i T F c X Q i r v i r i P X f v Q z w S V P v b D y z P 6 g I 3 i Q 2 g E V M r Z f 3 W E 1 S q 1 C P q 3 f o D M D s F N S l K K o l + R x b j O 3 c I U a 3 v F X 4 r Y C 4 U G q l W R q X x t 6 j p r Z t E Q b i x w 9 W D b E r z 7 T c C Z + V 5 9 e I 6 4 4 z k 8 W w 8 K x z D B p s H O D e 9 j H t v G c d P 3 T q C B 4 T T b 1 9 i I t b m X Q s 5 6 g Z v 7 z y s D s + W E h N B g Z Q R C Q Q T y 2 7 z b b F b M E / e i I l + m q i j d 1 Z 4 1 O X P b N o 8 V z S J L R N b C W F w 9 w g i s / V t G o f T h U s L a b G h G n + P k 1 1 G 5 5 I o p M T + M u f V l M w W I U I x l L o a m f 0 T a M i 8 J V q 0 S U X J q K i a D j D 3 b s H 8 z 1 9 / G l d u p B G O x s Q O i V Q l V h t z x B 2 z S K j N c 0 / G 5 o 2 I 4 Z 2 M x M V + a v y + l a j W D 0 H 7 a v + O f u w Z 9 e P w 7 k F 1 L h l K C y G Z Y b Y L 8 f V Z 4 B 7 Q 3 O 6 0 m Q w v 0 E / Q P T C 6 4 e L 0 1 k / 8 Q l v J a r W p 9 r m t C W r P o T v w g + 9 + H Y 9 / 6 c t q B Q E V q 6 Q n W L f 7 5 L e o M s S R o p 0 A C c t c E Q Z U C X I h p 9 2 q h m L 4 R P I s B C N Y D s c x t x T C n u E + F Y k O W 0 H 1 X 5 k 5 J l / H 3 f r c E T 9 B l y F N 4 6 1 o z 2 x / F q l v X 5 9 / e x P U 6 O g w f u 5 n f g b v f N c 7 8 a X H v w L a V E k x / o r K Q K a y p 1 G V S Y i J J G X Y V J t B K p p E v I H K x w B z R m f c W A 5 X u c 5 Z h g 6 T B f l M B g 5 P d e c d C z u b b D 0 s 6 S f Y O O Z E Q 6 j E V j V t J a H M F m m X 2 1 x C 7 R z q x W B / L / r 8 X j j s d k x O T i E U C q k 4 p a R I r E w m K 7 9 p p O W X 0 L K y O f X P 5 X O h Z I i / C n j 8 / Z i P Z N c W m B y H J q M i p R J w D a 8 d Z n / v 4 W F 9 r / t g C B Z X b / h x g l E b j h 5 P V c w d s V U l Q Y I q l o p I p + u 0 j 2 0 E 8 6 g r i + C F E D K x L N 7 / / v e q T r N n n 3 0 O C w u L a n U B d t 7 F 4 w n 5 j S O R z O h S a n N I J R L w B q o n 5 C f o 8 r 6 x U u 5 9 N h C a i q r Q k u F h p x L 7 l d g 1 L O / J b Z 3 t 5 L K V 1 N S / 2 7 d K O w + D a M w 2 5 1 u W b x I U t 5 Q w 9 + 0 M U + R G t G S x W R F a m o f Z Y w b n Z 6 Z U I l G d O 3 d O G v G Q M g b v u e d O 7 N w x h t 5 e n z r e C G / i + k u z r y y g x + d G N p H G 6 H H N 0 R D L 2 z C 7 H B F 1 s 7 4 q G Z 9 L w + Y x Y W R H H 6 Y X o 1 W V O j H i V / N 2 b y V I U D t 9 B a l g / c S W o z O 2 b L t g p P h y k u r 4 1 q v X b J d R Y f C 2 1 B I O 7 t d G C z D c y e l 0 q F 9 j w v 5 c P o d c V h u V z Q X g l P d 3 C 2 H 5 9 / / m 3 / x + I i w S o M A Q e x P c v Q z d M W H 3 7 n G V y H e + 8 1 E V G P j E E 1 / H 4 U M H V c i F 3 W 6 V R m 1 u i 6 Q y 0 Q z C k w n l k L C 6 T R g 8 F E B e K O P i k l V 0 4 z w S q c b u 7 p x I R o f f g T 1 j / U J 4 1 S o H R / C O D g / A 1 + t F I c f + r e 4 3 N n o 8 I + n N L y W 5 c X T 3 u 3 x 7 v b r t 8 Q a U h J 4 P b V 0 8 p A H W a 4 7 9 U O k 4 L E 4 v D h w 8 j P m 5 a b X q S V r s 6 k w 6 r Z x q v O f y T B C l X I o c X J 1 z C m F R u m 0 F t E g J a Y P h 6 S g s J g c c A Z P q 1 0 m l a T 9 l h M I t i u q / / J W v 4 n 3 v e R d 6 e n r g 9 x v q W n 1 P X S 1 S k T S c d h 8 W L s x g + N i A 6 o 8 i F h N m N d 7 K 5 7 G r y V b W w / 7 x Q b x 2 8 Y Z + t B Y s t H f e u R f L 0 R w G f H a E g 8 t q c s 5 O 4 8 q K V d l R x 0 Y 7 H z P W G t 4 a C c U B g G 8 V G G n O g X w 7 B / x 4 9 Y 1 z y A o h 7 R g a w N z C E v x e N 9 y u H l h F 0 w r f m E L O N Q a H O Y e 9 w o A L m R g G B v p V Q O t W Q C M o n e G t X A 7 D 6 X K j Z 8 S i Y p Y M 0 J X O h X m / / e 0 n 8 a E P / r S o f H Y V J t / T s z a q e w 3 k 3 d m I G a H Z J Q w f r R 5 x y 5 U v u E Q o Y X P 5 1 L q 4 6 2 H P 2 D D O X F t G S t R S Y 5 7 1 X M G E 9 9 y 9 F 6 F 4 C r F k F g s r Y d i l c H c P B 2 A v t T P f Q y P e X I 3 W 7 u o m t p 6 g t M 7 2 5 g H L B r p V P v F 4 V E V + N w M d F m S s 9 F v Q h H j g j k N Y W b g O l x A c Y / 6 6 j S q C I h Z O r 8 D R a 4 V / d 9 l p w E S G w i F l V + 3 a t V O N + x g Z G V b q H w d V N c P C G 0 s Y P T q B p a l Z 9 O + r H 1 T o 6 g 3 g p X P X 9 a P 1 k S 3 a V V + V u 8 e O P r e 2 N t D M Q h 0 J Z 7 J i Y q B n A 3 N g s z f e I h W j H 2 4 7 b A 1 B 5 c x u X J p e V P Y I 3 d X b A Q b B V I O u d O 0 a 1 2 y i q c L u n 1 Q q i Y s X L u G + Y 3 v R 3 + d e j R L v J t Y Q V C q c Q i E h N p I l A 6 f P C V u P N q C K B i H D k + h S X 1 p a V g l 9 3 / v f I 4 l 3 q L B 2 e u G Y G R X x K x m j B C u E S x j Y u Q M r c 3 P o H a 0 f z F g w 2 X B h t t y Z 3 G n s H h 2 A p E Q N C C N h M W z G s X 3 m / 9 g g t o a g l l N m L A a 7 N y y j 2 y B B p b M 5 n D i 0 E 6 G l O b j d L n i 9 v f r V 7 m A N Q R G c c q t A H w G p v p i H s 9 + h Q n y 0 D l 8 x D o W w V l a C S m I 9 c P 9 J e L w e x R W 4 J O I r r 5 6 S Z w s 4 P H I Y u w 7 v p X s G v T v L 4 f a 1 s D r d e P 1 K p 0 J Z j I x U f 4 s q 4 f 6 d g 2 J b p W E z 5 + H l 6 E p T V v Y N F Y b P b V t x V A f d J S i W x o L Q U T D 6 1 t l M G 4 F i y l K N x t g k I h o N 4 / D E D i z O X s X w Y K D p 0 I t O o C 5 B E U z c 4 t k V c H U 2 p x h 9 F n c R r o D W q c p R s j G x q T h f 2 Z U r k w g G Q 0 g m E + h 1 9 m L f r k N 4 6 r v f w U N 3 P Q i P 6 K y 7 7 2 y 8 3 A v d s G d m o q u j b p u B t z T 2 g D I D t Z l g o T Y m E o d I 1 k G v A 7 0 O h l U V R H K Z x S Z j X 4 d + w 7 Z G 9 w i K E 6 t c m J W 6 r Z j v g S W 7 3 Y s l m 0 0 r J x r h d n t X f Q C c l S g i W t X R 3 X 4 E + v x d t 6 M a E l Q l I r M x W M 0 9 i C 1 H M X J M W / 6 S B E e R y o k 2 O J E F k U / l E b q R w H O n v o s P f e h n l R p I d Z B 6 q 0 3 1 X V W D k R E v n L m m H z U H + 3 6 4 v E 5 9 N G h g D O h t Q i F k a P 1 9 f T g 8 7 k d e d O 6 l S B 7 2 Q h T r z B K 9 D V C P g W w e r K / z c 3 E V T 1 m L 7 U Z U W v t L y W 9 R 7 b M N 5 t J p p e J 5 e 3 v h 8 X i V Z 5 B t 9 L H 7 j + P s 2 T f h 7 3 X B 4 + 5 u p 2 V L B E U k l p I w l 5 y I i a o 3 d K R 6 c K B 6 g f x L Z 9 K Y P b 2 A + Y U 5 n J 4 9 g w c f O I m B g U F l T 3 E I c W + N / h r N 2 z C 9 s P 5 K E p z R l n T R 2 L n Q j G O 3 7 j c v F E 3 Y M + K D d 9 P z 7 H U b L I c W K q 0 N 0 H N 7 d i Z S l 5 i 2 A 5 Q 6 p + 0 p k 4 N t L Z v h 2 s F 5 S b s V o 3 0 u R J Z m 0 N c 3 i J l o D g 4 H V 2 H R H B i R S B x H 9 u 6 E x 5 q G 3 9 + 3 K r 2 6 g Z Y J i g h O h W G B H b 6 J t T M V x e Z j y O c K M F s c y F o S M F l N e O 3 V 1 3 B j f h 6 H D h 1 U m 7 9 G f 7 0 e y i O W b C 2 U Z H L F o i a O q Q 8 2 A v L P 2 o y 0 X 3 C 7 R w L w W M p x i 1 q o 1 X b i z Q T T 1 G K l t Y F I 1 o r Z p T b m P p S t 2 y V D K a R N N l l N 6 J c v T + I D P 3 U C o e V F e E X T K W Z j i m n T x s + X r G r O i z 6 f G 1 9 9 6 o d q w b 3 B w Q G E g w t q p G + P s 7 P L L n E Z X L Y T B n W 3 1 e K 8 w 2 4 4 e 9 1 q e u N K Z O I Z W E 1 u Z E N F W B 0 l D A 4 P K I / K X S f u F I 4 R U J m x 1 p l a d 8 + A c 9 1 V O A y E U 8 3 u Y z Z Y t f J L N U + w O p a r T b x y t d x v p c 2 J t z 0 5 d q d B 4 v B 5 X I q j t 4 p G d 3 a q x O g 1 z u U y m o d W W u v O / l 7 s G P D h + K E J P H h s F 0 q 5 h D B p N 5 b n p x U x 0 e H A q Z w t y G F l 7 h K u X n g T R 8 d 9 u L R Q R D y y L G 3 Q o m z n T o L l N h u x Y D J o w 1 T I 2 h 5 B k Z B y n L N B F 7 + 5 Z A 7 z p 1 d Q T N r U c j D D t w X 0 R d G k U I V T M K i W n I V i 1 u V a K 9 U o G l u N t e L a Q H W 1 k V V V Q I d q E G b t Z w P w S z L 5 H S 7 f k 8 o Z h M p v 1 H z n b Q a V y 2 w U x y Y 0 G 3 k z 2 B g r W w v 2 J d H R E L p + F j s C N t G N U n B b M k i E 5 9 E r j J 1 2 E r f R s R H Y H Z q t 7 v f 5 V I B 3 f 3 + / t L t e O f b g + I Q N 4 U I A / k A / 4 i K F O w m W 2 5 5 A H g c H c 5 j o y 7 e X d / Z J 2 X t s y I S B 5 E I B 1 1 + Y g 6 P H A b M r j 4 E D 1 R V B / T U j e i 6 n e i I Y N m L 0 Z W l G Z F H F X 3 F U b i s Y E Y K K p M x Y i p s R S R S Q S i Z V 9 A a 9 O P F Y f P W 9 m 0 Y h j W h R 9 P G s D Z 7 e P v T 0 D g o p k Z I 3 S K E 3 E Z h D S q g B / x Z H G z c A m S I X t O v 1 a v G l 1 H o Y n O 0 T o i G T Z l c N N 5 o S H n f Z e 8 e + J k o r 3 s O N + 5 R g S b H F p 8 P W K s a c F 7 u 5 k z C F V 8 S G a g P Z k B m J S B C 5 R B 7 + s S F E F p c w e G j t J P 4 k o J m Z W b z 2 2 i k M D Q 0 p w u r v 7 1 O c Q 6 s 6 j a g C w 7 t w Z v K G 8 j C t B 9 L L f C g l x m g O d l M G 9 x y d w O z s L G Z D S c W V a J z a R e T b p J A 3 Z n g a R V E u Z H 7 z j v 3 D S C f j s K 4 S f 1 n l p W r Z j p r U G T C d b V V b 2 5 i P l R B s Y 8 m g b i C T S S E R j 8 M U n 8 c t R w 4 q 8 2 G j u L h k F + l k w o G B H L J 5 4 E b M q o i J 6 / V y m V E O b O 0 E W i a o y E x U u c W d X p 9 I g z j 8 o p t y O A b n D 6 + H e C K u x H U k o k k l b t e u X c f S 0 p K a 1 Y g T B L L / 6 c H H P o h o M q v E t V 2 4 C C c N V I Z l X o t u o I 1 F A i E o g b g O T 6 9 I x W J i E Q E R 6 X S N l k w 2 L C 2 H E R c 7 j j O 1 k j g Z u 6 U N M 2 k H L I r q / A w N D M K J N L x V k e V k c Z X H f K Z T i k 4 r 4 L d b q r Y N w + M b w E o k i S u z S / q Z r Q c 1 H E 4 f l l u 5 j u N 3 3 K q k z U a Z F x l j V v h g Z Z Q M S 5 B v 4 0 L Y O 3 2 d 8 e y 2 R F C M F h c F C M u T 8 8 i J d B i / d 1 S / 0 h h K 5 R O j 0 p i m j L 8 k E P 4 a 8 V T p d A Y O d x / O T M 0 L E Z W U q 7 M S X I / H I Z K H 0 o b x Z J q q W M K Y z w a 3 w 7 T 6 H p 7 n u w d H x v H 9 H 7 2 C 5 X h W T c v r F a l I 4 t 0 U p H T G B v z o c 9 Y W e L V j p t X I + 8 6 A V b Z u t W 0 a X v 8 A z l 9 b R j y Z U s x v q 0 G n B M 2 E + O x F 3 H f y x K Y I q h k Y p v j q r E M F W 9 8 6 o n t 4 5 d x G p N a 6 B E U p t H Q 2 B J v T j r 7 9 9 X V r N n j a G + t B + x D / 1 w q F D g t K I y a e O i 7 B C e Z J d F T f 6 I r k J P z G w E P e x 0 c p t d Q M o S Z t + A d P r 7 p V 5 Y B E x B U S W f Y c f K Z / b m O Q 9 3 G G J u r y J N z N v O p m A 8 u V h f i W 9 U 1 J e S s m m h c V X 7 Q U 1 m s 3 y 3 9 6 Z k Z M E k 2 t p E P N 5 3 W 1 v Z D 5 u j S Y T e Q w c m Q n S p b N i 0 Q W B j 3 2 2 i / r i u q Z N i U z e 7 p J S D b Z 5 w o b t F d 4 X v U D C b E U p F D J M b h g K Y l J V b Y O v o s h U o p 7 y T 9 F k P q Y q 5 Y 7 2 R q B 7 x O m w n k C y c n Y w F a 3 t z m Y Q 5 M 0 a K s U P O v F u l l p v 1 G s l v U m 6 3 I d k J j c b o 9 a o i Y Q C C D d w u q d b 8 7 b 5 T 7 9 Q L B u C X F C / 5 W Z G / A P D 2 H p Q m d n C 1 X E J Y S g E Y O m 1 t E m U 5 x I C p H n e I 9 V J J L D Q U e D T m R y j e 5 2 n W Z W w X s 1 I t W k i X J M 6 F x O 1 Y W x b Q T y L c 6 e m x N u z U 1 x 7 R 8 D o l J Q 5 c f y 1 M r d J l o D J b a d f Y g b L c 8 2 Q O m 0 V e B o C R W J I e Y I g 6 q b g U 6 N Q 0 N Z 1 U f K I i J a Y j l 9 u 3 1 Y v j 4 n G X O p 1 T M 6 C S P J / F U E o f 7 Y V i t + D Y J b 3 b R r 9 a C e l + u s f C 4 U w M 4 8 j a i o W u o b 1 c X N N A R 5 V k m r H x M Y Z c 1 y k 2 L l j m J m Z C q c Y F S 7 W L 6 v 0 2 B 9 b g U 4 g z K / t W / f P q 0 z 2 V 6 / r T M y 4 s K S C J q E G d d D N o x 4 y / O L t E R Q 5 P B 9 u / 3 o C X h Q Y o + n o H a F 9 n b B t 3 C 2 Z T Z M / v K 1 x i / P 8 Z e b / F M V 1 U 6 R G k R F y c a w F S 0 a Q 3 P T U x 1 k f p T N R b b C D 1 S C x / X O V 0 I S o x p W W 6 k q Q 3 1 C 2 7 2 p o N L M s t G h 7 F c p U 6 q E 3 N i n W H G 5 Y 2 C 9 b Q U Y 5 k T P o r a l M B O x 4 e K S T Y 2 h M 7 L F N s q R 5 n v 7 s x g W Q t r b X z 0 N w r p U Q a f E z E s 3 g J w T y Z X o 6 n I x V i t n b m 3 X L V 0 N U j U 3 0 i Y r x / h V 5 / S N G d g I N B m m E R U r R K k q s m + z W j W n h l z V C E v 2 j N L i r p J i F Q T X A C R 6 d U 8 F G t 9 d D S 1 l Z V Q + 1 + o 7 t h N o Z y l b V 0 D C M j S I y j x u B l s l o d h H a k R f 9 P c P Y J c / p / V b F c y Y X L E q B n 9 5 2 Q 6 H t Q i b T j m 1 K a O R o p 2 t s y U X i s i G T C q 6 3 O b L w 7 / P s 3 o t n Y 4 i H F p R E 7 h w 6 A P d q t I M V b F + + j O f w f / + a 7 + G U F g b i a s a r Y B X 8 9 I S j U Z D L s / X v X n 6 N N 6 Q j X j 2 e 8 / i 0 q W L a p 8 w E v 7 Z v / o r b U f w 7 e 9 8 B 3 / 0 x 3 + s H w F / / s l P 4 h + + 8 A W 1 / 7 e f + 5 z 6 / f g n P o G X X n p R v k H O a c b z z / 8 A r 7 3 2 K v 7 t v / 0 / 8 N S T T y o j m 8 S l p U p S p B I l U k x + O R 8 F J d n j j 3 + J J 8 u o I D A 2 I K q h n H y R t p W x q l 7 5 j v p Q 5 c H f i o 2 o t 1 / e t P d r 3 2 I 5 a + f V c V F b 2 L p 2 K z Q 4 3 / 5 W U u 9 i e W h H a 9 N v b P y / J G o 2 H U d k W n Q s s X 5 V u d X e 3 M o m T 5 O Y 1 D v 0 / + r d 1 q m t F s Y 5 j 6 h + D C / i i U O D W f i d k k / Z r 7 d Z / u / f / Z 3 f 1 5 9 T E L M T 4 c m 4 G q p h 7 x N K 9 A i X r 5 m H n P o l u T 5 d 2 + w L 4 u b s Y a y e C X / z N 3 + N u + 6 8 E 7 / 6 q 7 + K h Y U F / N 5 / / s / Y s X M n P i N E 9 o 1 v f A N 3 3 n l c 7 v k b f E 8 I 5 / D h Q / i D P / h D L C 4 t Y n R k B P / 4 T / 8 k R P A S b r n l F v z 3 v / x L z M 7 N g S v V f e J P / 1 R 1 E j / 8 8 M N 4 U Y i E L v Y n n 3 x K G a s z M 9 N 4 4 o m v K f 3 3 9 t t u w 3 / 8 T / 8 J 7 3 7 s 3 X j z z T N y b Q b 3 3 X e f E H 8 a z z z z X T z 7 7 P f w J 3 / y x x g c G M Q / / / M / 4 / L l S 7 h 8 6 R L + V t J z d X I S n / v c 3 6 o l H z / 9 6 U 9 j f n 5 O 7 D C O 5 + q B X 5 8 x h 8 R Q y S 3 p z q c E 5 B m j v 4 v 7 U q 6 r K N + t g c 2 x f Y 6 r N y x 9 M 8 B d E n U 1 N N W W a V f E R g 4 h 0 B 6 r / C 7 P y 7 H k q T J N f E Y x C v 2 X j c R w F m n P V 7 6 j F v p 9 8 k 9 j o t J 2 2 O 2 h V L Z m z z W D 5 o h S Q Q Q V e e 8 G 6 I z g l A 4 E y 5 D T k d O 7 b K C V z 9 f W h n B z L W z H 1 l d A e K Y 8 n w C J y N i o a z J z B j G p A p d 7 u J 0 9 e w 7 H p G H z H Y x i Y I P 8 y l e + g m A w i N / 9 3 d / F F 7 7 w D 8 o 9 + f R T T + O / / b d P 4 2 M f + x g m J i b w H Z E a O 3 f u w K O P / p R y f P j 9 f n z t a 1 / D 3 / / 9 / 8 A f / 9 E f r c Y E v v j i S 7 j v 5 H 0 4 d u y Y I r 6 n n 3 4 G J 0 + e x C O P P I I / + y / / B b / 0 S 7 + E P / / z T + K B B + 5 f 9 Q 4 F Q 0 E M D A z g 9 z 7 6 U f z W b / 2 W E O A T O H / + P M 6 d k + 3 s W d x 9 9 w n E Y x H 8 X 7 / z O 4 o h 9 P X 5 F f H f f / 9 J n D k j k p O N T j U Q r a E o p 4 b K b U k N s D S 8 f m y 7 x r 5 2 d z V U E 1 t D A B u H R i w k o M p O Z i 1 S h O A v + / E 0 Y q d 9 o z l k y v f L 8 1 K P l W k q P 2 u c M 3 L S a m M 2 7 j P K Z / N T r V E 6 8 + 9 m w J r a T U Z j S M c z C F + L w u v T O r k o 7 p c X l x T V k o p J J I Z 0 q s W / / t f / C r / 9 2 7 + N T 4 o a 9 q d / + m d K 2 p D 4 r l 6 9 g s 9 + 9 r O r 0 m V 0 b A w 7 d u z A Z / 7 i / 8 P p 0 2 + q e D 8 S C 6 X N y 6 + 8 g s X F R f T 2 9 i q i + G u R I N e v a 7 M i M Q J i d m 5 W f Z + E e P z 4 c X X + 5 L 3 3 4 o c / / C E + / I u / i F f k e R K d A a d D 7 L 9 k E t / 4 5 j c x J t + d F 8 n J J f F f e + 0 1 1 d g 4 F J + T I Z I T n h c i M 7 4 9 N z u H o c E B a V z k t O T W p Y p 4 P r Z F z f t I k N 6 0 m Y F 4 X R q v 3 t i N p q A 2 R Y i d A 8 t V S c 3 V R t w c K r 2 S X x J N m S n U B + u a a P X d q 2 B B r D 5 j U i 7 2 z Y B M g J q A x t C 4 b W + Y Q i s L J U O U W s 0 u 5 O L C Y c 0 x 5 J I F 2 C 0 e x J Y j 8 O 5 2 q M h w t y 4 l a k F u 5 v E 2 j p T g C t 5 / 8 I d / i I 9 / / O O q I l U / k 3 6 N 1 V Z J 1 V q R a Z V S r y r 5 r v / 5 p S / h f / v l X 9 b P G H d X g 5 H o X 3 r 8 c f y y 3 M d r / / V T n 8 K v f + Q j q / e y w d D 2 I 4 H X + 4 7 w f X z q U / 8 v / t 1 H / p 0 c y F M l Z T V J o x Q C k U N F L 3 W f r E R J E a k q 3 9 U G s d 4 z 7 c N w p B C G h F k P R c k 7 p V c Z 8 j z / y X v U H w l K p V u 0 F l F r W 0 0 3 p V 9 1 G v g 2 k x A F 0 6 e l s f U y k P v 1 s m N 9 0 e 4 1 V O t u g P O i 0 C F B U H D k c 2 m 1 D G k 7 0 E b s 6 g h e F a k 0 2 i O G J Y e 8 p + H 0 2 + D 0 O R C b z c A S K M B d E S J f i f U I i u D 0 Y 7 R F W P m K U + r n 6 x W x K v o a w q s H v e r V f u V 9 x R I 9 T d o 5 9 S 7 Z a q u B 5 1 h o t I H o u K g H E p X 2 y 3 c Z 9 3 B Y S l Y a o x 5 l K R X e n I t r 6 S N W I z + a 3 r 9 x s N 9 t N V 0 N Y B B f b a O n F F B j 0 + o m r b 3 0 c n l T r h l s g A y F k 2 S y r A k G P m t o / l 7 V V n Q C U m q q F B 2 J i i V I r a H T 5 d g J g q p q S T a r A 8 n F n C a d e s U g 7 3 M q T 9 J K 4 g a K 8 t 5 0 K I 9 0 V A s e b B f 1 i I n g v s 5 c V 6 G K S g p S 4 5 a q H N X W D J X 3 0 d 1 u g L v M J O d R V 0 x S B 8 9 r / V S a N 6 w e S E R l Q t L T J X + c I 0 P r e x E b U l V s o z c Q 2 l P c 2 G g 5 K S c b m K E V d A o s 2 / W I i e B 3 K 4 l J S T b 5 R 1 e 3 X J Q z a 7 d q G 2 1 9 K I 9 n B Z g 2 e k 7 p X h d q U + U u x a c + 1 7 j 8 5 J x c U m 1 A m K v Z p M 1 m b C i i S q W u + c 5 2 w K q E 4 t q l 8 R t p e E R C W Q x f t Y C h G M n C M q y F H s C R Q X r e B E / P I E o W s a X 6 N I 9 I p Y S a n 5 9 X E 2 h U g X n X d + u 1 I 0 6 O Y j H X F I 7 + D A u 0 I I 2 Q R c n v V D 6 v E V z 1 c 9 p l j R j r N V r W A y u T Y H 3 Q y U J b k L c 2 a u R s E G U Y 9 x j 2 i 1 y X 5 + j J a i 6 p y u B n K B X 5 X t p d P G Y u K C F a e 8 N a N M p v L S r v 0 8 p X Y 3 K q 0 c r 3 6 0 E r 4 9 Z y x / c z Q 7 X 3 a m 8 o g 8 e r k P u N A G g N L F u m q / 4 X + Q 1 u q j 9 R v 6 / V s q + H 3 W K L E x 1 R + d 7 8 7 q s l q 9 k O T 1 8 A 7 j H h I j X p 4 o u Z + L w 5 I o W g Z b r H M o i l i 8 s o p W 1 w D 9 j h G / e u E t S f / N k n c d 8 j j 6 l n C O W h 0 U u P v i + 1 z 3 P a j 7 p P / f L t 6 q S 2 X 7 6 u b / z T T / J H u 1 d L k b a r b l K / x j F P q f v 0 Z 7 X z x m / l O W 3 H 4 K x 8 h m / R T m v X 1 L 7 8 J z / a f f J P e 7 f a X b 2 2 e h 9 / 9 f P a v f p 1 / v E U D y r 2 j W 9 r + 2 q 3 4 l 7 u a d e M d / O q S i c 3 9 V d x j b + r 9 / O 6 / k 7 j v N r V 7 j X e b e R J + 9 G v G f f p v + q 6 2 t e 2 c n l p v 9 o t 8 i e V w j P l d 5 b f o X 6 N f X V N D t S x d s 7 I O 5 9 V u / p v 9 f V y W z H 2 1 W H V v d o O f 4 y 8 r 9 7 H / / l P z r k S U z j z x Y / J 2 Q 4 R 1 O z i 6 Z J L C C Q 2 n U H v r u r Z Y G g I L i z M Y 3 B w C B m s 6 G f L c F u G E Z 6 J I L C 7 b 5 W g P v U X f 4 n 3 f + h f S u K Z d L 1 g t N 3 V / e q M 6 + f k z y g k o z B X r 1 V d 1 6 6 t K a T V e 6 u f V f f p z 9 a 7 X r l f T n P l d f 3 X O K e u q w v a f a v X t W u r + + p a 5 b 3 G d e N + n i 7 v G 9 / m d S 3 N + j P q u v F s 5 f U m e V o 9 L u + r Z 2 R f S 7 N + v u q 6 d k G 7 b l w r X 1 + 9 v 2 L f S H M 5 n b w u f z U E p a 5 X P F e 1 r 4 6 N / f b z X r l f v r f 6 W f W M 7 K v 7 a q 5 7 4 p f x 2 l / / n 3 K 2 g z Z U M p i B u U c b p K f 1 i G s f I 0 F x U F c 9 Y i L Y X 9 S q V + k n + A l + H G C 2 l n x I h J K w u E x C k X l F S A Q J i x E G H E X r M K + d D 9 p U E v X Q K v p h 0 Y x s v L L z b u O 6 7 E / w E 9 z s M J 2 7 8 E L J U x y C Z 8 g t R J R H P B 4 X s e d R H Z + M L m A H K l E s 5 Z E q l C V V j 2 V A j p d F x N l R W H B j 7 B Z t W P w / / O M / I R q r X O F d I 1 B i d U 9 2 K H 7 X 2 J z l W y t 3 a 6 B d 0 e l e Y X V X 7 V Q / y S N u R d 3 x U b 6 3 8 u N U A U R C C x N Z 7 T e q h L q X z 1 a 8 W 3 Y r j g T 6 P X K S j o a q a P w 1 9 w r U C e 3 s m m s V 0 G 4 r 3 7 H + v W p X g R q G 4 S 2 t N t q r c q K 9 3 8 i z 7 F Z d E 6 j j 2 p M V q H z b 2 n t 5 o L 1 b l a D u B N F P V K H y 2 U J F n u v B u J f v U 2 m X f c 2 V r p 2 v h H Z Y c 5 K Q U 4 V C D h / 7 j 7 + p D l t R + V i W U 1 c u q P 2 h k R 1 w 6 / c T X L / K t L J 0 o x S f y 8 A 3 7 l I 3 8 0 X R S E S 5 u T X v V 7 k i E v n y K h k 2 U y 9 y p S j s 8 p t d s G D k y G h N l W n / 1 3 p f e N 5 o v A x O r b 6 6 e Z Q r l 9 + W x q T / G a D b 2 m z S j n n d + D 6 7 B 9 i / 5 H D Y y o 2 r D W h + J s 3 b R 1 c 8 l 0 0 1 G t J b i b U d r Q 1 Q S V R 1 0 E o f V z u o 9 u L V f p f t g 3 X U a v k J A 5 N 3 q a 7 3 B p 7 K V l B F U N m s E B S X G i 0 T V G h l G Y H B I f 2 o G l z U 3 e X 2 0 F N q h s W m J Z w Z V M d 6 W F E t p 3 Z Y f I q A b C a P N E C x u 0 o 2 5 E s p Z N T q 8 G W w K D R b r P p 5 n i c x U T p 1 g 5 g I o 2 G T W M r H J B z t a y Q m S i t C 9 t R v J Z j G 9 c C n j b Q b 7 z X O a E X G E C 2 O i 2 7 l b d 1 F q z Y u n Q C U a B z q b 9 j R V a h p C 5 u F J q X q 9 S d x f w P f 2 m T y S O B V y W B + Z Y u E Q 2 r u R x J M I 2 I i S E y E a W l u T s i 6 B B s 5 s 4 C F e u P G / O o K h a 0 g E y x h c I + 2 g M B L L 7 + E 5 5 7 7 P n 7 l V 3 4 F w Z U V / N 3 n P 4 / 7 7 j u J i x c v C e f O 4 T d + 4 z f U f e W G u H X Q y k u T W A W x / S x m 4 Z J y h g R H C Z X N 5 m C z G c G k 9 V E p 1 R q B Z Z g S + 5 N h T c b k M z c b V O R E h d p q R K 5 0 C + V Q K C 2 K g 0 H H L O 1 W M D l 5 F Z / 4 x M f x F 5 / 5 D M 6 f O 6 e G 8 n z w g z + H U 6 d e V 8 y B f a k 0 Y T 7 6 0 Y / i w v n z 6 v r D D z + k R i T w C x / 5 9 Y / I r w m J Z F K Z O w Q 1 t U K e E i q l j l u F m Y u r W Z V 6 o k H p 3 W 2 2 d R X 3 p e P u E 3 e r S S c J B q P + 5 m / + B 7 z 6 6 m s Y G x u V A h O J R u l A p i T X j W 2 r w G y x 4 P h L Y i J R G V A R H E 0 y X v l s S 5 C M t c q Q t i N I T J W S q l J t 7 g a 0 2 a 0 0 I q K a q o U p t f b N P X v 2 4 t a j t 6 r w p o k 9 e x Q x B P o C q v y 5 O A D j O j m 8 h / l 5 8 q m n 8 O 9 / / d f x o x + 9 g I M H D y g m 0 U a t r g v z 4 I H + q o Z E g m L k d 6 u N I X g 1 A m v F t O U c x 3 T v v f e K P p p U X O e r X / 2 q G s 5 x d f I a B g f 6 t Q G D 8 j 2 K W F 7 v f l X V g 5 Z f E h V 1 d W P O O a q 7 l W m p J a C W C 1 5 u 4 4 r k L d 6 9 7 d G y H b Z J M O q f 3 2 I 5 0 z T Q w N / a r T 7 o U H v 5 5 V d w 2 2 3 H c P 7 C e e z Y M a Y m V o 1 E I o q w X n z x B b h d L n z t 6 1 9 T o x T O n 7 + g H G 8 G + D y J k R s J c C O o C o 4 l + D I S G L d W i C o y m 0 D f T u / q v H y r L 5 M C U S F D Q k C V i k L l x z T D d H 0 V q h v Q q k b U v E x O G b Q M H 9 I I 3 K Q c E 6 o M 9 J T x P t 5 v r s p J Y / B e l i M J V I 0 V k 3 f x v W V D / O Y h N d q C i o t L u h k j S e b T T c m r 2 T J S F z p B 8 b v a l H B 6 m c m x Z p + u L U M S z J 1 3 3 g m H X d R s P i / 3 a u V N a D Y i G c P a J + s j k 0 m 2 r / K x c z Y T 1 S a X 5 A f 5 m 9 M H E v J 4 P Z h E h c t z j l s d R t b Z Q A 1 i 0 h q v t v G d W q F x 0 w q t E S q f a 3 5 n + 1 C F K i 9 l 4 7 D S 1 p F f T l X G j d H q r F Q D t J t a J S a C T 6 r u B i k D 2 m X 0 H l I t T q f 5 2 + m c d B c c M W 1 M w M L 8 d B s q r r B E D 7 B G t M p 7 p 8 5 p b U b + U + c 1 I h P z X y V J O 3 f P P f d K u Y t Z Q f t P d f d o 5 w 1 G S W J q F u g 7 M z u L Z C q l t i W x u T Y C c 0 G I I b I Y w 7 V r 1 x Q R k a v S A 8 d R u d x f D z 3 9 d u R S W s c u k 0 9 u z j 4 E 5 l N 4 s v p j J l R G 5 D z f q d k r 5 X d r z 9 X Z V o n P O N N Z 8 L V K i i j i 5 6 + 2 b 5 W k 8 W u 5 9 f l J Q 2 j v M a u O c U a n k + N a p L K N f N 2 s K H N 8 D e z + K I P D Q B o 3 2 F Z B 1 Y 9 D z 0 l U h j r O g m N 9 s U u C Z c s T j G B X c 1 c o i c m S 1 c A 0 G s K B q B z 3 1 U x 1 5 e S W f P a F F 1 6 o u / x S K z C H o i G k c 3 H s 2 r V L N S q j I 5 c j Z a m 2 r C e p 4 v M p W N 1 W P T v 8 X x q n 5 L f 8 D I + l o T I j k l i N 0 L R N y 5 x W U m W i K W + a q q G p G 5 0 G v 8 A C b / R q M k D m g / d t B i q f k g d K Q i 5 k w E 5 f D g t v x i m 3 M 4 y g c K N x a 4 3 Z g G Y m c K b d z Z Y c + 7 z I e C g d 2 Q 5 Z U T x m f U m z E G j O C 6 0 c D Y 9 k + b u a J q R 2 1 6 B Z e y Y h 3 X 3 3 3 Y o R b g S m x R u z p d R S F r 6 d 5 c G D n B C F m a C 3 T q m A + j 6 J j Q 3 f o P z Q l Q R 6 d z m R z q Y x M D i i P D M q D / I f i a D R y h x r I P f z v d z q P W e o S S 2 / r w U w z C o c j i D Q 3 3 z N 1 U x O b C p b g 5 r Z A N g I W X 7 R a A w D / Q F V u W w U N t v W z Y 6 6 W V C N Z V 0 3 K 7 d I P A O f p 7 O r B R J G B 2 o l 2 G 4 S m Q L c T i s i S W 1 i F b f d L O 0 4 D Z + P 6 z q v b T f s w q G q X 4 l Q K K x i V 4 m E f M d h t y K X 1 V a W b x W m m Q t T p U K m K A R V T i Q r W T V s 2 V j 5 T P D C / D y G R 0 Z U 3 x I T k k 1 l k A x l 4 R 7 U V o t T K l O T A t 4 M K C U v X b y I A w c P q m N D i m 4 G 9 P 7 w v a O j 6 6 8 k 8 v Q l J 9 5 x o L W 1 g F s B G d Y P f / g i x n d P q E b 3 x u k z u O u u O x W 3 3 6 i q s R 1 x 4 d o y D u 2 u X u C 8 E z g 1 G c d C W O r O b 8 F t e 7 y q H t 3 + A S T C y 9 J W 5 Q a 7 F 1 f O n R I h Y M f E x B 7 t I U E q m Y B d l z x c O r Q b M I V m o i W T q 3 l j I V E l E 0 n 0 u L T h H S S 0 x H w a r m G H 2 u + m 1 8 c A C y 2 l l l X R h u L z u 4 Z E 4 y / B / V b T c + n S Z e U y 5 Q x H r e D i k h U H B v L y f v 3 E J s F 1 j 9 L C l B Z X g l h Y W M b 0 t a t U X P C h n 3 v f m t X y b 1 a w c / b K t X m 1 9 F C w E M A d E 5 t f L H o u Y k H A m Y L T Y V f 1 / v 0 3 l 3 H f 0 U H M X r u M 3 X v 2 K 3 X z 9 P U M l o X x j z h C O H r 0 q G o T b M O 1 E q k b M F 1 8 / m K J I 0 V 7 x 1 1 q y c 9 6 Y G N O p 9 L w e D U p x o y E p 2 L o 2 7 P 1 F W 9 I T E 4 a w 7 W j K h G J h J F N Z z A 4 P K x 6 x 2 k H 1 p N m 7 O h 7 7 r k f 4 B 3 v + C k 1 g 1 O r W E 7 Q 2 w Q M e h r r 4 B s B N Q K q 1 a f f P I M l 4 b w P 3 n 1 4 t c f + 7 Y T p + S D G R z a 3 h u + Z q 4 s 4 u r c 6 B C i c N s F W i O F G m N E u a R z d N 4 J o L I Z v f f s p / P T 7 H l P 2 U C i 4 j P 7 B Y f 2 J 7 s E 8 d N i P w H 4 v k v N i + E l j i c z E 1 P z l x h z m b L x q f n D 6 9 n W E x X b y 7 / L q R 1 s L 5 e Y W I n G J l O J v 5 R Y I 9 C t i o o e S I T / x W F Q x g 1 o j l O c O H j i w G t H R K g b c R U V M V 1 Y 2 r 3 J W g q o y K / 3 A / n 0 I L k 4 L c W 1 s 3 o 7 t D k 5 1 o B w M m 4 B Y N f p e G Z z J l f M q 7 t / R i 4 O 7 N I J d C I r W J d r M 4 s K c m C l L W 0 J M h D J 6 6 N p 2 7 7 R h 8 d y K m u U o J Y l J B l O Y e 2 0 R s y 8 v I b o c V w 2 W i M / l 0 L f P A 1 P l T C h v A S j G a 8 F z T C d 7 x U l Q H l G d W I E k K B K R A f a I 9 w 9 o L t K N Y F 9 / H o k s O x / 1 E x 0 C 0 7 m 4 v I y V l d A a J v B 2 w M R Y H y 5 P r + C V G a 3 7 g M v F X A + 1 x 5 x G B z W n Q S X Y t T I 0 p N n C S v 2 X L Z d Y x v 3 3 3 6 f U w I G h E X V t K 2 B m g 6 M 6 R 9 v E u 8 c F S 4 8 Z F n 8 J B b G r + g 5 L w x w v w i m G 8 4 I Q m 1 r K h v 1 C q j i 2 P 0 h c V P t i 0 Z h S A Z n X W C y O 1 1 9 / Q 5 3 f D N x 2 9 q / p B x 2 C r 7 c X v / y v P o x X 3 7 y E l W D 9 U d I 3 O 4 7 s H Y E n 9 g r m o x b Y L C X s 9 B c w G b T h + W t O J H O U Y A U 1 y / C p q Y y 0 S f 0 h H V d v R M W + X O u 0 Y d f K j b k Z t W 8 x a 5 5 m a l U 9 P e 1 p I J 2 A m Z z Q L g a e E R n N U b r h Y B Q u R 6 8 6 H h g c h M v j Q s I e Q f h a H H a f G Z F r K e S 5 x s d N A K q I P r 8 P D i E g R l B H w h E 1 e 2 w n v G m z 0 i g 6 C X Z A + n p 9 e P T B E 5 i d n d f P v v 3 g d L o w 2 q t 1 v U T D K / C V b u C 2 w C K K 6 b A w q Z z q Y L 1 j w o G L M 1 G c m S 6 H / i y H G o c B D Y + M K f t a q E s d q 5 C p D W o g m 4 H Z M N y p x x s c n U t 5 c J + b Y b N M 7 J m A l 4 4 L t x X + C S G w G 9 p s S D c D l E t f 8 h E K h 3 D 5 y h X s 2 j X e E R d / I t v 5 b g L O 0 s q 0 X b h 4 G a F Q U D / 7 9 o J V H 6 g Y l v z 5 + w I I S H u j e u 7 x + l C o U M 2 P 7 O r F 6 I A H 3 3 o 9 j j e v L O G u Q 2 t d 8 H M z 1 3 B 9 8 h L C Q p j h 0 P J q v T I 6 h f v X Q 9 3 3 Q F f C X E v F i s r r g I m b n l t U 1 2 m P e H c 5 l A N j O 2 E x Z s I b c 2 W d f D J o w W z E g o u L V i w v r + D C + Y u 4 + + 6 7 q i K M N w N b 7 V y C H U I 0 Y 8 P o y J C + o s n b D 3 a n U z F j E l M t a h 0 y g Z 4 C 3 n O 7 B 0 f 3 D q x 2 h / D Z 2 e t T W F i Y x Y 5 d e 7 B r 7 0 G x k 0 b V x v b M N r q y E l R t d l d f A U s J M 1 6 a 7 n y / U 7 2 1 y 1 Z Z L B O R T q U Q F x u j E U o W F 2 b n 5 i W x Y k + J q u j s e W s 8 f f X A p j 3 k L e G 2 s T y u r l i w E L N g T 6 C g V I s h + 7 J a z u a O 4 7 e v 9 m F t F n R I 7 B v o v N p L l Z u L G B w 9 e h g 9 b X o h b x a w + B v V Q S G / l q F z n J Q R 0 3 l j 9 r r y 3 u 6 c 2 I u R 0 X F 1 v Z 5 Q S M T j q 2 F R g + 4 i 7 h 7 P 4 t S s b Y 1 d t h G w 7 p + 7 6 s A L 1 x x Y T m Q R S i 9 j K h T H T D R a H r 6 R y z J e S r M 5 D L F Z C 0 N 6 M W M R M R A 9 f j c c 3 s 6 H l 2 w W 9 M D R a a D 2 E w m 8 / v r r O H L k C P r 0 d Z 4 6 g a R 8 w 6 V / o 5 O g A + X l V 0 8 p w j 9 0 c O 9 q J y + 1 g l g 8 B q 8 c V 8 f P 3 X y 4 P n U Z u y b 2 6 0 f V W F 6 c V 1 4 5 M v d s L q P U Q 3 e b H d 0 c / / T i i y / j k U c e W u N 8 e u m 6 H S e E u F r l q V x P 9 5 p o O h y D G 0 t z z p A S 8 i U T j u / g s B / e U U I i v 6 j u J R R B U d q w 7 8 a w p 9 b j 4 C Q s G v e W n B W + k e 3 b q 0 / P H j 1 6 u 3 f v w u D Q o P C L F k t x H V D U s z A 7 G F p Y B Y Y m h c N h X L x w E T t 3 j s H b 6 1 P 5 O H 9 x E u 9 7 9 8 O S l + G b u u O X d s / Y z t 3 6 0 V p w g h S q h R s F F 6 b g 2 l / 3 3 n v P q p p Y i W c u O / D o / u o Y v c v L V v Q 6 S g i 4 C 2 q 0 A R n m u Q X O Y V / C o a E 8 n N a S E J e o q z W v K x S y S J d C + p F O U N w h k S w v L S m v X r 1 E 1 I I u 6 M R M D v 4 9 2 1 P P p x T l O k 8 M g N 2 / f 1 9 L e W o H V 1 e s 2 N v f P U + n Y l r C a f n 7 1 W 9 + D 3 f f c Q i j Y 6 M 4 J d K L + S G T u F k R i 0 Y U k 2 i G z c x f Q b f 7 z M y s G r n b C C 9 c s y O d N y M n R H J 4 K K f c 9 w b S O W 3 E h F 2 I a D 0 k 8 0 s i o 8 p 6 Z B V B M Q B 2 a H h Y S a n 1 Q B U k e j W N w M H t y S k 5 K c f l K 1 d x 2 7 F b u x J w y k J 7 c 8 6 G Y 2 O b 6 / l v B Z S 0 1 C I Y T U H n y n e / 9 z z e + 6 5 H 4 P F u H x u 2 H c S i Y S G o 5 j G U m y E o F f g s D J + L + j U D 7 a m K e W g 2 h M q p 9 Q j 1 O h I T 1 Y z B o S E h p t Y 4 O U O T Y m k t t G e 7 g S L / u 8 8 + i 1 3 7 A z D Z 0 6 s G b S c 7 p K n t H R n J K V W h 2 6 A q z j A p q u J + X 6 9 a V b F z O d l 6 d H J + v 3 q g p 7 C V 8 t k c M Z W q J n 4 1 o F 5 J 7 s d O X E 0 y r W 8 Y M C w p N p 3 G j l u G F C F u J 6 L i C o d c W v T k w 7 f C 5 / O K M M 4 h W V i S b V H E 8 6 L o w Y 2 9 m O 2 C u v Z Y b w H P T z o 6 4 j 1 q B W r 0 a Y k B w v q J m x D 2 L o / 9 S i X T b Q U 9 t w t 2 P t M R w d m U a 6 E I i j 6 I s H B 1 E t Z 6 4 L R j 5 P Q M q K V d Q j X k y u S 0 I i p u l A R v F U h M L 7 / 8 K m 4 5 P t F w W E a u l F B i u n b b a A u l p + / + P R m c X + z + 0 A A D T O p 2 1 A x a R d U 0 1 R 0 G t a 3 J q W s N P d W b B e d v T B U b d 7 i r r 3 I o O p v T e s Q Q v h 6 F o 9 c G d 0 C z S a i C U K r t 2 z O O G 8 E M 5 p f j i K c K y m H B j G 0 l O C T j 9 d d P 4 9 Z b b 8 F o f 3 l Q W a v I F t u b 3 a Y W R 0 X 9 m w 5 b O h 4 w W w s y s Y G R H c o L 2 A o D 3 J 7 o k n t U Q E Z D Z 0 4 r f o C N I F 1 o P n m L m Q m g 0 U v D v Z m 7 P L 6 Y E G I S X d 6 3 1 p 3 J x I 8 P u T E y 4 E G P S P P l h A X n 5 4 r I Z F u b O W m z i E S i a p b Q Q 4 c O q N H D V o s N L o v Y g 6 b W x X 6 h t P k R u e N + T i A C F e 4 S T J o R U f 0 W + s U O I u D 3 4 u k f n t 4 y K Z V O Z z q q e X S P n L Q u B 7 X o Q x c k V L o Q V t p Z M + g S y q w I q p l r u Z g 1 o c f f v G + A h M V t x G f C o V E T T k 1 b c P o 6 o 7 y 7 p w q S G 2 m R B b e s D s U n y B w c l l 6 4 r R w H s 3 4 V 0 t b K F 9 u b P 4 C 4 L l K p F g x 3 8 T q K q n M 5 l T P h x e u d s x n o c H n m 6 e / i 5 9 + 3 t t O y k 2 B 9 r Q R D m J l f w d 9 + 8 V v q u 5 y 8 t F 3 U 0 1 Q 2 4 8 F b D 0 w 3 1 X 3 6 B D q J X C E p T H f 9 9 m F a X p w r U U V r Z s R F 5 x L w j j a X Y P V A 6 c R t a j 6 B X S L B t B U p O o e g V P L p N 6 j m H V 2 d A q o e c o U U s q W o f t Q c T n N A u F t r l W G 4 X R f j Z g y t M 4 o 3 k x c C b 6 F f o x n I f f / h H x / H u 9 7 x i I r 1 a 7 c + 2 g E Z 1 Z e / 8 g R u P 3 4 n Q s E g I h k b 0 s H r O H n y B L y 9 v f D 7 f O v 2 7 Z E I 3 z x z A U c O H x C + z q k J z M p L 2 Y p 9 s 1 G i 4 z d n Z + c U g + 1 0 + W g R E c 3 q 0 A T T u T d P l d i Z 2 4 y i I 1 N J + C Y 2 3 p d D 1 e T C 5 W t q q j K X Q 5 t S a z M g k d K G 4 K I E D z z w g E i m 9 Q c L K s d D C z C J 0 H Z Z B / W j 1 h D L m B B J m d H n 4 n z p Q K 9 z b a F z T o q D g 5 t X 0 Z a W V 3 D 5 4 k W c O H F X 1 + w E J Z 1 W g m r y / J 0 7 x h B L J J D P Z e F 0 9 C C Z S u J H L 7 6 K k 3 f f K Y V l w d B A n / x W l z 1 n d F o K R r E U T i E e X k Q m F R f G Y x J V D H j 4 w X v V A N D 1 6 m u j B M U 4 U 0 p F T i f e S T Q j J j N s c F r 6 V J 4 s v / 9 7 H / 1 9 D h l o l M H g 5 R i c f d a G 8 0 2 0 A n K k g L 8 X p W I B 5 6 9 F 0 e e 1 i 5 2 z s Q K j v c d C u z Z 1 T c 0 U F A h o G V k P u W K r c 1 V z C u m s 2 F 9 a v 0 8 r c E j R a E S k x f d F x X Z K Z m l D m f H a j B 0 7 R Q X s E e n U C Q H N O L 5 T r 5 + G w + l C O B J T E p K q X 7 2 0 p k W i t U p 0 q V Q a s V h U v e e l N y 7 j j d N v 4 J Y j B + E S z c X p c C i T g N 9 h j K G r x 4 k L V 2 d w 9 u w 5 j I 0 O q T 4 y z u G Q z W Q V 8 7 w i G k 1 0 Z Q b D A 1 4 s B u N 4 9 K F 7 s X / f X n m H A 0 8 + 8 3 1 Y r E 7 Y b d p 8 i 4 3 S 1 2 r Z 1 8 K Y k 5 z p 3 C j Y V q j + c 6 k m 7 u e K V H U b a y A 9 F q 4 P o L V n 0 9 V L 5 0 s s L I d T m 8 G o E t F 5 b W U O V 6 B z P n 0 W + E y o J I 2 s c W E 2 A o e u X 7 0 6 q V z 1 O 3 b s g M f T e q F l 8 j H k 0 Z 4 N Q G n l l M L i R J U b B b 1 + D H O 5 f S y 3 G k x 7 I y o M R q T Z 1 a A V h 0 V q 1 W s 7 h W J W n i 2 B K / R X 1 o s m P V b w r S e f w 8 h w Q B r + e f z K / / o v 1 P x z l N w c k U z V i n b r t 7 7 z t F I P y X S a q V l U J S c n p 0 T 6 M W R n B p F o A h / + x Z 9 F n 9 9 f 9 7 m Q a A d f + / q 3 8 d 7 3 P o Y X X n w Z d x 6 / A 5 / 7 / B d h 7 / F i Y s y H 3 R M T 2 D M x r k Y g R 6 J R p R 4 S T H s i l R J b L K 2 i G c g c b z 1 6 R M 1 U X I u N S C i + / + q V K + g T 9 Z 8 m w E b R q j Z j g K t 5 m k V a E 6 s 2 V L l j t 4 y 5 V x Y x d l d n R S d B o l q K 5 D D k t 7 e k / r G g q B u f O 3 c B B w 7 s U 1 H j G z E 6 1 9 e B 1 8 I i k s p p a R 5 3 1 g p I W L N h C y Z D V j y 8 t 2 z c n r 5 h w 7 H R + u F L l e l 1 W 1 k P O m F J e Y S l o X I m 1 W Q y p Z Z g 7 R d D n G r w U 9 / 9 A S x O H 4 4 d 3 A W v N O R r V y / D L P V K O 9 O u a y I D A / 2 K + I J B L a j z l S s x 7 A v k M T w y r I i Y 5 U 1 C I k E 0 A v v 8 5 D b 8 4 5 e / j n c / + j C 8 H k 2 i c 2 b c C 0 s 2 3 H + o e U j a o h D U V 5 / 4 F j 7 w / v d I X V o R 0 P s N D e a x E Y K i q v f 9 5 3 6 A 2 2 4 / t u G R B X Q 8 0 J v X K j S n V x m K o B h p T q d E L U F F p 9 L o n e j 8 m B x W G D P P W V S d I h m b g V y M x E T 1 4 o 4 7 b o d f u G a t J G 0 H j J Z o N w S p t t A 6 D b r Z 6 R k k q C b 6 n J p 6 U S w V 1 D r G B l b T o T d 6 g q r W / 3 z 8 C e z Z f w j H D u 9 R K m G + k M c 3 n / w + P v C e R 5 S 6 R g k U D I Z x 6 c o k U t k C 7 r 7 j F l y Z m s H 8 S h x e U c N C y z f w v v e + a 1 W S t A M u L L e R c V t x U c 2 m p q 6 r o R l / / z + + i F / 4 + Z + B U 7 S h H W O j Y r u l l P b R L t N k P p 9 6 + h k 8 + M D 9 6 G 3 C D C p B 7 1 2 2 t P G B s m s I a m l h t s Q G W k / 9 C l 1 J o m 9 f d 6 L J K a U m F w v Y O 6 w N v 6 + E Q T B c 6 / f K 1 a t C 7 C 5 V 0 P Q u d Q K 1 E c L N s B E n x U b A f i u O L u 4 X V Z A u d 6 / u 2 K h U P 1 b T U k F Q / K X z g I 2 6 U t q z w X p q 7 A h q I l e n F 5 F K x j E + p j m i W N K c k J I S Y j O M a i O g l 3 b q 2 n U M D g x K H T v w s t h u d H J M X Z / F o N + F 2 4 4 d U Q y 0 V d B + + v a 3 v 4 P H H n t M b K j 1 2 2 0 7 7 a A R 1 h D U 4 v x M i Q 2 a l V F b o D d e W 8 b o 8 c 5 P p U t o E i q P 5 W g O T m F E F 2 a S G O / N w i k F S + 7 C w v n R j 1 7 E v f e c W F 1 A u 5 M o F v N I F V u b W Y g r 3 f d Y O z c 4 s R k 4 1 u r 0 n A 3 H d 4 o a S G I p l A e v E e y w Z r B v X g x l e p f M J m 0 t q 1 Z h E O J W E 0 8 j M D 1 G W s L C Q D P Z H J 5 7 7 n m M 7 9 6 L l U g K 9 9 9 1 s G X 1 j W r o q 6 + 8 i g c f e n D d 9 r I R 9 b 8 W T h N X S a y W o q a L 5 0 6 X a O z v 2 r 2 7 S k p l I l m I + a B m R O o W j H 4 q Y z + R S G I l l s W F i 1 e R y N n x n v v 3 i b G 9 e f u l G d K F S E t R E l s l q Y j X h a D o x C B q D W T R J a Q Z r H W / u 8 x b k 7 a t Q C Q a Q T R Z g M N S E O m b x s j w o P I y s o 0 0 c 6 7 Q N L g m E u / 2 2 4 4 1 t c E 2 I p l Y / / y f R M h n G z F Z Z U P R T j F G 6 x r g V G G + 3 d 2 L 2 C U o p d j 7 T t 1 3 d v a G 4 j D D Q 4 N K I u W t P o z 2 t e 9 4 a B d 0 j 2 a K r R u h N p M b d k t 3 x 4 B V j i h t t f L f T g R l I C a M / q l n n k M s V c Q H 3 v 0 A F h a X c G D / 3 o a 2 F b 2 f 7 A P b s 2 d C P 1 M f 7 X r x S E i a U 2 h 9 V N h Q F J G a 6 I 0 v p G H 3 W G B 3 d 7 5 B U 8 Q b a 5 l O T U 1 h d m Y O R 2 4 5 r M Q 6 p 1 e m E c 3 0 x N M m e O p 0 k H Y D 7 R Z w t 6 U V 5 8 T g p P g H B v N C U C t 1 J V I t m h E U + 1 N Q M s N q 3 n 7 z f z S F t A N 6 L q 9 M z a r o h 3 g q j 5 9 9 7 0 N Y z P S p Y O g 7 9 v T g W s i G i Y B W P n N z c 6 r t r L e i S j u O C I v J A a e l d T t u z R q 7 6 W U R a d Y s e v y d L X x K H x J R P J 5 Q q 8 L f d d d x J c a d D q c Q 0 t q w J g 5 D T m a B g L v 7 R N U + x 5 K C h h S 0 t f W C b g c M U 3 r j h k 3 N 1 J M S g h K L S b / S D C R z k y g i 1 X 1 O e a S R L R q N h / d Y V S O x t R E 4 / F b B U N s 4 p J 3 4 4 W u X 4 R 0 6 g P s O u e W a V f J l E S Z R w p n J F Z h z M R T T K 2 K 6 T K i Y z m a g D a o 6 b E v N + y W t J p e o n e 2 N i q 4 i q O U L E f Q f 7 F 3 T u D c C S i J O i U W V j q L 7 z J t n c O A A o 8 E D S m S 3 E n 7 C 8 f 4 r C b O a o H + D g R U t Y S M E V Q l O / k L N u p 0 4 w G a Y j 5 o x 0 l t W 8 z Z q Q C v y E c L h G L B K 9 J j K P f t M N 9 G p C W w 6 i U o 7 i M s p / e D 5 5 3 H 8 j t u k D Q 2 o E K / L k 9 N q 9 O + B i V F k s k V 8 4 1 t P 4 q E H T r Q 8 7 2 K 6 E F J R M c w 9 S 0 K r R y h H T 4 9 l r X 3 E N p 2 U t t w j m l Q j W 6 4 8 p 0 S 2 w G n L Y X V u 3 J v G D 9 I e I h F R J F + 9 c l U t O X P 4 8 K H V s J V m R m U j V E 4 L 1 g 1 s l q A q 4 b I M r j b W j W L t B D B S k f l l + b 8 9 Q 7 o R n J a A i v 7 I F d J C b O U R z A y 3 s l u E o W 5 D 4 r p x 4 w Z C w R U c P H g Q X I O 3 E l w B 8 l u n Y n B E T u H E X X f C 1 4 a r P Z d P w W Z t T V p H Q k H 0 + v y I h I P w B 9 Y S L e e x W K 3 5 2 E w G V s f G i I m S i B 4 W r q L 9 8 s u v q D A W T n N 1 4 u 4 T O H n y X i W C K Z E 2 Q k w E i e n K F s z d 0 A l w u D 0 Z y 2 b g d Y j V V E U 7 J m W z W U V V 6 w T S h a A i 0 E p i I v I l 0 S h E G j J S I N t y 7 G P 3 w c h 3 d q F w T v p K Y u L y o I l 4 F A t z s / C b g 1 h c i Y o u X t Y Q O O B z M d a 4 z W U z a U S C Y e U c q 8 R c 1 K I 6 2 M n Y C K r g n F Y s m c m q D n G H m C m V 9 Z N J p 9 S 7 V N c T J V Q m m o X J K v q 3 q 3 V 1 h Z K I f U W c I P P F F 1 9 E j 9 h D x 4 / f o T L s 9 X r U y z s N L n / C F R s 6 j U 7 0 S d S i R y T V Z m I A j Y G J l a o u 5 z C o N z F I N 9 E J i b s Z 0 F U + J 4 z a a r N i a H D t k B V j B i U G 9 n 7 j 6 R d w y 4 l 3 w + O y q 2 n B 2 F Z Y j l E h j q m g F W 5 H U U l + z g V C L C 3 M Y m B w F M H l J f g G h l f P s y U w w N n n L O H 5 K Q f u m 8 j g 7 L w N g c I l j I z u w t O X 7 H j 0 Y B 4 3 Q k X s C J i x s r S A Q L / m F D J N n 5 0 q l X I m 9 I 6 X x R 6 p z 3 h 5 L U L R p B J 5 0 9 e m 1 L G h z j G a g R O 0 d w v d V v u S B a 7 P u n Y w X C e w 0 d A l V u K R 4 Z w a p H g t Z F X 7 t H k o R b Y K V P 9 c L b q M u w H O d f L 0 0 8 / g s c f e J S b D 2 u 6 K R C I m 5 7 0 I i j p 4 / u J l n L z 3 X t V L l C + a 0 N N g s f F 4 x q R s 8 3 F / D m F 5 j q s e F l y 7 M O o r q X j L c T 0 M r B Z 0 Z n B Z 2 n w + K 6 p f H 7 I i u X 5 0 d h 5 3 7 e n R F 9 I G / n 9 Z y F X a G 8 y o s g A A A A B J R U 5 E r k J g g g = = < / 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 N a m e = " C a p a   1 "   G u i d = " f f c 4 d 0 9 c - e e 0 5 - 4 6 2 1 - 8 2 f 0 - 3 7 1 c 6 6 f d 7 c 4 6 "   R e v = " 9 "   R e v G u i d = " 6 9 6 2 b 4 d c - 5 2 9 b - 4 f 1 4 - b c 2 b - 1 b 1 a c 7 8 b 4 7 4 5 "   V i s i b l e = " t r u e "   I n s t O n l y = " f a l s e " & g t ; & l t ; G e o V i s   V i s i b l e = " t r u e "   L a y e r C o l o r S e t = " f a l s e "   R e g i o n S h a d i n g M o d e S e t = " f a l s e "   R e g i o n S h a d i n g M o d e = " G l o b a l "   T T T e m p l a t e = " B a s i c "   V i s u a l T y p e = " R e g i o n C h a r t " 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 N a m e = " D e p a r t a m e n t o "   V i s i b l e = " t r u e "   D a t a T y p e = " S t r i n g "   M o d e l Q u e r y N a m e = " ' T a b l a 8 ' [ D e p a r t a m e n t o ] " & g t ; & l t ; T a b l e   M o d e l N a m e = " T a b l a 8 "   N a m e I n S o u r c e = " T a b l a 8 "   V i s i b l e = " t r u e "   L a s t R e f r e s h = " 0 0 0 1 - 0 1 - 0 1 T 0 0 : 0 0 : 0 0 "   / & g t ; & l t ; / G e o C o l u m n & g t ; & l t ; / G e o C o l u m n s & g t ; & l t ; A d m i n D i s t r i c t   N a m e = " D e p a r t a m e n t o "   V i s i b l e = " t r u e "   D a t a T y p e = " S t r i n g "   M o d e l Q u e r y N a m e = " ' T a b l a 8 ' [ D e p a r t a m e n t o ] " & g t ; & l t ; T a b l e   M o d e l N a m e = " T a b l a 8 "   N a m e I n S o u r c e = " T a b l a 8 "   V i s i b l e = " t r u e "   L a s t R e f r e s h = " 0 0 0 1 - 0 1 - 0 1 T 0 0 : 0 0 : 0 0 "   / & g t ; & l t ; / A d m i n D i s t r i c t & g t ; & l t ; / G e o E n t i t y & g t ; & l t ; M e a s u r e s & g t ; & l t ; M e a s u r e   N a m e = " C a p a c i d a d   ( M W ) "   V i s i b l e = " t r u e "   D a t a T y p e = " D o u b l e "   M o d e l Q u e r y N a m e = " ' T a b l a 8 ' [ C a p a c i d a d   ( M W ) ] " & g t ; & l t ; T a b l e   M o d e l N a m e = " T a b l a 8 "   N a m e I n S o u r c e = " T a b l a 8 "   V i s i b l e = " t r u e "   L a s t R e f r e s h = " 0 0 0 1 - 0 1 - 0 1 T 0 0 : 0 0 : 0 0 "   / & g t ; & l t ; / M e a s u r e & g t ; & l t ; / M e a s u r e s & g t ; & l t ; M e a s u r e A F s & g t ; & l t ; A g g r e g a t i o n F u n c t i o n & g t ; S u m & l t ; / A g g r e g a t i o n F u n c t i o n & g t ; & l t ; / M e a s u r e A F s & g t ; & l t ; C o l o r A F & g t ; N o n e & l t ; / C o l o r A F & g t ; & l t ; C h o s e n F i e l d s   / & g t ; & l t ; C h u n k B y & g t ; N o n e & l t ; / C h u n k B y & g t ; & l t ; C h o s e n G e o M a p p i n g s & g t ; & l t ; G e o M a p p i n g T y p e & g t ; S t a t e & l t ; / G e o M a p p i n g T y p e & g t ; & l t ; / C h o s e n G e o M a p p i n g s & g t ; & l t ; F i l t e r & g t ; & l t ; F C s & g t ; & l t ; A O F C   A F = " S u m "   O p = " A n d " & g t ; & l t ; M e a s u r e   N a m e = " %   C a p a c i d a d   I n s t a l a d a   P r o y e c t a d a "   V i s i b l e = " t r u e "   D a t a T y p e = " D o u b l e "   M o d e l Q u e r y N a m e = " ' T a b l a 8 ' [ %   C a p a c i d a d   I n s t a l a d a   P r o y e c t a d a ] " & g t ; & l t ; T a b l e   M o d e l N a m e = " T a b l a 8 "   N a m e I n S o u r c e = " T a b l a 8 "   V i s i b l e = " t r u e "   L a s t R e f r e s h = " 0 0 0 1 - 0 1 - 0 1 T 0 0 : 0 0 : 0 0 "   / & g t ; & l t ; / M e a s u r e & g t ; & l t ; F i r s t N u m   O p = " I s N o t B l a n k "   V a l = " N a N "   / & g t ; & l t ; S e c o n d N u m   O p = " U n k n o w n "   V a l = " N a N "   / & g t ; & l t ; / A O F C & g t ; & l t ; / F C s & g t ; & l t ; / F i l t e r & g t ; & l t ; / G e o F i e l d W e l l D e f i n i t i o n & g t ; & l t ; P r o p e r t i e s 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1 & l t ; / D a t a S c a l e & g t ; & l t ; / D a t a S c a l e s & g t ; & l t ; D i m n S c a l e s & g t ; & l t ; D i m n S c a l e & g t ; 1 & l t ; / D i m n S c a l e & g t ; & l t ; D i m n S c a l e & g t ; 1 & l t ; / D i m n S c a l e & g t ; & l t ; D i m n S c a l e & g t ; 1 & l t ; / D i m n S c a l e & g t ; & l t ; D i m n S c a l e & g t ; 1 & l t ; / D i m n S c a l e & g t ; & l t ; / D i m n S c a l e s & g t ; & l t ; / G e o V i s & g t ; & l t ; / L a y e r D e f i n i t i o n & g t ; & l t ; / L a y e r D e f i n i t i o n s & g t ; & l t ; D e c o r a t o r s & g t ; & l t ; D e c o r a t o r & g t ; & l t ; X & g t ; 4 8 & l t ; / X & g t ; & l t ; Y & g t ; 2 5 2 & l t ; / Y & g t ; & l t ; D i s t a n c e T o N e a r e s t C o r n e r X & g t ; 3 1 & l t ; / D i s t a n c e T o N e a r e s t C o r n e r X & g t ; & l t ; D i s t a n c e T o N e a r e s t C o r n e r Y & g t ; 2 0 3 & l t ; / D i s t a n c e T o N e a r e s t C o r n e r Y & g t ; & l t ; Z O r d e r & g t ; 0 & l t ; / Z O r d e r & g t ; & l t ; W i d t h & g t ; 6 1 2 & l t ; / W i d t h & g t ; & l t ; H e i g h t & g t ; 1 0 6 & l t ; / H e i g h t & g t ; & l t ; A c t u a l W i d t h & g t ; 6 1 2 & l t ; / A c t u a l W i d t h & g t ; & l t ; A c t u a l H e i g h t & g t ; 1 0 6 & l t ; / A c t u a l H e i g h t & g t ; & l t ; I s V i s i b l e & g t ; t r u e & l t ; / I s V i s i b l e & g t ; & l t ; S e t F o c u s O n L o a d V i e w & g t ; f a l s e & l t ; / S e t F o c u s O n L o a d V i e w & g t ; & l t ; L e g e n d   D i s p l a y L e g e n d T i t l e = " f a l s 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4 & l t ; / M i n M a x F o n t S i z e & g t ; & l t ; S w a t c h S i z e & g t ; 2 2 & l t ; / S w a t c h S i z e & g t ; & l t ; G r a d i e n t S w a t c h S i z e & g t ; 1 5 & l t ; / G r a d i e n t S w a t c h S i z e & g t ; & l t ; L a y e r I d & g t ; f f c 4 d 0 9 c - e e 0 5 - 4 6 2 1 - 8 2 f 0 - 3 7 1 c 6 6 f d 7 c 4 6 & l t ; / L a y e r I d & g t ; & l t ; R a w H e a t M a p M i n & g t ; 0 & l t ; / R a w H e a t M a p M i n & g t ; & l t ; R a w H e a t M a p M a x & g t ; 0 & l t ; / R a w H e a t M a p M a x & g t ; & l t ; M i n i m u m & g t ; 2 & l t ; / M i n i m u m & g t ; & l t ; M a x i m u m & g t ; 1 3 3 8 & l t ; / M a x i m u m & g t ; & l t ; / L e g e n d & g t ; & l t ; D o c k & g t ; B o t t o m R i g h t & l t ; / D o c k & g t ; & l t ; / D e c o r a t o r & g t ; & l t ; / D e c o r a t o r s & g t ; & l t ; / S e r i a l i z e d L a y e r M a n a g e r & g t ; < / L a y e r s C o n t e n t > < / S c e n e > < / S c e n e s > < / T o u r > 
</file>

<file path=customXml/item7.xml>��< ? x m l   v e r s i o n = " 1 . 0 "   e n c o d i n g = " u t f - 1 6 " ? > < V i s u a l i z a t i o n P S t a t e   x m l n s : x s d = " h t t p : / / w w w . w 3 . o r g / 2 0 0 1 / X M L S c h e m a "   x m l n s : x s i = " h t t p : / / w w w . w 3 . o r g / 2 0 0 1 / X M L S c h e m a - i n s t a n c e "   x m l n s = " h t t p : / / m i c r o s o f t . d a t a . v i s u a l i z a t i o n . C l i e n t . E x c e l . P S t a t e / 1 . 0 " > < r p > & l t ; R e g i o n M e t a   x m l n s : i = " h t t p : / / w w w . w 3 . o r g / 2 0 0 1 / X M L S c h e m a - i n s t a n c e " & g t ; & l t ; v e r s i o n & g t ; 1 & l t ; / v e r s i o n & g t ; & l t ; / R e g i o n M e t a & g t ; & l t ; R e g i o n C a c h e   x m l n s : i = " h t t p : / / w w w . w 3 . o r g / 2 0 0 1 / X M L S c h e m a - i n s t a n c e " & g t ; & l t ; r e n t r y & g t ; & l t ; r e n t r y k e y & g t ; & l t ; l a t & g t ; 5 . 0 6 6 8 9 1 1 9 & l t ; / l a t & g t ; & l t ; l o n & g t ; - 7 5 . 5 0 6 6 6 8 0 9 & l t ; / l o n & g t ; & l t ; l o d & g t ; 1 & l t ; / l o d & g t ; & l t ; t y p e & g t ; A d m i n D i v i s i o n 1 & l t ; / t y p e & g t ; & l t ; l a n g & g t ; e s - E S & l t ; / l a n g & g t ; & l t ; u r & g t ; C O & l t ; / u r & g t ; & l t ; / r e n t r y k e y & g t ; & l t ; r e n t r y v a l u e & g t ; & l t ; r l i s t & g t ; & l t ; r p o l y g o n s & g t ; & l t ; i d & g t ; 5 5 8 0 6 0 3 8 9 8 9 8 2 3 0 1 7 0 0 & l t ; / i d & g t ; & l t ; r i n g & g t ; i w 3 m 2 4 m - 0 D l k q 2 B 0 5 0 F i 6 8 D i 8 w G _ z 6 G - - q Q j n m F n z 9 n C l z _ 0 B i 2 z d y l _ M _ 1 k H v z 4 E 0 6 4 D 0 y 8 D - 1 r U g h g L n s q D 9 i 5 R v l g M 0 v - g D - i i r E u 1 t G n m z q C l v l J 8 5 T h i v y L n 1 s I k t p l G o - h S j _ 4 z B v j u s C 8 i 4 d l n z o D 6 3 0 p B _ j i N u u _ N u _ y _ B o n 2 D t _ m G 7 y 9 J n k h E u t 2 K 4 i p N 1 j 7 v B 1 1 L h 5 8 C 6 2 y D l 3 n R 4 l 5 Q 9 o v i B 8 q 8 7 B l t - S 0 h g V 1 4 v D 8 2 2 D 5 w z G p m n B n 2 1 s B l q 5 G r 8 g j B p u i i B 0 1 3 Y 7 - 5 S l _ g F u h p L 2 s k N v v _ u B 3 8 g l B l _ 2 D p u i R 8 0 1 U p z 8 C r u - C n 4 _ k C 6 u y R m q - N 8 t t D n 6 6 B - 0 s O g 1 o G 0 j d 3 4 3 D i v s E t 3 l B 1 q b o t g D v x 2 G p u 2 I m h 1 F x q w T - o l J z 3 3 D z 9 9 _ B 0 z j I _ n r G 1 q 5 B n 1 q C 8 1 5 C l w 1 B 1 - 6 B p n 4 B 2 u p D s _ - q C 4 z y H p s g M q j z E g z 5 J y 4 8 B k r 2 R l _ 9 F k 0 m B g h g E i 9 j C w r m G 3 s q F 5 j 1 T p 9 k z B 0 1 z M w o r C o k 9 G r 4 2 F i n k a l t 6 N q 9 t L k t 6 F 8 5 p B p 3 - E p r p C _ v w C h x 9 R 0 y K 3 - n C 1 o m F 0 8 l Q 3 7 t q B y w s Z p t v F p v v G y v 6 B q l y B k x s B 1 _ Q p n O z n C x 7 w C i l X g 0 z M 4 3 X 5 n j C q n w C g j g F x 2 P v o 0 U 1 8 t B 7 j 0 P j j 5 G u g v I o o c o 3 - B z l - H t g m U z 9 9 C v u 5 C t u n K 1 o 4 B q k n F 9 k 9 D k v i D 0 4 8 B k t 1 J g 2 O t z j Z s l m D r y r E q 6 Y t r 2 F s i u O g w y G 0 r r B k v y I 3 8 7 G w m g H 3 4 2 B _ q w H 8 v v z B 4 r k D w n 4 C 2 v j B w u R 4 1 1 F r 4 v E s n 2 H g y u B s 8 p J z 2 S i 2 N t 9 f z 0 z D r 0 9 B 5 7 2 I h 9 w C 4 5 m G 4 3 Z r r k P n 1 w E q r 4 G i s B 1 t 9 B 4 0 t D s u v O j - i J _ x s I h p h F g i g O 5 2 8 C q o t D p y 4 F y x h R t 8 9 Z i 3 l K t k h K g p t B j p v B 9 u z F 6 l j D 8 m - B 0 j v E l x 9 D s _ 2 E t 0 j E q 8 5 B y j n F v o n M 2 y k H x w 6 S n 3 o D p 2 x D g p i B j u 2 F q 6 8 b y 3 g J m n g I x q x H z 1 y L 4 r _ L l o 0 O r k w V v 1 r E v p - E h q 9 D m 2 x C r k o R u w 2 D 9 0 p E 5 k x H l 8 7 M s t b m l y B n 8 6 E 4 y g I g _ n D 5 j _ V z _ r E 8 v j I 3 u j D i m p F _ - 5 O k - 5 Q 4 5 v p B 5 x P x 8 r D x y h L 7 m U l n 4 V _ n g F w w 6 H n g y E k n 2 C 1 y n K y t y B l i l D p s n G 6 t t D g 9 _ D p 1 q N w m t E 1 3 9 V y h m M - i Z y t l C o 9 2 C p 3 h F h p 8 C 5 q O l q - D l z 5 H p - - C 5 4 s B m 0 s H x j 5 C l 6 w C 9 m 5 C 2 t b - 7 s G y q q C 3 _ k C z k y E z 6 w C o r r B 3 - m B v v w B p w j H 3 7 l F r w 9 B v z 1 B 7 3 s F v j 0 I r w 1 N k _ 2 C h r x F x 8 z Z _ 9 o B g 1 g D 3 2 - E i 6 Q - 4 6 B 0 0 1 F 3 8 g B l h 0 O 9 3 _ S 9 z f 3 w 9 D i _ 7 N l r h L p w l E o 1 _ a v 6 o H _ l m I l q k H 1 0 i J k v i C 3 x h F y 1 p W 8 0 T 4 n - F x 7 _ B p z j R g 5 Y t 6 j X k o g H k h - Z 2 3 8 V j x l k B i l t H h 3 p H i y 6 D 0 3 0 B h w y M t 2 m D _ x j B v l p D 4 4 j O x i t G _ u x E j o 3 b - h r J 6 s o H z 7 _ B 8 o k D w o y B 6 z b 1 t n D h 8 x B 3 y u D h w r E 3 _ _ H 7 u 7 F m q k G 8 k n L 9 z r B g t g D 3 g 9 E x q n Q 1 5 1 N h y x F z t 0 G 2 2 p R 0 2 5 X v 3 x F _ 9 j C l j 5 E o m - C r u x J 4 q 3 F 0 5 y R r n m H s v p W 8 z t B - v w D g v - B p 0 1 D m _ l K 2 9 7 C 3 _ t C 7 v p j C j 0 7 S 8 7 n J n g 4 y B 8 4 - R - k g d i 2 z E 3 t 6 H j m x C _ w k B r _ x K k _ o K m 5 z B m t o H 1 n Y t v z I k l r E i 3 k D m h F r 9 1 d 7 i _ F 9 t 9 t F q p G 0 0 m L 1 7 h O m 7 _ E x _ _ I j 4 l O 4 t 4 G _ x 5 E w u l P 1 _ z m B 5 z x B 0 0 9 C x s 1 Q h 9 q B 8 9 i F 5 8 1 N g 3 o B g k 0 M x l h r B q y 5 n C 4 9 l w B n k 5 L s q 0 w D x 6 r L h u g q B y k 1 h B n m v o C q m j p B 1 y n r D 7 0 x J n u k I i t i b n h q 5 B p 8 y I 5 8 - C 7 w 3 J j 7 7 n E 7 o k N r n n K 0 j 4 H 6 o p o B 0 q s K h 9 _ 9 B 3 4 n J j 1 6 a - l i Q n n 2 0 B 6 w 4 H 2 w i H v v l E 6 6 u 5 B q w _ R 6 w z B 0 2 h P t 1 o L o u p L p 3 n Z 8 x 2 1 B 6 n 0 s D l i v B 1 6 q K z t u N 9 o 2 a r u n - B k 4 s K l o 6 W q j 1 C k r 9 m C g z r K r y 5 2 D 7 w - H 9 u i 2 F 7 g y x B y 7 u o B x s n - C h x z F q q r m B k o v D 2 4 k F m l i H _ u l _ Q 7 v s T 3 k v l B p - r H 8 k l a 7 w - L 5 2 3 6 B 6 s z S 5 1 z l B 2 n 6 I k 1 5 J 5 o 7 X i k y I k p p U o - 9 I r v r b z y 5 T 9 5 9 U 1 y x H j w 9 i C k z u I m 4 1 u B t 8 v j C j m z P x k v L 3 t _ y B 3 3 8 h B j 4 1 C q j u T v u 9 F p x h F w 4 v N 2 5 l m F 0 7 o F u p 4 h C h x 0 c j 7 n O m 7 3 H 4 _ m C 3 u 8 k I 6 _ - 1 B h i n D 0 x o j B l k m a 4 i u j B m C v n h y D i 4 h 2 E m y 0 C k v q 8 B 6 _ z l C t r 6 E i 0 u 8 L 8 1 q 8 B i u j i C q 6 u G t z _ l B 3 p z J t h g L 8 p u H h w n O r o v E j s r m D q o y D v j z D 3 x - B 2 w _ l E g o m H r 2 u a 0 l 9 L l 8 u C 6 2 8 G j v r B 7 l 9 B l m r D 0 - 6 F 2 j 4 Z q t v F 9 g o o B _ h w I 4 3 2 a 0 z s O y u 9 D x r 3 i B _ i n N x g y I - s r F i 7 n l C h _ q y B g 0 h F n z w 7 C m 4 0 M r 9 X l 6 9 H o i - H p v _ D m t 9 Z y s 4 J x 3 0 B w 4 2 9 B 4 o u J 4 r g G _ r q F s o 3 H j m j L n q t B 9 j t E k i p D 7 1 T - - v J 7 n s I h _ 2 m B w 7 5 8 D l q k J q 4 q d 1 4 3 p B 5 6 3 U q n g C 6 2 3 J o j 6 W - 8 u 7 B 8 6 q S j m g H u k 5 T 3 k l F l i j z B o r s H m v Y t r k I i h y b w q w G k 3 0 F r s g C v l 7 D 3 - 5 K x r q C o 5 6 G 2 i 9 I g h y F _ n r F 6 n 9 R r 0 q J k y r N p - u c h 3 h Q h u _ H s w n e n _ o I i k 3 G l 1 0 D - p g I v 5 m C - y z d n 6 w m B g 1 - H - z - G p k z D r p h R i h 7 F i y o w B x p j I k x 0 G - 2 2 V 8 k _ U m z r E 3 m o H x p i D o l v g F 3 n r D n 9 6 D j x 5 E m 2 4 f 0 y x B o 2 5 D 0 9 9 0 B g w 7 1 B t k u O 6 2 y S 6 l 3 G r _ h T o s u s B n i 1 B 4 q u H o 5 h B t u x C 5 m 7 Y 3 q _ E i z n C i 7 m M 2 2 m U i r w R r w l K p - h o C z 8 u I _ w 9 N 4 - 1 4 C l n p a 4 9 k S y y 3 D n l y i B 8 v u y D n y n k B 0 3 k O 7 t 1 I m 3 z X 0 g 7 W 9 h 1 B _ - 6 F 8 g - G p q 3 F - m s B - m 1 F s g n B x o 9 q B 3 1 1 O 3 k j H r j 1 D k t t F 7 q u U z u z M u w r U v y t D 5 1 5 Q - t 3 F o 0 3 Q p l 0 L 7 v o C 7 n 3 G 4 z h F s g n I k r h H - t r K 9 2 7 J z 4 4 K r t k B x p e w 5 l E t u n Y w 5 h G - t _ r B h 3 6 H - t 3 F 7 y r K g w z I _ h - D 3 5 6 E z 3 v E y 0 7 H v n 2 C y n j F 6 k j M o 5 v E 9 n r G u - s F n y z L l k 7 H l r 8 J p g 1 C 7 1 o C n 4 0 D k 3 1 N p r k D 9 5 0 D j 6 u E y 5 r B g w s D _ 0 h C 6 w w E 2 8 s F 3 u 9 C s i 9 R 2 w u H o 0 9 J i w 9 D - l _ D w j g G r s i H 9 p 3 L 3 k r B p u 8 D 1 i 5 g E 8 3 - D i s k S o x 3 C 0 i z P 4 _ 3 K t 7 j C z 2 l T 1 u w H 8 6 2 F - r y H 7 - s M 6 o 8 H y m t F y 9 h V p 7 g E i 0 _ P s l i J - y 1 O 1 m v E k s x a 4 0 e l t x B r u V v p r s B 3 j s B u l 5 G t 6 u O _ g i U - 7 1 O i p 6 v C 3 r u W 9 j n C w j r C 9 9 o B m w j E 2 6 _ B 6 0 S 9 u s B 2 - t M l 6 6 I m x 2 E 9 4 h M - 4 n D p k 3 M t 1 m C w n h 7 B - y 3 m B 2 - t B x 5 0 I k 2 9 D o 9 k G p l w S n 8 x I y s 7 b h o n k B n 4 g i B o r 5 V x t m G s 7 n T n n 6 B u t 8 C v n d h 4 p B k u 5 B p l q C s t Q 8 h Y p j x E x u y B m 7 n R n t g E 8 h 1 w C o 1 j R r g w C 0 n 8 B i 0 r L _ y _ C u r g J 2 k 7 Y h v - E m v u d 2 m 8 K l n p G s u u D 7 l r E y 1 l D z z n G l 5 z C v h 6 g B l j u H k 9 _ X l o - H p g x t B y t _ F t w i C 0 v 6 r B t 6 0 F 0 l y J y 7 q C l 3 9 r B i _ n I k n _ K t p s s B m t k M 6 u g D - 0 1 W i z 9 E i 6 n D 9 q 1 D v k u B k 4 i C 9 o 4 B - 7 q L x l 4 C - j Q r 4 x E s 0 U 5 3 h C u r g L - y c 5 o 4 B 6 i t C k z 6 D n 0 v E 6 u a 8 i 3 F w 1 Y 5 z l E o t z B u x t G y q e 7 w m D k _ y N 0 w w P p s z F j _ 8 J l x _ F z t W 7 v C n 4 C 0 z J 4 h p D z 1 _ H g 4 2 E j r - L l 7 q K 1 2 v W w i t J h z 8 C k h Q 4 p u B 3 3 6 J z m 0 C m x 8 B q 7 v P x 6 g F g h x D 7 9 i M 9 p u D 0 v 3 E 6 z n D 8 t 1 H g 7 n D 0 h 5 O i o 0 I 9 6 3 l C _ y v F 0 h 5 O q n _ E 2 q n D 7 z k K k 7 0 H x 7 y I 5 y v D - h q P - p j C r g 2 E - r h D x m r Y 9 r 0 C i 5 q O 3 y h B w l o C 8 2 u D j 4 3 B 1 p 9 B o 6 3 O 6 _ h B t 4 8 q B i 8 - H g q 0 C 3 x g J x 4 3 B y _ k B 7 5 Z n s z C k n s U 1 7 9 G l 1 l B w v n D t h q I 3 6 p B - - g D q 8 3 a n 7 h G z 9 1 D 0 i o C q u p O 2 t r I i r t G r v z D 7 l 5 L 7 g j C h w r J l k - E o l t C 3 g w D k 2 r s B 8 q i D - g x M i g 6 F m 8 2 L l j w D r h 1 V j k 2 G 5 p p C j 8 3 o B s k w P o 2 j V 4 s z L r g i T i 7 y B _ h 7 C q n t I t 3 v e x 0 h G 8 t - t B o 7 k S r i h D j 1 j K p k 7 G _ 4 3 F w w 8 g B 7 p o S 4 y g y B 8 w s R q g a _ j 0 G 6 1 3 J i j 0 E p m z D s h 0 C 8 3 r E z k y B y w y L _ r w D j p V 6 u 3 C 0 6 z H 8 7 9 D y 0 y Z l g x E i m 5 U 9 0 _ F l t p I h 5 o B p 6 6 4 C 0 - t D s r 9 E j g t P n o _ E l 3 Z 2 r y J u j p L i 6 n e o q q X j 0 p Y j h n E j j s Z q 1 _ U h 2 2 J m o v C r y i D x i i D n t u C y n x C r k g O o t p C l k 6 P l h v c p l n E 9 6 4 G o l i C q r 4 B y j j C i 0 s G 2 x W 2 x 3 H 7 i - F y 6 m Q 0 m 1 L 5 4 s C l 6 8 F 7 6 l U j 9 4 F x v v E q p o M k 7 _ T 8 - 8 B z 7 v I g m y I r 4 1 D 4 t h B v r T x s w 6 B l 2 l W o 8 h d n v _ E i o 3 C j v q W 1 8 m F 2 m n B o x S 9 4 g V 6 g - E 5 m o D 1 t _ q B r x r O - k n L 2 0 o I 3 x _ B m y u S 2 k x T 6 k 9 X n g 6 M k t 7 g B g t u Q v 0 j c 4 p n C 4 r n L 7 5 j D j p v D 4 r z f q 0 8 X o v r P r - g h C 1 0 3 H m z 2 S y u m D 9 4 2 s B g x q J v _ l S n 4 z Z x - j E m 1 u R v k 9 H _ r 6 E 4 8 t C 8 _ s F y x n m B t 6 l t B 3 t b 8 5 t D 8 x 5 H j 3 n D 6 - m j B 6 3 8 M z - s d r n 7 E 5 p j m B m n 2 G 3 k i C 1 4 p B 5 - p W u 9 1 F 3 o 2 M h - s D 4 1 5 g B 5 j v E 4 7 - C h u s J _ 5 l v B o n p E y q j H _ 7 z g B v o r G w z f - m y W 3 z g r C k 3 l j B t 2 0 6 B i p 2 X s h k S v h i F u j 7 O 0 9 6 E 3 2 n h D z p w G 6 0 2 i C y 1 p E u p z B t j 9 J z u n F 8 3 f y s v B 5 l 3 L n w s B v k Y 9 5 u B k 8 s B g v p E q m o B x 6 o C 9 p t E k g 3 G p 1 n J 0 w r K 5 z 9 C 9 3 1 G z 8 i C i y 0 E p 6 w J r 3 w M q _ z C _ - l F 7 0 m J k 8 h B 9 z u a 9 x y B k 4 d 9 h v W z g 9 F 1 x t D _ k o P 1 2 w F j w 9 P q o v C 2 z z F x r _ B i 6 v Y q o r K o j t B 0 g W t _ m E j v i C w u 9 s B 6 t x M n n 7 f q o 5 L s k 5 F 1 l r D 8 9 v Q n 4 p c 7 9 x Q i i 6 j B o - y N 1 p h U 9 r u F 4 l 8 P t z 7 R h g 9 F n 4 u U 2 l k H 1 z s Z w r 4 J t w r n B n m n I 0 - v t B w k 4 r F k v g Y 4 v 2 W z v z a m j p C p g 5 K n 5 0 I 3 _ l T r l x P x 6 g G 9 g m J x w n B v w w F y s 4 E r z b 2 p r F 5 h 1 L - m k Y - 7 g E m x 6 C s k i a k 5 3 D y h n Q z w 3 N s o v P v p 6 G m w h E y 9 h 0 B z v p U o 2 3 D 6 s h E n 5 0 Z p 8 l K 6 - v Y 5 5 9 b 6 u z x B v 7 m i B - x a x w 4 D q 7 1 D o 0 r B n j 4 L 0 g g B i t 2 W 3 5 9 S 6 n o X m y 7 J 7 x k J 4 r p X 2 4 6 P j 6 y K j k 1 I j u o C g i K x 3 j V _ j q c x 5 4 J 1 1 3 E 8 u y P x 5 4 D y u 8 p D n 5 t T - 8 s c m o _ o B p x i E m z g B 7 6 _ F m z _ B g 3 r B k r 6 C i q T 4 8 J z t 5 F q 0 q E 4 o J v g q B v t w E u - t J i p k C j 9 4 B z n u B y n 8 B 4 k p B o k o B h 0 5 C 8 t n J 3 u o C - 2 s N v r 0 D q z q B - 5 p C o 7 i C _ 9 m B _ h o D 6 - k I n l o C - 8 p B s 6 a 4 m g M 2 0 g K n 1 y E n n z E 4 p j E q 6 o D q k z B o - M g t q C - y x B v x t H 2 6 t I v 4 o B n z w f 4 w 2 C m j n C k y - U _ k 6 d - 6 0 O h y u v B p r y w B 1 5 h H w 7 Q z 4 C w t o C t s p H v 2 x B j x x B i 7 9 u B h k _ U 7 _ 0 M s y 7 R r 1 5 B 3 4 w C k h 2 K x 4 k S 5 4 u G y v h R _ 7 z W 8 _ 0 P j x j P 5 x 5 Y _ m l C 9 u - Q o n l P 8 _ y F n x h E w j w N 1 7 4 M 6 p _ D m g n E 4 x g I z _ w O _ 9 w G r o p B u j r G z g m C u n k c m r i M s q r D 5 l g N - t q u B n z 6 C - 5 o H j w 7 S u z x C 1 i m B o m n J 6 q w t G h 6 h E z u q M y g w B 1 5 t h B u r t i C w 3 l C s n x D y y i P r q 3 K 8 v 1 F 4 p 7 n C m l 9 j B - l 4 J 0 k q B u 5 g L r j 8 D p _ 7 D h m k H g l r E w n r E q 3 4 I o x i B 5 5 q D i j t U x k i J o t t G s _ - m D 5 v 3 G z o v J 2 _ t W 3 8 n N p z 8 G z 0 l N v g 3 E 8 t z o B q k u j C y 0 5 V y 1 v g B _ g _ C 5 q h W g h x H 3 g r H 4 i j C 2 n o F p q t H _ v s h B 4 8 k L i 7 u i C z w 5 s B x 8 u e 2 7 6 B 9 9 X _ 0 4 I o _ u C 0 n _ J 7 4 9 I q 9 2 w B g 4 q c 0 y h 0 B z y 3 g B j g x E t k 1 E 6 x 4 H u 7 l J t z d i _ 9 D h q 8 W 0 k k F k z f r q 8 D 8 y S 2 w _ C - t 3 B o 6 j D _ - r P y j m C g 7 q F 4 n v B k t Y 2 v 4 B k s v B 0 g i B i 4 j B - s n O p x f i 0 7 F p _ p C z - g D i m p C u u v B l 2 U x p m C l g w B 9 5 6 C w l N m i P 6 x o C 8 t 9 B 7 _ 4 D _ q R 7 4 K z 6 f r o g E o _ x B s - - H i w k B g w t F 6 _ 0 C i 4 w B g 4 v N 8 r w d v 9 3 W 6 z h E n 1 j G g z r L t - l D 7 k h B 7 t w S _ 8 9 N x q 4 x B t w l F 4 6 x W 6 _ o T y v l I s p s G z v t J z t 9 C 8 o - E 2 n 2 F t r i E q u l O s 3 m V i 6 y B 1 1 m E 6 n s D w i 0 G q 8 s F q 4 4 U w u h h B 2 t T w p v C t - y C - k 2 B 6 1 j B i k n B 9 v t F n y i E n u z C r 7 x B u 9 o C l r u I v n - 4 B x 9 q E h 8 u f 1 h V t v n D k m p G k j q F 0 4 9 H p 5 1 B 0 5 t F x 6 - H j 1 u C t 2 g G s 6 4 E u 9 5 S u m m C 1 _ 8 C s o h H - x 6 D 7 m u C 5 - s C n 0 7 B 7 n d m 9 3 B i v 1 B 7 _ - E r y m B 9 t m C - r e m m 7 G s 4 u C t n 7 B g 4 o C h t c s 4 7 D 2 s X p x s K j g h C j l 1 F s h x C 5 i s I 3 j 6 R - y Y 0 m q B x 8 p C l l t D w z 8 N - r h B p w y H g q n I v 5 y K z 4 x C 8 s l D 9 p y B 3 x p I - l 9 G r 6 - J x k 0 L o 0 _ I 8 k y S 6 l w E p w a 0 g 5 I 1 s l M k m - g B 3 o p P q g 8 R 6 9 w C h x _ M q q z z B v y w D 1 o y B l t i B u q x D 9 m z K j j y H p z i C q p v F 0 t - Q 1 w h N g _ n F z i x E - z m J 9 p 0 B q w T 3 z V i n n D 9 _ Y 6 i l C t 8 i F y g 6 D h i q F j o r B l k 1 7 E 5 8 m 6 D 4 - z u B 9 x m X 8 w g 7 B 4 - n K _ i 3 H k 6 n C v 4 i F h y 5 F s 7 y I t o q H 3 3 9 G r z l C u 8 o D o g 9 Z r 3 v K s i y Z n r _ x B k l z P n h 4 G u h n D x l 0 N r l l M o _ p G 0 g 1 r B u i y P 3 p w L 4 t 9 N 1 y l M q 1 7 d 3 i w 5 B l q l B h 9 y K i 8 r L t 5 g C 5 7 n D o g n I z u c z m 8 Q 2 g q d 3 m P r 8 r B x z Z 0 h t I 2 - _ D o s N i 5 u F v 4 8 E 1 8 r B u j q D q 8 w E u s u D r v p C s j s H 9 k 5 O 9 0 n B k w h C i h m F i 1 j P 4 u l F - 5 j I 4 6 1 I t v x Q 5 6 j D k 8 2 C o 2 5 S z n 9 I 8 o s C 2 m q B 1 2 i B - w Q 3 r w 4 B 6 4 j C 6 9 - i B p k t J q l 9 B _ i s B 4 q v E 0 h l E 8 y t G 6 y k J j k o F _ u w C 6 x o G i 7 q L y 2 6 B 6 k 5 C _ 6 4 N 0 g y C x 5 j E p k u C o 7 u E 4 7 T 4 3 t D p x b n x s H m t P o r k C s x 4 G p 6 j E 3 1 u C w - 1 J p 5 P k 2 q D 6 u h D 4 4 p E i 3 5 B g n 9 H p m s B k z 7 e g r T 9 k 4 K 6 j 9 B 0 w i B v 5 7 F 4 0 o C 9 9 h J 2 o v E y 4 3 B - s 5 R 7 i g d g y n F 4 m m M 6 z 3 B m w i F m p W w h 5 B t h y 0 B 3 t s d 6 r l U n g 4 B p p h K x n h u E j 2 _ f l t 8 C l 5 t E v k v C 4 0 3 M _ s g I j n v B y m i D 1 8 n 4 D 7 y i N 5 l 6 P 2 r u 5 B g k 4 P w 5 - J z 9 l Y i y i H 5 r 0 B - n z R k x 3 B l u y j B g 0 s E w y u I t q x K j z q C v s 3 K q 6 m C 1 r j D 0 v O n z - K 0 s w D m p x C r o 9 D _ 0 i F w 4 v M q v i D v w o F m y 4 Q 6 u l C o o j B u 5 h G z u z C x k 3 B x _ 6 C 7 0 _ P i h w C 6 _ 1 B x s 4 q B p j u E 6 0 z M 8 h j c m g w N t j s C 5 _ - F 8 h v I y l u F m y j S q x p F r 0 3 D m g - N h r s n D m o n E 4 y t B j 6 5 B h z t F x 2 p D 3 m _ F w p h C 2 4 6 C s x h J 9 m g E 5 q Z g z m D 2 0 k B g w a 8 h w B w k T j t j B i 0 b - 4 Y o k r E i k y C w j q B i o _ C _ - 4 G j i Q 0 w c z z 7 B k t r B o m t E q 4 V i 9 n B h n 3 B p - x B w x Z _ 8 o C 0 q W l x t B 7 0 5 B 2 0 p E 4 7 R h 1 e h 4 q B 9 m b m w s D l o 0 D q 6 U x q g B 8 t a s m T x 8 - H 8 6 x B z 9 V 5 8 X z 0 0 F 8 0 l B 5 _ 1 B _ x k B g _ y B i s W 6 8 c 6 9 l B m 7 R g 6 s S u 7 i B s z 8 E n 7 K 5 p u H s 4 8 N 7 3 k R 7 u 7 C s h n E s k v F 7 _ e v 5 0 D r q 0 D 2 6 t B 0 0 a x y 8 F h h v E 3 o 6 D m k n Z q s 1 D m 5 t i B u 0 o C x l 2 D - m g k B 4 5 2 O s 6 _ m C 4 m q h B i z l K z 6 6 K q 7 - B k o l U n m t a 6 h l 7 E p m p B 5 j - m B 5 y 6 B 2 s l C 2 r s E 2 h t P s 0 3 W t s p B v _ r C 5 n v B g l r C m r r C v _ l C x 7 6 B _ r l F l 9 p G i r V 6 w p C x j z F 0 k m G k g r D 1 l L 5 h j C 9 j j B s t s B 0 q 9 J m j 6 B m n i D s t P i 8 r C i y 3 E u z y I t 2 p G - l - B t p j D l k 6 D n 1 r S h h j B 9 2 l G n r y D o v m G 1 2 K t h z C z w g E u p - M 1 i g D 7 3 2 C k 6 7 B v o y H k s 0 E 8 y g H n k 4 N s w y C j m i D 7 j j O x 4 w B k m p B 6 j 5 B q m x B 0 l z D q v b x z 0 T y 3 r D t 5 5 B 2 6 K 3 k l B x o 0 D s x m B - y p B 9 x S s 4 o C n 6 7 D 3 h s Q 2 8 R 6 4 Z z s x G - p 0 E k 5 v B v r h K j g t B w 7 k F q z _ E m 3 p F x 2 f w j s F - y 2 H 8 o - C r 9 4 C 8 n n F j 4 z D m p i D o 6 1 E _ w 2 D j g 9 E - 2 j f x l g 1 C 1 k q E n 9 x J 1 t 4 E n 5 r R 5 u q C k 9 8 D 4 5 i R 3 0 t F i m m M q u k 0 B 2 l 5 J y r 5 Q 9 q x J o m p a 6 t 3 E 4 1 x R q i u G q 2 2 j B _ 0 2 K t 4 5 L 0 p z F 6 1 o k B 3 x _ V o 4 3 B 8 2 9 D s 2 n R o 1 _ G t l m J 8 v 7 Z p 7 7 D w t z D 7 r _ g B o r r E m 0 t M t l q E u - i F r v r q C v 0 7 K o 1 c o h p B 7 s g D 5 _ k l B 9 n 0 u B p n 2 T n y 2 l B 1 k 8 P g n _ n B 2 s 3 D 7 o y G 8 4 n E r 4 y F 3 4 p B x m z N u 5 l E y p o H 9 7 p H h 6 x H 9 4 h H - v - K i m 4 O n l i K j x 8 Q j t m B 1 i n H n k h p C 3 4 r N o r _ O 3 7 5 G z 1 p B x _ q D i 1 w G 8 n v j B r p q F v q r K 6 g v R r u v G & l t ; / r i n g & g t ; & l t ; / r p o l y g o n s & g t ; & l t ; / r l i s t & g t ; & l t ; b b o x & g t ; M U L T I P O I N T   ( ( - 7 5 . 9 2 2 6 9 0 8   4 . 8 0 2 5 0 4 4 ) ,   ( - 7 4 . 6 2 4 5 7 6 8   5 . 7 8 2 8 9 3 5 ) ) & l t ; / b b o x & g t ; & l t ; / r e n t r y v a l u e & g t ; & l t ; / r e n t r y & g t ; & l t ; r e n t r y & g t ; & l t ; r e n t r y k e y & g t ; & l t ; l a t & g t ; 5 . 1 0 9 6 6 0 1 5 & l t ; / l a t & g t ; & l t ; l o n & g t ; - 7 4 . 0 9 9 5 8 6 4 9 & l t ; / l o n & g t ; & l t ; l o d & g t ; 1 & l t ; / l o d & g t ; & l t ; t y p e & g t ; A d m i n D i v i s i o n 1 & l t ; / t y p e & g t ; & l t ; l a n g & g t ; e s - E S & l t ; / l a n g & g t ; & l t ; u r & g t ; C O & l t ; / u r & g t ; & l t ; / r e n t r y k e y & g t ; & l t ; r e n t r y v a l u e & g t ; & l t ; r l i s t & g t ; & l t ; r p o l y g o n s & g t ; & l t ; i d & g t ; 5 5 8 0 9 6 3 2 2 6 2 4 7 4 9 5 6 8 4 & l t ; / i d & g t ; & l t ; r i n g & g t ; x 4 w 1 3 i t l v D l u t m B 1 y 2 1 C q i 5 4 E u - l w B s t o x B h n 9 Z o u j j B l k l Y 4 p 0 t F _ 8 g k B 9 8 l 6 C _ k l M h u t 1 B v q n U g v 5 6 Z u w q n U h m 3 t B 5 i 4 F 3 2 9 h B y 1 v F q 4 h X 1 g x K q z s K i t i 4 B o w z C w y z 6 L r x q q C i 2 - V - q x G u 2 _ d 4 z j V g s - g U m r t O 5 p o f 4 2 3 n C j 7 y B l w h w B w r o i G 1 5 3 k F z t h m B m k j K t _ _ 0 B i g w n F 7 _ x y K 9 k m Q 3 m l z D - _ q 2 E x j p 0 B 9 k v k C n 1 w x C 9 i 3 P i z u k N 8 3 l t C q 9 i 4 B m l w n B 2 x _ r B p 1 z U g h t 5 F 1 5 0 z O l y p 8 B 2 p _ 1 O h 4 s 5 J 9 g j P i h g L j _ i 2 C 3 t 7 K i j j s G 5 q v t B _ k 0 t F 3 1 k J 2 0 v y w B 0 t _ F r u 5 5 C w o 0 I m m g V s l z Y l k w U t 7 - F h j 0 r J 1 6 8 R 5 1 x 8 C m k _ m D j h g x E 2 o _ q C u l v I y g h T r 6 i 0 D _ l v a 8 y z - D 1 4 w P s g 4 N w n 7 n B p 5 k Q i l z x E - v s 5 B s 9 h K 8 2 u 5 C q q z k C o p i m E p 6 l x B k 1 9 i H l k r Q j 9 j 6 C s 3 i 3 C m s i d 8 v r 1 C s z v _ C g q r Z 2 1 p o N v 2 o 8 C 2 x - K o z j m B q v 4 q I j m n N 1 4 n s D u q 6 Z 8 m 3 5 D 0 s m i B l r - I r 3 n F n y B m H 7 q x k C m w S w 5 q l B p 8 v E _ 9 g g B 7 h r r C 3 o d 5 2 z g B o x y O w 3 4 u C 8 2 - k B u _ u K 0 i 4 S z t m i C g s i r B v w - O k t y F 5 l 1 S r j h d r r w 8 C 7 2 6 B q h 2 J 5 o u K j l 3 f y 7 j 7 B 0 l v _ C 9 - 5 v L 7 9 v B y u 7 r U n 1 p K g m 4 C s - i G l w x J 3 g g O i 4 9 Q i x y c 8 r 7 Y 4 _ t R 9 6 t t D n n 8 R q i 6 b 8 g o d s n p I 0 - o R o g x p B _ - v L v 3 - j C u t 3 T 2 g t j C s _ z L i 6 _ f 0 u 1 v C _ 7 p 9 C u - 5 Q o _ 3 N p n 6 H l m u D x _ q I o 1 o N p z w J _ n x E 5 4 4 q C x t s f j 2 8 T r 0 m b h k 8 5 C h t n l C 1 _ w 7 B k z v R k n 9 M 2 j 2 q G v t o D 2 8 0 Z r 5 j M p 7 v b p h 5 r B k 5 4 b 4 l 6 K m 7 y U g 4 l R x 3 o - E 9 n l K h 1 5 q B x 2 7 W y l x Q 7 n o t B _ x o G 3 v p u B q o v e i y m g B m 3 8 O 3 2 0 n B 4 v l 2 B h - z U 2 y 3 c 2 2 5 e 2 3 w Z _ s 2 G s g t t B 1 h 6 E n y y u B i v 3 K 1 t p S r - j I 6 j j L 0 h v K s q h J w v k M _ x l P g g s F x m p F y p j H 1 5 _ P 9 q w s C m z k F u v 2 F u i k e 7 j o O l 3 8 l C 2 s s v C p 2 l Q i 1 p J 2 7 g D y r x C 2 7 w E 0 v l G n h 1 t E r t x n B l k h K 7 p s Z 2 3 n S z _ t M m 8 z i B q 8 8 p B 1 _ l o G z 6 g 5 E 6 r m f v - 7 W i _ l M i j i X r z 4 E x s l Z h z 7 b 0 t _ j C 7 v w W 1 0 g c l 5 n h C z 4 7 O 4 7 3 2 B 2 - j o B p _ w U 7 5 v 5 E 7 u i 4 C l p 0 P 2 0 q 6 B 9 h 4 _ C w p k 5 B 1 p p I 3 g z w B 8 l 0 p E 0 8 s k F i 4 - D t z z c s u z K t r 3 6 D 4 s 7 v J s 7 l U i 7 y 4 h B w o z R l 5 k q C h j o z C 2 l j g B n k h t D z 4 k 9 F 4 u x C h 5 m O k 7 l o B v o 0 S w 8 t N - - t R p l 0 Z 4 l - l B w - z i E o m 7 G z z p x B w _ 2 s I p _ y 4 O o i q u B 4 x 1 7 C l r n J i 5 6 Q - g z h B 6 i 2 E k p _ p D h g 9 u B r - u - C 0 g 9 I p 6 y c y p v N q j m h B 6 k - n B 4 n 1 h C 5 k o 3 R q 6 t k I o n n - B 8 z 6 i B - 7 1 0 D t y 0 g G 7 7 4 W p 4 9 r B h j v x I 1 z q m B s u l S 1 i 9 j C y i z 3 G m q t n E 5 h g l B _ y 9 _ d w 2 - L g 5 1 E v u x n C h x r N 1 g h 6 D 8 5 j c i 9 5 v F z 3 9 6 B y n 3 u C z _ s 1 E 5 7 5 p D u y 5 Y x z 4 - C 6 u m s D n j 5 0 C u 5 n a s m q j K 7 l 3 W 5 3 6 y B s i h K 3 1 - V p 0 w n C q 9 s j B w - g 8 B 6 u 9 8 B x r x 3 B o 7 s _ C _ w l E 3 g 2 C l v o 0 D 1 p 3 H 1 9 5 R r g y t B n 3 _ K y 5 t 1 B g k u Q 3 _ y M 1 h - G s l m X y t 6 k B r r 0 S l 3 3 w C s q 8 s B m t _ t B i n 2 r F 8 t 1 g B w 9 x 4 Q 6 9 j o B l j w 2 C m 8 8 r D _ p v 0 D 0 3 j u C l g q J r o j p C 4 s r V v - 1 u D u 4 t m G h n l i D 5 h 2 6 B v 0 9 E r w 0 o J i j 6 m B w s 1 T 2 v z 5 B m 4 _ P g i u H 5 3 3 v E 8 5 q _ L l n 5 T n i w y B y 5 k t K 2 2 g J t v h K z - w q F o y s w B z 1 z l E p h s z B 2 s k j B 5 4 1 i D m t 0 p C _ 0 w K s z l H 0 s m 3 F v 6 y q G k p 3 L s 4 h T j i i i B k s 8 4 E n r 4 g O i 2 s p E k 9 g x B j g 8 w D 8 v 9 1 C 2 m - C l s 2 T i o 5 - B y 7 x p B t y s F g y l 1 r B g 1 k 6 D z - i i O _ p 4 o E u p 6 y B - q 3 O 3 y g r F w 3 g U n 3 o h G o 8 x h C k x o n H v s 3 O h r o q D 4 - u o B 2 3 w r B u w h 5 B - j z P n y h j B p k t e h u 6 S 2 2 0 2 B n p 3 e k 8 1 Z s 1 k a y 8 j J k k 9 J p y j q C 9 y t m B j r 8 I 5 g q l B 9 j s 5 M 1 q _ y C k _ q a u s 7 h F l y l E q r n p B q q l 9 D 3 y g 0 B i - z g D o 6 r 4 E p s 4 j B g - 9 h M 2 j m i E o 5 l 7 T j n t 0 D 6 8 4 4 F g p _ 8 C z z t 6 J w 8 q k D 6 i 5 9 X h t g 5 I 4 9 n V s q n h B 2 o z 1 D u s m m D 9 0 - q B i - 4 0 H k x 3 i J g 3 k W _ x t l E 1 p 7 8 C 6 6 s 6 K t h r h I h _ i k M v o r e z 5 x n B - q x k D v l j g F 6 j k 4 K s 7 q y E s v m v F q m q j B 3 3 v l D i k - 0 R 1 g _ l E i k 0 c m 8 x u J w 7 9 7 E 6 y 8 i D n p w 8 H z r 6 z I q _ j 9 U r s 5 2 C j p w 9 Q w t g c t _ g p E 2 z g d 0 z l p E m w 6 x B n z u j B r j z W j u w g C 9 2 7 n E 7 2 v 7 E x q h 2 Q k _ o i M 4 z z - E i _ g 5 C t k h p g B 1 y h s C n q 6 8 D g - 4 s G u p _ j C - r 2 l W g v v 5 D _ j v 8 I z k r n D _ q 3 _ D n n 6 x C x 2 _ p I 3 k z 0 C y l j v O r j j n C m r g u F q i g 0 Q y z u n K 2 i p 5 F q j z v r B i v _ x e i s n h I t 0 m c n g n a v l u w K 3 0 l o O 6 2 7 p E g r 4 k D 1 7 w g H _ - k d g w v 6 B j h n _ E w p - X t m 0 2 B v o _ h e 1 u g Q 4 n h H 1 q 7 l C 7 h 5 M 3 o 2 q v B 6 m 7 y 7 O 0 h 4 2 p Y y 1 o 0 y V 9 8 u G u h h 0 B m _ r p D 9 g j L j 9 s 9 G o q 4 z D n x w m E s x 6 w D k 7 n v C 5 w s y E 1 1 i r P v 7 y l B n k v i G _ i z n B k x 7 5 C h j q h K n h j t H 9 y 3 3 m B l 0 s 0 D 8 l v N 8 o 5 v D z i 4 T s z h 3 N p i 4 9 M q g 8 l F x j v t B 7 z 9 4 E s - 6 k E 5 - t 4 M 3 k w Z - g r q L x s v n B w o 9 - I r 2 t i B j j - p D m l o 4 B l s 5 f w 5 x 3 B s g u U p 4 l q D 5 2 - L 6 z x K 0 t q E z t 3 U o p h 9 B 8 v 1 j D m m 4 2 V k 6 y 1 C 5 - s - H - 3 7 l E 8 _ z 3 E l 1 5 v B 4 7 l r C g r l - G x 6 l h G k 9 t o B 0 5 m s H h 8 - h R 8 i 1 h E q w v w K i 3 _ 4 C w 4 5 h H 2 h m v b o q _ 9 F 8 i l m H 8 s k q I x 6 x p D y t 2 u D t 7 x 8 F r j n j H 9 3 v n T n u l i G 1 l x 3 D n z z g B o 6 0 5 C q s s 8 B 6 n 8 z B l 7 1 w C v j j F w r p m G k y r 1 E 9 y - q I 7 9 q u B i q 3 T j 9 z l B 2 7 g J x 6 1 o R p g l 9 B y l - 6 G r k w l D z 7 o t C j i p j F 9 s 3 o G v u 6 - C 5 p _ _ I p 4 s y D 0 h r r B x m m Q 9 z i k F y g - m F r j u Y w v k Q v n _ z H m 8 g 9 L t q 0 i C 6 h 8 p C t - - r B 1 6 w x C j m 5 g F _ v l K l g l O s 1 3 S q r h 5 H - w 8 p E _ g i 1 K k - t i F - 0 z - R o 8 u r B 8 1 l N o q 7 7 D 1 j h m C k 1 y 8 D p 9 2 6 C r 9 j M 8 - n o B g 9 3 5 B g u k h I 5 y 0 n D w v t 7 C 2 m z s I t j g t R 5 2 u 9 G q z 6 1 F g y n w H y 0 6 7 C 8 h 8 7 E w q 1 _ F n v 4 v G r w x 9 F v 0 o S 7 t 1 6 D m g t b l s _ q B y u t S 6 1 - 5 I l t x m N n m g 7 F 2 5 z 8 C o l w t M q _ h p C g l _ 6 K 7 s h U 5 4 8 3 K t s - U 4 l z 3 C p x 7 - G n 6 w s G 8 _ h q G 3 v k n B g 9 _ I m x s j B j 2 o 4 G 9 i v x G - n r o C o o g 6 I 3 u 4 Y 2 s g 6 I u y - 6 N y 2 n k C s g 9 k B - r 8 6 B z 8 h S n w q 1 B j 3 q l G z 3 9 m B k i g e h 2 8 7 I r _ 4 h C 3 5 t R _ 9 8 8 H m g z 7 J r i h P _ o u v F k _ n t H l w _ I o n 7 r D 6 _ n q D 6 i y 6 M 3 6 v j B 2 n h a p 6 v H 8 8 6 3 C l 9 2 x B x 1 5 r C 1 u j L 6 s 0 m C j o p z D 9 h - F v k v v L _ l - n B r k 2 q M y g l w C u i 0 t I s 0 j - i B v l k j H g u j m S g y k 4 G 9 w i x B 0 x s 6 G l w 4 y E t g _ x B 8 8 w 6 C 7 9 s y D z r 1 w B j 6 s P 4 l - S z u z Y x 4 6 e j j 3 0 J z y k F v h 2 P - p 8 - B x 9 i l D n m n q Q j 1 j 1 C n i k 5 H 7 m k g T q q 2 i C k p r I t 6 2 t F i 0 g k B h 8 8 R x 1 4 I z t g r B 2 6 h 7 F s s l u E _ 9 q u D y t o e k 4 h 8 B l h 0 g B 0 g _ s D g x x 1 D j 8 t n U y x s n F x x y x I s u h j I j 7 h x D 3 h m F k v n w C r 1 9 8 H r v q 7 K 7 8 2 o G z k n 1 P _ y i h B _ r 4 4 F 2 o q v C v t o 7 D l t 5 f 9 j g j J 6 9 u - C z k n 6 D t 2 8 4 e x l n V - z 1 7 F s 0 i Y z 4 u 6 E t 5 - z E 8 n p s E z 7 r _ B y _ q 3 B z 3 1 E 5 u 3 4 D 0 s j l B 3 _ z 9 C - 5 o 9 a r _ - t D h z y 7 E v 2 i 8 C 0 g j m K w 7 m _ B t _ o P y r s d v _ 3 q D - u x - B n l z o D 7 r q H 6 w 8 I p y 8 f j x 2 R s k 2 r B 2 7 5 m B h o - b s m k b s z z 8 C q 2 9 w B 6 t 3 0 B x u l r B 9 l o w B s t n E v q u R g x k C u i g 8 H p o 3 D n n 7 v B r s 6 E 2 w o R g - r o B i p 4 s C x 2 j i C t p p _ D 1 6 n S x 3 _ y D q 8 _ p D x i m 3 F 0 0 l n C 0 8 q k B 3 5 h i C 5 4 q v F w t v p C k 0 q M j s _ 6 B h l 6 c y j s Y t k s Z 4 r 3 b 9 1 3 I r - j j B v w l j B u 6 6 p B 7 4 z 5 E _ t k 8 F i 5 j 5 B j 5 z g B i q q R 5 6 x z B u 0 l O 0 h h O 6 6 n s C 2 z i v D p 1 m 4 C h 4 h 2 E u n h y D t g g k B 4 m n 6 D n q r z C z 2 4 2 J 4 r - q B i 9 p 4 H s 5 v l H y - 8 L o z 0 n C 2 3 8 h B k y w u D q 8 o o L 1 k h s C x v k r B i 7 2 q E u o n s D _ 7 u 2 D - 7 _ n K o u 4 2 B z u 7 u F y h l 7 Y 2 7 2 g C t n h z E 4 v u 0 a q y 5 2 D j 7 v n E q p 0 C 5 7 3 W z t 3 m F 7 k r j C q 3 - z E 8 o y 4 E 5 _ 7 i C j w 7 h K 6 1 2 m D 0 l w 1 E l - 6 9 B y v o 4 E l v q j B k 7 7 n E - _ 1 J j v v M z _ k 0 H m q 0 p M _ w 7 r Q z l n _ L z 8 m 8 D o h x w B 8 5 x l G 1 l o v D o z - 7 C z 9 7 o G z 9 7 z E i 5 q p D u i l h B x i k 6 D o 0 t i B k 3 6 w C t q 5 7 F 0 - 8 _ B y t l y G y n 7 3 L s o 3 4 C n p i S y 4 i l D 5 v k P q w w v D 7 t u 3 K n z u d r u 7 7 D u 3 v y E y m z - k B 8 h j y W m n m U k o - i B z l x 0 F v l 9 r R g 4 g c u j t 1 B 6 5 n t G u 0 g x J 1 - 2 - D k l j u C t s 8 t F q 5 5 r D _ j 9 0 F g 6 x y E q 3 2 - B m u y n C _ r g q C s v y X - 1 t d r 5 i 6 E o k 0 R t 2 - o E m u u v B 1 l n v G y w 7 2 I _ r q 5 B u 4 h n C 3 r l m D 4 i q V 1 u n c y z 4 2 E k 2 p 9 H o o _ V o 6 m z e 8 i o t H y 7 t 4 C g y 9 y M o 6 u m L _ i g 5 C i o 3 u E i s s 1 N 3 p 1 5 E m z w 3 E v j p c n r k w L 2 l x j D 8 n x k B y z s 0 G n y y g B _ z r a 7 g 9 z M 6 l t q B j 2 v v B n m 7 7 G s y p Y g u 9 u C 0 j p S g 2 o j C z 3 r 3 C v 2 3 w C w i 2 s C n t v H 8 u k _ D z y o N 9 2 2 g B i y y v B j n s 2 F 7 8 n l H n 9 4 j F 1 1 v u C m 2 1 n F _ o 1 u K h u u m K n 2 i x C k s g j G w 3 j n D 6 5 3 Z m - q t C g k p o D j r 7 h E t h w 4 B 0 x 6 x B _ 9 8 o L 7 p 0 8 O 5 6 u 7 C s 1 t g M z q w _ C y 0 _ l E _ w 4 7 B z x j e h 9 q m B i z n X v _ 9 0 B o p r E z 0 u W 5 8 w r C 4 5 n j H s 7 p _ C 2 - i u C m k 7 4 B x g 9 1 B n 1 9 2 C r 0 g p B 1 0 p _ O 5 x u j G j 8 v p K 6 p l r D 1 x u 0 D 0 7 - h K 8 0 z 1 B r _ q l D w 8 _ t D m r n r B - l q E 2 q k U u i 4 8 B 3 u q w K n t s U y x 8 H 2 g 1 i C n 4 9 q B g p p W x p l 9 C t p n v I j u l E 4 v s f 9 o _ h C y j q K v l 0 K 7 t 4 u C 7 x v S - g z C t k o t D r - m C 1 j p P w x q V g 4 q 8 B 6 k 7 n C g 9 o I o z k 1 B 2 r l l C z j v l D r 2 h O v m x d 5 r 8 L u 4 x z B 1 9 k T 7 l t Q p j 8 K z z 3 O x 5 k u C r t t S 2 9 z 8 B y h w n B k r 9 q B r o y p B u 3 t k B w o m t C 8 8 i e v l - P i x x Y j i h k F 4 3 s r D 6 m u 0 B v 3 y X - h 1 g B 9 4 y l C 0 0 z s C m s l P u 0 v e p 2 _ k E q 5 q W v l 3 N 7 2 z Q 9 u 8 P o 3 t J 2 m 3 F m j u 3 B i 6 u O u g - 7 F k n g k L k r i J 7 9 2 I x 3 o Y 3 s 9 w G 5 m v M z s z l C _ - h m B q 6 o 8 D 0 m 3 L r p 1 m C t l g _ I v 3 j a v 9 - I x h 5 d m 4 w g E 1 6 w U g v n 0 J r j s i B 1 5 w P u 1 i 7 C y 0 _ O _ m l 2 e _ k v U 2 t g j B j s 9 q B h - j j B k p v V v i r s C m g 7 O - z 9 i B 2 7 m f 6 0 o y B l y H 9 k 0 k E 7 t 8 O m 3 w z O z i 2 K n x 6 - B w 1 y k M 4 - 8 0 B x 0 0 j J l x 7 s C u i h 1 H 0 k q K 3 u h s D q _ 0 v B 0 r g o H 7 u s - C q p 8 g F 0 t g o B t q z C u q z x J p g 0 L n s 5 h B n 2 h j B x g i B q q 3 0 D p 1 p p E 5 z 3 w C 2 r h z J j 6 8 X 6 s 6 o D v g y j M s l 1 l C g l 4 n G v 5 p m B 2 3 h 0 B p _ r x H w 1 m 1 E _ m t 2 J - k k z E o j i G 4 3 - d o v 6 x F & l t ; / r i n g & g t ; & l t ; / r p o l y g o n s & g t ; & l t ; / r l i s t & g t ; & l t ; b b o x & g t ; M U L T I P O I N T   ( ( - 7 4 . 8 9 0 5 2 5 8   3 . 7 2 9 5 7 2 2 ) ,   ( - 7 3 . 0 5 0 8 2 4 5   5 . 8 3 6 7 1 2 5 ) ) & l t ; / b b o x & g t ; & l t ; / r e n t r y v a l u e & g t ; & l t ; / r e n t r y & g t ; & l t ; r e n t r y & g t ; & l t ; r e n t r y k e y & g t ; & l t ; l a t & g t ; 2 . 4 4 2 2 2 9 9 9 & l t ; / l a t & g t ; & l t ; l o n & g t ; - 7 6 . 6 0 7 2 3 8 7 7 & l t ; / l o n & g t ; & l t ; l o d & g t ; 1 & l t ; / l o d & g t ; & l t ; t y p e & g t ; A d m i n D i v i s i o n 1 & l t ; / t y p e & g t ; & l t ; l a n g & g t ; e s - E S & l t ; / l a n g & g t ; & l t ; u r & g t ; C O & l t ; / u r & g t ; & l t ; / r e n t r y k e y & g t ; & l t ; r e n t r y v a l u e & g t ; & l t ; r l i s t & g t ; & l t ; r p o l y g o n s & g t ; & l t ; i d & g t ; 5 5 8 0 3 4 5 0 6 0 5 9 7 1 7 0 1 7 8 & l t ; / i d & g t ; & l t ; r i n g & g t ; h k o 3 _ t g 1 s D 5 n w z H 7 l 4 f x t 2 6 D y y 8 i E v r 5 6 B _ - 8 u B n o 7 b j k o v B t 2 3 2 C 7 v 8 0 C g i 9 i E _ z s J 8 _ 8 r C 3 7 x v F 6 5 u h B k - 1 U r y 2 7 B 5 g y h B 7 6 n n B 9 7 i w L 4 x m O 8 x 8 - E m 9 i c w h p x B 7 3 z V g 7 - j B m 2 u L 8 y w 7 B 7 7 o I - m q Q z 1 7 t D - q w k B m u - n F h 0 l z C 7 p z P s s i r B - q h H k 9 i z E _ r 0 k B x 4 - g J k o z K z 0 m V t 4 6 N 3 7 7 _ I y u 7 - B j u k v H i _ l n I g n n l C o v g f w - t 6 D r j _ - B r 9 i f i z 2 i G w t _ g F 1 w n Q m s 1 j B 6 l 7 M v 8 x l C p 5 u l H g g 4 z C u k 4 P w n 8 f 4 4 5 h G w q x v D m r r v D 7 j z U 2 m j h D 9 9 j J y v x T 2 k 4 G z 1 w J 5 2 7 f - v 3 P u p 1 V 9 0 i U 1 u 1 e o k j 4 C s i s 4 H - w u u W q j u g C _ i s O o 9 7 j U n 9 m n H v r 5 5 C 2 p j v Y n - s 9 C h t 7 g B 4 y g 1 L y 7 z l C 0 5 2 8 B z g s 7 C 6 v u 2 C i 0 7 n D v n z f h 1 i V t r p x O 0 8 5 j B l q y L - w t q B n 0 1 - B w w g 2 D k _ s q O m 3 p h C 1 i 1 j F m 8 h 1 B 3 h 8 k D 4 9 k M _ q h k B 7 i 6 g B 2 0 p r J v 0 8 g H o v k l C m m x l B - r 3 5 E 4 r p m G y 4 x k G o w t k D i t s y B 4 5 g h C 9 w w m F 6 4 6 y B t q u M m w i 5 C l u h S i h 2 Q n o q k B 2 _ h 7 K l j t I i j z u E u j h 4 B 9 4 _ i B j p 7 G 1 n 3 7 Q 0 v 4 6 S o - k 0 B n 0 u P s 2 6 _ X 9 2 k n C 5 w 3 5 E z p w 3 B y 1 8 s H 5 i z 7 C h z 5 c u l t 0 Q r 7 x V g 7 g 9 E g z 1 G x 9 o m C 9 n 5 g F 1 x j s E 1 r 0 R w y 7 1 C - _ 8 v M s 6 m z H l 9 3 v F g x m j b 9 2 0 9 D _ h k l K v h z l F l v n t C t 0 y 3 F w _ h 8 e s 6 m r D u 3 p r j B o 6 x k B _ s l 7 C r 9 m u S r q n q h B 8 z x m D g r o h C l g l V h p p 1 5 B w g l 6 C n w - X 2 i 8 6 C g - 3 4 B u n r 5 F g - z g P k h - n G p l _ p G 9 w o p V 8 6 o s E 6 v h p D n p 0 j f k 4 z _ L t o 4 k E m 1 w r E l m h u P 3 l o q C s g o K q h y _ D _ 9 5 8 B 4 q 4 4 D 5 j 6 k I y x n u X 5 j i 9 B t g q Q h j 8 R x 9 l 9 I 4 m 7 o G w o 9 m J k g s 3 B 7 s r g J x h w 3 C s t - 0 D _ 8 8 1 F l p s t M r l 3 k C 2 8 z m G o 4 5 0 C 0 x w 1 B r 0 v g B 2 6 i g C 4 y q 8 Y 3 m v k C - 4 r 2 E u s j 3 _ B n z r R 8 1 r p S j _ 7 5 G o _ n g B x - 7 n E 1 n g u E y n 9 n S h 2 4 h C o 3 q a 8 1 u a 7 i 0 y C 2 t v y C 0 7 i 4 K n h g 5 C p 6 3 X t g z r R t k 1 b 4 k 5 g E n z 3 j E i r k e l w w I _ 1 5 3 N r v x e 0 0 u 9 n C 9 0 8 k D n _ s g M 7 m 5 x E x - 2 r C 9 p 5 i C 7 l x h B x m j n C y 4 g 0 Q j n w s E i r 5 k B v x - j K m w 9 l C p - r P v v _ e 8 6 5 5 C 3 w p i U k s v w L o _ 6 l N 1 0 q N s t w R m w k h C 3 5 q 5 D i 8 i X 6 k 3 f y 4 9 m E 5 g t - k B v 9 7 3 E 3 o n l P g s 1 k E x u o n q F r 8 l 9 7 G q _ g Z o y k 9 E t x 2 p F l 1 - 8 B g r z 9 C z w 6 x B s s g I 3 t g v C g 5 r 5 O - _ 8 1 B 9 h n w D m 3 x I l i j l B t s n m B g w o n C q p 5 y Z y 5 p u Q 4 q y U l y o Z p q 1 L 9 o i V u w 4 g E l 8 l v E w z q - F k 6 s y H i - o y C _ x l v C o 9 o 0 D i g q n D 0 0 4 i B o 0 k p B q q n X 2 0 g j D m 7 g 9 J g h - - E p 3 s _ J 1 k 9 p D k q k p B 7 z v t B v h s _ C h 8 0 J 7 s r q B k 2 v o B g 2 m q C o 4 z L j g 3 i E k _ 7 8 B u m 8 1 T q q u a 7 0 _ l H n 5 y m M r 6 7 1 H - t p g G l m o 4 D n 7 3 0 E u r 2 f y p _ o G z y 1 w I _ 1 v 2 C 0 p p p B r v 8 3 T g m h 0 J j 0 y s I j x q q E v u w 8 K t 7 z 6 D - j s z B 9 q y z B - w - i C 1 t o 3 C m i q w D l _ y _ F r p k 6 C - l l l F p r i _ K i n 3 k H l 8 h k E - 8 s i B o h 5 7 F s y q j H 7 9 r g E o x 3 7 D y 1 z u - B w n 5 x 3 E n 7 6 g M - v z q E m v h d 1 4 x 2 x C h t m q D w 8 1 i B k r 0 8 E 1 - r q N p 9 5 1 B 0 s s P 1 v h x P 4 w j o M p t s o B 7 0 - i B p 8 0 V n t g i G i v i b 5 y y v B 7 _ - o C l 6 9 Y s p 2 i B - 5 5 r B 7 k i I 9 y j l E p 5 6 X 5 o 9 c 8 g t u B 0 w 1 - H 9 x g j E o q 8 z I h 7 y R m t z L 8 o u n B z 4 y 8 B v j u g B j 7 8 - B 3 g g P j s 2 k B s h - L 6 s u W r u 1 V _ l u R i 9 s Y g 3 6 9 B k 4 4 i D k 1 _ v C 1 u 0 h C 2 9 j U h y 7 y B 2 w 1 J 9 u h 5 E y w u 7 C r h i 1 D y m 0 3 B l o k I g 2 l T p i l o B h u _ K _ m m 6 B 4 7 6 5 D q p 0 h C v z 0 v B 4 5 _ v B 2 y h 0 J w g 6 U x y t E k 7 4 k G h _ s k B g q y 4 L w x k r J 2 6 6 o B 0 4 5 0 E p 6 4 g B h x 5 S 4 t k k B 3 l w e h 5 0 v C o 7 _ U p n q H t 8 k 1 B 2 4 w U x i 5 a l 6 _ c 5 k v e q n r p D 7 8 1 D 7 0 k 3 B _ g _ F h l w Z y 9 r 8 P g l 9 k G _ 7 s 0 C v 1 h 2 B 0 t 3 t G p i 0 c 2 u v g D j x l k C 6 _ v O 7 h 7 e _ w o 6 D 2 w 7 9 D n n 1 G p 1 w J g j i I s h k Q n q h W q _ u G z 6 0 L 4 7 h V 7 t 8 E 9 - w D t h - L 7 j i E w 5 5 q B l r h W s u y q C q _ 9 e 4 4 j 5 B s 1 7 S r 1 u e o 7 l I y n t 1 G x 3 - 8 C k _ 7 _ N - _ 1 j K y l g Q 9 g q z B o 3 8 c l t u t B v 1 0 j C 6 r - j I u s w n G - 0 s G u 3 x H l m g Q x 0 _ X k p 6 Y _ t x 8 B r i k j C 6 q 9 L 1 1 s - B t 7 s M 6 6 i k H 7 1 p q B 5 h i u B 6 9 0 R v y g 2 C x z - a 5 y y l B 9 q 7 8 B g m p k B 6 9 8 t H s m v R m k g M u 6 r t C m 4 g O j n 4 r B m h q Q q 5 6 h B r o n g C q 4 z E h j p U 4 m 8 L h p r 6 D 3 6 1 j B p o 1 m C 8 8 2 9 B w 5 u w B m s _ G n r w 5 D 5 2 5 F i t j H 0 j 9 h E 0 2 k z B g 5 0 o B p 3 4 W 7 t r G k m r O t s t T 4 w 9 t B 0 - x a 3 3 h O j i i w B n 1 v 5 B r 5 s s D 7 p h U h v v i B - 3 0 S z 5 6 V j r g u C v s p D o - t a q - x F n 5 l 0 B j 6 3 S k 0 0 T _ u 5 o B x v 6 H v 9 2 e 8 r 6 D 7 _ h X y o z 1 B x _ z w B t w s q C y _ 1 3 B u i 2 F 7 5 5 i B 6 g g T y n m h C r 1 p Z p q j J y 8 w 8 B 4 7 5 N h 8 q i B g h h v B u 1 x J k 1 v d _ q 9 W m t w O k i q c v 9 9 M z r 9 f h 3 j O s 2 4 u B r n k d u y 5 N q r 7 r C x r g F h 5 0 j B z 1 g s C g i 4 K 8 4 s F h 6 0 d l s 4 5 B 0 t m H j y x U 6 u p p B o i i u C 5 4 j Y t 3 g R w l _ d s 1 6 X 1 _ q f g 4 x b y y m g D 1 4 i N j w n v B 3 - 3 E - 0 7 U v y w r B w i 1 9 B r 4 9 O o l h q B z 3 g 2 D 1 0 l v B 9 u i 1 B t s _ n B 4 y v y B x w g 6 B 0 r z 9 B 7 8 y i B 7 w k g B t u x p B 5 8 h h C x 0 x 0 E l 1 u E o 6 0 o B m v 5 n B i y x d 2 u 2 S _ 0 z r C 4 x 5 p B r 2 n i B 6 p t S 8 - m G v 8 3 i D p p _ E r v _ 5 B 3 8 n t C r t j o B o h - Q 0 4 k Z 3 v z 4 B k u 2 G l 1 r J 4 g 5 F t u t M i k 3 V n n 3 E h 3 r 2 C 1 u 4 N v w m 8 B o i 9 a - i p P j y p p B i m _ G v 1 l N m u s H 4 j 7 P l 4 r Q q o q D 5 i y Y y x i r E 3 x z K s 3 o 7 B 5 s m P l 1 z t B x o q d j 1 q 1 C 1 o k p B u 2 s V u s 8 F _ z - P v w m M 9 3 6 L j i 4 q B m _ 9 O t 6 j l F i 0 5 g D - 0 _ 2 B l 2 3 3 C v k g S i o 4 J i - 2 w C 8 y w - B j 5 p N i n q q B o u t F 6 t 7 N h 1 g K 8 u k 3 B _ p o G 9 k _ K q - y F t 5 w G p o m Y h y w u B q 7 g Z 9 u v F l o 0 o C t l j E m u 9 O 1 u m 3 B 3 3 p n C n w z G h j 5 p B h 0 5 S o m 3 T 6 u 9 1 B v q n M p z h h D 9 k 8 p D 3 h w a m 6 w 8 E 4 y j W y j n r B 1 4 r x C 9 m w 0 L u q p 4 D z 1 n y C 9 8 l K w _ s 5 B 8 2 o Z r m 2 U 8 m z N 1 n 6 M p o v O j 4 1 Q 3 2 r 3 B i 1 - Y r _ 7 u B w x t 5 E 8 x _ U y m n K z 3 _ j E i _ 0 _ B - r 6 F m 9 y j B y w 2 r C w t - b m 7 p l C t 3 l P n 6 l L 1 g u l C i j o J 4 8 m v B v 1 - K 8 3 5 N x h z z D 6 g u D 4 k v 9 B j o j I 3 8 - E 7 7 i 9 B w _ v 0 E 2 4 g 9 B p j z s C 0 0 4 l F k v o u B s s w j E _ s 5 z E u 1 g 4 B z i 1 Q u u l h D x u p 5 B 2 0 i L x 9 y i D 1 i x j B - 4 k 7 B r g x 9 J 5 4 t d u p 2 W 0 i o t N 0 p q S r h p P p m - Y l j m i B v 1 k 9 B 6 s n E 7 m z y B v i u W 9 z l 0 B i x 3 z I o i 6 x B 1 1 - d _ 6 4 X u 3 u X q 5 k K p 8 8 W q j p J k 5 m W n g j g B - u i s C q 9 y O l 3 l P g m q S 8 k i I k w m H 9 n m N w o u I m n i J w p 3 O 6 s m x C h h u c r k t Y 9 4 h Q i 1 r o D 2 u g N p _ - X x 9 i - B 0 w 8 R i j n d - u q q B k i 9 T w q n s C o 2 j O m 1 6 F g u - q I l 6 x Z i j u N r 3 j G u n z U l _ i K 8 z l m H o 3 9 q B k m i O 6 3 k I 6 4 0 0 C 4 s q I 4 m u a 0 v y o H p k p E p g 0 e w t i 8 B m v q M z i p r C z - y O 1 3 7 b k 3 u j C n g y z B n 1 8 e y 2 y i B o 6 6 M g y 3 4 B m l 0 D 1 - y y B p j o 4 K j p 5 r B i 4 p u F p h h T 1 x 5 t B 5 g j d h v q e r 4 o 5 B k - 3 Z s u s q B w i n v B 4 p m b _ o k 2 C 0 y - 3 B 4 3 l L u w n Y o g m 2 E 5 t - z C j l r n H k v 3 z B _ k 0 2 D s w j v B 0 v 9 P j t u Y 2 1 g t E h _ j p D j m 7 M 5 i z w E s v 0 s E 9 l n h C - 0 h x L 8 h t u C r i l W p v g a s w 6 W o n 1 W 1 9 6 o D 5 m z r C x u 8 q B q v h O _ - n o D q 4 v D m 4 5 x B 0 o s f 5 z 5 J 0 3 7 o E n q 4 d h 3 z s G w p x 4 D o 6 2 m c k i q 8 O s - l 3 G q 4 y i Q _ 1 6 w T v m z 6 F n i 3 k a j i h T n n t 0 n C q i k M n k l q X 5 - p 1 B r 5 n Y g i - 6 D i y n p 4 C w t 1 9 B - 1 o u C l v g t H q y o H v t 2 h C 4 o i g E n g - - F r 7 _ J m t z Q j _ _ h I 4 5 z i B h 7 5 - B h 8 k 5 C 9 g - V v x _ D 3 h j J 6 1 5 C 2 3 m y B n g y m I r y 8 - E o 6 - s E i k l S 3 1 x P 2 n m i V 9 p x h D - 3 z a i p l x B m j l c 6 r m f n h r 7 S t 1 t 9 E o v u p D z - y a w 5 0 U _ s 4 1 C 5 6 n 6 B g p u o B r 4 o i D m 5 r o B h 9 u R h 0 s g B w t x X 5 9 - k x B _ - 1 r B 2 l x w B s 5 2 P 8 u 2 y I 5 0 w i M 9 7 t k B 3 k g Z n 2 s F h w h J s 6 t H r o t m B q y j s D k l w M o v v b y p o 7 H t 2 i C v 7 j t E m 0 x y D o z 0 Y p y 6 t B _ 0 i a 6 g l x B u y h p D l i x k G z 6 s Y j k - J 5 q i E j z m N 9 y n a 2 6 y l E h x 2 2 D s u g q J p x 8 b o 1 p n B o 3 z V k n g q J 1 h y 8 B 1 h p L z _ g - D t u t 6 B i x n V n r - 6 B n u p 1 O 9 2 i g B w y w y B _ 3 o X x 9 1 m B m 7 x l C 4 u p Z w 1 q k C - 2 l a k x 0 4 B n _ p I l 7 s s M g 1 5 v M k v o q M w 2 x q G v u x 4 B _ z r z B t 6 1 g K u o 0 z I y m t 4 y C - j 6 z H 7 z - j E v m w 5 B t n 0 5 P _ 2 7 t M 0 m q 5 B m h 3 q d q 5 8 p E k u g w C 2 z k p E u v n w W q s _ 7 B l v n 0 D q 5 9 r I t x 8 t G g 2 5 m C m 1 9 0 B l t 0 f 4 m 5 m B 4 r 5 j G p m z m F 4 - u 2 L u 2 v o I 3 3 1 4 D 8 t w 7 J 0 9 w 1 E 3 r q 3 C w q t l K u 0 8 8 B y u - t C q 6 8 y G l p y 7 B 2 7 1 w B s 7 w x I u - 5 5 C n k w j a y p t _ G v s 1 g C _ 5 z r E v 5 s u d t 0 9 9 B s j m 6 B 1 o g m E g v 9 2 Q - y p h o B k 0 v z E 2 8 u z R h h l v D s v 6 g C 6 t v 5 B s i q T 6 o i z I r k r U 0 0 5 1 B 9 - r z B y 9 2 T l v 0 G i 1 8 S 2 j 3 R m 0 i Z 9 2 r 6 B v _ k t D y _ w m B 7 z g - C v 1 k p B z 4 q 9 L 2 k v S 6 z s r D s p 6 k H i l 6 U m w 1 L 8 3 j U v 9 _ h C t h 9 t C n 7 p 1 I 7 l 0 s F h 5 h d o 4 v h B v t 6 9 J 3 z 6 1 C i - l p C 4 n m p O i l 1 H z u i 9 D 2 7 u g E w q 3 o B z y y 7 B _ z 0 g C r j s 6 B w 9 n w B q 5 k j C 2 v y h E q 1 _ m B u h 1 V m _ w t C 9 x m 4 C - v p z C _ m i q C t v x z t B r 7 r y B r v 3 c q m 4 j C i z - x B j 0 2 i F k j x o E 1 _ o h B 7 k x i B w k w O k j t 8 D m 0 3 g O y u v t B m g z O _ 8 i L h m g T p m 6 4 P r h h 3 C g j - r B o o h m J 1 i s t H 4 x l a 2 v x o B 7 y k 7 C l k 1 l E _ y u e o 5 o k B i - s y B t o i 3 B j x h 9 E 6 y i M p r 5 h B x 4 t Y l v r M s 5 4 T p u i 5 C s q m k H w 7 j k B n l h T 7 s j 7 E 3 n n g B 9 p - 1 C 2 2 5 v D s _ i a 0 r 6 z B g 4 i 0 C 7 0 n 3 E 9 _ s t B 0 q 6 J _ z g 3 B 0 p l L s 4 2 o C i w q y P q h 7 l C w 7 - b 3 s h P i l u Q p z k - H l 5 i g D o o n 8 G _ m r N v i g i B y k g S r u 7 K 0 u k S 4 y s p B 8 r 7 P n i r I 4 i 8 3 Q z 6 t p E m 3 q F h 7 h K o u r V 9 i 2 U p r 8 o B 9 4 t p G k q t 0 G s j x F z 7 q 5 q B 9 7 1 p D 9 5 s h B p w q 2 G 7 7 8 E k 5 7 R 6 _ t V 8 o q Q 5 5 n _ B q _ 8 K s z y T j r 1 P 2 m 6 G q u w U t 7 r Y i t w F 8 3 y O t 8 p E h 5 g S - h y G w n h Q r 9 u g B y x y Q 8 5 x O u i 8 4 G t 3 x M 7 - r Q h 8 y m C k 8 y U 4 8 r F 5 o g i E 3 g l K s i m t B g u 6 F m t h h C o m 6 Z 9 i y D o 7 3 F k u 8 F x s r R r 6 4 O i 6 s K m n 6 u C s j j E g 4 k t C 8 k - v B p v 4 k C - s 1 q B k h u 0 B v s 5 4 B 8 3 i T w w l l F w g t l E 8 6 g 0 D v l j T j 7 j l B y z u z E 3 9 o l B s r 4 I s l 6 w E u n j 3 C i j _ 1 F n x v 0 F h 6 y z B s _ q j B q j u 5 D q g h u B 9 x m Q 5 0 t X h x 7 S 6 j 8 u B n 9 h - C - 6 2 o D p 4 0 2 C 8 y p R 1 h r 5 J n 0 o 4 F x - - i B z v 4 z K x 3 8 3 o B w q l u B r t q 6 E i m 5 j B 3 2 k 0 F 4 v n Q q y x f w t 8 n B 1 1 h v C 5 w - _ f r r 3 z C h u _ t C m _ z h C 9 j _ 1 B l k 6 V 3 u i b m u 5 z B v 9 i c p o p M o s 3 Q 9 v k q D 1 3 w m a u o r p J y g l j B v 4 t T z t - y I 9 j p o E 5 g u s F t m _ 9 D i _ z 6 D v u _ z B z 7 1 l C y 4 h - F 6 - t 3 B u 0 g q I s 4 5 P 8 8 t 1 B v 6 j o H l k 0 x E i v 7 8 F 7 v o 3 R v 2 o c 4 5 - M _ 8 2 7 D t g g z C 2 t z Y p o w 5 B 9 u _ m C k t 3 y D 5 n 9 l B _ w u U u z v i d 7 6 q w G 9 l 6 i B 2 p n X t _ 0 7 C i 7 i h B _ 6 8 8 D q m - w X s g 0 p H y n 6 i C g l l l C t 9 h u G n - 3 9 B _ y z x C 7 i 9 0 C w - g o G j _ 4 w G r 4 s 4 B 4 o w r L x i h 4 G 8 p g w N _ v 4 4 G g o s g B 7 t n q B 4 u h m D y w 3 i F y _ q 5 E j v 2 1 B _ q 4 o B h l 6 L o z t 5 F 0 2 2 v C 1 n s 2 B v h 3 n C s u - q B n 9 7 s H t 7 y V o 2 0 x E y 7 q x B h v 5 n C j 5 h l M 5 o _ 1 F l x y p J m 5 k h C o n v 0 U p 4 t y C v _ k w B y w 2 r S 9 6 i p H t _ u x u B - _ q u F _ w 4 h D g n 7 g B y m 8 n C r q - v B 3 s 6 j B p i t 3 D 9 r 9 z C h 7 0 j E q 8 w u B m y w x C l 9 t p E 6 9 r g I 4 4 o q C p k 7 _ C l 5 z 6 B q j 0 i B g j x m C g j v p C o _ 4 z B m _ p u B w n i m D v n u I j u q 7 B - w x u B p 9 0 q C 0 6 9 l B 3 q y v C 7 x w W 0 5 _ h D l 4 g X k 0 k x C o _ s _ B w o 8 r C h i i b 7 2 w y B 1 z m q K h 9 j f 4 i u 0 B 4 9 g 5 C k t m 0 B 4 0 y - E 2 - l M r j 5 o B 7 _ 9 4 B 2 g 6 8 K u g 0 S x z z 4 G m j _ n L 0 s l l O m h v G 5 8 s R j h m p B - _ q u B 1 t y c u t o 0 C k z 2 _ B y j 6 P & l t ; / r i n g & g t ; & l t ; / r p o l y g o n s & g t ; & l t ; / r l i s t & g t ; & l t ; b b o x & g t ; M U L T I P O I N T   ( ( - 7 7 . 9 2 8 0 3 2 3   0 . 9 5 8 5 5 5 4 ) ,   ( - 7 5 . 7 4 7 4 8 7 6   3 . 3 2 9 0 9 9 5 ) ) & l t ; / b b o x & g t ; & l t ; / r e n t r y v a l u e & g t ; & l t ; / r e n t r y & g t ; & l t ; r e n t r y & g t ; & l t ; r e n t r y k e y & g t ; & l t ; l a t & g t ; 8 . 1 1 2 0 4 1 4 7 & l t ; / l a t & g t ; & l t ; l o n & g t ; - 7 2 . 4 8 8 6 2 4 5 7 & l t ; / l o n & g t ; & l t ; l o d & g t ; 1 & l t ; / l o d & g t ; & l t ; t y p e & g t ; A d m i n D i v i s i o n 1 & l t ; / t y p e & g t ; & l t ; l a n g & g t ; e s - E S & l t ; / l a n g & g t ; & l t ; u r & g t ; C O & l t ; / u r & g t ; & l t ; / r e n t r y k e y & g t ; & l t ; r e n t r y v a l u e & g t ; & l t ; r l i s t & g t ; & l t ; r p o l y g o n s & g t ; & l t ; i d & g t ; 5 5 7 9 1 5 2 0 8 9 9 7 7 7 1 6 7 4 0 & l t ; / i d & g t ; & l t ; r i n g & g t ; n 0 v v 8 9 6 p y D v 9 7 k B v 9 g t C y s r x C p r h k O p u q q D 6 2 p W u w q n B y 2 6 5 v B v 7 1 n U k z l s N j y v s B o k 6 j J g z x U 2 x 1 g D v j 7 q H l i l x B y 6 8 G 9 u 7 6 B o 7 y 4 C 2 h l e g q z F h 3 s g B 2 5 4 s G j o r _ F r g h 7 I g 5 6 m E q r l m E - 5 4 x C s 7 1 n B x k v P h w u P 9 o z H 2 h z 1 C 9 2 x k D 2 6 i g D g 4 q 1 C 5 n o k C 4 k t 5 C y 0 4 v J z y w P 5 3 1 Y 2 _ t i B 2 1 p 0 E n v 9 1 B y 4 z p C 7 7 G h g m o B 0 0 p y K 4 w j 4 K 7 3 l r C j r t k G 8 y 4 2 C j 8 p 2 n C 1 z m 6 5 S 4 y o 8 - F 6 z 5 F k o _ D _ t t e k 1 v n M 0 w v 8 D t t s r W g n m 0 B 0 k w o D 8 p 8 r 0 B 1 j - m E 6 t s I r 8 s w D m 7 x k B q 0 _ Z k g F w s 9 1 B k g 3 F p p 3 p B t k 9 D h 4 6 H l t 0 9 B 0 z t m L 2 0 u 9 B q s 3 e q x 1 W h 4 h 1 D _ i - G g q z I w q 8 B 1 j t y B s n h 7 J 6 - p y C w _ r _ C 7 5 - B q j w E 7 0 w 1 G - 6 1 n E t 5 4 z B x 3 v 5 L r u v x B q q g r F 4 r t j B z 8 x s B _ 8 o n h B 4 q - 6 H x x 2 - B z o u k E n n n z C k _ 5 8 B 6 p w X s h 9 d g 8 p s E q k 5 _ F _ 8 0 D - g v s E z u v 2 B r h k s D z h 8 q C n y l n B h j j _ C 9 n 0 s B 8 o 5 K - t 7 P n o 5 o B 4 3 4 J j t s a z l - Q _ t 0 a g 4 y K r q w y B m s l 7 B 4 9 y 3 M _ 5 - v G 1 u p 2 B 3 t p v J 5 0 l j F o q t d 7 - w d g v j y B _ i q 4 B 6 k g Z 8 g p 0 F h 3 2 9 D j q q h G r 4 w t D x 8 r 0 E w i 5 8 F h g r n I r 3 1 g B x l s e y p o V _ t g 1 D x w 6 3 D z 2 t x E 6 v g J h n 6 q B 2 w o d z j i z H 1 v - M _ x q E 9 j 9 f p m x K i 7 l g B o h w x B 0 l _ F k g o n D y h n u C w o q a 4 o i L t 4 s _ D 2 _ h 9 B m z 8 b 2 q 9 p B 5 v 4 G h 6 8 U t o t f v y o 1 J 8 i v 4 B 5 v m H 5 u u P p i 9 C 2 y j P q g 2 V 0 3 v P m 4 5 Q 6 u 1 U h o 9 e q 8 k f r q 1 T 7 o t 4 B m v _ N m j 1 P 9 t u S v p l J v r h 2 C y w _ L u x 3 1 B w _ k V n o m e k l 6 O o 8 u X z s p 5 C w v 8 W j l z h B m t 3 N z 5 5 Y v 6 1 r C 3 o q U z h j g B n 6 u i B y 7 6 T 5 1 7 t C s 8 t 1 F 4 5 9 l D 0 9 _ 6 B 3 y 8 y C 3 p w g B 5 w x 3 B 3 r w P _ s w v H g 3 n l C t 4 r h G n - l F v w r j B x 7 t m B k 3 w E r u 4 k F 4 - p W h p 6 z B v i k Z p 6 l r B u 8 i g D _ _ k j G _ v 3 x B w 7 m u C 8 r 9 M n y 6 m G y z 3 n C 4 g 1 e l l i a k x _ C l v 3 K i m 3 E - w j N 9 g k k B h v - g B m j z B k u 8 F 6 7 n M x t v F 5 _ o D i v 1 G t 1 k F g 0 4 K x h p l B z 4 4 P 1 2 m h B m t 9 M n m g M u g 7 N x r v F i r 7 T i k i F 8 z - G u 0 8 C 6 7 s c o m p K h 9 l Q 4 o g k B r u q F p p x p B _ 8 t F - s 7 M t y x F 4 _ 4 G 8 6 v G j 3 3 G t j - 7 C i r 8 e _ t 4 J 5 x 4 M 8 u 1 R x t _ X 1 u 6 F z o 4 7 B z - i D g k 2 F - 3 x G _ 7 v E 4 3 0 G 1 3 v d 1 h 1 Y u g r w B 8 4 3 I p v 7 G z 4 3 M s s o 4 B 6 i 0 N g n 7 6 C - g 5 p C v h 4 S l m l b 8 w q H q g - o B y q y Y h v s X s s g I q 8 6 g C _ v h 3 D - l o S p j h O k - x T z p 6 B s _ 6 I y j _ L q 9 k K y x r C z 5 4 U j i t K w u 3 G g g 5 P s o 9 M q z k f k z - E l 5 g d 5 v 7 M w v _ M q m s H h 3 z g B v t i M 5 l o t B u i 8 Y t 5 0 d s 1 4 1 B p y w h B k 2 y H p r u S u w r D n v t M m x n V z 8 2 k B q u k P y 3 t o B l v w q B v 4 l j C 3 u i G l - p b 3 v - e m y 0 O 8 m g I j 8 q u B k s 9 P n 6 7 Z 0 k 1 s F x r l l B g 5 2 8 U m y z 7 p D m p 3 g g s B k p q S 7 3 t b p p n a k u y k B m z q j B p 0 4 t D v 1 r y D v z i O 9 i 9 F p m - o B w p y k B s 6 3 Q v 4 m S v s 8 D z 2 - 6 B i l x 4 K s g 3 _ j b l x 1 u r R r i v x 8 G z 3 o 7 0 D h k m c 1 i l j B i p t Z g u 1 J w h i M x q 4 x C 5 n v y E 2 h i L n p n S 4 q o I 1 k _ 8 B x 2 s s C u x 6 z D 2 g m h B t 8 k d 7 v x t D 6 7 2 b 9 2 - 4 B - o 5 u B i r 8 P z y m f 3 - x t E q k r P g 9 g j E k 4 m e i u 7 x D 5 2 _ h F n 5 h - K _ 9 q 4 E 7 3 - 9 K h m 9 a 6 h w 8 B 5 5 i n B l m x r B k i 8 y C x w h 1 C 5 g - L 3 q 6 e 7 u k y F 5 g u P 7 9 x Z 6 _ 5 z C 8 1 4 y B t 2 t 4 B o s p L 8 q s b - l z 4 B k l 5 n c j v y 7 D q m s U 7 g t I g 2 o z M t n _ Y 9 h 0 x H 8 v 0 y D n x 3 C p 1 0 y B _ 3 n 8 F 2 6 j 2 H 9 w 8 _ C 7 6 2 k C i z h H - 6 l y C 7 t 1 d - k 3 j C 1 9 6 _ E j z z - C q 0 m q F 6 1 j 5 D g h x Y o i q 7 B x r u 9 D r g h m D y 8 u n H t 5 g i B 8 _ n E i z 8 i B i 9 n I 4 i o J l - 2 o F x 0 8 S i s 2 X x x 8 J v 0 m G 1 t z j C y h j l C 7 l 7 T i l r N q v 4 u C g o j P 2 j z s F 0 m k O y 7 g f l x 1 6 B x i t M 4 2 8 k B r r i z C v 2 y K s k m z B i 3 n 6 C k l s T w y 7 P z 2 l U j v 6 9 B 7 7 8 D 3 2 5 d _ _ 7 L v i r X _ i k O u z m U 7 o s I 3 p h J 2 9 n I w n 0 F 4 q - E g 8 s G _ o h K 6 2 z P l u n z B _ 8 w F w v l - D p l i K 5 r l U z 4 z j C _ _ 7 s B 9 3 3 F n v 2 q B 0 m 7 j G i n n Y 0 m - y B o l h O - 9 i N h 7 8 D g i 9 F v o i H k n k E 9 v i g B m y k K 8 n - p B g 9 j Z k 0 l 1 C u 7 j 4 C 0 h k P z j l q E 6 q o I y 1 j L w 0 w T u y r K 8 j s j B z m l e h 4 2 2 B 9 h r Z s j g 2 P r r r p G 6 4 m 9 C g - 8 1 D k s k x B j p r T n v 1 i B t 6 5 l B q x 7 i D j - v 3 B 8 5 g X m j 2 M 4 1 l c o o x 3 C 4 p q p D j v 4 a 7 j n t V q q s 7 H y 7 9 4 B 5 w g y G l 3 y R l s t g E p v n 3 F u n p 8 C y s v v D l v 3 4 I v 4 r g B j p 6 h D 0 l v 3 D u p s p V k 5 j u K j p w 2 C v g o b r j r m B t m 7 7 I g j 5 L w 2 o l P y _ 0 x g B s o 9 l E 5 v k o V r 1 q 8 S x o 1 6 B 3 r j 1 B g 8 7 k B 5 k p t D 8 2 l _ X v q h t V h x 6 l J w z i 1 D z 4 g 5 B m m n 3 B k _ 0 g B 5 s 8 s J 8 x j 3 E 8 u o w E x _ q v X u 5 z - C l 7 8 l C x 4 o x B _ u 7 _ H u w l 9 C 6 8 6 s D _ 2 t y L - - z y B p i m 0 C z 6 6 u K 3 8 2 7 C k p - L 3 3 n p I n 4 g n C g 5 x Z r y 1 K 1 k s y G g h i m B 0 - w u B r 7 t x B _ s 3 u E r x t g E 3 i z r H 2 9 2 X 0 8 6 2 B u h 1 M 9 q i h k B u 1 _ w J q 8 5 1 C o 9 l U - p 8 G 8 q 2 t C 9 4 7 6 C 8 q _ 3 G w _ g 4 b 6 4 _ 5 K s v r 1 N 9 s l g B w l 5 p H z 7 y g B y 4 n f 5 u 3 8 E 9 2 3 I i j 1 2 V n t u i K 3 g t 8 C r t 1 p C 5 u 0 X m 9 m U s v 8 9 K 6 l _ n F o u 6 4 B x q p f - h m T i j l q B 8 y M j s - p B z 4 h k C w i x n B w 6 7 k D m n g s B 6 h _ j L v w s y F l s v V u u 5 n C m 8 _ N n - z 6 B q h z i C u _ q 3 C x m _ S u 1 9 t H 5 i s 5 B 6 g r 8 C k z 3 T 9 i g Y g 0 r l C q 9 s U 3 g w u D o l 0 u B h t g f 6 y 2 g B s h s S - i 6 b v _ p 2 C x - 7 t D t p x w D p u 0 7 F 6 u 8 8 B 3 9 r e r i 5 w B x i q 3 D 1 6 - h C w x v c 7 _ s V p r i e j i 7 i E i 7 g f y _ 3 K g z m v B q z q P g s 9 s I 0 2 l 7 S p 1 y 7 G 8 1 3 6 F 1 s 4 H g r y p B w l 3 2 M w p k g B 8 t m v C 5 r y Y 8 4 v I 6 _ 2 _ B 2 8 4 o J 4 n z n B u - 5 p B h 4 j 2 c v y y Y 3 y w S h 1 n 2 B 4 j 0 m B 7 8 o _ B g p x 1 D j 1 4 - F _ x j _ G n 4 n k F w x k q K h q q o C _ r 7 g B 5 h o o B 0 4 m l B 7 5 n 8 E p 5 o g O r 9 5 U k 3 r i B 8 - t 3 C 7 t 9 T 3 l j o D w w 7 y C 4 u - h C l o i h B 7 i 6 z E 2 u z i G p 5 w x E 5 7 3 n C x - n 0 D j h l k C m q 9 c z z - O q x x i B j 6 3 9 B q y y t F s n p 8 D n 3 s 0 E t _ _ i F 5 6 5 a u y x G 0 q 1 3 B 8 7 8 _ B - 5 o n F y w 9 r B o 8 t j C k v x 7 Q v 7 q _ D u t k m D j s 2 x B u _ 8 4 B i 2 n l F t r 7 y G w 8 5 I 0 y m v B q p t 5 B 0 8 6 Q 7 2 4 s B j j z Y 8 m r y F 2 u u _ B r 9 z 1 D g 5 2 k B 0 x x o B 2 2 3 O z 4 5 n C 7 0 t 5 B z _ j 0 B q k r g H 4 g - P 3 l h i I 9 o h R n h t 3 C 3 z g - D 3 8 l Z h - g 2 D n z l g H u s i y C q 2 8 m I o 8 8 - C h i h j K z 6 i h G v z 1 g M _ g y X u u o k C o 8 7 k E g 1 0 5 D j r y 9 B w k w 3 E j g o z B z x 1 O r h 8 T j 9 1 q B n g 7 5 I 1 6 n t O 8 6 p 3 D 3 v z K n 1 m w C - 7 8 i C 9 _ j l E 8 3 o m K 2 y g p H l k _ u I j 9 m j N y i x o I o p 1 R s p u S k r i R 4 n z i D t x - j B 8 p 2 s C w 4 z 4 C t 9 2 o D w 1 h 3 K 1 w 8 _ I x p 1 2 F 7 7 w _ M 3 m 8 j B h y 8 k C g 1 i a i 9 x h F _ m _ k G 3 s x T q t j l G n 9 9 x M i 7 u w L 7 p l v F x - u n D 7 s t 0 B p 9 x H 7 n - I m x z J 9 7 4 J 4 r j o C 9 r u o B u 5 q p B z y 2 t G h 7 v s D 5 l m 5 F - u m v B x _ m d t 5 8 l B v - j T l 4 6 k D 7 h r N q - t e - l 6 W i q - F 9 0 7 s B 7 j y h V 5 3 1 H p 4 4 9 B g l u 8 B 9 g x _ D 9 7 1 s V 7 5 3 u C n s _ v T m 4 2 1 C x v n 6 C p 0 p t G o p 7 V 9 3 n m B n 8 x t P t k y z B z 3 1 r H 3 g z m B q 6 l T 9 5 _ p I p w 0 h K j 0 h 5 E 8 z o z B 5 3 k 1 D w _ 6 0 C j w p t C l p h 8 B w y q x B o 1 3 t D s x 2 m B q t 4 5 D s l s _ D 2 9 q j T _ g x j D m l z F n t k u C o v x g C z n g i E _ 1 s s I y _ 3 T m 1 6 0 B 8 8 3 w P x i m j B 4 7 r s D 3 1 1 4 B g h 0 L n 4 9 j B k _ 1 h B v j 5 z D h h i v G 5 5 p m C 1 t p g B 7 - m r C l l m 0 G 2 u m s F 2 r i i N y q 1 y B s p 9 e l o 7 o G p r 1 7 B - _ - q M h z w V u l y Q 8 7 l w G 0 1 z 4 B 1 u k i B z z 8 v C 6 h 5 t M i v l j B h y u n C 1 7 n f v 3 s G u z r r C _ s p o T 6 7 4 g D j r o y E 6 2 5 r B r p 8 3 C y - k Y t g q 3 B i p l Y h 2 1 t C u y 7 5 I 8 2 y j H g 3 x - D m - u l E x 1 4 O 1 - 6 T 3 i u l E r l h M k 4 i 5 E _ v v c m 2 g n B x 3 g 9 H i n 9 0 C 1 r v z B 0 x p 7 G o _ l i C l q 3 5 C r o w L p l w o D 4 7 p 3 F 9 n 3 U 6 j q 5 B s n w z C w 1 - 7 F 4 v l S _ y 5 g B 1 p w 0 K 5 4 3 x C - 9 _ l B - m 3 q F 8 k 4 F z w h P z r h p F q 3 5 T 7 u 9 _ Q 8 r k - B 7 3 s 3 B h 8 m H l o y z C i i y 4 E z 6 2 n C w m 6 8 C 5 k 7 u C s 4 5 c 5 g w 9 B h x 9 q C h s u q D p s i d m j u P w t s 7 B t t i i E - 5 8 j E x w 2 - C z 0 9 s B t - g t C 7 7 j R u n 8 u B v r p t C r j z y E 9 o o - G j 7 _ k B n x g s C i k r K v _ t U s - 0 r K w r g i D h q i S y - _ z E _ z 8 k C 9 w - u C j 2 z z B h l 4 2 G 4 o s m B - q m F 1 4 - o C 2 v p g C 5 9 t j B 5 1 9 T t y 6 - B 6 h x 4 P 3 o y x C l 4 x a v t x 8 E 9 q 8 d y x p x D 8 t g l P j w 2 a g x j 4 B l _ s r C m 6 _ m D g u n X v j j P r 6 5 q B x v 2 d g 9 z p C - k 5 p B p j 9 X m 8 z c 0 6 4 E 3 l t 7 G 7 6 _ x G h o t q M j i m n H j k 3 p I z x 9 3 C - - 2 p D 9 7 j h B j 0 2 0 C 3 y 7 g B o g z i D i y r y D q 9 u D k v p p B j y _ T r 2 l w I z o p t B r v - 5 F z - 8 N 4 6 u t C _ 0 h M y t l u B 9 6 n m K t r w i I 2 7 9 i P l h w i I y 2 _ z C i m z 1 F y 3 v - C & l t ; / r i n g & g t ; & l t ; / r p o l y g o n s & g t ; & l t ; / r l i s t & g t ; & l t ; b b o x & g t ; M U L T I P O I N T   ( ( - 7 3 . 6 3 7 4 3 8 6   6 . 8 7 3 0 5 3 3 ) ,   ( - 7 2 . 0 4 7 5 7 1 8   9 . 2 9 1 3 3 6 5 ) ) & l t ; / b b o x & g t ; & l t ; / r e n t r y v a l u e & g t ; & l t ; / r e n t r y & g t ; & l t ; r e n t r y & g t ; & l t ; r e n t r y k e y & g t ; & l t ; l a t & g t ; 3 . 6 9 8 4 0 5 0 3 & l t ; / l a t & g t ; & l t ; l o n & g t ; - 7 6 . 5 5 0 2 0 1 4 2 & l t ; / l o n & g t ; & l t ; l o d & g t ; 1 & l t ; / l o d & g t ; & l t ; t y p e & g t ; A d m i n D i v i s i o n 1 & l t ; / t y p e & g t ; & l t ; l a n g & g t ; e s - E S & l t ; / l a n g & g t ; & l t ; u r & g t ; C O & l t ; / u r & g t ; & l t ; / r e n t r y k e y & g t ; & l t ; r e n t r y v a l u e & g t ; & l t ; r l i s t & g t ; & l t ; r p o l y g o n s & g t ; & l t ; i d & g t ; 5 5 8 0 3 8 6 7 8 8 2 1 7 7 1 6 7 4 2 & l t ; / i d & g t ; & l t ; r i n g & g t ; 6 g r g y 4 y 7 3 D v X v D i H z H - E 4 B l a 3 C r C - D j C & l t ; / r i n g & g t ; & l t ; / r p o l y g o n s & g t ; & l t ; r p o l y g o n s & g t ; & l t ; i d & g t ; 5 5 8 0 4 0 1 6 6 5 9 8 4 4 3 0 0 8 1 & l t ; / i d & g t ; & l t ; r i n g & g t ; 4 6 w s i 2 w x z D u g w N 3 y m o B 2 8 n t C n p i 6 B 9 s - E w 8 3 i D 9 - m G y u v S q 2 n i B o 5 8 p B - 0 z r C _ z 4 S h y x d m 0 8 n B n 6 0 o B h 3 v E y 0 x 0 E 9 9 l h C s u x p B n 2 h g B 6 8 y i B k u v 9 B w w g 6 B w k z y B 3 l i r B g o x v B 0 0 l v B v l m 2 D n l h q B y t g U 6 r r w B j 8 z r B 0 i m R 9 s 0 F n i k v B 0 4 i N y v r g D - 3 x b p 4 t f t 1 6 X g u 7 d u 3 g R t n m Y p i i u C i o m p B k y x U w w m L o 8 i x B v 5 h n B 3 p h S 0 1 g s C 1 4 3 j B t v h F r r 7 r C - m x K 7 r k i B v q g h B x 5 o J q w l n B p 9 0 K u 7 y H y i 4 P m q y O - q 9 W l 1 v d _ m z J - g h v B 0 r 9 H u i p J k 4 h R z l - y B x y 8 M - u 3 p B u p 7 8 B w o 8 N v x u j B l y 0 G _ w i D g s 1 n B 1 n h 4 C l u 3 w B z o z 1 B k 7 h X q 8 9 D z o 1 j B v 2 y I i 3 8 u B k 7 2 T k 6 3 S 7 s p 0 B p - x F n - t a z p q D v 4 k u C 0 5 6 V _ 3 0 S l x s i B 6 p h U - - x s D z u z 5 B n z _ v B 4 3 h O k y 0 a o 9 g u B u s t T l m r O v n l E 7 4 k S r w w h C s k j v B 6 x 6 N _ 5 1 v B 5 _ x L o l 5 - D i o q H 1 r 8 y B 0 6 6 9 B v 4 t 3 B 2 z 2 p B 9 6 4 r D _ 7 g R 6 i x Q n l g O j 9 x r B q 8 3 h B - j r a j l 3 k B m 0 i O t 6 r t C 2 7 h M 0 h h N x 7 8 t H v w w h B 7 x s n C 9 0 1 l B w z - a h 2 o g C i v 5 S u 0 n H 7 8 8 t B - 9 s q B - s 5 g H v l j R 0 1 s - B 5 q 9 L v l o j C i v 6 s B 5 o i G m _ 5 R 9 i h Y y 9 o R 7 m 3 H 3 8 o G t s w n G 5 r - j I u 1 0 j C k t u t B n 3 8 c 8 g q z B x l g Q 1 m l o i B 8 u o k B 9 x k 9 C x n t 1 G n 7 l I 3 t x e r 1 7 S 4 x n 5 B p _ 9 e 0 4 2 q C k r h W o i 9 q B 8 j i E s h - L h _ x D 6 t 8 E o l k V y 6 0 L i n w G m q h W 5 z 3 H u 1 o p B n t m S g 5 z g C 9 - o p D 6 h 7 e 6 7 x O i x l k C _ r 0 g D o i 0 c z t 3 t G u 1 h 2 B 9 7 s 0 C - k 9 k G x 9 r 8 P 9 1 y Z 9 g _ F 3 r o 3 B n _ 0 D 4 1 h u D 6 2 _ a k 6 _ c t 1 7 a 1 4 w U s 8 k 1 B 1 y r H x t m S p i m x C 2 l w e g u n k B g x 5 S o k x f u g i 4 E 1 6 6 o B 7 4 5 g w B k - 6 U 9 t 4 r F o v u 7 C k 1 k k I 2 z q v E v l w U 5 s 1 y B o l s p D t n 6 n B n 8 3 l D _ 0 k V z x 0 i B r t u r B m 5 q 9 B - g m 8 B n l v 8 E _ 2 h K 1 p 2 X - x z - B y 5 - z D 3 - u V z 6 r V 7 k 7 X k x _ h B o 8 j n B w 1 4 s I t 0 0 c z - t Z m u w n C g 1 l Q s - r 3 B s n t w B 4 t 0 P m t n R 5 h u Q l k h J w o 2 Y l 5 8 8 C y y o n C 4 _ - - D _ 7 z d l 3 - d i i 6 y B s 0 l j D 1 9 g v B _ 1 o G h m q K i g t 0 B h 4 p I u s 7 7 D - o 9 e l s 5 k D _ o 3 V 9 8 u i F - u 2 g C n r 7 k F w k j o B 6 _ x y B 4 o s p C s m 0 8 B r i w 8 K 6 5 r K z m 9 N i u u 7 C 4 7 j a 2 p j r H q 4 g 1 B o 2 n V g 5 9 E 4 6 q k D j 5 g F h v 2 o C 8 4 u 5 C z 5 5 3 D 3 h 7 a k n x 4 B p r 1 U u k o z B 9 2 2 r C o l p Q 8 6 l t F v y 8 v B r v 6 v D t m k K s o z J _ v x T q m 3 l B 7 v r F m j 4 I r z 6 s B i h p n C x n t K i 5 s k D v g m x C 1 k j 6 B s 3 r M w j 9 6 B t m 0 O l 7 6 l B n o s W j g 7 q B 1 q o L x 5 t n E v 1 p k B z l m o B h o q t B w 6 2 3 E k 6 6 3 B 2 t 3 p D 2 5 6 0 B 7 z h 0 C 0 o s P 9 t - S 0 9 h s C z 7 v r I y _ j k G 6 9 9 i E - k w 2 D p o 9 D v o 5 3 E p t - P - s 4 p B _ 6 k U n _ 3 v X z m 8 8 C 1 m t u C 5 w g G z - m L _ w q j C t 2 8 s B h 1 n l E h h 4 o G p y _ p B 1 r w u D _ s 4 a s 9 q v E m g k k G q v u j B 5 i g N 9 z - g B r z n i B p v w l D n 6 z U x m 3 X v u g e p 2 4 e g 6 t L 3 1 i W 5 i n z C y - 2 q Q m g q 4 B 5 h 9 R 4 _ 3 H o i 8 j C t s o y B v n k Z 5 g r r E j k j 9 C k 5 6 f r z r 2 M i g u e k 5 p 3 B 0 0 m S 6 n l - B 4 7 2 W 8 - x o E 3 0 9 t E x w 2 8 H 9 m s R 8 3 6 w B q 3 _ r B v i x N m 6 3 7 C p 2 n 9 B g t _ s M 3 y 7 q C n 0 k 3 E 7 h s i E o q 2 0 K 4 _ o M y u g p F s v w X 7 w z o B g j n 2 V 0 h 4 5 C 2 t i w F 4 _ j j B 8 8 j U g 8 1 6 B 1 1 - W 2 w w L z i 3 y B 5 7 i u C p 9 r r B n r s R 1 l q V 6 7 j b g p 4 a k 9 t p E n 8 v I 1 7 1 W x 8 8 V 3 g y l C v q j H g t q H _ o t 7 D 7 8 o E - _ z K 0 w n z D p g l k B 9 p k S g 2 y o C 4 - m O 5 7 5 l B w 1 r 6 B g 2 3 H y y v R t n x S m g 9 M j k z b r w q L r g 7 3 B s - 3 X y 0 n - B i 7 g O g 9 k M 6 m n K - _ w G w n 0 q B v i v 8 C 5 g _ d _ k 2 Y i k 5 o B - 4 t s C q m 9 U x n 8 L 4 7 o K n h l n B z 8 j N 0 4 l K i w w K m t _ d t 7 n Z u - 0 x D q q 3 S 2 h l H x 5 0 O w q 5 J - g w k B z w j _ D 0 v 0 O p 9 9 n D n l 3 a o s k R 1 k g N u g 3 r B o 2 g n C _ g v F w u o _ B s _ q G 6 4 u 5 C u o w F _ 0 8 7 I r 3 3 M 1 n 7 g B 8 z 1 y C w h 2 u D x 1 2 a m o s N 4 w u O x g r u C 9 r y S v i 6 x B 2 k 3 F p r r b l - s o B k r 1 F l 5 z L 5 q - E 3 v k o B u s y G 1 5 w c x _ 3 7 G l m 2 P s j x E z x 3 C k h q k D m y x v B o k z k B y 1 3 s E y v 7 E i 1 5 k B - k 4 M 9 9 2 a n o w q F m 3 z o Q k t y K q 9 2 l D s y - K i 4 m R _ 6 n u B j 2 h j B _ q _ B x 9 q b k p x n B i 6 1 a t z n f 2 4 h Q o s s B k 7 k n B w 6 4 a 5 l 2 i B z m r 8 H k v g k H z m 8 I 4 u 3 n B x n x l C y _ 5 F t p _ 4 r C t 2 o h B 9 m 1 F 9 9 5 Q h y q m B 9 r k I y 2 j E s n y J t 0 3 E _ 0 o I - r 9 u B g r 9 L y u y B 4 j y L 9 v 8 J j 1 1 F h m x B 6 1 x K l y h C l t 6 G n t x o B 6 m m n B h t m P 2 5 _ F m u q D _ n r F - g m D _ x 3 S g 1 k z B j g 0 T m x n N q 0 u i B 8 6 4 O s j v F 7 k 9 D _ v 7 K 9 6 3 J m _ t D r j 9 E z g q N 2 t 6 S j 8 z J w r - O _ k m D z o 4 C k x 7 F v r 9 8 B 7 u h N k r k n D i l l v H - y - G o w n v D 3 8 t G y t s o B 3 w s W g z s r D r h q l C u n x s B z j n Q l 2 p j I 3 x 7 Z s 4 y - C x 8 h s C 2 k 1 O - t z b y - s Z w 5 x d m u m Y l x x w G k j 1 - C 3 1 n 0 F 0 j 2 p D z k m p B k i o M g p m x C m 1 v N u 6 u u B q h r D p y j O - l l f 4 l z L 2 m 8 j C 9 8 n Z r 2 0 z B j z h I x r u 7 B w t r X 2 x 3 V h 8 9 T - r h H 1 u u 0 B _ 2 4 J o p t f 9 s p D - x _ O m 0 g U m s q K x h u E 5 g m i C 9 z j m D g u 0 W r l 9 h B u 0 7 i D m j g z F 2 5 n y D h v t 4 B j m 8 r I v s 9 6 E r - i q B 0 5 w H 0 u o I s g s x B l x 3 T n k g 6 C 0 - n E z 1 7 f w y 0 j J t y y u E x u q o B m i w g C 0 7 5 U w - u S 8 7 o L n q r 4 C i w k V z 2 9 h I 0 - s t C l q 5 e v 2 9 D x n g q F 0 7 m x D 2 6 y M y p l 7 I y s 7 L 1 3 8 h C n 1 3 Q h u 9 Y 3 9 k n C i j q E k 0 w s K 8 q 6 V j 0 3 i C 2 m u o B z 0 3 j B g o - 3 E y m 6 s C - v j u B _ _ k g L x i y f n n v i B u u 0 Y 4 i _ D 8 j w g D o 9 g d 3 r 4 1 B z o 2 x K p 1 0 5 E o m 4 l P t k q 3 G l q j p B 9 6 _ k B j v k N 5 i m 0 C q n y P i _ o X k o 1 N z _ w 7 C p i k J _ i 2 h C s 3 v s B 1 m k 3 B 2 q p p C 4 p 9 e 0 p _ 1 M y z 5 W i y z q B k 4 n L j o u b g p 1 r C z k y G 4 t g n B g 8 1 s B p q u E 4 4 m P - x 6 h E _ h 0 i B z s _ v B 8 6 5 z D n p 3 3 C k 2 6 1 D g t y t C m t z l C 6 - y z B 8 r - I 0 u q 0 M i o y u B s n 8 m C o 5 4 z J 0 6 6 l B y v 6 3 F s 7 9 m F w r 7 r B n x 2 U h r y F v 9 q h K o v n v C 7 6 2 x B k 6 y 2 V n 9 9 5 E v 1 3 r C z 5 u q B u 0 9 G k 3 5 q C y g - O g m 1 k B 5 i j k D l 6 s 8 C n y x 9 D 0 4 m 1 C 7 1 s V 8 x m z C s x 7 X s u 7 e 5 k v r Q q 7 n a 3 h g W 5 m i l E 7 k - 8 C 0 j j Q m 9 t h C _ n 5 B 3 p g D 4 h 9 7 H 2 9 u z D p x h s C h 9 g N z g _ i B y t v q G z 9 8 z O x j x 7 D i 8 o n N q i s R 1 1 0 q B 3 _ o s E 7 2 5 p F 3 u s - C q k n 7 B _ 3 s l D 4 x r a 7 7 x U - 7 s 5 F o 3 9 y B 8 4 t 9 B y s p t E g w k M i s o J t n 7 G r 2 x i B v 3 i L 6 y o 7 B 3 _ - f 2 v 6 W q s 5 M 4 t r d u 6 v D 6 r r o B t r n u B n 4 s s B 3 _ 8 u B v 2 t w E v o 3 V i 4 l F - - p J 7 n q J r _ t y O u t h 0 F 2 0 _ _ G k 6 y h M 1 x m l C v y n k F o o 2 d h k s Z 2 h 6 G _ s 9 C v y 0 k B w 0 n K 0 x 7 6 G t 7 9 s C t h l s B u 6 3 v D s w g x F - y k - E l h o s E 0 _ q h B l k x 6 C 0 t n Q 2 - z _ C 8 6 y 4 D q l 7 y E h 4 u i E n 6 o Y w o p g G i q v 3 D j 3 y V i s _ j L 1 l r g B n t o M - t r 6 B k v l v C _ j 8 u B 4 m k r D o 2 w 8 C w 0 4 g D n j n Y 1 v 4 P 8 u 4 _ D h 6 1 w D j 8 l q E 6 q z x J _ 2 i 9 e z 4 u 9 J i n l _ T - _ k m E h u h M l h t 6 E 4 y l i C u p o v H h m g 2 B w _ k y E g n l u C i q x a x 9 9 2 B 3 y 3 b z 1 u W 9 4 y 0 D i 8 w v C 7 h s Z t k h 4 D v 5 s 6 B m t n i C r 0 k 9 F q u q q C t 9 v f - 7 _ 7 E 0 u - t B 9 z _ 3 B q 8 0 x C 8 0 m u I o 5 h H 7 t 1 f 7 x i 3 a 6 r l 2 O - k h Z x 2 r 3 B o p 5 9 D q 2 j _ E t 2 z j I g - l t D w u 0 4 D k 5 6 t H o k 2 z F 8 w i s I 8 z 1 y C 1 g t i C g 9 5 I v 0 q q B q 7 u w D l z k - I r 7 v q D _ 0 o t D 2 g k F 5 u 0 7 B 9 s 6 0 B x r n i B z z u 7 B o w n x B o t 3 S q - 7 4 C y p x z C 9 o - 1 C 5 x g u B v v 3 s E u 6 i i B 0 s n b r m k h C y 6 k - C 2 y j f v r 9 3 B k y 9 0 E r _ y V w 9 4 o C 2 4 q 3 B q q m 7 I 4 r - o Y q 4 9 5 C 3 m - 7 I - 0 h n K r 3 i - H t r i u B y u s e u _ j R n 3 7 j F 6 y 0 g E i q i 6 B 3 j 9 y d 6 y 6 s D 7 0 i z B k _ o k H i l w o E - l 6 g E w g 9 H _ v k q C 3 _ 9 u F n j t 9 B 0 z 2 w U v l 7 j D x 0 l Q 9 k 4 t D y h x o K g m i e j p t c 0 m 3 4 Q u 2 t - G x u 4 m G n k u t C w m w l B 0 j m r m B n 1 g m C 0 g 7 7 B 2 8 9 5 K v 1 x - C - y t y B 6 3 h 6 B m l q k G i h 9 - C i z u p J o 7 l 3 C y w i n E 3 5 o - V j x k k D m 5 p h d n 0 1 u E g t u f x i - e 7 r 6 1 O l 6 n 5 I 0 1 s 6 H 6 9 7 n C q q 2 d i k o k S r 1 t l H n m m i E u g y - D s g q p V p r r 7 B - z p U i 3 5 v K j w o R 5 v n m D t s _ s D x y y d m u z f z s u V 8 g m h B 0 u x 8 K s y 3 j E j 2 n w I k n k p E t z j j q B k v s I 6 w u q B 5 z 5 H q y h O p z x B j n 6 K w w s S 1 t 7 D k 1 5 J m v m K y 4 1 C p y k h M j x _ d - i t K h _ k w B j p i 7 J j r 8 7 E g 8 s v D 3 k v 8 B w 9 7 E w 2 h C 0 o m E z _ - S i m 0 6 G l u I 3 u 9 q f v 2 5 G h 2 r K 1 7 2 Q v _ q K x _ l Q v 1 h L k n _ F - p t F g 0 p e 9 3 t D 0 _ - F s g 9 B p 4 4 s C _ 5 r P v q n M z z l z B w r 9 b 2 m i E r m g H z l 7 E h 3 0 D 1 9 p K v v n r B 6 5 5 P _ s k P u - y W u j 6 8 B 7 k k T w g 4 G l v w e 9 3 n R 4 l 3 I i 4 8 F p o z o B k 0 h U 0 y j r B 0 _ w L 5 q 7 M _ 5 k H 9 1 x T l 9 8 R z 7 9 N r 8 0 T m u 0 Z 4 n t 5 B r z z P 1 p x q C 3 u 8 Q z m n N 1 7 j a p 7 9 h B z q y 7 B q s y i B z q 9 f x l p m B u m x Z o j m O 6 - 1 l C t 6 n w H 9 0 t C r p 2 q K 1 2 1 s C 4 j j J 9 6 m v D u q p F l t 8 g B s 0 k a i 8 w T 6 m s F r o s O p 6 l P 1 k y L p j g o B r w l O g h r e t 0 j j B i z t H m y 3 C 3 g z E 5 g q s B h r 1 P o g - H j x r M _ x z P 4 u _ x D z v k Z y o 9 g D y o p F _ 8 6 s E q v 6 R u - r S 3 j h - B r n 6 F n p h Z u 0 k l C o k x F w y 1 l C 9 s h _ B 6 v t u E s v r p C i l v g B n t r K k 7 4 L 3 9 s D y z h S 2 1 i T - 5 v Q l x 1 l C w h 7 O o t o 4 E l q 4 O v g 4 W g 9 i U u n o K n l k V w h k m D s 9 9 C i 3 z H 8 w 7 D r j 1 S p 0 m L 7 5 p H s u n K - m l C z 5 u F s 7 g b s p t F 9 p z J o z 7 H 0 r x H z h s F o o s Q 8 y q Y n s 1 J 2 0 3 I s n 3 o C z v o X 0 m m E 0 5 v H s q 1 D h v n E - 4 v K 7 x 8 O h h - 3 B n 7 i r B j 8 u L i n p 8 C p 1 8 P j u 1 a s v z E i - i I _ h s j B 8 - 2 E q m 5 p B x r 7 o C w s m K 2 q 7 v B 2 s w H 0 4 n X v l m 3 B 2 5 m j B v j m I w 2 u F r l t E l 5 x J t 0 k u B 3 5 q a x w h X 5 5 k D - 3 6 r B z t r I 9 v y X s v q w B l r 1 M s 1 9 B t z 0 E 2 6 l G x i v G v v _ J s g - 5 B q u _ G y u n h B 9 7 u G g t h J 6 n p I q q g G v u 6 E 5 h t L 7 9 k G z y x E u y o X q x 5 J 6 q _ U i h 9 h B 4 y 9 C x t 7 N i g u i B 1 _ 3 V o t 9 H 8 7 g K k 8 2 h B i u 5 D _ 9 m E x - 9 E j 6 v W h u k K u n 3 G w _ k G q x v F h 9 s 3 C 2 1 _ j B 0 l r b 0 9 r g C j w o E u 3 9 G n l 5 J _ z 7 Q t r q N q h _ r C 7 y z M x j 5 M r h s x B r 7 o D g 7 m E 9 w s S i w x G i l w g B 7 7 y E 2 9 0 K j w k m B 7 4 t v M 3 t w q B k 5 w V 6 h g 0 C n 6 - J l q q H 9 6 o - B 7 3 r z B g 9 o c g 8 x J _ 4 r D i 2 9 O 8 2 h W 5 _ 2 w C i 4 3 i B j k v Z l g n v D t 3 3 K o r q J 7 6 n Z t p 8 g B g m n L u i 0 K 4 z h E y j k L s 5 n G 0 0 5 V x z l V 1 v o b p g g v D 0 l - D 6 z s E z g v u B u _ _ E 1 w i G y _ q Q y r o T h i p J x y i E l - x G j s l P _ j L 0 - x C - q l C 7 5 s U p s n o C _ 2 - x B g p q I k 1 g V n 8 q E n s 7 x C k x 5 b p o l J p i m J w z j J 9 i w g C 3 3 k Z r y h E 3 0 k F s o r G j 3 w J - - 8 M 0 t x L p o y K h 7 2 Q i i x M r j h u E 3 v g b z i 7 7 E y 4 y K 4 u k M p 0 u H 6 i w K 3 - 6 E r p k t B u h 0 i C j 6 4 R r v u H 6 1 m l B 0 9 9 u F 1 _ 7 M 1 8 1 t E _ r w P 1 g 4 s C m 9 2 G t g l J z 7 _ h C g o l q C 2 6 2 n O w w z 8 B v s 1 r B v j 3 t B l h 1 - B _ _ i l N s 0 w L j 2 7 B 9 k 7 J 9 s 3 G 3 k s V s u q b g 2 _ F 2 y t Q z p n X x 6 _ K 2 w w F m 1 - H k _ 0 E h 9 q E r 7 4 H q s 2 I 7 4 _ E n 2 r E _ w u D 3 i s y B t i w E m 3 _ J i _ m I t p l S k 7 2 I k 4 - B l 2 z D 0 v 4 m B o w 8 m D v h v L z q v R t 1 s H v h n D q y r G o x o J u l r G 6 m q d 5 w 6 W 4 p 2 P g 8 _ X s 7 p H s x k D h n y E o 1 4 G _ 3 5 T 5 h - P l s p J k g u G 9 z 2 M l m i D r 3 z E t z 8 D y m l 5 B 9 p z S z j 9 M n t l t D 4 o z R 6 9 o U 0 u 7 I 5 3 3 K k z y N l 4 7 8 C j u 0 g C o 2 h G j t n G k x n P k 9 l G l 5 v G 1 i - P 2 k 3 O j s h 0 B p w j m B _ s z Y w 7 s h B t 4 0 9 C z q q Q 0 k 4 3 B x 7 p L m 3 _ l F 7 x p I h 0 0 D y n r O r j 8 E n 7 2 o E 5 0 6 _ C r l i C q 8 0 g E y p 4 Y j r 6 M z x t a h i 2 Q p 6 7 F l j p x E 1 1 o V y 3 k v E 8 7 w h B 0 5 z D u v k m C j y s E 6 q i q C h m l l C k y 7 y E 9 7 r Q l j 8 T m r 6 k C t p x l B s k l i N j w u Y 8 1 w O _ y h l J y 2 p M s v p W 5 2 z 3 E - j _ F 6 6 g T l g 7 U _ 7 6 C h r 0 o B t t 2 0 E 3 _ 6 w E x r o a h 6 v k B r 0 - B _ v v I r 7 4 P 0 7 8 j B s s 4 o C q 2 q Q k l 4 u D p y o Q h l 9 X w x 1 O 7 u s N 5 8 0 a m m 1 S u z s D 5 8 r z D g l 4 l F 5 g 6 6 D u y w m H r p _ t E 9 h 3 z B h - r S x _ p i O 5 u 3 S j 4 8 v Z _ w o M s z u I 0 7 6 H 8 k v _ F k 2 m J p g i 8 B 3 u t Y 4 1 5 g B _ r y H s 6 z q D i - q 8 M 7 l y s B q _ r z E 0 n w C x u v T m x i 2 B q z v s B 8 y m 3 B g r z q B 2 - 2 x R i 9 h 0 C 5 8 9 o B k 9 4 B u v 3 K 1 t 0 z C v k u H _ z u i C 5 _ j g W 2 8 y Q 2 8 j Q t w p l D m i h 1 C y n 7 C u 8 r X g v 0 C u x _ F v 9 3 K 2 j l B 6 9 5 g D 8 q 1 k L 3 r 6 h C z l 8 0 B l 7 p v B k 3 o g D k x w W w p 1 g k D x r 3 y C 0 t t 1 B n _ r 9 G p y p p Q 7 z u - R q 4 z r C p 5 5 8 D _ k 3 t B h 5 _ z B n 2 m v l B 3 1 t w T _ q 9 j D 4 4 6 x L x 0 l M 5 p o K 2 z - u G h n i N l 3 v M 5 _ 3 M v g l N z k 0 w D n m k J r 7 4 s I z p z p S j 4 v 0 H v 3 n O - x k F x g j w G o _ 8 g v B - 9 n i Y 0 q 7 5 J 0 o 9 F 5 z 6 - G k 3 _ 7 B y 2 w l X 8 n k v 3 E p 6 w f j y p k D p r k f n 6 2 m c o 5 2 4 D p r 6 2 E 3 l 7 m B m x r s F 5 8 n l C q w 3 l B 8 5 m F - - n o D q r j O t 3 - q B 4 m z r C x h g p D w z 3 W 8 8 8 W 8 x p d k 9 h N n 5 5 3 C _ 0 h x L q l l h C r v 0 s E 4 i z w E i m 7 M l i p p D 1 1 g t E m 6 y O k o 4 U p 2 z 8 B 9 k 0 2 D k 8 z z B i l r n H 4 t - z C o 8 - 1 E t w n Y 3 3 l L z y - 3 B 9 o k 2 C o 9 o b w w q v B 0 2 v q B s w 6 Z v x s 5 B g v q e l 3 l d 2 x 5 t B l n j T h 4 p u F i p 5 r B u p y j H p 3 g M p v n m B t 5 i G g 5 k z C 3 s 1 H 7 s k b 6 g - W l i t 2 B 0 6 y j C p j 5 b z p 8 Q w v v m C u n s M v t i 8 B 9 4 2 e o k p E z v y o H 3 m u a g 7 r I i s 5 0 C y l m I j m i O w u 6 q B p 6 - j G 7 x o O 5 k q b - _ k G 6 9 v N k 6 x Z w z n r I n 1 6 F p 2 j O o 2 r s C l i 9 T _ u q q B h j n d _ l t L 7 2 z t C o _ - X 1 u g N y 4 w o D 8 4 h Q v z v Y t 2 w c i 9 q x C x p 3 O u 3 j J v o u I 8 n m N k 7 n H s y j I n n q S h 7 4 R r 9 y O q h s p C - v 5 h B 0 k p W 2 k t K o u 7 U h - t D m m x p B 9 6 4 X 0 1 - d o z 9 x B 6 6 - z I x n p 0 B r u w W 3 4 2 y B 6 t o E u 1 k 9 B 5 g p i B t 2 8 Y - - q P z p q S z i o t N t p 2 W 1 v w d q g x 9 J j 0 o 7 B 0 i x j B w 9 y i D 1 0 i L k 9 4 q C h u i t C 1 3 3 O l t w _ B r 4 6 V h 6 g 4 B r s w j E s i l u B 4 9 4 g F 7 s 3 u C 1 4 g 9 B v _ v 0 E - 4 m 9 B 4 8 - E 3 1 k I o i z 9 B y _ u D y h z z D h v 9 N u 1 - K 4 q q v B 6 z p J h m y l C o 6 l L 5 1 n P u g u l C x t - b 6 7 6 r C 2 8 1 j B _ r 6 F 7 3 5 5 B n y t r E 6 5 o K v y x T s u w 9 E - r - u B h 1 - Y w i u 2 B n p o R o o v O h h 8 M 7 m z N n v 4 U s n r Z v _ s 5 B s q 5 K 7 g - w C t q p 4 D 5 7 5 0 L h p w x C 6 s q r B 3 y j W u i 3 8 E 2 h w a 8 k 8 p D o z h h D z y l M 5 u 9 1 B o - 0 T g 0 5 S 1 7 1 p B h 8 - E - 8 i t C 0 u m 3 B u w 7 O s l j E s l o m C z 4 3 F q r _ Y g y w u B 1 5 j Y s 5 w G y 5 x F h w 8 K 9 p o G k 4 g 3 B g 1 g K q y 5 N n u t F i - m q B i 5 p N 7 y w - B h - 2 w C h o 4 J u k g S 2 g m k C n 4 u r C j 3 h _ C s 6 j l F u g 8 O i i 4 q B h v 8 L u w m M 9 z - P 2 l 7 F t 2 s V 0 o k p B - o v 1 C w o q d p h 3 t B 4 s m P 0 y s 7 B 2 x z K q u o r E z q 1 W q s B 9 2 q D r z j B 3 8 t L _ n - N l u s H z v n N q w - G 0 v m 0 C z - h j B k p 2 j C o 6 5 P 8 8 7 t C v 8 q F y 5 0 V s u t M 3 g 5 F p k q J 0 3 3 G 2 v z 4 B x v - f & l t ; / r i n g & g t ; & l t ; / r p o l y g o n s & g t ; & l t ; r p o l y g o n s & g t ; & l t ; i d & g t ; 8 4 3 7 0 6 3 2 7 0 1 5 3 5 8 4 6 6 7 & l t ; / i d & g t ; & l t ; r i n g & g t ; n g 6 v i 9 y l 3 D 5 B z X X p D w E 0 E F z D i H s C i E p i F j _ D k C g I B F v _ D i C - Z B R 6 7 E o 4 D j y B h t B 3 M x C _ B 8 K k G u G j F 9 C 7 M g u D 2 p B j V h D k C w X B l K l B 6 O I 6 B w D 0 D k I k P t C i F 8 C 2 G n G 5 D m D i D l C u C o D k D 6 R D p G 9 D t n C t F D - D j C v F 1 F m b j M y G D q 1 E w C v D 4 R k r B k B k S 9 D 3 B m B 6 Q h U o H j L D 7 Y 1 u B D u C C - D l C _ U D 4 R & l t ; / r i n g & g t ; & l t ; / r p o l y g o n s & g t ; & l t ; r p o l y g o n s & g t ; & l t ; i d & g t ; 8 4 3 7 0 6 3 2 7 0 1 5 3 5 8 4 7 1 7 & l t ; / i d & g t ; & l t ; r i n g & g t ; r 2 s h z y 5 k 3 D m 9 v p B 7 y x N j 2 k G 1 l 5 H 1 i h v H 7 2 y j E y v 4 n B 9 9 u n D h 0 u G k i k O 8 m p F k q m W 2 o 6 F & l t ; / r i n g & g t ; & l t ; / r p o l y g o n s & g t ; & l t ; r p o l y g o n s & g t ; & l t ; i d & g t ; 8 4 5 0 4 8 6 5 2 0 4 2 2 3 3 4 4 8 1 & l t ; / i d & g t ; & l t ; r i n g & g t ; 1 n w o r 4 _ q l E t D k a X p D 6 G 2 E s G 9 B o N w a n D g E 3 N i L w D 3 C 0 D z V t i C 2 B k D g D j C & l t ; / r i n g & g t ; & l t ; / r p o l y g o n s & g t ; & l t ; r p o l y g o n s & g t ; & l t ; i d & g t ; 8 4 5 0 4 8 6 5 2 0 4 2 2 3 3 4 4 8 2 & l t ; / i d & g t ; & l t ; r i n g & g t ; _ p r _ w y g r l E s E n v B r T k E s U I g H 4 E i E - C z G 9 Q i p B r B u I 0 D 2 B i D s H H i F 7 D & l t ; / r i n g & g t ; & l t ; / r p o l y g o n s & g t ; & l t ; r p o l y g o n s & g t ; & l t ; i d & g t ; 8 4 5 0 4 8 6 6 2 3 5 0 1 5 4 9 5 8 2 & l t ; / i d & g t ; & l t ; r i n g & g t ; h w y l j l n q l E 7 S g N m N k R k 2 G p 8 I D 7 L i m G 9 1 B 9 h B s t B C u I r C i F 5 I g f 4 Z x 1 B D h i B M o K 7 t C n 8 G x i B 3 i B F M g V H z Y D V X g n G w 7 D 2 C z _ B k Q i Z I y f t d j T y R p n C d o r B 5 t G t y F 6 r B u l B 9 B - 1 D x 9 B 0 B p k B g D 8 C o Y h Q l C u B j L 2 f 8 E 5 B 8 h C l T 3 D q G 7 R F m B 7 l C r h D v 4 L 5 2 D 6 x I 9 w P i E 8 P z m B F g K M h Y s B l D o U h D 5 W 3 2 B 0 C F v 7 H 5 9 I M F r 5 E w 6 F 2 k B _ 6 C T i m B y i C t s I z m C 4 x D h C q C v q G - s e 7 9 W 8 B l R 4 F r - E B 0 I 5 E t E z 0 I p 6 B n N G 0 j B 1 R - k B u D 3 0 H B 9 G 3 8 C g u X 6 o B E 3 p P h 4 Q Y l m D x q C B r b 7 M z z O k 2 D s D 6 S m g C - 9 D j f 0 c - G z E 6 h D 8 X u S y B g D t u I n e 9 d 0 N r 9 B 3 O X K x g D p 4 E s E q 8 H 0 o B x C 6 l C w l F z C 4 4 E t i C C E l N 0 D 4 K - D 3 P o E D 1 a j q C t B x Q 4 B i P 3 t L W l n K 5 G 8 O j q C z 4 F q D 1 Z r r B L t z H m i B E 7 h C 0 D r C 0 t B D o h B H j z B k j B 4 K _ m B z - B j y J 7 I 1 p B & l t ; / r i n g & g t ; & l t ; / r p o l y g o n s & g t ; & l t ; r p o l y g o n s & g t ; & l t ; i d & g t ; 8 4 5 0 4 8 6 6 2 3 5 0 1 5 4 9 5 8 3 & l t ; / i d & g t ; & l t ; r i n g & g t ; s w 6 y h 8 g q l E 4 G w - E x S s U 5 O m N 4 E o G l K 5 y C E B - a o I t N 5 4 B 6 z D l C - F & l t ; / r i n g & g t ; & l t ; / r p o l y g o n s & g t ; & l t ; r p o l y g o n s & g t ; & l t ; i d & g t ; 8 4 5 0 4 8 6 6 2 3 5 0 1 5 4 9 5 8 4 & l t ; / i d & g t ; & l t ; r i n g & g t ; 9 o _ j n r n q l E 5 u B o l B 0 C 0 E n F h O 6 I l B n V l a r N t G u H & l t ; / r i n g & g t ; & l t ; / r p o l y g o n s & g t ; & l t ; r p o l y g o n s & g t ; & l t ; i d & g t ; 8 4 5 0 4 8 6 6 2 3 5 0 1 5 4 9 5 8 5 & l t ; / i d & g t ; & l t ; r i n g & g t ; 8 r m n w o 4 p l E _ M 1 F h p B l D h F i C u D j R r N o F - D u B & l t ; / r i n g & g t ; & l t ; / r p o l y g o n s & g t ; & l t ; r p o l y g o n s & g t ; & l t ; i d & g t ; 8 4 5 0 4 8 6 7 2 6 5 8 0 7 6 4 6 8 1 & l t ; / i d & g t ; & l t ; r i n g & g t ; 8 j q p k z k r l E t D - O t D g H F v F y E 6 C j F O k H s C g E 9 N t B z J q I l H C 4 F m j B 0 H j G & l t ; / r i n g & g t ; & l t ; / r p o l y g o n s & g t ; & l t ; / r l i s t & g t ; & l t ; b b o x & g t ; M U L T I P O I N T   ( ( - 8 1 . 6 1 6 5 9 9 9 7 3 0 8 3 6   3 . 0 9 0 7 4 9 7 ) ,   ( - 7 5 . 7 0 7 2 2 9   5 . 0 4 7 4 8 2 1 ) ) & l t ; / b b o x & g t ; & l t ; / r e n t r y v a l u e & g t ; & l t ; / r e n t r y & g t ; & l t ; r e n t r y & g t ; & l t ; r e n t r y k e y & g t ; & l t ; l a t & g t ; 1 0 . 5 8 0 8 0 7 6 9 & l t ; / l a t & g t ; & l t ; l o n & g t ; - 7 4 . 0 6 8 5 6 5 3 7 & l t ; / l o n & g t ; & l t ; l o d & g t ; 1 & l t ; / l o d & g t ; & l t ; t y p e & g t ; A d m i n D i v i s i o n 1 & l t ; / t y p e & g t ; & l t ; l a n g & g t ; e s - E S & l t ; / l a n g & g t ; & l t ; u r & g t ; C O & l t ; / u r & g t ; & l t ; / r e n t r y k e y & g t ; & l t ; r e n t r y v a l u e & g t ; & l t ; r l i s t & g t ; & l t ; r p o l y g o n s & g t ; & l t ; i d & g t ; 5 5 7 6 5 2 8 2 5 7 8 1 5 1 5 0 5 9 7 & l t ; / i d & g t ; & l t ; r i n g & g t ; u z p _ t u n - k E 4 G t 4 h C w 4 n B F u B j j G 2 G n 2 r B n D t 0 _ B u q K n D i k G g J q k u C 6 C k 0 C s B x W v v F B 2 s B D - q I 1 - M 4 C l D g w E o G 7 s I p q Y 4 C q C g E o i t B g B y p u B z j 1 D g M p l R s C j D k C 4 i D P 8 t F D 1 S z F z D _ l V j D h D t B 7 k z C j 6 m C 6 B t H q L 3 N l V k Q r H 3 r B B q X k T g I i i B 8 B t 6 B s 1 B C 2 i B v s B j B z q g B 3 C - r V u p I u H y w L m 5 m C t D s j O m D 9 k D y H 8 C r g E 0 p C i t C s w F i F x u Y 3 g U V l w v B g w G 7 6 B l g C w B _ R 9 Y C y L 8 K _ b n C 7 D 1 E r G 5 J B - y C 8 S 0 F g C r G 7 D w K l H j E g D 8 E D B s L 0 L 2 B h E 9 D D y H o F i n B o i B B y l C t - P z E 9 3 F p G o 1 C y p G D z - H D k 2 C m F n G u B - - D t l c 7 5 Y 0 j O j G & l t ; / r i n g & g t ; & l t ; / r p o l y g o n s & g t ; & l t ; r p o l y g o n s & g t ; & l t ; i d & g t ; 8 4 3 8 1 3 6 7 0 2 2 3 6 6 2 2 8 4 9 & l t ; / i d & g t ; & l t ; r i n g & g t ; 8 l y s o 6 q 1 8 D 4 k w w C 3 6 i 9 M g l q t I 3 v 6 3 E 2 k 9 i B p w - Q g r p g F - 3 u t B s n 9 q B g 9 6 y B 3 m 5 L i 4 0 D x s u 9 D k l 2 5 C m 0 p 1 B p m 8 l B q s t k B n x x Z 9 7 h i D p y u w B l z 9 D k 1 x g B g r i X 8 3 _ m C n 4 3 g N y n 6 4 T l j t 0 u C o 6 8 z Q - 0 t i C i h 5 S 6 7 x u P 7 1 m h B o g r v B o 9 n h B - 9 0 k B 6 0 q l C 4 j l 9 I h 8 5 l 5 D 2 l i h E h _ t 4 G z m x k B 7 0 r 6 Z w l q m D y 5 q o E l k r n G p - 5 6 B 3 2 u k D p n 6 v E 7 0 2 j I x t 5 - J 8 6 v 4 C w _ y 9 B y 8 w 2 I 6 _ 7 9 G q 6 m p H l 1 9 h B i w j j B _ h j l K u j 2 y B p 4 7 r C z 4 j 1 E p y q p I 4 2 6 i H s - j 5 E 8 k i 8 B x s s z D t v m w F 0 u l n a 7 r 1 r F j o 7 T 4 m z - D k 2 1 N p z 6 X 6 w j V x 5 x w C r t 8 t B k k o n B t n - q R n j g p M 1 k w p C 7 p y 8 E w k q u R p n v 9 B y v 5 X 3 1 r u B o 5 7 U j m 2 n U h p u X 1 2 p m h s B y u o 9 O 4 6 w _ B r 3 9 3 E w m 5 u K j y 1 M g o o Y p u 1 I m h 2 o B q j - J o p - 5 J 8 g 0 q F u 9 t h B 3 - t 2 D 0 5 6 7 B o u h 0 J 6 2 G x j k H 3 v 3 0 6 B j m t j C p t 5 8 C q v 6 9 C m l 6 j B 3 l - 9 C 3 n p - K 0 8 i t C u r 0 - D 3 5 w l E 0 i 1 f m r k m C k _ o - D 6 z 4 9 B o i y j C 2 5 7 8 S g o z 7 J j 8 2 S y _ x 8 B g n k i D w 5 z s E h k s u F 5 8 j h C k 9 h d _ g 3 _ o B 1 6 k j F k u r t H r 5 i u C 8 3 k N j 4 0 o C s g - 0 C 0 t w s B - s u q X 6 r z q I p t m c k 7 m H 1 v y C j 1 o m C - p 1 i C q u 1 - J k j i E s s 3 q G 4 8 1 8 E q h t W h 0 8 M k t p O j n w U 6 7 4 D 4 p t H h i _ N 4 _ 5 O p t 5 D t 8 m T 5 y g n B h g g b i r 7 N q 9 s w E 0 m l H g 6 - P _ t n S _ h k Q 3 k 5 p C j 1 y X o 3 p O m p - N v z 0 g B h r 6 W 5 z 7 5 B k 0 T p s O l v B 0 0 9 b 0 o 7 B 8 1 k m B z _ m f 4 n 2 J g s v H p _ p P s 0 o Y m t v D 0 3 z j C 4 p k a _ m w C 1 k k P 3 n h u E w m 4 L 3 i 3 X 0 r r Z g 7 6 u B 7 z - O o x j U 4 - y D 5 m 0 K - t x K g m m t F 3 2 2 8 B q 4 z t B g 2 p 0 D q m l l I 8 w w G q - k Q h - v b n y j T h v p k B 8 1 _ v B l m k h C 2 w q E z 3 4 L s s r s C z i 2 e 5 u y I g o k W 2 9 k W 4 u j O l 2 z I 9 n z F 2 3 4 i B r h n K 5 o q D n i o T _ 3 x g C n 5 4 V y q 6 e p k 8 I i l i r B h v _ p E 3 i 9 R n g z S z q m d 3 j - o B 9 6 j Z n l h o B v s z x B 4 n i R w v 2 Y l 4 2 b r 8 5 q B _ w 2 b x j m b r s t x B 2 n 3 V i 7 o N u w k c g h p K p p 1 5 B o 3 v K k y q 9 B v x 4 z C - 0 6 C o v 6 Q x 3 j N r i 4 B - 3 w R 7 k r P p g g E w p 9 Z 0 j t D l 9 v E i q v d 0 0 5 L w v i K 2 0 - a n y 5 O 8 j k L l g n _ I o r 8 V v w 1 U 2 m y I 6 2 8 B 2 j u H - o p O 1 9 8 k B t u o I x s r P r 5 0 H r p u X 9 5 w I _ m l f 7 v 0 T h m n s C y h i H 2 m _ Q i i h G - p t K 7 s 0 l B j o j H w z l 9 F m u q E 3 k t h B 9 o g b t g o Q 3 5 3 K p y m Q z _ 0 O s r z J 7 l p J j s 9 U n o t a k t 6 C l r 6 g B v z m I 4 l r E q 0 0 X r _ n E 4 v 1 C j 1 7 b s i s i B 3 7 v I _ q y M g 5 0 F i q x v B j s h D _ y 3 6 D o t 2 J h 0 u r B i 3 m g B h 6 7 K 8 j l M 4 k v c v 4 2 X q _ _ r J 8 r k 5 C 1 1 l F 6 5 9 2 B p 7 4 N 0 i z E 5 j j V h 6 5 N h i o - C 7 4 s Z 7 m p y B w m z 0 B k 3 q r E j t 9 w C - g 5 6 G o p v 8 C 9 2 7 0 F r 6 7 y D 1 u 2 i C g k q x D n z k Y 1 r 5 W s v 6 6 E w h 9 y F k j 7 k G i - m d r x k i C z t 7 i B - o q p K o 3 z y N h u _ g N r 1 s n H x y j T r w 9 0 B o 6 p g F 5 o 9 J p h k r D 8 j - n C q 6 4 y C z _ t 9 H 8 5 j J i k 4 S z 8 0 n C q 4 w m E r i r q C 7 2 l e 7 h 9 j D s m u k B r v 5 D o 4 - 1 C n y u i B m 9 s J q k _ 6 B i 8 5 _ B 9 l 1 g B m 0 4 i D u 0 i 8 U h 0 7 p E y j _ p E 5 4 9 _ C 1 x 7 y B t 6 j 5 J n 5 q j B y i l o F 1 l o c 0 0 w U v 9 k i H _ p 4 p C - j m - c 0 l v m b 3 x m h C y n u o Q m v 5 2 P s - u 4 C x 2 o 8 H 5 7 l l F p 3 y l C - h q _ C v h 7 0 E _ 1 4 k B v q y w E x 2 6 v C q m w i I l z j s D k y z g D - v v i B z s r U h h 9 k B 2 q s k D 6 2 7 8 B x j u 8 F o l j I w x 1 E _ u q m B x 0 z I 1 v g l C 9 8 t m G 5 o i N 4 v _ M 0 4 x k B k h 1 p C 2 q h k B u v 2 W j i 0 T 2 0 x P u 0 7 N 9 - 0 8 B - y u P z n t M l 2 y o B n n z v B 4 0 i w E s 6 y E l z j N 5 4 l 5 D m k u e 8 j 0 V 8 h 8 E - n 1 a x w j T u 4 s 2 B g 4 n z B 7 5 - b y 2 q m D p r 1 N - 6 6 F - o 8 z B 5 k h 8 D u v 3 I y h 2 O i u 5 o C _ o n O 4 g q a 2 _ w X n 1 h D 3 g 5 W 2 i 4 G x y 2 a g v 1 O l 2 w p C _ z 9 p B h 2 t 1 B i 1 2 W h 4 g 3 B x 0 6 T h 6 0 p D r q m M 6 m i z C 8 6 i b u 8 o N l _ k K x 9 2 H 7 z 4 z B y p p n B y h g - B w k j K - m y N g y z J o h 9 w H t 2 v g B w k n c 7 w p x Q w v h x M t 1 2 3 C z q m 0 f s p - x q B o t 9 - B 6 y q m C l 0 m v 8 B q 8 k o C r 7 i 3 C x x 3 g E m 2 - x w B g j n s M z u h u C l w j y N k t n g f _ s n h C t 5 i 8 G 8 k 0 n B m 2 9 t C 1 m r S 2 y 8 5 B q u q F l q u s D j _ m G l 3 2 j B w q q L i 7 p G 7 6 - z B n 6 u I 0 y - f r 5 z U k n q S 4 _ j u C l 0 z g B h 9 4 v E 2 o w t B 6 0 w i B m 9 o t B l 0 u Y i - - b 5 8 r C s z 7 O w y m P _ 7 l E 2 t j P 8 5 m x B t q 8 a o n g P u v n 8 B j g 0 8 B o o m k C s 0 2 i C i q q 0 B _ 4 k U _ m 1 q B p _ o E 6 p j c 8 p k F y z u s B q 6 q d h 3 l P i l z f z p o j B 2 3 - Q 3 n u I l k _ H 6 v s j B g 4 k K 3 o _ S 2 t q D 0 s 1 J x t l N z y 2 J 8 s w l B _ q z c p u - F j i r P 3 o 2 Q 4 2 0 e j u 3 L _ j g J 3 m s S 3 z n N r 0 1 F s i u F s k x C 2 g 8 X 1 s 0 L 3 j 3 F m v r 1 B i n 4 O r y 2 g B 4 m u r B 0 3 r P t r i Q r 9 0 a p v k K y 2 v L k r t H i 1 3 - B j y - G z y n S l u v G q p h b q _ - d g p 5 w D l - 0 - B 2 h n h B z h v i C 8 u i I i 2 n b - 3 q E z 9 7 K r _ i h B k r z Z h z 2 m C t z o P g y o o D x 7 8 Q l s w m D 2 n y S l g y U j x u R s o 3 b k 4 u 9 B i _ 2 I z r z O s i 1 h B o t x M u n s P 2 j i J v 2 q O 5 k u G - t W 1 w 4 y C u _ o J u r y G n 4 w X v u 1 s E - q _ X n w q X 4 u p 1 I m t h U g _ 6 j B k n q K v _ m P 8 w q U u 5 1 b 9 n n J k m v L q g 5 n B t i t Q y 1 r N m v y q D 7 z 9 L 4 v j h B k l h L 6 u z G 4 2 7 l B m 5 h I i 4 w J u 6 k 2 F - y y y B 6 n 5 p C x 1 t R _ j 3 v D l j p F r _ 3 W 5 q q 7 B 3 z i h B g o v i C 5 u p z H k l m c z x p X k 0 l l F 5 1 z v L x _ 5 l E t z 8 o B 5 n s J 1 6 i 1 B j y 7 u Q v m t h E v k - X k _ q n E 2 5 3 - T o m r Y - m h t M n k z 7 E 0 5 5 - R 6 h z h K k 9 1 w F 4 v z q B - 8 m S w n w 4 G j j l p Y r o 0 v i B y k 3 z j B 6 t z u m C q m 1 s v C 6 v t r o B x o 7 q r C 4 g l q l F t 9 2 t 9 H u 3 i l Z j p q 0 F 8 u _ 1 b o - 6 W j 8 1 n E 1 6 j p B r z 1 u z B v j 2 g E i - _ t G v v p n l B i q v n r B h r y p J t 9 9 0 I m q z h p B h - l k f 9 z w s B v 5 u 9 J t 7 3 r D t h y j P w 9 r 2 E - 4 4 v B i z 6 o F n l w S g 7 5 q C y k 2 r F o - k z V u j _ o D 1 6 q _ B 3 n h r T 1 x - r D s - l _ J g t x x N x x p h B n q r v N w 4 t 9 D 1 l x - J 6 5 p P 0 i _ n B 4 4 t s C s l n t G _ 2 0 T g h g 5 G w 8 z Y v l 9 q B 6 1 q r G - 4 9 g T n h k j B y u v 2 - C 9 1 8 4 U 4 o g k C o l w y D u w z n B 3 6 t z E q 7 5 r E 8 v 3 P 0 9 t 8 B l j l 3 B k 1 2 h C l 7 w v B 4 l y m H 9 h 7 8 V x p z r i B 7 s g k n C u 9 i 8 R 2 t _ u S n z x 1 Q - 9 t 9 G z q - 4 M 4 h y 3 N 7 5 7 v x C v 1 r l D u z h x F q v k _ B - p o x I 1 4 0 - C w 2 3 y H 1 m 4 n D z h y - G m y 1 n E t o y 1 L _ 2 y u f 5 k h 5 W 4 y 3 7 u B 7 0 q p C r m k h N k 6 m h B n l u b _ v 5 v C v v v 4 O x x 4 7 L o 7 z v B w j u o C r 1 v _ I 8 t 6 r B 0 q 5 V 5 g 7 8 D h x w 9 F 4 9 6 l C v 5 z w W 7 3 9 5 B 9 4 8 m E v w o v D 5 3 n 9 K q m 9 4 B l s q - b s n u y E n 5 o 9 I 5 0 z h B 6 - t j L 4 y y 2 B h 7 l 4 I k p 2 s B u q 5 q C h q p w O j u 8 t J y l q N t u 6 7 b i 5 i U m h g y B u i t m R 6 2 5 t C r q m 7 p B 8 5 t 5 P 1 l g t j B 4 4 o i B m n _ n C 3 o z 9 N t j - U 0 1 8 t C 3 j 7 1 K - q r m B k z z y I p t 4 H 8 9 6 o L r p g g D m s w a w i s k d l 1 m g E n r 7 v C p - h j B q x 7 _ O 2 z j 2 D - k 4 r B o w s g C j 4 y 3 C x u k Z x 6 - 9 V x 8 3 h E s 4 8 9 N 9 r 9 w D _ r 8 l E t 1 y p C v 1 n q B 1 1 i h M 3 t s s G 9 4 m u G - g o 3 H g w - 0 P w 0 8 u C - u 0 t I v x q v K g o r g G q 2 x y C x x 7 9 J p x x 4 H r j j 0 G x m 9 l B 5 5 - S g 7 2 6 G h _ 3 j B k k q p X n l 3 _ Y m 0 q 1 C s 5 3 j G g z m m C g 7 1 n B v 0 w s B _ k x b 1 8 t e g g y m K n _ p z F t 6 m u I w x o 0 C 3 t i 2 B q j _ 9 K 2 0 g g B j s i s M i o m g B s t i - D _ o 0 _ B u r 2 j o C y 0 z i D 7 g 3 3 S t w k e s - - R 6 w 5 8 E l - 9 y N m 9 m 2 E p u 7 n E 1 s u u J 0 u l 4 E y p s x D y h o q D 0 w 6 b n i 2 M o m m 9 E s 3 1 3 T 3 s z 0 P q x q h B 8 t 2 g C l 9 z X 3 n 9 X u s 8 4 C q 2 q W v l 7 7 C w x 7 M h i t a 3 g g x J l o z 1 D j h 0 s I m _ - o B r w w 4 E 1 3 k f i x h m B _ g w I v t q l B m w k Y u 0 r v C s o - l D 5 k z z B r i t W 3 1 1 s E i 4 m h E m 3 p 0 D 0 _ 5 t G y h 2 9 C 5 m p 8 B j r w W 9 0 n p C l 2 3 j H 9 _ n f s s t V 2 j - M 6 8 s - B 8 y x 5 B k _ n y C j 9 s x E 8 i v W z l 3 l H 9 p 5 l J q z j R 5 n k j F m j g M 8 2 g 8 B v n i h B 8 - - 5 C v n y 5 G k h r n B 3 9 7 3 D 7 - n p C o k 4 n C s y - l B q h m r H t u n i G 8 4 w z B k i x 5 M h h g X x u q u H q 4 x 5 f 8 t z _ L & l t ; / r i n g & g t ; & l t ; / r p o l y g o n s & g t ; & l t ; r p o l y g o n s & g t ; & l t ; i d & g t ; 8 4 3 8 3 3 2 5 5 2 7 4 5 3 2 0 5 1 1 & l t ; / i d & g t ; & l t ; r i n g & g t ; n 2 u m n w p 7 k E t D 7 B z D s C i J _ F 7 G 2 D p G 5 I & l t ; / r i n g & g t ; & l t ; / r p o l y g o n s & g t ; & l t ; r p o l y g o n s & g t ; & l t ; i d & g t ; 8 4 3 8 3 3 2 5 5 2 7 4 5 3 2 0 5 1 2 & l t ; / i d & g t ; & l t ; r i n g & g t ; 8 y s i i 4 g 7 k E w C 0 C 2 C n D j D g k E F 4 E w M 7 0 B - 7 B p b u F 8 B r 8 D j B k D 9 - h B j C & l t ; / r i n g & g t ; & l t ; / r p o l y g o n s & g t ; & l t ; r p o l y g o n s & g t ; & l t ; i d & g t ; 8 4 4 4 3 2 4 6 1 6 2 3 8 7 9 2 7 0 5 & l t ; / i d & g t ; & l t ; r i n g & g t ; 8 r l v s 7 5 1 k E v F 1 l F 4 C 0 k B l D x B k C 5 Z q v B p 0 C k F 8 E & l t ; / r i n g & g t ; & l t ; / r p o l y g o n s & g t ; & l t ; r p o l y g o n s & g t ; & l t ; i d & g t ; 8 4 4 4 3 2 4 7 1 9 3 1 8 0 0 7 8 2 4 & l t ; / i d & g t ; & l t ; r i n g & g t ; o z 5 6 4 g 5 y k E 5 B v D g H h C r n B 8 I t B 7 G h K 4 t B 7 I & l t ; / r i n g & g t ; & l t ; / r p o l y g o n s & g t ; & l t ; r p o l y g o n s & g t ; & l t ; i d & g t ; 8 4 4 4 3 2 4 7 1 9 3 1 8 0 0 7 8 2 5 & l t ; / i d & g t ; & l t ; r i n g & g t ; z l u 4 k h 4 z k E g l B D v g D _ Q 2 C z T s C h D - C p _ E B h D k C r 7 D 4 F r G 6 g B h G & l t ; / r i n g & g t ; & l t ; / r p o l y g o n s & g t ; & l t ; / r l i s t & g t ; & l t ; b b o x & g t ; M U L T I P O I N T   ( ( - 7 4 . 9 4 5 6 0 0 6   8 . 9 1 7 0 9 8 3 ) ,   ( - 7 3 . 5 4 1 9 7 3 4   1 1 . 3 4 8 9 2 7 0 8 2 1 1 0 4 ) ) & l t ; / b b o x & g t ; & l t ; / r e n t r y v a l u e & g t ; & l t ; / r e n t r y & g t ; & l t ; r e n t r y & g t ; & l t ; r e n t r y k e y & g t ; & l t ; l a t & g t ; 1 1 . 4 3 5 4 1 1 4 5 & l t ; / l a t & g t ; & l t ; l o n & g t ; - 7 2 . 9 0 0 2 1 5 1 5 & l t ; / l o n & g t ; & l t ; l o d & g t ; 1 & l t ; / l o d & g t ; & l t ; t y p e & g t ; A d m i n D i v i s i o n 1 & l t ; / t y p e & g t ; & l t ; l a n g & g t ; e s - E S & l t ; / l a n g & g t ; & l t ; u r & g t ; C O & l t ; / u r & g t ; & l t ; / r e n t r y k e y & g t ; & l t ; r e n t r y v a l u e & g t ; & l t ; r l i s t & g t ; & l t ; r p o l y g o n s & g t ; & l t ; i d & g t ; 5 5 7 6 2 7 8 6 8 8 6 7 4 0 8 6 9 1 7 & l t ; / i d & g t ; & l t ; r i n g & g t ; g n p l n w _ y g E 7 x P 5 B l n B m U u h J p w F j D p 0 B p y C - k B x s L w u C y r D h m D g O - 3 B 1 n C m 3 m B & l t ; / r i n g & g t ; & l t ; / r p o l y g o n s & g t ; & l t ; r p o l y g o n s & g t ; & l t ; i d & g t ; 8 4 4 1 0 0 9 6 7 7 3 9 8 9 6 6 2 7 3 & l t ; / i d & g t ; & l t ; r i n g & g t ; l 7 0 g l z 9 y g E q E y J _ y C t 7 I s l B g i C 7 B k n G i R s z B - W q q B 3 4 G 1 B 0 4 X t x F g V 6 z B 1 g E l u G 9 n B 9 u M p w B j 2 B y G q 0 B p j B 2 5 B 7 o B i g B r u B 1 - D q U h D h t B 3 Z s X k 2 D 0 x F t 8 C w 1 D t 4 F q g D l _ C v p E t x d p 6 J 1 N 9 M y 2 D x a 1 g Q 1 m D q _ B q P i l C - o K n 0 C _ o B q m F q I C i F j M 8 C j o B t w B & l t ; / r i n g & g t ; & l t ; / r p o l y g o n s & g t ; & l t ; r p o l y g o n s & g t ; & l t ; i d & g t ; 8 4 4 1 0 0 9 6 7 7 3 9 8 9 6 6 2 7 4 & l t ; / i d & g t ; & l t ; r i n g & g t ; o 9 g z o h 1 x g E x 1 L s t D 2 1 B 6 g D 8 s B & l t ; / r i n g & g t ; & l t ; / r p o l y g o n s & g t ; & l t ; r p o l y g o n s & g t ; & l t ; i d & g t ; 8 4 4 1 0 0 9 6 7 7 3 9 8 9 6 6 2 7 5 & l t ; / i d & g t ; & l t ; r i n g & g t ; 1 3 9 6 0 - r x g E w 4 B B y D g C k D 9 D - F & l t ; / r i n g & g t ; & l t ; / r p o l y g o n s & g t ; & l t ; r p o l y g o n s & g t ; & l t ; i d & g t ; 8 4 4 1 1 9 6 1 4 7 6 9 9 0 8 9 4 0 9 & l t ; / i d & g t ; & l t ; r i n g & g t ; r r j n m x x 9 g E s E j T u V 1 L _ 4 D h 4 a 2 x H _ h H s p B 3 U g 7 O 3 q B x q B x h J p U l M 7 D & l t ; / r i n g & g t ; & l t ; / r p o l y g o n s & g t ; & l t ; r p o l y g o n s & g t ; & l t ; i d & g t ; 8 4 4 1 2 0 9 3 4 1 8 3 8 6 2 2 7 2 1 & l t ; / i d & g t ; & l t ; r i n g & g t ; k 8 5 8 y 5 l _ _ D 0 5 g 7 G 0 7 5 F z 8 q N _ v 4 d 5 x n N 6 r v x L n z x G n l t n I _ n o 0 G 9 k 9 v B p o w C w 0 s x F p 5 y F y x k 4 F v g t e 0 8 v p F n v 7 s B 3 _ y o E 9 0 y z O u 9 2 m C 4 1 0 v D v i 7 8 C 5 n u o Z x 8 8 s E q 4 p y K 2 o u 4 D u 9 5 5 D o l w x B u 1 p K v 9 r h B v 0 u L p 0 u m L s 2 6 g C _ i 8 u B 4 y x v B 7 4 w v C t o z r B 4 0 1 j B x _ 5 5 B x 1 j m D i i 1 q I i p t m C i 5 y R z v m z F 1 0 w T r v v j E m - 0 P 1 u z Q 3 2 r _ H y w j 9 H 3 6 _ 3 B z 2 8 h B r i x J - t p - I 5 3 v t D j 9 w 8 E n o s 9 H o _ _ 5 B x u 6 q C v h p H 0 l 0 h C 5 t 8 4 B x 2 - 4 E h t l k E 2 7 g 8 G k 7 s g O 7 5 8 s F _ s s u K n o l k D 6 i _ z M y 0 1 k D j q 9 s B 7 6 5 9 F y q i L v 6 9 K 2 u s i G m j r u F 8 4 q f r r w 0 B m w 1 r E z 3 r z B n _ 3 h D r 1 9 0 B u t v x G q 8 g R 9 - _ W m h r 1 D _ x 1 x D r 7 0 t E v q 8 n I n r 3 7 C r l w 1 M 7 w 1 z E t z n 3 K 8 r o 0 E 0 q q 1 D r w 6 m B z g w 1 D o 0 8 z E l h m t Y l 0 z U v j w 3 B h q w q G t p 8 L m i 9 P 8 j u R n 8 z u C - u r T h 1 7 s B r j 9 e i 2 t - C 6 x l j D 1 u 6 W x g 4 7 B 8 r - - W m v 2 g B 0 j s z J - 4 z g C 2 - y F g 4 h h C _ 0 5 6 E 4 - 8 6 B 7 3 4 r K w n 7 V - 2 5 6 B v v m g D z g h y B 9 g 9 K x 7 1 - C p j q t C h 9 g s B g 9 g I 9 3 - F n h V 3 0 4 y D p u k 2 O j q n l F x w o o G 8 4 p j B 7 i k y D r q 4 x G s w r H v v x W 7 1 0 i B k u 3 l C u z j y F v 3 t 8 D l 2 m l H 3 - 8 p D 5 y l c 5 h t O _ _ 5 6 Z w m 2 2 g L 4 n z o s i C _ w m 9 r a g 2 9 s 7 C u t _ 3 g F w 9 _ p o L 4 1 y t s E l 5 w g - F z z l 9 o x B 1 t _ l 8 B t 5 s 1 C r j z h E m t t U 8 2 _ C g 2 9 P g 0 h R t j 1 K x 9 6 q C 0 n w J 7 y _ 3 B z o 2 T x q 8 R q 7 4 w C 7 v z n B 7 1 2 t B j 4 w i F x 5 - 7 C k s m 6 B 1 6 1 4 B p 1 2 h C 0 4 - i H g o 6 q J _ m v t E z h _ o B 6 o t Z n 1 h P 4 i k K o y k K r w s t B k w 5 V o t 6 g H w 0 j 7 B v _ i 4 C r s 1 9 B o y g m D t 9 4 3 B 9 s - W 9 o 1 V _ j w M y 6 i i B _ 9 w V 6 6 t Y y s 9 I _ p t 8 B x o o 1 B 0 7 j V t 3 l k B w m i i B r n u q B m s q u D v w j X 9 w r Q r 5 w 2 D k o 5 j a i u 5 6 E _ t 2 D x 1 0 H j n o F 5 j u 4 I x x w U 0 p _ 7 E 3 s 0 R 4 p p w D z 4 o Z 1 2 r T k o o S 1 q u 0 E k 5 2 u B p n z - C o q u V t i 6 l C 5 g h v B i m 6 B l 0 5 l C s r z r Z 0 5 g u C 8 9 k H p g n t G 5 k _ 7 J l p m 9 G 1 2 o g Q t n j w g D j n p k 5 B 6 i 9 q O n l n h s B 5 k 2 3 t B 2 k 9 y F 7 u t q B g 5 m n C - y 9 h B g s o l D u z h p D g 0 _ q H h x s o E 7 o x q C 1 8 z n D 4 x 9 k 4 B 0 z 4 8 B 8 p t O y h h h B m l n N y x y x B r k g i R o i i 6 F 8 l 5 N m m 4 m E n 8 s x J k - x X - y 1 6 C 8 t u I 6 3 w U o t y l E - 3 j _ F h 0 4 0 C j 8 5 d s z - 0 F t 6 g V h m x t G _ o w s B 9 i 4 m B r 7 o 9 F 0 5 r 2 e t j x k O o p - I r p 6 G 7 y x h F 2 k 0 U y p y a l k 4 I - m h R p k - m D 5 4 z n D o v q D w 0 1 I s j w E r t u W 7 s 3 l B o v x 1 C v 7 v H 2 z 2 s B h 6 9 H 8 4 2 X r o p _ C t p p a 9 v i l G 9 i z H n x k p B 0 2 - j B v g h r L 5 t z k B x m p z D v o l l C r 2 r 3 C u 6 y j D s y 9 e 9 q 5 k B 7 4 s 0 B u q 9 j D 2 4 w K l 3 t l E 9 7 4 J - o y M 5 v 9 3 H 8 m t c 7 j i V n 4 l E 1 0 s F s 8 - G v 0 n L z - q 7 D s 1 m n D z 3 1 _ C s y 4 G 7 0 u b o 7 1 g C 3 4 j v C 2 n h t C 2 x 9 D r u t F 9 0 2 I y u 9 K i 0 _ G 9 0 l t D p g 1 J q - o h B 9 m h m B y 2 3 r B v _ p q C k u 1 M 8 t k u C k - 8 Y h k g q B o m 0 0 D i j m f y 3 m K w s o J y 6 m r D v 4 i J o 5 w 4 B - o 1 Z l 8 - D 5 h l r G x m u B m i x C 6 9 6 v B s y 0 1 B 6 v 6 g B 6 p y E o w t y B - v r B x - r T m p l m B 8 _ n N 2 0 w E o - g W p x l J u 1 3 q B v y x J w m 0 M k - 0 C 3 x 6 c g k y R 9 k s L z q h j C x z q k E 4 u v Y w 1 q G 8 n t L 4 t l G l n p e 2 r 9 I m 6 9 D 2 3 h B 9 - o D 5 6 v X n 3 2 F u 4 6 E - x r G m 4 0 2 C l 2 3 l B j - 0 k F j s s 1 D x p v T x - _ Z q p 1 0 B g 9 v q G n 2 p u F t i - h B r 4 u m C 1 y 1 G j m r s C _ _ 5 Z k w n k B _ 8 9 M 8 j h C v p - L 6 m p W j g n F n g z M 6 g s O 9 3 t U w 2 o p D m y w D w 3 w D h k 7 F j p i E 8 7 g C m 3 2 M o t t Y g i 1 q B p 9 0 S m k r P i y g B 8 1 y H 9 h g J 7 l x D 3 u q O 3 y n F _ t s P k 8 9 b s h z D r p g E l 2 o I r s 0 e n 6 9 S _ u 7 E q 1 q L i 8 o s C 8 v 7 l B 9 7 0 s G k s l H h 5 9 g C 5 - d w - 2 5 B 1 l y P j l h K 1 3 p I n t l h B p h l b r k w K q o g n B w z 6 w D 7 z p u G y v u y D 8 l h e h r o u C 8 7 8 j C i r w F q t s 0 D 9 v j y B y r v t B h 0 w n B 9 7 3 q F 4 z i o S 2 j n 5 D 7 0 w 6 D l 5 4 d 0 v i I p j 2 g F 0 5 x Z 2 n r c 1 k m E u - y P q j 6 i B z 7 i 6 E q 3 _ k F z o - l F - 9 _ t E - n y h B i 7 x U t 6 2 p F q 3 - 5 E _ g _ H 1 t 2 9 B z o i Q _ 6 n j B 4 3 h 6 B 3 z 4 q D 3 u z j E p v r s C p r 2 j B 3 q m 6 D 0 i 1 M 2 m 6 9 l B 5 t _ m S r t y U 4 v y u M u u 4 n E o n u m D 4 0 - q I 8 2 y l E n 5 1 2 B 5 1 l F s _ u Y 4 y z N m 8 m R 0 6 l y B g g x v B 3 7 9 k B z k k p G m 5 p N o l _ E l o p g B - h _ N n h m b 1 x z 3 D h 6 o E 0 y h G m 7 x Z w 1 n 8 B v t 3 4 B j t y U z k i Y q w 1 H 3 s g D 0 g - R y 3 0 C 2 q r m F _ 6 z V 8 x n n B p 3 s U j 4 r l B 2 0 6 q F 0 4 3 I 6 s 3 Q r v 2 y G _ z q C 1 y j y B 4 z n j C k r 9 d q s 6 l B 3 x w i B w r 2 n D u 3 n y B x y 4 T w - o i B l k 4 o E h 8 x R i v g M o s _ i C 5 8 q m B 8 g 9 - B u k q N 1 3 h R r v 8 g B k 5 3 E v o z T w 1 2 N u h 4 J s t t I v i j E v v 6 L y n u N g v v c 4 i y S g 1 z 8 C x p p z Q 3 i w K o k 2 y C p w 9 n E 8 i m 0 B 1 q 6 Q 8 i w G 8 n y I h n v H j 2 g H m r 6 G t 5 w e k y o _ B g r y L _ 6 w 9 B h t o 2 B o - _ 5 B u h u k B 4 1 l D r 8 y z B y o q j B x u p z E m 8 8 1 C n 7 - o C 9 5 k L i r j k D 9 m 6 W q l g 2 B 0 o 3 I y h 3 S 8 3 t Y z i 6 y B m r o a y 8 0 g 6 B _ z 8 q H 8 j g x r B - 8 x 9 B 9 5 4 d 9 4 u F 2 0 z s Q y u 6 j U o l p S 3 0 z W n q - 1 D u z i G n 8 2 q C y g 2 W s o o w F l j 6 I t 5 s k C j r 7 m B x 5 6 c g p 3 m F t 7 6 u B y 9 2 x L q - q e w 1 l y D r 2 i e o m x k C 6 l 8 w C q s 1 w H o m 3 1 C r 6 y k B 5 k 6 x K t w q w o B 3 _ r 2 D 7 v 5 s N 3 k _ k Y w 9 _ g j B 7 6 v r Q r g o h N k s 2 k Q 0 m 4 g g B j 5 n U t - 1 S 1 q v s R z i 8 j C k p 8 m C r h s y B 3 2 r i B u v x t I o o q G s - z I r r 1 N g w 1 i F q q j M g k 3 h g B o - p p j B l m r 9 M t 1 w m B _ m h Y u l 5 9 F k 4 w k E _ j 9 j q B u q k h D i h u j N z 7 0 5 H 7 v h h C r i 4 6 I t 5 2 3 D o _ 9 p E y v 3 x N 2 3 4 j E r x w 8 G j l h w K h z n 1 K 1 x r Z n q 5 X o v 1 n F m r k 1 D l m 3 v C l k r g C 8 o 3 j C 5 y h i s B w k o i H 8 p h x H h s t w c k 4 0 g i B 9 x u 4 E 2 j t h s B o n r 2 C 8 u i - q C 7 u q i c l j o j L - v 3 q Q q p q z V t 2 5 2 J l j 0 s C h 9 0 4 a o 4 _ 7 _ B w i 4 n M u z t r E 6 l 5 _ K z 0 q 0 y B x 3 o 9 i B n 2 k t u F 6 y q w K 5 p 6 w H n 7 p u K t m 6 7 C j _ 3 r B q _ 9 q F i g 9 n w B y 7 t r C 4 p 3 p F i 7 1 m E t - h o J 3 m s 3 B y - _ h n B y z 2 d 0 m k 2 F 7 - t c t p q x H w u o 3 Q _ - s k o B n g j z E z 5 _ 6 h B 5 x u - P s j 9 0 K w 2 i j p B o h q 0 B t i q v B z _ 5 4 C z - 1 2 H 6 h 0 5 C z o 3 r B q 1 2 t j B v k n c p 7 s g B g p 1 w H h y z J j s w N x k j K x h g - B q l m n B 6 z 4 z B l x 1 H m _ k K m i n N 7 6 i b u 0 t 1 B 1 j o V q 4 l 0 D y 0 6 T t h 9 2 B h 1 2 W l h q 1 B - z 9 p B h t s p C x 5 p r B i _ _ Y n 3 - f g n s G v l m M 4 u n a - o n O 0 l 4 v C u z n K r v n H 1 y 7 7 D w m _ e w 0 n M 9 x o N l p z n D 0 5 h e g g 6 u B u 0 o 6 B 4 h w U - l g X 0 _ 6 E s u 2 V l k u e v r n y D 0 w 2 d u g p - E g 0 x p B m u i U j o 3 E y n t M 4 m g e p 2 1 T 3 i j G 9 m p K 7 w g Q 8 v o S t v 2 W 2 q _ j B 8 3 w p C z 4 x k B o 2 8 M 4 o i N 8 8 t m G 5 q 8 k C k j 2 L g s s j B 2 - r E - 6 q H w j u 8 F y s 8 1 B u n w t D r i r u I j y z g D k z j s D 4 1 5 _ E 8 5 _ D 3 y v j D o _ y n F 8 5 4 T w g m y E u w j l D 9 x u l C 4 7 l l F w 2 o 8 H r - u 4 C l v 5 2 P o q 9 u N n 6 m X - s h i D 2 n 2 j M r o 5 l D 8 m z 0 I 9 4 k u D 4 5 2 q D 8 t p 5 F 3 p n M y l g 5 B m 8 m l B m 3 _ 3 C 0 y 6 t E 8 8 6 G 3 m j s B u 2 j - B h p 6 r B v q o T m v v n 7 B 0 p z w B 3 - m x F h i k k B 6 i s m B n 7 l _ B p 7 1 v B 7 h m b 1 6 n 7 G 4 z k k D 8 x p J q i 1 u L z j w p C 2 _ y h D y j z H n k 1 n C x 5 7 D l n u o B i r - X 6 0 - k C y v l t E i 5 n J 0 u j P _ 9 s _ B z j x O u _ t O l g h M j s 2 O _ 6 p 7 C 3 6 2 q B 9 k u p B y v x K q j n 9 B u 3 v 9 C z 8 2 1 B m - q j B l p - R r r 5 m H k t 5 N k m g N t 6 0 F x r k 8 C w h m o B 7 0 m 9 F 8 g 8 4 F _ 6 y j C g 8 t 5 C 3 y 6 6 B 1 - r e z y l O s o 0 4 C p l 8 4 B r l g 4 B _ u l 7 F y 9 5 3 E 9 h x m P k j m 6 D p 9 3 1 G 6 3 w 6 V v u 3 4 B 8 n 7 1 E n - i T q n o 2 B g q j u H t n g X 0 7 w N 8 6 _ O 4 w 7 h B o 6 u k D 1 5 k n D j n n g B q 0 9 P 1 i s k B _ 3 h E i o 7 u J 1 g p 0 E i o t i C i p 2 8 B p 1 r t D k 3 m n B k l _ j B r t u O u q r h B m 9 1 m D - 7 h 4 F v 7 u q C l z 4 w C 7 2 x 1 G t g 5 q C l o r S k q q w F x 3 t u F n 2 m u B m t l t D 0 _ g 3 B m 7 s r B t y o j B q s r i D u p u 3 B n - o h B h 8 y o C 4 y 8 t B 0 z 9 g B v h i F y _ x I 5 j m H w 1 w C 3 p 2 l B s r j C s 1 k 3 C 0 v 2 H t 4 - P - w g F l q v G 3 x m r C o - 0 n e m g q d & l t ; / r i n g & g t ; & l t ; / r p o l y g o n s & g t ; & l t ; / r l i s t & g t ; & l t ; b b o x & g t ; M U L T I P O I N T   ( ( - 7 3 . 6 6 4 6 4 6   1 0 . 3 9 6 6 9 6 7 ) ,   ( - 7 1 . 1 1 3 2 4 9 8 5 9 6 0 4 7   1 2 . 4 5 7 3 3 9 1 ) ) & l t ; / b b o x & g t ; & l t ; / r e n t r y v a l u e & g t ; & l t ; / r e n t r y & g t ; & l t ; r e n t r y & g t ; & l t ; r e n t r y k e y & g t ; & l t ; l a t & g t ; 7 . 0 0 0 0 0 9 0 6 & l t ; / l a t & g t ; & l t ; l o n & g t ; - 7 5 . 5 0 0 0 0 7 6 3 & l t ; / l o n & g t ; & l t ; l o d & g t ; 1 & l t ; / l o d & g t ; & l t ; t y p e & g t ; A d m i n D i v i s i o n 1 & l t ; / t y p e & g t ; & l t ; l a n g & g t ; e s - E S & l t ; / l a n g & g t ; & l t ; u r & g t ; C O & l t ; / u r & g t ; & l t ; / r e n t r y k e y & g t ; & l t ; r e n t r y v a l u e & g t ; & l t ; r l i s t & g t ; & l t ; r p o l y g o n s & g t ; & l t ; i d & g t ; 5 5 8 0 5 3 9 0 5 5 4 1 1 5 6 0 4 5 3 & l t ; / i d & g t ; & l t ; r i n g & g t ; u y s i j x g 4 j E j - y 5 B j p x x C u x p r D x t o S 6 u j F q 1 q k B t j 7 g B v 8 x L r 5 p k C g r 8 z B 5 r 0 V y n g _ E x 2 _ O 5 _ z G 4 z 1 J k 4 n h C 7 8 h x C _ p x m G u 7 _ g B & l t ; / r i n g & g t ; & l t ; / r p o l y g o n s & g t ; & l t ; r p o l y g o n s & g t ; & l t ; i d & g t ; 8 4 3 6 3 4 2 3 8 7 6 7 6 0 2 0 7 3 7 & l t ; / i d & g t ; & l t ; r i n g & g t ; t 5 m u 1 o p u 2 D u o 7 w U h y z Q 1 m 2 E 6 3 1 3 C k - j p F t o q k B n 2 r t M 5 3 o 3 B i l v w Q h k w k C l z o R 0 l _ y J j h x 6 B o 7 q t D t 7 5 I 0 _ z a n 8 h 2 K w 1 y 9 C o 7 q a g 4 k r F n 5 5 5 B p 4 _ g E w 4 q 1 C w r y i B m u 3 i B k m - R j 8 q Q p 7 i J n 8 7 t C i k k m B 7 w z 5 B o y z L 3 0 y X o 7 w E 7 k j M y _ 9 s B m 7 x S - h - D g - 0 I 8 y r K 8 o j b j 4 h s B n u w 2 B l x l J - z m M _ j u o B 0 1 i H 5 g z v B 8 n 8 w H u y t D 9 p m h C 6 q u U 5 k 2 v B n r g x J _ 5 l 5 C 4 k 9 8 B n 7 8 - C k 7 z y D 9 j n 9 B x j s 4 C 5 x 3 h D 5 8 z 3 G y g j 1 B 6 8 p 6 C j o 0 r C t 2 6 s D m - m 7 D 4 0 l q C g z - k D 3 q q q C j v 2 t B o 3 4 5 D o 6 3 l V h m g r B _ 8 1 q B z 9 z m B q 8 l w B 3 - t z D h u 9 k D r 4 j x E m x g Q 1 m h j C u 4 0 M 2 - 5 K _ x j t B u w 0 h C i p s z D s n 6 o C q x 6 v E 0 t i 3 C h - q 5 D u 3 2 6 B v 7 5 8 D j w m 1 E g t y 3 F 4 5 2 3 D u 6 t Q 2 _ - Z 6 6 t 6 B 2 q q R r o 6 r E 1 8 o 6 J r g n r B v 7 l _ B s z w w C t m 3 1 C 4 q x r B t 2 8 Z o 9 u t B z l 9 L 8 r _ x N w i r O i s r m D h r n g C p 4 w _ E 8 x 2 U 5 g 5 t J 1 x u 5 H g 1 8 v C j y 3 k C r 0 4 - x B n 5 s t F 5 i 8 3 E v z u k P z - h r E h 1 v l B x 9 m w F s _ _ x L p n s 7 L q _ y 1 D g n t p C l m _ _ B t 1 v q G 8 h 5 p I 6 x 3 N x g 7 c 2 _ z t F 0 l i M w 4 _ 0 T 8 y h i I r i 9 o E 4 8 6 x H 0 - s g B k 3 4 t B m y y k E 0 7 h o a o r 8 x B q - 8 2 X x 4 2 8 n B k m p 4 G t h _ s K x u - g E 0 t i s H 4 q j 7 3 C x v - 5 F 8 7 n 4 C o y n 8 v B x p p l U p j z p M x v z u M n w q m E 5 v 4 - O 8 g n l c 0 1 3 5 F h o r 6 L u 0 z i L v 6 k 9 I _ i _ m D t 8 3 u B z y i R - _ o g G 6 l 9 r 8 B s o 9 o B u 3 6 w B t _ m 1 E w g 4 8 C 8 p 5 h M l 6 w u F u m g h F v o _ 5 M h y 1 t L l k 6 q B p q 8 j G r 2 n t s C _ i 9 y I i y k l F n g x i t B 1 z n t a i p 4 s I 0 k t k H 6 4 t m 9 B 8 _ q - D 3 t s o I v y p w N 4 m 2 - D _ 4 l o m B j i 2 z Q j l v w M s y r p f x i _ T u 6 8 k Y n t n i m B l m l t X m v n j s B m 0 p i i B g x - 0 W v 1 8 h j C s _ o k Q 5 y n 2 G 1 h i n L z s x x F n 3 9 q F s - x - B - n o p E 7 m 1 _ B i 0 1 5 B g 6 3 x H m 2 6 - E t y t s B _ i l 0 F n w l 1 h B 7 8 9 j M k 6 v m Y o v t n W n x 3 9 B q 6 z 6 G _ i _ w L v u 8 _ K g 6 z r c u 2 q w D 3 t 3 8 B 5 m g 7 D 9 8 x o w 2 E r j z r v C 5 3 i y q C 4 u 6 T z - s y B 0 h o h B 9 4 n 6 H 0 3 g l C k j 3 9 B w n 4 h C 4 1 g 0 F u z 7 D 0 j p m B 6 j 9 P 9 l p W j t 6 P 4 1 t 9 E 5 p u t C u r r Q i g 8 i B r 3 9 H p q w p D _ r 2 y B 3 w t n B 8 2 y M 2 5 t c n 8 z 4 B 2 s r D l 1 r o B r m 3 8 G 2 n z p C _ v r _ G q 5 - y C v h 7 j B 4 k 7 K 0 7 8 i B r o w N z _ h y D r x h f z s j M j 4 2 Z - 1 j M x r 4 V 9 i i 0 B 5 m _ S k 4 t 2 C s i z x C 4 w - n C _ v 5 h F r m q O s 0 2 R y j t u B 9 p h O u s 5 Y 9 y w R x x y I h _ w h B 6 q 0 L q n 4 X 3 i w G 8 x q l B o p _ i B 2 m 6 L l 4 m s D 8 h z 1 D n y 1 7 C v m 1 N 7 6 m Q q n t 1 E y 2 u x B v 5 7 G j 0 v D g j w F q j l Z 9 8 6 i B 6 j w F o n g I 3 - h E z z 9 F _ y 4 k B l j l G 9 o m H j y t D - v k C 2 4 0 H 1 i 0 H i n y b v 0 h L - v 7 M z u q F 3 0 _ E g - y K x p 6 H 0 6 y K x p - L s j x E p q 8 D _ 4 y G i q 5 C 1 6 1 D 0 g _ C u 1 g E r 7 8 G l t h F _ 1 7 z I 0 q 9 H 6 l z D 2 u 5 3 B p 3 r b v w k D l v 1 D y x 5 E 9 k 6 b 5 q h O h m j i B p h x J 9 7 i E g 4 8 W i v m 7 C g m n H j s k K t 5 i D 8 o 3 T p 1 l O l 9 y Z 4 j - Z y - v S q h p D m 1 9 2 B w 6 h g E _ j q J 2 v k U 3 t - c 4 5 u 6 D y s i 3 C 6 q 9 k C u _ x U h 1 i U v v z 7 C o 2 1 6 E _ k i j D q k v S u r 2 g B 4 _ y 8 D q 8 h q E s n 7 9 B g q o N z 8 p a l 3 l t B t 8 7 l F n i _ X h x k a r k r y D 9 r 2 l C 6 t v z D t 4 w N v s 6 n B n p y J r p 8 9 S - j z 0 D 7 3 g h C _ q 1 4 E m - j 5 B 3 k q 0 F p 2 l i B r 3 i s C 4 8 y 4 D - z z n G 0 2 i i D 3 _ i k K k o 8 O i 3 z 2 B 1 u 8 5 I n - 8 3 S i _ - j I v v l j C z s 8 N 8 y y t D r q 8 p E r o k s C p h - 8 K n y - 8 C 2 n p 6 E s s k Q 7 l v l B - k x n B i s y 4 I _ q 1 x C y k n 2 H 6 z 6 H q h n x B g o 0 j K 9 l m b t q n q D k 5 k y B h v - u F 4 s m i B 4 k m R k 8 l 9 D v u l _ K g q k k C j 7 9 u C o u 7 z F 6 y m q G w m o t K i l 6 e w 1 _ g D j 9 3 m D 5 3 4 7 B p n 8 y C _ o 4 _ b 8 t j r B 5 8 6 6 G j 3 7 0 f v 3 3 - S s k s S t x v l C j o 3 8 6 B 1 k _ m L 9 6 7 s E m i p t B q i t O i t w y C z o g n B y 0 u W _ x x m E 0 8 5 m S k y 5 7 D r p 7 0 D y i 2 J v 1 7 Q 4 - x 3 F 3 1 0 8 J h l _ W 5 g r j E h j 8 F w p r w B z l s w G h w l 4 D l 9 j i C m g p i C i 3 y S s i 1 q B x 5 n 0 B u h 6 t H 3 5 k g C o 2 l L r 8 _ u B 5 2 q h B g v 7 n E l 0 o g I q x v a 7 8 j 3 D 0 v t Q j z 3 - F g 2 7 7 G 5 7 j _ K 8 v t p B 7 7 l 0 C 1 0 s s B 1 x 3 u D v 8 2 k Z h t o 0 C 3 l 7 2 u B 1 t 9 r I 3 i r 3 B r 2 t g L j i l M z j r 1 B 7 k 9 q B z z 1 s D i 2 5 q E g u p s B t 9 w u B i z u u C o w z 8 F 0 i o Q 8 t s Q - q s e l y 7 8 E - y k r C v w 0 s B 9 y n 0 B l h g - F 8 v g 6 q B 7 p 4 c m 9 t h N q z 3 o V k v 6 v B 1 1 7 j B 5 s r v I 7 k w o B 1 5 s r D 4 9 s m I r q 4 p L q n p 7 B z 5 8 s C 9 w 7 m H v o r - G h u p g G _ i w 3 C g 9 s n E i o o 5 U l y l t K u _ p 6 Z 9 l _ v N g 5 o s C x p l t E 5 0 t 0 O v j t 3 f 3 y l t F l t h l G - s r - B j 8 u j R 2 h 3 r F j 2 9 u K 0 n 5 - S 6 s u h D i u z h M w h - i C _ r 5 0 E o s s y F - p w i D u r p 7 B i u q q C s 3 l 1 B j n v I 4 1 j k L w n o Z 7 i s x D n 3 1 Q s 1 l m 8 B j _ j p F j g 1 o K g w 8 3 W - h 1 u a u 5 9 w C 2 3 l s F 4 j o 2 D j i x n W 3 0 u R u l - - F 6 5 y L i y m i L h 1 o n B 4 x - 5 F m n 5 j X i 1 o v C _ j 0 z E 6 l 5 h L r 3 q r B l m 7 4 E y 4 0 T t 0 9 1 M x k h g C 9 v s N 2 - - 6 D 9 3 l M 9 9 u n C h p 2 o B v 9 k N o p h l B 6 _ t m B 2 o q D w q 7 r B - y 0 X 2 i 7 1 D r x t W 7 - n w C y u n - C - 1 9 v C v w - g F 5 8 j Y - 1 t V h - 4 5 C v m - Z 7 y 6 o D u s o 4 E 9 4 0 v D q 6 v p C 7 p w G q r n s G 3 i v 5 B m x y p K _ _ v j 5 B 0 3 q c y 9 g j G 6 0 w 8 E t x g p G _ r 1 q D q w q 5 s B y t 9 h B y 8 h j E 0 h k X m g 5 g G s g w 6 C 5 v y y F y j u r B p 0 o q F p - w u E s 8 p g B x 6 w v M 9 5 6 9 I 2 z 3 u W - k r 4 G 8 k 3 s M g 9 2 d 7 i 0 v G w l r y C k 6 j P 5 z 9 0 E 0 8 q J u s 4 7 B h k o q J l x 3 3 D t q t R m h v g D y v z 5 D g s - p j G l w 4 s R - y o 1 k i C v y 9 l F m y g 1 q G u 1 8 z D 9 t z m J - _ 8 5 k B g 3 _ z K h l 3 6 C 5 y i 6 t B 9 k 5 i I 5 5 r r B u 1 j l C t y 5 v a u v n y D 6 5 z q G 8 k h w l B o _ x q E _ v i 1 W t 1 7 6 p B m v i z n C o w - r G 4 w m n C n v - 0 B 3 q u 0 F i k v q C 2 g g p E 1 u l k L y i v 9 I j 9 r 5 E t x 2 9 I t 1 5 1 C 8 z w o G t 0 1 g C n h 9 k i B 6 n o n U k x r 6 p B l 2 p g P z n x 1 H z p 1 5 R 9 n l d v z 1 h E w k w j q B 4 n j - J l 0 r v J n i l 0 D u 2 s l 4 B w z s 9 K x 6 4 x C 0 g s l J 9 u q z E 2 h 3 y C u 9 u 5 C 8 t i i C x - 5 y F 7 m 8 v B n 5 - 1 4 B 4 _ 1 2 B t v h y C l y w k C q _ p i F 8 r r 9 B 4 w q 2 L 8 4 k 7 V l 8 w h a s k 4 x K u 8 7 r X 1 z k 2 O 3 y i W x 3 j P _ w i m E m g 5 l r B p u t p P 7 g - - c t 3 7 2 H 1 t m s a 9 l n y B y g r - B 1 1 g t L 8 t p K r 3 m K x q i t E q v t x B x j z j H h q j 7 C 4 m 7 9 E w 0 2 7 I _ z 3 z B - 0 n l B p g 4 i R 7 _ 9 n B 0 n s 7 D 2 p 9 m C j _ - 5 B h 0 - 0 E w 0 r i E l w 6 I y p 9 M u u j t g B 8 3 x g G w s v m V 7 g 5 1 o C o i z 3 D - 1 t 1 C u t t H o i w i U g 0 0 x C r p - o B y j o 5 B v h 0 _ C 2 u 6 t i I u v u J 9 u m i F t w k g I t 1 p 6 V y w 7 3 8 B n 8 w i H j q x x S 8 u j 2 B v j _ m D j x q n B n l w k u B k q k y _ B t y v u P t i z T - 4 g g M i g r W k 4 p i B r m t x I 4 1 3 6 G _ r o f m t 1 j F l h q 3 E 6 g 9 h J t 8 u 8 Y j 7 z 8 j G j o 3 u 3 B o 8 o r j D 9 q z M s g 6 t J p x 9 u M p w k m y C p q 9 q B p t y c i n t z D j 2 - 0 C 6 m o S s j 5 K y _ h M 8 i t h B y g i O v 2 3 y D g z r _ B 7 2 3 Z 4 k - q B w y u t B g q u o P h 8 u 7 1 B 4 6 h 2 T 4 2 r q J y r - l K 9 k r 7 S r k 3 j L t i q 9 J k h v p E 6 3 y 1 B 6 u k 3 K - g l x E z g 5 7 Z r x 0 Q 2 g _ o B 5 k g z B j g 3 0 F y v 2 k X g q 6 2 f h w o v E 8 5 t - D r 7 7 2 B - - j Q 5 - z y L i 1 m T u - 8 u G u - 4 R - z k t T z 5 h 1 E w _ 8 j K 6 k 2 _ C 3 g k i I - u 6 m D _ z y 8 G o 2 t y B y 6 r 4 F n i _ T h j z F w r _ l B l 6 3 a y j w 2 F r q s 3 B 5 y p V 0 0 p y C u t 3 i C 3 u s P 4 u 1 j B x 5 8 I x j 2 N 4 x m F k o 3 E o 7 0 q G 6 s 5 d l j p J 1 5 h a v r - Z z 0 6 T 6 S o w 6 B o 9 v B 1 t s D 9 w q G 1 7 n 9 C j 6 o W r m j O p 1 n o E 8 8 i y C 9 o r u D 1 k 4 1 B 2 w _ - B v j v m J h n y 0 G j n v v B 4 - h i G r l h 9 C k g - 8 O j 8 _ Z u v i 5 B w 2 - i B 7 - 1 2 D y - w I u h w O 6 j l k D _ j i t C w u 5 j E 8 q 6 _ l B i z q 9 H y _ _ y p B 0 i w t B 9 j s m B j z n 6 F z h 5 2 d 6 n o t D q 9 u l L w h 5 h E 5 k 3 k M j h g g K - h p n F k o m 5 B k h - G 6 l o L u 4 h H 8 z v S 3 k j E g g p Q r 2 _ n B u - - k B x 4 l H h q w k C t i - K 2 _ s U 3 p t 4 C 1 z k k E _ 6 7 9 E 6 - t k C 6 4 4 i I p 6 3 m B 1 _ _ I w 6 p 4 B x 6 - P 9 t z W s w q 9 B v x _ T j 3 m x B 4 2 t X - r - O j k t t B p 7 x 8 C s 4 p _ B n 0 2 G j i n w B i l t N u n 7 B 6 k _ m F w x x O 1 9 u b o v r I n 7 _ N 7 h m Q j x 2 E 1 2 5 G g y y R l w 4 5 B m n p v B m 7 1 s B u k - I 1 u 2 b - - 2 K v s n g B z 6 - a 1 9 8 Z 1 i 2 z I j i j o D r - v J r o k P _ y 7 L y 6 y M t g 0 I z h 8 W x w y E u g l U s l 2 H 1 i l D r 2 s I 4 h z G n z w g B 2 0 n E j 8 r H z s o j I _ _ 1 2 C 7 7 w M y 4 h f 2 g s J m z x M l j q Q s 5 5 Q g p z Q 7 - g U g 7 q f 5 5 l J o n 5 P g 3 w j B k m y O q 2 k n G j z 6 z B y 7 r f 0 9 5 k B q 5 B 4 5 t G 6 t t V 4 z w D 9 r 8 M r y 8 E s p i e o 7 4 C m v n W y 8 j Q q y _ p B 4 n - I 4 l u B _ z h P v t o d p o v E - x 3 E r i s F 5 w q H s o o n B 9 4 j C 5 3 3 D j o m D v x 2 h C s 5 g L 9 6 r R 2 - q F v _ t E z x 3 I 2 g 6 C 4 j o P w 2 4 S l i 5 r B 4 5 s t B z k 6 P w n - N i _ _ M 7 m v j C 1 4 m c k - 0 X l 6 h O k y q H u s 9 I t h 5 U 1 t w s D s o s q C z x t t C p w 8 W p u r B l 8 t g C 2 m v 0 H g 9 7 6 O 6 g h y B _ k y o B p n 8 3 B s _ k 2 G t _ 0 I g v - 4 C k h 5 9 C y z u p V z v 3 l B 1 o s r B p r 7 C 4 q p U l j q O 8 j v J u z u C t 8 x H j o 0 K 9 v v k B q _ x J j 6 l F 8 4 p K k 8 q E 4 4 z 6 B z 1 8 i D z q k h C x y 0 m B t 3 i W m 0 9 5 B g n p g F 9 g 4 u B o r h I - j 4 B w 5 o a s i w G t 9 w U 1 l 5 G m 3 q b l y r N t 0 r L g l u c i y t 5 B 4 2 l T k j r E r z 4 E r x p O j r 3 O q l i h B y s x D v 3 5 D k - j L p 2 0 g B 0 i u L l x 9 D 7 6 q m D 7 w 5 - B 0 5 9 k B 4 2 h _ C t 2 s G 3 w z i B m 6 i G l v q O k r 0 n B 5 q i t R h o r e o v g k E 8 x o z C r v 1 D p m i I - t p m C x 8 6 b x s _ b t k 5 F q g h T 3 s 9 a z 1 8 j K 6 g x N i s 2 H m 4 u I 2 r g M 1 z w T h 9 u k B u 9 j 6 B - 0 6 w C r 7 u 7 D 5 2 s E i g q h I - 1 7 t 7 B w 9 n - H g l o q E 6 9 i q P j m 4 3 Q j u t z E z x p i C _ o t s C x 9 p j C _ 3 q 1 L z 1 u 4 S - x i 0 K p o 2 q B j m k 9 B o 9 4 6 B q 8 s q B g v 4 m D 1 x 7 h E 9 q g 6 L 8 9 6 l C x j j h N 2 m 6 g D 7 _ i 9 E g 2 4 T k l k g D k u l q B v 3 w k 7 C u z g t W g i g r I n s z k B 3 l q - D t 6 v X w k k 9 Q n l 8 Y g 8 o t B l 1 x 4 J 3 7 j o B g 8 5 p B l j 1 r P k i w k D y 2 w j D 2 5 7 _ v F q v 5 3 - B y v u p 5 E p s 8 v 6 B 1 g 3 m u B j 2 - r D 8 g 7 8 F q h 1 k w H 5 8 q w B p q z 1 M u g u s 3 o B w - k k p E g r t K 1 - k 9 z E h 1 5 G p p 0 Q v y o 6 D y s p G 5 q r Z 1 9 5 V z w v 4 B t 0 7 O z - 2 g B x s 4 j B 9 l 5 O _ _ 9 d o 7 h S 1 - 7 s B i y n 3 M g 5 v k D x 3 q l E 0 5 9 o B 7 v 3 v I 2 i y U i l 8 y B p q v Q 3 7 p M u p t B 0 p 9 l O s - h _ D v i m K j 5 9 t C h 7 t u B o t r q B 4 u - q B 2 - 7 y B 9 p w G q k - i B 2 7 k I g w t M 4 7 k I 4 o 3 4 C 1 _ 4 O q 0 r v B w 0 0 V n j j l E k t 7 k B 3 q x i F h 5 s s H 3 k _ z B m r 3 Z 6 5 1 q D 9 7 1 1 C k j h l K 6 l i i D 5 - i j C l - 8 z B - 7 u 5 B w j u t F k 8 3 q P 1 0 x 3 B q 5 i W 6 k j T 7 9 - t B z g 9 n B l j 0 v C 1 u 0 w B - 5 w 7 C l 8 j l C k 7 h s B 8 q y m P x 3 j z E 7 w y G 6 l u i E h j o l C z o 0 - B y 1 k q C m z 4 e k o w I w g l i G 3 p 8 - F j y y 1 B 4 p 2 s H o n t v B p - r l B k w h n B p y - z C 5 n p v G r j x m C x r 4 G n m _ v C v n 1 6 L i g 4 - o L 7 7 i q B n z 5 7 N h x 2 N w 9 8 m B l n u 2 C n 1 7 i C g q 4 y C 2 o t N p t 7 u C x t - v D 2 q 1 T s 4 2 J i 8 r s E q 9 - h B n 8 - H u 9 7 j D s - 1 X v - o S 1 n 4 z F z 4 i g C o 1 q s L t 1 8 r B j - g I 4 m w 2 B v 7 m L r 2 k T n v 4 g B y t r 5 B l h 4 k B 5 1 l N 8 1 6 t D v l 5 l B o 1 9 5 D 0 3 j k E g u 1 M 2 6 3 1 D 5 5 6 s C t y q n B 0 t _ G x 3 3 v F l x z d w y r a _ s _ m F 9 k 5 W 5 v r p B _ p o K - 3 p N x l 2 n B t t 2 O 2 4 s 1 F l j j q D t 8 x 8 D r 7 m _ C w h 4 D z 4 4 E x t i E t y k 4 F m o 0 K g w s J l t r - D n 0 q _ Y 4 w 4 8 G 4 3 p 8 C w q 5 r E p _ 9 m D 9 1 w s B u w 6 g E 3 7 - J y l _ 8 E g 4 x w I l t 2 o K y 9 3 _ D 4 r g n D 8 s v W o q r 3 B g 1 7 h B o 0 s S o m w 8 C - 0 p w D k 9 o 3 K 9 4 m 5 E y 0 j T t s 6 U n s 1 R r 0 x t B p t 7 a q - 3 v B z h p 0 B y x 5 W z 4 o v I r k g z B j i o e p u - - B l _ u P y u s i G 0 5 h i H h - 6 q B 8 3 i N s t 5 z B y i w t P 9 5 j h B p 4 1 t C p t _ 4 B y z _ g B h 6 p i L 4 s g t B 2 - q 0 F o z m P x v g r C 8 l u i C v n m m E i x o Z - 3 1 u B x z 9 w F 4 p n v B i m v t B y 8 - q E r k 3 2 C h _ - W v x _ 4 I u 7 y d i r p p L x j i x T 0 1 o h I p 2 m t H 3 q u S 8 0 6 Q 1 3 0 r E y m w h M 4 7 s M n h n Q k 5 k 1 J 1 9 g y B q 9 p g H w 8 v z F 6 x m i L p w 9 a g n 9 - C u j g R 2 v q 8 B o y s R h z k w G w z 5 x D - o 9 h D t - u W 7 p i j B 3 r 9 s B t r o X x p o 4 E k t 1 F - 9 n o C 2 2 - i C - 6 r l B k t 7 a u 0 p 8 G t q 0 x C _ - 3 v D w j 4 9 L s h j t D u w 1 i C t z 1 v C v x i t D - n r s B 6 7 s X l k z - D m u s g C r 0 - e i - j 2 F g n i 0 F _ m y z E 5 m 0 2 B u o 7 a q q p t B n 7 3 b j 9 s z E 0 0 p l F w 5 o 0 C 7 g w o C x z n w F 2 4 - z B k q r e s h 0 h K 8 u j u B w 0 q 4 C 5 2 t w P i u x s B g 0 _ E w l r m E g - u i G o 6 z x H 7 z k P 4 5 z 4 C 6 - m l G q 9 - 6 B 0 h p v G m 8 0 7 E 5 z 6 i B j u l K p g 5 E r z k x D x i z R 1 i h s B g _ k j B 9 m 0 O g 6 5 l B 6 9 l K 8 8 j L 0 x p o C 5 4 3 t E 9 g 8 1 B r r r J r 2 g o B n i z q D r u 9 t R z n 0 J w q r j B 1 9 6 C q 1 1 f m h r H m v m 6 B t s 8 G 5 - p J 0 1 6 O k w n 6 B m 4 z n D s l 4 s D i u 6 h O - k 0 1 B g o u 2 F 0 1 j 3 B m 1 s p S 7 5 z R t h o 0 B k 3 z 9 C 6 7 w q O 6 o s 8 C 1 9 4 8 B h k 2 2 C 1 4 _ W r i q t C 7 l h r B x - m v B y j - z I i s v p F s _ n y C y 1 t j H 6 9 v w G x 0 8 k B 9 y i W y 3 k w F - 8 n x C l 4 k S 0 p 1 8 B h g 0 Z l 9 4 L t u p j D 1 m p u J _ q 2 x C w w u c 7 6 t j E m 1 z p F m y q 4 C h j u a n 1 o w V 3 9 h n G i l 8 L 3 5 q o E v t s t C s l _ t B o 4 _ h E r 4 j p K 9 1 i 9 L 7 6 s u L r w 1 q C z 0 g 4 B 6 7 8 i D u i s 4 B t _ p f 8 z h W t k t v C 0 z 5 l B _ q w 6 B z 3 n 4 B k 6 z N k s x 5 B 9 s q 0 B 9 9 _ W 4 8 2 M 4 5 p b s z v t H _ p u c 9 t 8 H 9 k o 7 B k w q h B 7 z 6 K v n s Y v 9 n L 3 3 1 R j _ s s G g 4 z - E z 2 y f m u 8 o D 1 8 1 - C 3 i - z L k 6 5 k D k j _ v E - p m s Q 8 1 6 x j B 0 0 o 7 Z p 2 - z M l 1 n j V z q h 9 E 7 v v w K g y r w K 6 x x 9 J 4 q q Q w 7 1 t E 1 k 0 k K y - 2 4 J i v k L 9 i y 5 J n j 4 h a 5 w p Q s u o r G u l _ p G o 1 8 8 B r _ o v H g j 7 4 B 7 y y 3 E u t h t B 5 4 n h B 1 j v t C 4 - 8 s F n j z t F - j o g C m 1 - c k r q g B k k 1 T l y m k B u 2 - z B z z s t J 6 y t - F o x 2 X _ h t z D l i x n I q i u Y g 7 k i C 9 3 m 9 B o 6 z v F w q i u B k y z I l v v q H 7 p h t K _ 0 x o B - w 7 j G x o i m B h g j 8 I 0 v j x B 6 l q n B l w w d 3 r p X 4 6 - l B i 1 q X p 8 3 7 F v y - O 6 j 7 t B x 4 h r J u r 4 p D x 0 6 6 F o o 9 2 E q l 6 6 D x k h k C u 0 5 g B r x 7 G 1 x 5 L w 4 i e u _ t l C 6 v j 8 B 4 2 r m G o 2 _ r F 0 r z t B n 8 x z C k 5 0 i C 1 l k H w y _ l H 8 r u F 2 0 l o G h k - 0 F y h 3 R 3 s 1 - E s j x 7 F g 4 z t B o 3 0 P j h n o B x _ g j C 5 4 t n B g r r s F 4 y 5 t X l k 3 Q l h 1 m B n n 7 O y t v T r 4 h k F q m j p E - 3 n L 8 1 s h E j - z 4 F r _ k r C o o t 8 P l k v _ B 2 r 2 2 F t r s W 5 5 E k 1 6 8 D w 2 k 6 B z z z g E g u 7 U z x 7 m F 8 z l P v 1 i Z x j i - D u 0 w 5 H u 4 4 S i 4 z 1 D 5 n g q I 6 8 1 r B k x k p I l 7 l 5 F s w o S v s n w H _ w 2 j B 3 4 r R u q 8 f 2 w g 6 B k 2 l W w s w 6 B t - m g B i j j X j 7 _ T m 6 2 u E j j k P 1 m 1 L w x 0 X 6 l i T 4 x t L k t 5 E 5 0 k l B l l 3 2 C s i _ u B 8 y w Z 5 6 0 s F p 9 4 w B n q q X l _ 7 u E 4 g w J v 8 5 z B l x - 4 C y r m t F 1 2 l 6 E 2 1 r s B v - x X 6 w 3 r B x i y 2 D 6 p o S 4 6 - 6 B 7 g 4 - B w - m S 8 j t 1 C z 0 x - G - w g g C u v w q D k y q 7 H 7 _ u p D t 5 v m E q v z D h r t G - s w s B l w 6 f z r t 5 B q q x m C j n s U u n p I q 3 x V h 8 - H h h v y B 4 3 5 O n p 6 U t l t g B _ r 0 C 1 3 o Y j w g D x q g J j s t h B s o u g B 2 8 k z C q l s y D 1 9 - t B z k 3 r D q t 6 P g i i 5 B m 6 w W r r u c 0 2 v W 5 n p K q l 3 f 9 3 0 o B - 1 s W 8 t 4 n B _ 1 - d 3 5 1 6 B 5 3 h 1 E q 0 r E q 4 x E _ w o E _ 7 q L r 2 v j F l t k M s p s s B m 4 q m B p h h s B m y 7 t B l 7 l h C y m o j C w r z q C x p p v E p 0 5 j C t 5 1 z D h s l _ C & l t ; / r i n g & g t ; & l t ; / r p o l y g o n s & g t ; & l t ; r p o l y g o n s & g t ; & l t ; i d & g t ; 8 4 3 8 8 7 3 6 6 9 6 0 1 5 9 1 3 0 9 & l t ; / i d & g t ; & l t ; r i n g & g t ; n k _ x 4 v v 5 j E o g 2 o B y m q - M t o h b u z i Y r z p N y 6 n I x k 0 o B v r z c k s s - E 1 t y 1 B p 7 o y E 4 k 5 i B i i 2 W l _ 9 2 G & l t ; / r i n g & g t ; & l t ; / r p o l y g o n s & g t ; & l t ; r p o l y g o n s & g t ; & l t ; i d & g t ; 8 4 3 8 8 8 0 9 5 3 8 6 6 1 2 5 3 1 9 & l t ; / i d & g t ; & l t ; r i n g & g t ; j 9 5 6 k q q g k E y h C j 2 D x s H 9 r D 1 D l F - C i C i h E E e t 0 C t f r 2 G l H 6 s C m b & l t ; / r i n g & g t ; & l t ; / r p o l y g o n s & g t ; & l t ; / r l i s t & g t ; & l t ; b b o x & g t ; M U L T I P O I N T   ( ( - 7 7 . 1 2 7 0 9 6 9   5 . 4 1 8 6 2 4 6 ) ,   ( - 7 3 . 8 7 9 5 8 1 6   8 . 8 8 9 2 6 9 8 8 8 3 8 3 1 6 ) ) & l t ; / b b o x & g t ; & l t ; / r e n t r y v a l u e & g t ; & l t ; / r e n t r y & g t ; & l t ; r e n t r y & g t ; & l t ; r e n t r y k e y & g t ; & l t ; l a t & g t ; 6 . 6 6 6 6 7 6 0 4 & l t ; / l a t & g t ; & l t ; l o n & g t ; - 7 1 . 0 0 0 0 0 7 6 3 & l t ; / l o n & g t ; & l t ; l o d & g t ; 1 & l t ; / l o d & g t ; & l t ; t y p e & g t ; A d m i n D i v i s i o n 1 & l t ; / t y p e & g t ; & l t ; l a n g & g t ; e s - E S & l t ; / l a n g & g t ; & l t ; u r & g t ; C O & l t ; / u r & g t ; & l t ; / r e n t r y k e y & g t ; & l t ; r e n t r y v a l u e & g t ; & l t ; r l i s t & g t ; & l t ; r p o l y g o n s & g t ; & l t ; i d & g t ; 5 5 7 9 7 6 3 7 9 6 5 6 7 6 5 4 4 0 3 & l t ; / i d & g t ; & l t ; r i n g & g t ; v 2 5 1 0 y w j o D 5 n t Z 5 z 7 w K 7 q r k I v n - h E 4 w 2 v D u s m _ C r n w g D 4 0 2 8 F p k - r m B o u 8 _ o B n g s 0 K j 8 v v D q i 4 1 B k h _ 2 4 8 C v i 4 l C j - r w 4 _ D g - 4 g 2 O s 7 3 x m T 1 t q t 3 r C m n 0 x I 0 o 5 8 D 5 4 7 M p 1 w M 2 g j l T i i g i C s t 8 M 2 m o r B k - i Q p h h l B 1 z 4 s B l 1 5 c j 4 u u B 2 o j f s g t v B 6 5 s q B _ w h e 6 s t s N r y x R y 7 _ w P h 3 - h B o 7 2 t B i i r t B 0 1 t 4 B 7 i 8 o B o 1 j y C r 5 i v C 9 v 0 3 C h 7 0 9 B h w h Q t q h 2 B 4 w r W g 6 9 t D j z o V j t 6 C 2 6 o Q p o o D w 1 6 v B 1 q 2 X 4 2 h g B o i r M 6 w _ 4 B k m 5 h C _ 5 4 n B x i 5 8 C g q 5 w D n x 5 3 D 7 j q T 3 8 s M t s w G - k 7 f k g 6 9 K 0 p 1 P y 7 _ J n 7 8 h C s 3 m a _ y w R 3 z j z B 5 g q g C k 6 n 1 C 3 5 5 q B 0 4 n p B p 1 o M 6 y u - B s n s b w s i J 0 z g p B 3 w m 0 K g g p H x v k F u x w y B s 8 l g F q r g J 1 t 3 o B 6 5 6 9 B o o o _ B r u s 0 D 8 9 7 q B j r h R n 2 m l B 6 x j r B r m g N g 9 4 2 B n p m a 3 i 0 K p l h Y 0 5 1 g E i z w g C g - x 1 C y j k M z 5 5 S s _ i i B p k v 8 C s _ 2 o C _ i m z B 8 1 q M _ m 4 U 9 n r s O y k x 4 K 5 n k g H t 6 t 1 D s x 4 q E 1 z x q B - 6 k 4 E z s n l N h t 5 O 9 3 1 m F k r - p B j 3 o _ C _ 9 w m P 3 _ 2 R z w z n D 3 s 5 m C g p v G w n r d 8 - _ O z 3 x g B 8 w z q C n g v h B - 0 u I 1 3 i u D t i w 1 B n 3 z 6 H t v 9 S 5 6 6 o D _ 9 u f 4 4 i a v r 8 h C s v 4 x C 6 2 g j C 0 9 h a 4 k 4 O g x - l B 9 0 8 R - r s L h t q 6 C h y 4 H h g x O h m p K u p w 3 D v 3 r r B y 7 4 9 B 3 s p 9 D i 8 x 4 D 9 o 9 w I n x 6 h B h h r n B v 0 0 u C - 2 1 G 5 0 u l F x x 9 y D 0 w 7 M h 7 w Y v q q T z _ t l F 9 z _ u E 1 v 6 p O 9 w h o C l j 3 i B _ k 5 U i x 1 u C n 0 h Z 6 - m 9 B i _ p t B 0 - r g Q 6 j 7 m C n p 6 _ O j o v 2 C i y 3 _ B 6 t 3 h B _ 1 x c 8 8 x u B 3 i u p C t 4 9 l B 3 s r 1 B - 4 _ _ F x g g i D w 3 j G 7 g 5 l D 8 t z N 9 t g w B - r p - B 8 7 t o B 4 t 9 M k v t t B p l 6 5 C 3 r n L u o z r D 3 7 9 H x 5 6 i C 6 z n w F 6 v 0 m T n 2 4 o E h l t 8 C j m k U 3 m g h L q 0 9 t B _ 4 8 r D n m 5 a y 6 5 I s s 1 5 B 0 l p k D z r n 6 D l l o S r m 9 Q s g s 7 H 5 x i t H 5 j 0 _ c v i _ y D r 8 w y I - h 0 z D w t v U l l x x B - t 6 n I k s 4 u C x x g r H 3 4 s 5 F 3 o 7 V 8 1 2 h C g j 1 Y v o u p D z g x q E 2 l 1 y I 6 3 r t C 9 1 j t B t 1 o 7 H 7 s N 2 t G y o g j G 1 1 q L z l 9 0 B z i 5 i B s y w d o m s x E 8 g u - H 5 1 q p B y 0 0 4 D s m 2 I z n u R 1 w h t M 5 9 t p D n 4 5 P 7 n 2 P 7 h m o C 4 1 h Z t x 2 X x 9 v y B k v q 1 B 3 v k b w 4 x _ G 6 s i w C j 7 3 t D 4 z 5 0 B 8 4 9 1 B z 3 1 9 C u 4 x h M r t n 3 F 0 r q 6 B y k m H 3 i l 3 C s y h r B 7 m w n C r i s p E l j v 0 C j 6 1 x C 1 3 n F 7 8 t 6 C p 2 q z B h w x j H 6 w 0 8 C q i 1 R h n p g K z u m 8 S 0 s o z F x o q q L 1 _ z h B u k x - C 5 w 5 w C q t 4 9 D u u _ i D t 5 t g B t x z - H g m h v B n h 1 Z w r o L s 4 n - D m s 9 U 8 i g P 4 s 5 V 2 z h h B 6 k 3 8 B 3 2 7 H 3 l o _ G n 3 3 n B n j t V o p v P p n q l D 5 6 4 s B s q y h B 5 0 r - D 3 9 g s E i s 3 o G t v h g w B g v j M p s _ z B 2 6 p i B u y w c 5 6 o j B z q 8 J q r r m C v w 6 R - i 8 l 0 B z i 3 7 R w m s w K 6 t k m G n _ s V 1 h z h D 8 x 8 0 M j 6 2 t C 7 h 8 v H 0 s 8 3 D 0 p 9 m C _ s 2 t B z v 1 Q h 4 o x B x z 1 r I 7 4 h z C 9 i 8 m B u x 4 q H v 9 w x E h s 3 m B 8 4 m b g 4 t i B 8 8 m i H 9 l v J s 3 0 R o - 3 i E - 5 h s d _ t w r D u r y x B k _ 4 t J i y q q Z 9 4 0 x D t o q l J s m g q B j w 9 P j s 9 Y k 1 m v E t g g - D 6 j 8 k I o x p j D 8 k o w N 9 k 7 h E q _ 1 l H t j j g D i 5 j u O 7 x 8 n F u m _ 3 B u o r 6 L 5 w x - B 5 g y - B l 8 _ v C r n 6 h B z y i o J m t 1 N l i x L j y 0 8 C y w u Q 1 w z b 6 l l - D s g 8 q C v z l t C q l r Y m g _ 1 E t i l - J t s j n B 5 j z U l h k t H h 0 4 v E p 5 4 d 5 r k 3 F r 3 s 3 C h z 9 u K w j 8 a z k 2 j I m w 6 5 G 6 s h k a 5 - 6 4 M j - u Z m m n 2 E _ q t z C j n 4 h C g o q 6 M 0 p w u B 2 w k x C r y k y C 4 i o - C w h 4 1 F n _ q w B - 6 s z J l 3 4 h F 6 9 2 y D 1 l 5 j C 2 x 4 Y 6 2 _ i B o 0 n i B i g 0 b o i i y E 7 _ i q C 5 9 0 _ L r w i 3 B j n y H - p o 1 C y z _ Q r q 1 4 u B t n j r C 1 3 _ _ P r m 3 h n C i v 8 7 B j w q y C i x w q M w r x l B - x v - B v q 9 j Q - r o n F u m 2 o B z u o 0 B o 0 _ 7 E - v 3 l g B j m 8 k E v _ j l B 6 5 u p X z q 6 N x u w F y 5 t 3 B 3 w u 1 B g 5 t l F w _ 2 2 B 3 u 6 r B 5 g 1 R 4 p y Y w g 7 j C o 1 w v M j - 0 2 C q h s 1 E q _ p g C y 4 l t E n p h 0 C 6 y - l B n h j f 9 j 6 u D h 7 3 P _ 1 3 l B l y v m D 8 m 4 b k n - p C g 3 x s B z t p X 9 g k x D - - v 9 B h k l g B o p 6 w B 5 2 z P n z z 3 D m 6 3 l E o 0 r - B - p j - F x 5 x u B 5 o 7 s D s w z 9 D o y h 9 B i 4 g g B s 8 n 5 B y 1 g 2 B o s 1 v C j 7 s 0 C 9 m n x B p 6 9 x C k 5 h J 9 h r F t q g x E 6 h n i B j w 2 l B u u m a n t p 9 I 6 t 7 R y j 5 Q y g s l C y g 4 r C y 6 o z B 9 5 1 i B n 3 4 _ C h p x U l z z u B _ u 7 T 3 t - I - y 2 6 C m 6 v j B 0 n v t G 9 w q d 9 z l r B j w o J q 1 r f 8 x w R h 4 m _ E n u u 7 E 1 i h i C x 5 4 V 1 y y j B z o s 1 B w 3 t q D _ 0 p Y y g l 1 C 1 7 2 b y _ 3 1 B m t 6 y B l u x e j w 5 h D r h o T 1 k 9 T h m h b 7 v g N g q j 2 D 3 p y a l 9 6 K 7 v n v B s w o - B 3 n 5 l I - 4 o O y m 5 S o s 4 m F m l 9 z H 2 n 4 z B 1 k n N 0 k 1 v E k 7 g I u w t G u z x 2 C 5 5 j u E 5 n k o E q 4 t P r 2 o n B x t 5 s B 9 z 6 T t h w O y p k W v x 5 T x 7 5 L w 7 q h B k v s S - u 1 g C 0 k 0 y B s j 6 e 3 q r 2 B w u 9 l C r u 0 K s r _ 1 B n 7 r L 4 y 6 u G p - m a w 1 5 p K t 7 k 1 D 3 y y q F 3 l t T 2 n q K y u 7 l B 7 z 8 O l p _ G - 2 g p D j l k g B 3 3 z R 1 n - w B v 0 7 k L i p 8 i C 3 k - 0 C k 4 r p E w j 4 v B v _ w 6 B r l u K g 4 7 W r 8 - z B s z 2 q B h x n l D 3 v - v F x _ 0 g E o n 8 r C x o t I j n 2 b w 6 3 F s w _ m E 3 q _ - D k 2 z i D 0 6 3 g E y 3 t k J p o 3 Q 1 l r 6 B o m z k B 6 y n O w m q _ C 2 t l w B 8 7 w n K q m h P r i o y J x p u n C 7 u g S s o 8 s F 4 v 8 x C 4 5 9 l G p p n N m q o 4 B w t j L v j r _ I q 8 4 m C k j z M s - z s P i t 9 f y _ 3 k F x y l p B 8 5 1 l C l n 7 o F g j 0 M x h - g F m s r - B m y u m J z j m e x 1 m w D w v l o D 4 5 l Q 9 y j o D 0 s s r D 5 0 i J r l p v H k 8 1 6 B w n p _ B j l - W p 9 y v E 0 2 6 0 B s o h r C 8 z 0 g I m k s w B w 2 s 6 C u 6 3 g B h 6 5 N x h o L n 4 o 6 K v n u x B v 2 u i B 5 m 3 S i v g - C _ v z i B 7 q w - D 7 w i m B 8 y k l E l 8 - n D i l 3 x C v 4 w V 8 p - y D z 8 q P 2 q h v E s 4 l o H 0 y 8 0 B 3 7 x c _ x 2 m B h z u i F g s i j C n j n o L t n 8 Q j p t R - z 5 M u x i r D 7 u 0 z B i 6 v 5 B g y 6 I 4 5 7 g C 3 p l E 6 7 y 9 B l l 4 m E v _ x 8 E w 9 u D z k x R 9 n o h B s z z T 1 9 4 y F 6 _ y R o 4 7 n C p o x G p p y 8 C h g q i B q m k h C l j u h B o q 1 S _ l j - H v x 6 4 N 2 - g l E y x _ g B n - p w F 4 - u h B q j - i E 9 t 1 m K n h _ f i s p c k 1 k 7 D 5 n - P n r r q B 1 z 0 R m j s z C n 5 9 _ B m - s j C 5 t n h G u - z n G 3 3 3 _ B - 4 _ i C 2 z k u J l 2 4 6 B 0 o g w B u 3 l t B 3 l y K o r v W 2 q s _ B w m 6 Y 3 l i m B z z o X x y o g B u 9 - G 0 x k n J 3 - 7 X x 5 1 W k k w N m s s 3 R r 4 y f 6 2 _ v C 4 x q 9 B q x l y C 2 _ p x B 2 2 i _ B l 9 y v C 5 k 1 4 B r p z - D 9 8 r c 9 s m v B y y j L 1 6 1 N i l 5 n N z 3 7 v C l z 5 x D 2 u i 4 F l n i o D - 9 8 r B g w x e - i z x C 0 j z n C p _ u 4 B s w p 0 D h x z - D 4 m n _ M 5 s k t C r 2 2 W 8 9 g W 1 2 o 5 C 1 n 5 R r x s z Z y n 8 q J y u 7 i B g 6 2 - B 7 5 5 0 B h x x c t 5 6 - H r 5 - I j 1 i L k x u _ B 5 0 _ k L j s y g B k 2 l j C - 4 - j I y 6 0 u B k k 0 0 E q n 4 q B m 2 i t H l 4 w 9 B l 3 r Q n _ l b i o 9 P r o x 5 C x p n a v m x J 1 z z 6 B x 3 k l B w - m s D l n s s C k 7 p V x v 1 - C 8 _ n q G 3 p i q C z j n 4 B g 2 s w D i x 9 p O 1 o 2 y G j 6 n t D o u s x D m g 8 1 H 9 7 _ 7 E 4 0 u P 9 s p 6 E 2 2 3 6 G 9 5 m 8 L 5 5 2 p G r 7 6 q C 3 r k u B 2 h 6 0 H 4 3 - k B 6 h _ x Y p n g r G q o 9 w M s 4 s s - B 4 w r - R 1 u 0 m 0 B 6 k 6 j O & l t ; / r i n g & g t ; & l t ; / r p o l y g o n s & g t ; & l t ; / r l i s t & g t ; & l t ; b b o x & g t ; M U L T I P O I N T   ( ( - 7 2 . 3 6 8 3 1 7 4   6 . 0 3 8 3 4 1 4 ) ,   ( - 6 9 . 4 3 0 4 5 0 7   7 . 1 0 4 3 9 0 7 ) ) & l t ; / b b o x & g t ; & l t ; / r e n t r y v a l u e & g t ; & l t ; / r e n t r y & g t ; & l t ; r e n t r y & g t ; & l t ; r e n t r y k e y & g t ; & l t ; l a t & g t ; 9 . 3 6 6 0 4 7 8 6 & l t ; / l a t & g t ; & l t ; l o n & g t ; - 7 4 . 8 0 2 3 6 0 5 3 & l t ; / l o n & g t ; & l t ; l o d & g t ; 1 & l t ; / l o d & g t ; & l t ; t y p e & g t ; A d m i n D i v i s i o n 1 & l t ; / t y p e & g t ; & l t ; l a n g & g t ; e s - E S & l t ; / l a n g & g t ; & l t ; u r & g t ; C O & l t ; / u r & g t ; & l t ; / r e n t r y k e y & g t ; & l t ; r e n t r y v a l u e & g t ; & l t ; r l i s t & g t ; & l t ; r p o l y g o n s & g t ; & l t ; i d & g t ; 5 5 7 5 9 4 1 8 7 0 4 7 6 8 5 3 2 4 9 & l t ; / i d & g t ; & l t ; r i n g & g t ; q 3 h p j 5 g n m E _ s p Q z 2 0 2 C z z z J 5 h 0 l B k z 5 F n 9 _ Y _ o r g D 8 9 0 L 4 x 8 I q u 3 F g t 4 T i v 0 u B j 7 i Q r z o _ B q _ k G k g 2 J h x t a y 7 1 j B y s 9 I z 4 _ E w m l l C 4 m i 3 B p i n R q m z I u 9 r L l u h v B l q v W 1 v t s B 6 w l q C j 6 u X 7 0 7 Q n g 1 O 6 n 3 4 B j k t t D 3 m j e 3 l r 1 H 0 u u i D y 3 4 M 6 _ v 6 C k 8 l 4 B v 3 _ L 2 g o s B v g u e y n 1 g B i n 3 k C - w i g C p 6 0 o B i h q G 2 5 i k B o 8 p B 0 7 t g B & l t ; / r i n g & g t ; & l t ; / r p o l y g o n s & g t ; & l t ; r p o l y g o n s & g t ; & l t ; i d & g t ; 5 5 7 6 1 0 3 1 5 5 0 8 8 7 5 2 6 4 4 & l t ; / i d & g t ; & l t ; r i n g & g t ; 3 v v 4 s w u t l E t 9 v 6 R 1 v 5 L j y _ H 2 g v r G 9 i 4 G 9 2 s G 3 w 3 I 9 2 1 H - v t E z q m I 6 k s P z r 0 K p t k F n 2 4 E m p q C j p 7 K y r l O 6 h i c _ 9 l 1 B 0 4 w H m z 0 B 8 9 4 D 3 0 v D t x N l 6 j U j s 0 O s m 6 B t 0 j C 9 i j 1 B v z z G n 0 k m B k m y c n 1 u o B & l t ; / r i n g & g t ; & l t ; / r p o l y g o n s & g t ; & l t ; r p o l y g o n s & g t ; & l t ; i d & g t ; 5 5 7 6 1 0 8 0 3 4 1 7 1 6 0 0 9 0 6 & l t ; / i d & g t ; & l t ; r i n g & g t ; z m u 5 t t y _ l E j L k m D v h D g g B 9 k C O g 9 C r p B F t v B D 4 r B 6 y B x F n y F p t E 9 B 7 c D - S g 6 B h _ B 9 X s C j D - E m 9 B y c 4 X o L n z E 8 B B p z I 1 k H w 4 L C y D h o G u t H g C C h s B 2 B 8 W - D j C & l t ; / r i n g & g t ; & l t ; / r p o l y g o n s & g t ; & l t ; r p o l y g o n s & g t ; & l t ; i d & g t ; 5 5 7 6 1 0 9 5 4 6 0 0 0 0 8 9 0 9 1 & l t ; / i d & g t ; & l t ; r i n g & g t ; 3 _ k j 4 i 7 n 4 D 8 y O 0 _ p J u 1 p o E v n 4 h C 8 g 7 9 B 0 8 k l C 8 4 n 6 H z h o h B y - s y B 3 u 6 T t l 7 y q C 3 p s s v C p m 2 u w 2 E 3 p 7 6 J y i 8 4 E 4 3 w g C v 7 m 9 p B 3 v 3 9 J 5 3 3 t H n 3 - j N u h z y 9 B j w 8 w C o u z q H 5 n j T y m g w K 0 i p K _ m r y H 6 7 r g D t z l h C x 6 7 r B 8 t m m C - p 6 y D g t l 1 L q w u y I q - 4 4 D 0 i x 7 C g 4 j b t u j l H i 9 z 8 B j l 8 G 1 t r 1 M 6 p p N o i l y B _ u m m E r 8 5 6 B r 5 x n 1 B w 1 _ 1 F v 0 1 y B 0 t y v D o 0 u y F p o w 2 B i i 0 k B i 9 o b x m 3 2 E 8 z 0 t U 9 l r 0 C 3 g _ _ C y 4 p v H o 8 k 1 H w s - k E p 1 3 p 4 B 6 3 n x H 5 1 - 1 K n s n j B 0 i q o F q j r l B 0 0 - h P n y j t D v p v p b 8 w q 6 E 2 j s 2 D t g 1 4 W v 8 w l D 3 t s 5 B w 4 k 4 K _ 7 n m S u h p m D 7 g 4 - L 9 _ r 9 F 1 x n r K j 4 u s B k x 4 p D y g _ x E z i x s D w p - l D w x p x B j q 2 r f y g p k E 3 7 8 0 G r i w o F m r 6 s I j 8 q 9 E v k 7 n G p 7 _ p B 2 7 y r O z v v F 5 _ s j B y 6 z h I 6 w q Z r j y 7 F s h 4 w C l r w z O n 1 5 - V 7 n l 8 k B h r _ h T w 9 g p b 2 2 i 4 H 7 k 6 l I m n g g N 3 l w q I i s v l U - 0 g n M x x x q D 3 s 4 6 O 2 y k l K 8 j p 4 Q t 2 p s k B 2 i 2 5 T z l w 9 C r q q u b 0 z w Z 8 k 4 r J 1 w l k L g v p i C 9 n 6 l I p t q u E q _ k v F s 7 s m E x 3 h 8 E 5 _ 8 i C j o x y J 7 6 s m G w i h 7 L 9 v l t a k m i l L t r i v n B 4 w l r E i h g X s _ m 5 M 9 4 w z B u u n i G r h m r H t y - l B 4 8 z n C - 2 j p C z u 2 3 D l h r n B w n y 5 G l x q x C 1 8 - X g r i c 2 r 6 _ B 4 n k j F y 1 l R _ p 5 l J 0 l 3 l H 9 i v W n 8 m x E l _ n y C 9 y x 5 B i 1 9 v D 2 7 n 3 B v r t w I 4 i l u D u q 1 0 C _ 0 n v E k 5 y t G 2 q k 0 D j 4 m h E 4 1 1 s E s i t W 8 j n W 9 m x 9 E _ l n v C n w k Y w t q l B - g w I 6 z k m B j h w 7 B q g 2 w D 2 k j p B k h 0 s I m o z 1 D r p 3 w J i i t a x x 7 M 7 _ - 7 C r 2 q W v s 8 4 C 4 n 9 X m 9 z X 0 u 6 g C r x q h B 4 s z 0 P t 3 1 3 T p m m 9 E o i 2 M _ o z a v v - j C 5 l 3 P 0 o k 2 C 1 u l 4 E 2 s u u J q u 7 n E t s l z E 1 u i - N 7 w 5 8 E w l g Z w _ 9 m B 7 g - 6 Q g g v n C m 4 h w z E q t j g B 3 t 4 r M m 6 9 f i 4 0 9 K j 4 _ 1 B x x o 0 C u 6 m u I n - m 2 I r 9 2 1 I z _ 3 o C 8 4 j f o o 6 S o q 9 s E j 9 v u F u g m 1 C j h p _ Y j p s x a s 7 i 0 B l g 2 9 D t l m f r i q Y k g m 9 D q m 3 4 B o z 4 m E y x 7 9 J r 2 x y C h o r g G w x q v K g v 0 t I 7 y 2 g c s _ u K 2 h r u G _ 4 m u G 4 t s s G 5 g - s R 3 2 n 7 D n 8 5 t C 2 v 9 y F t 4 8 9 N 5 t j 6 E i j 5 4 S w x j l B k 4 y 3 C p w s g C 7 u 7 r B 3 z j 2 D r x 7 _ O q - h j B o r 7 v C h g h g E g 6 8 j d n s w a s p g g D 8 t k p L 9 5 5 H l z z y I j u u m B z r k 2 K 8 i h u C u j - U 4 o z 9 N _ u i o C w 2 r i B p g x t j B u i w n M 4 t h _ B 2 o y z e 7 2 5 t C v i t m R n h g y B 6 g l U p s p 8 b z l q N k u 8 t J i q p w O v q 5 q C k 0 5 s B 9 m u 4 I g p 2 2 B 7 - t j L 6 0 z h B u 6 n y W 9 m w i g B i - g 5 B 6 3 n 9 K w w o v D 5 y i n E 8 3 9 5 B w 5 z w W w j - l C i x w 9 F 6 g 7 8 D s 1 7 V 8 3 9 r B n k 4 _ I 4 r y o C 4 p 3 v B t p i 8 L g y n z W w q 0 x C l z k n L x 2 g v B 8 0 q p C 5 y 3 7 u B 6 k h 5 W - 2 y u f u o y 1 L n y 1 n E 0 h y - G i w o t m B g q o x I r v k _ B v z h x F z 2 w l D - q 1 w x C 5 u h 6 d m 9 t q D y w w n M w 7 v t F 1 - k l 3 G v l 7 _ b x t w 1 f r 5 n p L g t j u Q w m p k H 9 7 8 u N g q h r F w l k n D 7 z q i w B 5 n m m C t 0 4 C 5 h 7 F 3 g s - B t l y E p p g w C t p n E - m r D t w n 0 B 4 3 2 2 C 5 g _ u C z y u t B j 2 6 Q i k m _ G 6 _ g 5 H i h o 2 F _ y x 2 H n t 7 G q u h r B t y u v C l l 6 h C k 5 i 7 B y w w o B x 4 5 3 D u s g k B 8 o w w F 7 1 3 v C g 9 3 r B w g 6 M 9 8 h y C 2 s B w j g J x j s C t u m b 2 j 5 Q y u _ M 4 - r F t w 8 k B h 0 8 _ B s z 4 M l v t 1 C m h i d y p j o B 9 9 o h F p v 4 r E z y _ w C 5 0 z i B u 9 o M 4 x 6 N u q 4 x F n y j 6 C 8 4 _ Z 7 - j 1 B 3 k 5 - J 2 p s s D _ w u q E p 5 0 1 B g l m R q 4 n 0 D k - j b 2 z 2 L - - 8 0 F q r 1 U 0 q g Q n x 3 8 D _ z x 1 B t h r Q p h t S w y 7 n D 8 3 1 t D 8 r 0 w B 5 - 9 g C z o _ T g j o s F 7 i 8 a z 6 j n C 5 t n Q t 1 9 n E m _ 6 q P x v q L 5 k x 7 D t z o i F 5 j p m f z 9 l y F 8 9 k z C j m i h F 3 h 9 q L 6 3 _ 2 F 3 h u 1 Q p z j 5 H t 4 u h E j 4 r - R g h j 0 E w 9 v l D i 0 q s K 5 5 m 8 D 4 9 p k m B l 4 6 r W 2 o 2 7 D h v 0 - J w 5 j x I 2 g s r C z u g 3 D w - t n E u g 9 j B p 1 o 3 D 2 p 4 n B j 9 5 _ F x q j s G n q n 7 C 4 g 4 M l q j p B 3 7 k R 9 g x 0 E s s k I 2 7 _ r C m r 8 1 k B 4 0 o h T 9 n 0 o K 5 u p _ D x 4 o u D 5 1 5 a l q t z F l w j j B 8 6 _ q B 1 t w d q t 9 w E y 8 x j G i n _ x I 9 n m 8 C o 3 t V 0 0 8 N n 2 o T 9 w 8 F l 9 9 k D _ x u N m 4 5 d 7 q 9 C 4 3 9 H 5 _ 5 C v y l 1 B q 1 i R r w i F j h 3 I v n 3 M i 7 n C z - i M n 5 v S u 1 w j B l u 8 D o _ 2 J i 9 h m B 9 k m x B 9 _ 8 B z 6 j Q t _ 4 n B i p i l B z o u 9 E l q 5 4 B n m 2 Y 2 3 5 n B o _ t H u 6 g D k r u g B 4 r o J 6 7 j g C w h v z C i x w a w 7 _ D z _ 6 H - i 6 N x p 3 N r - t V s h h a w 5 _ D m s h D r x g U j p s H _ s v k B u t 6 M - 6 k a _ _ u Y q x w k B 0 1 0 E - 3 9 I _ 4 2 L 9 6 k a t 1 v I n 0 8 G w 1 o w B _ 1 y o H 6 9 g l J 5 1 5 C q p l _ C t 2 4 - B s l j 5 F 8 k w N x y k T z o - G 9 z 4 S y 0 s 1 B z w p M t h x M z 5 n k F 4 2 2 y B 8 y q B n x r Y 3 _ k 3 B 6 k 4 f 9 o - i B 8 w 6 w B r k 0 M 2 2 6 I 3 p - Z x 1 w S n p 5 3 E u v o q B t 8 3 K x _ 8 I y _ 0 C p h s q B w i 5 I r _ 0 T t g i G i z w d _ 9 m H 6 4 u 9 B n 9 t t G r - _ 4 B v 4 o c 9 _ x t B o 3 t Q _ h j F z 5 7 E j 2 4 8 C _ 2 u i C v r x s B w w u X g i 6 9 F j 6 i 3 B i k 5 l B 1 g 1 5 C 7 u g C s 7 y k B y t x Z 3 x 6 D r 7 y h B l i g z B 2 q 1 B 0 p r U i g 6 U t s s j B o y i l C t o u T _ t m G 5 1 5 v B 6 3 0 p G n x 7 v I 8 r _ T o t y 4 D 4 l - 8 B p w l Q t z x D r k t l C k 1 y 1 E 1 r _ F p j 2 x B i - j N 9 v n o B 1 y 9 x C r v j 9 E t o j h C i 8 v V j j u L p 5 8 K j _ 1 J k 0 j i B q 9 - D m t - 0 B z w 2 j B i x q H p q m F r t q Q j 6 t c _ v - n B 3 j v I o o g 0 B y w n 2 E 5 0 q c 9 3 1 s B w 8 3 Q z g x C 1 n p S r j 4 D h k 7 P 4 1 k J 2 h s O 4 5 9 C p p 1 W v s g 9 B w n i g Q p r 3 p F j w n t H 2 k i v B j 2 - o C 4 g o O r k 0 D v 6 v K p 2 s h J v - _ Y q 4 n 4 C 9 7 p 0 C t 7 x _ Q h t o L 7 5 5 r E g m s 4 D 1 w t o C l j s 6 J 2 h i i C r o h p C 4 w o C y h 5 H j _ 6 2 B i 6 t F t r s B 3 i w Z 4 u q G 7 7 1 o B s - 7 D n v i F _ o o D j 0 o N 7 p 4 H _ l i L v m 8 m B w m 4 Z t - w Q u - 0 N z 5 7 O 4 y s I k z 0 Q l l y h B 1 8 r 4 C 5 y p m B w 0 8 K 9 o 5 F y h 6 h I n w y d q z p y C r - q 9 C y 0 7 H q _ w x D z 1 7 V l 2 h D o 6 n 4 B r g h S 0 o 6 G 8 6 9 R o 7 w L v g l M y k m 1 B x 1 3 H j 3 g V 5 4 y E m r u i B 3 y - Y n 9 h M s 5 y W l v s U q s - M k p z f q w 6 P h z - o D n t h D 8 5 u Y n m 8 H 8 i h l C w _ v w B 8 r i 0 E 7 u _ l D t j x w C 1 w t p E z 4 6 1 i F 8 w w 2 k N h g - J n 9 x W i k 0 b 9 y 2 x J 8 h 3 v C 5 w 0 g B 5 g s 7 C h 8 i Q u u j k C 2 i 8 0 B 1 v u 7 D 7 r 1 k C v _ - k F _ 8 6 8 E 5 k y j E y o 2 9 C u x 9 6 D o t w U x o u t C _ 2 8 o E q 6 - 2 F w t n U o w n l C i q w u D q y m M u r q 1 C z j l z B y - 3 L 8 j - 5 D x 1 7 t J 5 0 w V v g 1 O o 5 v Z r k w _ B r y 5 5 i B p z 0 o c y p l M 1 _ 7 Q u 5 9 I y _ k 0 R 7 u h y B t r p E t u m r D k n h 8 I q q r n H 7 k i j B j 6 w s B k u s w C z 3 k r F u 5 5 6 C 2 2 w q e m x 2 y B p 7 g W 6 j 2 6 C x t 9 1 B t 0 j V y o 0 0 C y - w 2 B _ i 7 h H _ g g 5 I 2 8 7 v G q m 0 w H t m 8 g B 0 6 y u B 4 _ s 5 I 4 u u M s u 2 9 E 3 w r u W m 5 v - C i t i 4 Q y r n j G w o x n C g y 1 O p 0 1 x H _ _ x 6 D - _ i l C i k i w B y y 4 V v y z y B p g x O - w 1 b y q 2 K x h u J l x k S i h 6 t h B _ g 5 y G 7 _ r 7 D v j x 4 b v m 2 g B 9 j w y F 9 t u K 2 u 2 u J n g 9 h B n p t e p p - v F 5 s i Y h 1 k k B 0 o 4 8 C r 7 _ T x 4 3 h B o 7 z c _ z 7 1 E x m y a 6 t q 9 D t y l 1 B 7 6 n R 6 k p j B p 7 u j D j z 0 p C 2 i 7 g F 7 2 8 G o p y 1 B i w l F l q p r B m 2 5 n E s 9 z J l s 0 J w n p h D 0 3 r y B 7 y 7 S u i o R 4 5 l 1 F 4 i x S o w w J l 8 p y C i m 9 6 E m 3 5 T g n 4 l I 5 h 0 k D g v j h C _ j y q B n 3 x s C l h 3 N s t 9 h E 8 9 9 U i p 2 z C 5 m j U g 3 2 m C h z 4 8 B j 0 r R x 5 r 5 B 3 i m n B 4 0 o l I - x g 9 F j j p p B 0 7 2 4 J 7 l g 4 D z s y 4 C 1 6 l 7 H 5 o 3 h N h 0 5 G g 0 j r B 5 z z j B x n w x E j 9 u J 8 y 8 U 7 4 8 h H u r 0 M s - k p K w g l t K 3 p l x H h k v u C 6 s 3 l D z s k 9 D n h k z D 2 9 g W t v i c m 8 l o C - r 8 f _ r 0 s J 5 8 9 8 G q 2 6 9 F 4 2 t 8 B 1 v o N m g 4 h D 8 q 3 n D i i x z H 1 g 2 u B h t _ l D i p r 9 D 2 7 4 v J 3 2 1 v D i y x y H 1 w s i G i n p k B v p y p C 1 0 u n B s y l v B n o w p B s z 7 0 C 3 i 3 c k t 8 f 1 k 5 z L t q 0 z C t t x 9 D m t 2 y K 5 0 5 i E g r 4 p B x t 4 7 D 3 g t p D t h 9 t B h o 3 S 8 9 t l c 9 k n y D _ o r g C w p r j B 2 0 t _ E z i t c m 3 8 z H w q j T 9 p j O 3 r y a 9 v o _ B 4 5 t f _ y 5 i B r 0 4 g B 9 2 g s C w i w E 2 z 4 x B l t z 2 B n 5 j f j o l _ E 3 w o a q k 6 Z t k 2 5 D p 4 j v D 9 t 6 r G u 1 0 N 3 5 6 m D 5 _ q h C z 9 o x C k 9 3 6 B g 9 l p e t w g p B i k 7 k H 3 7 h 8 B o m t 3 B u p m U 7 q 1 t C x _ r o G m 5 4 w K - _ v 7 E z 6 7 4 p B o t l t E y 7 n g D 6 v g x S p p - g R s j u - D l 6 t g N 5 q p 4 C 1 r o 1 B l 7 p 3 C r g o y K _ r o k D 1 p p h D 2 t h q C p z l 7 D u 6 j - B 1 z q O v 0 - X z 3 1 s D _ r m 6 C w h s 2 B u v i x F 4 9 5 r B l _ m x D p 2 o a t n w H o g x 4 G t v l i B y l x n d 3 l p _ B v 1 7 h E x y m h D u s - n H 3 4 y V r h k 7 O h s u v H h v u x B r 0 g u F g i 1 _ B 8 _ 7 9 B p n i 5 I t 4 o l J 4 m 5 z C q 6 l s C 4 5 4 w D - o 2 o B 4 7 w N n - 5 w L q z 6 - C i y _ K k p m H z 2 q G z 7 9 Z w 9 i v B y p s g p B g t r j B p h 3 j D g x x k D k p 7 P 2 t o w G 0 j q j D 1 k 0 y Q y u v i F q - h l C k x z m N - l _ l H o u j 7 B t 3 v W w z n 1 C o i m 4 J t r 5 z E q 3 _ 2 C n n u O 3 r - - C r j h 2 D 0 - v 0 B z 5 k q a q x 6 1 D o h l v D p m x m E u n 6 3 E 7 j v I 6 q x l C u z h q B g m 1 f 1 _ 0 y B z o t g B 3 k u p D 4 3 - j D 2 q u 4 C s 2 s m C 8 z m Y y 4 m 3 C 7 k v 9 I y 2 w O i 9 g s C 1 o q p H 1 8 6 2 C 5 h z u E 4 i s t F v 9 w h G v n v 2 C 6 q y 8 J w 0 v n G q m 4 6 B g 6 x l F s y 2 u E v 6 9 O y s t 5 G 5 j n O g 8 1 7 D m r _ o D 6 r z Q 7 i u 2 B z u y l I r o l g B v n l z H 8 y n 0 B u w 0 s B r o g r C k y 7 8 E 7 y p e z z j y B 6 7 o g G u p y _ C s 9 w u B - t p s B h 2 5 q E v 6 6 s D 3 t g r B y j r 1 B - 5 m M q 2 t g L 7 5 u 3 B 0 t 9 r I 2 l 7 2 u B g t o 0 C u 8 2 k Z 0 x 3 u D 0 0 s s B l p _ 9 B 7 8 h 3 B 4 7 j _ K - 1 7 7 G 3 w _ - F 8 u r Q 6 8 j 3 D i - s a k 0 o g I 0 z 6 0 C j z x j C 9 2 s r K t h 6 t H w 5 n 0 B r i 1 q B h 3 y S l g p i C k 9 j i C g w l 4 D 3 _ k w G v p r w B 9 p 9 F 4 g r j E g l _ W j 5 r 8 J 3 - x 3 F 7 z 5 Q 6 w 0 J v 8 1 0 D j y 5 7 D z 8 5 m S - o 7 6 D 1 q u b 3 k 9 m B 6 7 r y C p i t O _ t s t B 8 6 7 s E 0 k _ m L i o 3 8 6 B s x v l C j i r S j t r - S - 5 r 0 f l w z 6 G 8 k g r B - o 4 _ b 1 1 3 y C l 8 0 7 B - 6 y m D j p 8 h D 4 8 6 9 F q s j k F s g w l C x z 0 z C 9 m l s B i 7 9 u C g m g k C u u l _ K j 8 l 9 D w i k R o v j i B g v - u F 8 n h y B x l i q D x y j b o o r j K p h n x B 5 z 6 H y p - 1 H u 6 w x C h s y 4 I _ k x n B - j s l B r s k Q 1 n p 6 E z s k 9 C o h - 8 K q o k s C q q 8 p E - 8 w 9 C 2 7 u U u v l j C h _ - j I m - 8 3 S 0 u 8 5 I h 3 z 2 B j o 8 O 7 _ r k K k 1 n i D j 2 6 n G w s 4 4 D - i n s C 6 t o m L 7 o v g B 2 w 7 4 E m z g x B 2 u 1 s E n z o _ S o p y J w s 6 n B 9 - y I 0 z t p E x x 6 l C q k r y D 9 i n a z w g Y x q i m F 5 i p t B 3 u s a - p o N 0 p 3 9 B p 8 h q E o s t 8 D t r 2 g B p k v S 9 k i j D n 2 1 6 E u v z 7 C t t g U _ 1 v U i m 5 k C o y 0 n C 6 i h u E 2 t - c _ n i U m z o J o 0 n I 9 9 3 N v x p W 2 _ 5 2 B p h p D 6 6 t S o y 8 Z p s w Z q 1 l O 8 h 1 T s 5 i D n 5 i K - l n H q 2 h 7 C w r 6 W 8 7 i E o h x J 1 o g i B 9 u - N 8 k 6 b y u 4 E k v 1 D u w k D 1 j p b 1 u 5 3 B q y j D u _ l H 9 1 7 z I p p g F v l _ G u 1 - D k 8 _ C h 8 0 D h q 5 C _ v x G 9 p 9 D s h w E w p - L 0 m x K y p 6 H g r x K 2 0 _ E l 8 3 G o z z K r - - K h n y b x 2 y H 1 4 0 H z 4 j C i y t D h _ k H x 7 j G 9 y 4 k B 3 s 8 F 4 - h E n n g I q _ u F x _ 3 i B p j l Z w 9 u F i 0 v D z v 6 G x 2 u x B 6 j n 1 E v 6 k Q u m 1 N j 5 w 7 C y k i z D o q v w D 6 1 n F z p q q B 7 x q l B z r x G p n 4 X q 0 y L g _ w h B w x y I h w u R m 8 7 Y h u - N x j t u B k x 0 R 3 i n P r j _ t F 3 w - n C r i z x C j 4 t 2 C q 6 n X 0 u 9 F 1 v p U w r 4 V r _ h M i 4 2 Z - 0 h M q x h f y _ h y D n j y N z 7 8 i B w 5 8 K - 8 g m B - 3 s t C u h k _ G 1 n z p C 6 9 t y P 0 7 H 2 n h 6 B u k r c 7 2 y M r s q n B _ 9 5 y B o q w p D v k - H h g 8 i B m s t Q 1 2 y t C 3 1 t 9 E i t 6 P x x r W i k 7 P g 9 q W 2 o k C & l t ; / r i n g & g t ; & l t ; / r p o l y g o n s & g t ; & l t ; r p o l y g o n s & g t ; & l t ; i d & g t ; 5 5 7 6 1 0 9 5 4 6 0 0 0 0 8 9 0 9 8 & l t ; / i d & g t ; & l t ; r i n g & g t ; g p z - y z p h m E w C v D l v C s N Z 8 r B 4 E z H n K k 9 B x C q I 2 D C k D 7 o C 4 K J i F j C & l t ; / r i n g & g t ; & l t ; / r p o l y g o n s & g t ; & l t ; r p o l y g o n s & g t ; & l t ; i d & g t ; 5 5 7 7 5 6 9 8 3 4 8 8 0 7 2 9 0 9 1 & l t ; / i d & g t ; & l t ; r i n g & g t ; 7 r q o n v - s m E r D v D z D n D g J T g M v C 1 C Y o F 9 Y 7 D & l t ; / r i n g & g t ; & l t ; / r p o l y g o n s & g t ; & l t ; r p o l y g o n s & g t ; & l t ; i d & g t ; 8 4 3 8 4 7 8 5 7 7 5 9 0 0 7 5 4 1 5 & l t ; / i d & g t ; & l t ; r i n g & g t ; i o g t g - w t l E 4 G j P k B K 5 D j G w C u E 5 F - H t i B D w K t F o B o B D l I y E B x D 9 B 4 E _ j B l D T g E T j F - C 4 B 5 J C L I 3 D z B F k J r W p E h D z B g B 9 N q D - C i C t E C W W y D g C H E g C 8 B C Y 7 C k E h F c B e 6 B 0 F t C h B S h B g F 2 K S f - D g C U 0 B k 8 B k D g D D H - I k F j G & l t ; / r i n g & g t ; & l t ; / r p o l y g o n s & g t ; & l t ; r p o l y g o n s & g t ; & l t ; i d & g t ; 8 4 3 8 4 7 8 6 4 6 3 0 9 5 5 2 1 3 1 & l t ; / i d & g t ; & l t ; r i n g & g t ; y 8 - w m k x u l E w k o d 3 _ k B 4 i g B r - p F y x r E g h u B i h e j k s B m t i J i m o D & l t ; / r i n g & g t ; & l t ; / r p o l y g o n s & g t ; & l t ; r p o l y g o n s & g t ; & l t ; i d & g t ; 8 4 3 8 5 6 4 2 0 2 0 5 8 0 8 8 4 4 9 & l t ; / i d & g t ; & l t ; r i n g & g t ; t 1 z 4 u 3 z - l E m l B D x O 4 G 0 E x S F O 4 q C H i O _ C 3 B D v u B 6 W q W r c u l B D 8 y B i z E p r D z D n D o G e E - E B t B o 2 B C 1 _ E v J 0 1 L u D 1 C m C v B l y E r a 6 K p V z a j E n G 2 N & l t ; / r i n g & g t ; & l t ; / r p o l y g o n s & g t ; & l t ; r p o l y g o n s & g t ; & l t ; i d & g t ; 8 4 3 8 5 6 4 3 3 9 4 9 7 0 4 1 9 2 7 & l t ; / i d & g t ; & l t ; r i n g & g t ; h n 3 - 0 h - t m E s E 1 l F i H q G m C t B 2 c m m C 0 D r C - D j C & l t ; / r i n g & g t ; & l t ; / r p o l y g o n s & g t ; & l t ; r p o l y g o n s & g t ; & l t ; i d & g t ; 8 4 3 8 5 6 4 3 7 3 8 5 6 7 8 0 3 0 7 & l t ; / i d & g t ; & l t ; r i n g & g t ; j v s w u t r - l E j 2 B 0 - E 4 E g D j C z q D t D _ 1 G 0 E k E _ D 7 C h l S x E o D h F 7 C u _ M 4 F 0 H y j C & l t ; / r i n g & g t ; & l t ; / r p o l y g o n s & g t ; & l t ; r p o l y g o n s & g t ; & l t ; i d & g t ; 8 4 3 8 5 6 4 3 7 3 8 5 6 7 8 0 3 0 8 & l t ; / i d & g t ; & l t ; r i n g & g t ; q 6 2 3 n j 9 - l E t k a 9 s 9 J m z o W 0 t r o B i _ 3 E & l t ; / r i n g & g t ; & l t ; / r p o l y g o n s & g t ; & l t ; r p o l y g o n s & g t ; & l t ; i d & g t ; 8 4 3 8 5 6 4 4 0 8 2 1 6 5 1 8 6 6 3 & l t ; / i d & g t ; & l t ; r i n g & g t ; r o x 8 l 6 g h m E t D 1 F 1 D i E k H j D _ P 7 E o I 1 E 2 B 2 0 B 7 I & l t ; / r i n g & g t ; & l t ; / r p o l y g o n s & g t ; & l t ; r p o l y g o n s & g t ; & l t ; i d & g t ; 8 4 3 8 5 6 4 6 8 3 0 9 4 4 2 5 6 0 1 & l t ; / i d & g t ; & l t ; r i n g & g t ; 8 u v t o 1 7 m m E 4 G t I m p C j F 8 D s D - G 9 V _ b i D 7 D & l t ; / r i n g & g t ; & l t ; / r p o l y g o n s & g t ; & l t ; r p o l y g o n s & g t ; & l t ; i d & g t ; 8 4 3 8 5 6 6 0 2 3 1 2 4 2 2 1 9 9 1 & l t ; / i d & g t ; & l t ; r i n g & g t ; z 5 l h h v m g m E q w D g H n F _ D t B m o B q L y D m D h E 8 C & l t ; / r i n g & g t ; & l t ; / r p o l y g o n s & g t ; & l t ; r p o l y g o n s & g t ; & l t ; i d & g t ; 8 4 3 8 5 6 6 0 2 3 1 2 4 2 2 1 9 9 4 & l t ; / i d & g t ; & l t ; r i n g & g t ; 6 6 u w g r 4 g m E s E w E x T q C o G o C I i K l D m G 9 C u D z E 6 K h E o D x q B i D u B & l t ; / r i n g & g t ; & l t ; / r p o l y g o n s & g t ; & l t ; r p o l y g o n s & g t ; & l t ; i d & g t ; 8 4 3 8 5 6 6 0 2 3 1 2 4 2 2 1 9 9 5 & l t ; / i d & g t ; & l t ; r i n g & g t ; 8 l r 0 z 4 y n m E 6 u p F 3 n i D g i f n j X 6 r g D i 3 5 K 2 j x E t g n B 7 5 x E 0 p 3 S z 0 y F u z t I 3 6 t F v u 7 M 6 j g C l s i e g p v k B k 6 9 P - j 6 L & l t ; / r i n g & g t ; & l t ; / r p o l y g o n s & g t ; & l t ; r p o l y g o n s & g t ; & l t ; i d & g t ; 8 4 3 8 5 7 1 0 3 9 6 4 6 0 2 3 6 8 2 & l t ; / i d & g t ; & l t ; r i n g & g t ; q 3 1 _ 0 y l h m E 6 q o Y n p u D m - w B 0 i M p k _ B u j g M y m m C 5 1 - G 4 0 D v x p B & l t ; / r i n g & g t ; & l t ; / r p o l y g o n s & g t ; & l t ; r p o l y g o n s & g t ; & l t ; i d & g t ; 8 4 3 8 5 7 1 3 8 3 2 4 3 4 0 7 3 6 1 & l t ; / i d & g t ; & l t ; r i n g & g t ; 9 x u v z o x o m E k j 2 q B y u w Z 2 u p - B t l - W x t 8 N x 5 4 d t m 5 S 6 - j Q r o t G 5 1 y G s - h b r 0 4 D 7 6 n J p 2 p J 9 s g o C j 7 7 P & l t ; / r i n g & g t ; & l t ; / r p o l y g o n s & g t ; & l t ; r p o l y g o n s & g t ; & l t ; i d & g t ; 8 4 3 9 2 2 4 9 7 4 1 8 6 6 4 3 4 6 3 & l t ; / i d & g t ; & l t ; r i n g & g t ; p i t 2 4 3 3 k l E r 4 6 S t 8 3 X k 9 1 J g 3 q 3 B o o 1 G r _ y O 5 o p _ G r q 2 6 B w 2 g 6 B p 7 7 z B & l t ; / r i n g & g t ; & l t ; / r p o l y g o n s & g t ; & l t ; / r l i s t & g t ; & l t ; b b o x & g t ; M U L T I P O I N T   ( ( - 7 6 . 1 9 0 4 6 3 7 0 6 0 8 9   6 . 9 9 9 2 9 9 7 ) ,   ( - 7 3 . 7 4 7 7 8 6 1   1 0 . 8 0 1 1 1 5 2 9 6 3 4 1 6 ) ) & l t ; / b b o x & g t ; & l t ; / r e n t r y v a l u e & g t ; & l t ; / r e n t r y & g t ; & l t ; r e n t r y & g t ; & l t ; r e n t r y k e y & g t ; & l t ; l a t & g t ; 9 . 2 9 7 3 3 7 5 3 & l t ; / l a t & g t ; & l t ; l o n & g t ; - 7 5 . 3 9 2 6 6 2 0 5 & l t ; / l o n & g t ; & l t ; l o d & g t ; 1 & l t ; / l o d & g t ; & l t ; t y p e & g t ; A d m i n D i v i s i o n 1 & l t ; / t y p e & g t ; & l t ; l a n g & g t ; e s - E S & l t ; / l a n g & g t ; & l t ; u r & g t ; C O & l t ; / u r & g t ; & l t ; / r e n t r y k e y & g t ; & l t ; r e n t r y v a l u e & g t ; & l t ; r l i s t & g t ; & l t ; r p o l y g o n s & g t ; & l t ; i d & g t ; 5 5 7 6 3 0 1 2 2 8 4 9 4 6 8 4 1 6 4 & l t ; / i d & g t ; & l t ; r i n g & g t ; q x 7 s s 7 6 v 9 D m w v o B y x v q B w 5 3 E r u i a n g t x B 1 _ m D z n l J p u 1 c t g w O v _ 8 v E s - 8 G x w t p B 3 u _ C - q 0 2 B 8 - j i B i x h B 1 3 j C 2 n l j B _ m 5 H 2 i k G t 0 z D 8 2 7 N v 0 s 2 C k w l P i u r 3 C 7 z m Y n i t B 6 l u G k j 4 V s - t 7 B j r l E 3 3 - j D - g 2 F q z w L y 6 o U y o t g B 0 _ 0 y B n 3 8 J _ 0 g K t z h q B y 9 v C o o 6 t B v y w I x u 0 M 0 h r S y 6 j U 9 - 2 m E u 7 2 U y u h k B i - - 1 D l w _ G 9 0 4 R k _ 3 W 3 i w U m 4 o m F r n - I i 4 3 G 7 g 5 C k v t D z p w x C v x 3 2 B l l 4 F j k w O y s j 3 C o m k E 7 j 4 3 C t w X y p 3 8 C i _ 8 K s x z W v z n 1 C l h d q 7 7 H l j 0 P - q 9 C 0 l y P p - 5 j B t - t C _ 1 g 6 B q o 3 E 0 o g _ F 2 w o V z _ 7 B 9 1 w I n 3 2 Q 9 4 4 r F _ x m 6 B p 7 v s C 6 o y s B z s g 8 B l u - E 8 p t 2 B r o 0 T w x p I 8 o 9 P - r j i B l n 0 R 5 1 r J t 0 - 2 B h t r j B n x - - E _ 0 7 6 B p r y h E h - u U z v 1 O h 4 j J 0 7 9 Z 0 2 q G k 0 n H z 8 z D 3 y h C z 6 n O x x _ I 7 u k J 2 s z N u u s Y m s 2 O o 2 s H q u o Q q - n L 3 r r B g v u B 5 h h b m 1 k F 6 l - J m 5 v B k 3 4 H 8 2 6 I u 8 3 n C v x _ G x l w W _ r 1 E 6 l m J g o n D s g 1 q B _ q l X u - y v C w 2 1 Y m _ 0 O 6 j x C r s v E 4 s o R - - k 4 B 5 9 3 K y k z J q p s K 0 y j I w x - B p 4 x L t y m N 4 4 z M l 7 x M 7 j 9 V 3 z n G q p p K 3 8 t D v 7 z g B u n q r D 8 3 g P j j 1 V s 6 m O 2 s j v B 7 3 h L l 0 1 B j o p E 7 o 1 8 B 5 j _ G q 8 w w C 7 - j N j k 9 V m 7 t a 9 z 6 d n 6 y w C h g m a s 1 2 i B q o v X 5 3 - O p l - 8 B q n r X p z x H z 2 x E 7 x _ I g o 1 5 B m 9 o J g g 5 O 6 o j O v u 9 F z 6 r p B 2 m h J 6 g w G 2 2 l a 8 8 i F 0 w O m 3 g D x j j M w v 3 F h 4 l E x q _ C s u 9 O m _ l G 9 7 k G 8 u d 9 k s J o u m B w 5 g J 5 m U p 4 h G k 8 u J 6 r 5 F z w l z B y i 1 P 2 7 5 F 4 y w m B j p - i C 8 t 8 J j 2 5 D y p g V j 1 h I 0 q 6 f 1 7 0 W 7 5 m 3 B x l p k B p 2 g L g r g J 2 g v S l h u 4 C m 6 t g N r 3 g a i l p m B t n 4 _ D _ _ k t B j p 6 c z x 3 f n u o 6 G l j y P 2 8 q - B u r 9 H l s m D l 6 m k B q s l D v p z H h w 9 K j 0 w e 8 r j s B 6 z 8 x B 2 z 8 k G _ o j m B y t 1 n B v n t j C g 1 6 m D 1 j u 7 B 1 7 k n B p 9 q p B m 4 g G 0 l p M z u t E 6 i q E 0 v 8 d w t 6 V 4 i v J 4 y z O 6 n w - D u w g p B 1 - p x B q j s q C q y o F t 6 5 P x 3 5 J u 3 9 k B l 9 3 6 B 0 9 o x C o 0 p U 9 z 8 M 2 z o I m - - D r h x G 9 h r H 3 h w C 4 l z L 9 m w G z w t V r z k 7 B o 5 u x C z o m D w _ h D p 8 z g B m w 0 F r z z C h - 5 B 7 7 l K 4 w o a n 0 l K 8 - v i B 7 k m T y n l K 2 7 2 F m t z 2 B 3 z 4 x B w k x E s n m S i 5 6 T - v 7 g B - y 5 i B w z w f r x f w 2 s D 4 k 9 I v l p E 4 r y a h m l O p 2 3 O r v J g y l G 4 l u E 4 j h N g h s J - - 9 S 0 0 j C w z p U k k m E u 1 t O l 8 u t B o v r M x k 9 F k j 2 C 5 0 4 P 2 1 v L l 6 k b 9 8 - d 9 z l j C g r t m E p z j z B r 5 w J i o 3 S 2 l m e - m z H y m 3 I n p r e k l i O 0 t k P 1 - _ b 8 r i d y m y F s t 0 F 4 l o W g i y G v m 4 F j h 3 H _ 7 n k B x y 2 r C q i v K q i v X s u 1 P 2 0 q _ B 7 h z B 5 1 _ I t 0 1 h D 0 w h p B v v v D m i p O r g 4 F p y 4 I r r 9 J i 1 4 k B r v z p B t y l v B 2 z s L g p u I w p y p C 1 2 y I _ t y J 5 v z i G q r 5 y H u 9 s E m p i K 7 - g h B 4 r t e 7 6 9 u B 8 i 0 Z o t t O z h 4 2 B m j x Q u 9 o P x i y E h u 5 u B 6 7 4 z H o n 3 q B 0 8 s N q m m i B k n t Q 4 3 p D u y t F 5 2 t 8 B j q i V r u 0 0 C 5 8 p 6 D l q 6 W 5 3 v s I 3 5 h b 6 3 8 B r 9 x 6 B j z h F r m j M 2 w J 3 9 g W q m k u C 2 k x J h w l 8 C 8 j r F n 5 k o B - 4 7 L 9 i 4 T l n p Y s r o m B l 6 v u B w 8 7 s K z - o 4 B q s 6 Y m 5 g M 3 5 z N v r 0 M u 9 7 c j 7 _ g B - 6 p P l - 7 C 4 1 o I n r 2 C h 3 r C l z t l B q v 4 X 2 m 2 g B r 1 3 B u u w I i j n N i 0 5 G k 6 1 5 B x i v v C 5 t u P 3 9 q I o q u 6 B q q u c w 3 1 H - y o s B i 1 i 8 B m u p N l z q F - i w 0 B 8 7 q i C - p s p B - 4 y O l - x i D w 6 v L 0 q 2 y C t i x N 3 z z N 8 p x G q n 2 F r p 5 a v x p R 7 - n D z 4 _ c 8 w 9 _ B x 0 l Q s r v N k 5 n p B j y 2 B p p j Q 9 q x B w y p C 5 n 8 U j k y Q m h 3 N z q q J n g 9 F 6 k 1 K 9 m 6 K 5 6 n F h r v B o 6 - H 5 x _ F s s 8 G s - s B 7 q 6 E 8 n 0 D q 3 y C l s 1 S 6 j u E h p h I 3 k 1 C t 0 4 m B t i w F t x i B m 4 g I o i 1 C - g 0 T _ y - h B u m 5 E 3 v g B r g p P 5 x _ c p w w J 3 5 v I 6 9 9 B i 5 n G 1 g h E 6 4 k w C y 2 X k 6 6 M q 5 3 C y 9 m H 1 0 7 E j 0 5 X g 1 x J 4 h 3 t B x 6 y J t 9 z J 6 3 k V 4 z t P 0 v 8 J _ s x O o j 1 H j w l F 5 8 j I g 7 _ T 4 h g E 4 9 0 B 1 n l G r _ l B 2 u 8 J k 9 y E v 5 v R 2 6 o M 5 5 8 Z y w 6 D y 6 q E z k 8 B k 0 i D q 3 g I y h r J 3 g _ E v 2 O v 4 l R m 7 m Q j y y K - 8 k E - y 5 S h t n X y m y a y y - f 4 1 r K 1 z q L p 7 z c h k q T k 8 _ B s 7 _ T p h l V o 4 u M o k s D q u q B 1 p r G 2 8 s F n q r H n m 6 E 2 1 r N j o r j B 1 g 5 D 4 y _ C o p t e j j 6 h B 7 1 6 O 2 u h v B o x k N m l s J _ t u K h 5 r C w n p D 3 2 x N r u h I 1 7 p E o k _ D s 1 h K 0 w v G 8 6 _ P x t i 0 K u m j 2 B h 6 y F o u w U m x 0 M j 3 i H s z q C 8 n 9 R w j r u B w u p E x 1 h T 2 y 7 D x 8 r j C x 7 j C i y 9 B p o 7 B 7 u 0 S y l q j D w 8 4 G j 8 3 C - 1 1 G z s 7 B z t z E p l W 8 2 6 P n 0 1 E w r y D s t u B 7 - z D p j _ V 1 l q K _ 7 g D l _ k G i k 8 F s j 9 B 8 7 8 B 8 1 5 M 0 j t W p p u Q _ j n x B g j s J k t v B 7 p 3 F z 9 0 L 1 o r D n i 1 B m t g R - p t B t 7 y D i 2 s D 2 k u S y 9 n R n q r x C 1 k p I 6 u n E 6 m k D w p 7 L 1 8 t S s _ i r D j - h L h t m D w 8 1 l B _ 1 s D z m j 0 E 4 - v 2 G q 9 v H j m g h B 7 j 3 Q o n w M z 4 s h D z h o O 3 o 6 J o h 4 I 9 g 8 H p r g C u m 8 g B x n o s B 8 p v p D q p g 9 C 9 h v L x 7 t f - i u X 6 y j o B u z i i H q 6 n S 5 7 h G o 0 u C 6 7 4 0 C 0 9 y M t u 6 F z 1 9 W v g 2 H k h g - B z 4 m P n 7 r E q 4 t R n 0 n E u _ j Y l u h 7 B 3 y m g C r l 3 i C 5 7 4 F u n t d k x u b p o s W _ p _ l C s 2 q r B 4 4 3 F k 6 w s B 8 k i j B i 1 0 H j 4 6 k B _ s 0 o B u z 0 C l 4 8 X - 9 m D x l _ i D 5 o h r D s r p E v _ o N w k 0 H 0 - i r C 1 l j g E 8 7 3 R n 9 y F 2 p 8 I 2 _ 7 Q 6 x j M i 0 z F z t t E j j j F 0 n x c j x - 9 C n 1 1 E m r u n B 2 - p 2 G z 6 o x E v o z s B s k w _ B w o t Z w g 1 O 0 z k I o m 7 E g 4 - w C 4 3 x H v v x L v t _ E q g w y C g t y B k - 9 B z - 3 L 0 4 4 M r l 3 M _ j m e 4 j 9 N 1 s s F q g 6 C q y 1 u D 7 - z B m m 1 x B 4 v k Q - j h H 5 i t n B 7 o 7 F t k - H z r z P 2 q t G v 1 w c p h u D n 1 l c 1 0 n E _ 1 x Y p 4 5 k D r l 3 D 0 7 j Q 8 k p D i r z N g 6 l _ C t 7 k g E k l i F 1 x h V t n 4 p B 5 3 5 V 2 u j S 1 s - q B 9 s 4 U - v q E 4 g 4 e q 2 0 l B 0 0 t E 9 7 g Q - u q r B u u 5 I 7 t g I w o 7 S - - r X 2 5 5 G h 4 x f p u n Z 4 j m k B 5 1 9 G z _ 7 U p 0 n F 0 n 0 I o o u C 8 l i h 3 E g r k 0 j C n 2 2 0 i F 8 i z I m s 9 R 7 r 5 g B v _ y E 3 8 y G 7 y 4 B 0 0 K k 4 t B y 7 1 D 3 6 v C l 2 e 4 4 u H 2 y 0 - B l n r F n 0 H p m n 7 I 1 h p r B 4 3 o g B m v n Q _ m j _ C i 5 g H p g X m g 3 z C t 0 _ x B p v q 3 D 4 6 i U 8 h w w D n - _ C 1 j s k C i 4 r L 1 k 6 G 8 4 4 z B 1 7 x T l j 8 S h 1 x V y q n 1 C _ 9 i 7 C 2 3 m q B 2 x _ f u _ r R p g j w E l 4 5 E 2 4 9 K l y i h B _ 1 s G n t r u D m - p t B _ z k r C 4 7 _ Y 3 6 9 1 F j k x m B t z z 8 B n m t J m _ v T q w 2 z C y k 2 e _ 3 m N 0 u 8 X 3 5 8 o B 2 5 2 _ B k v h K 0 i k O 7 9 j G h 9 9 O g t r c w 1 5 V 5 8 j J 2 3 y j B 3 n y I 0 0 w t B 0 o p 5 C 9 m w o G r j 1 C r w p C 7 i L v q y w B x z o B u p r Q y s i f v h z t F h 2 q t D 0 t w c g 2 j N m - 6 c 3 q _ X j w z N l q z E q i u M h _ w B l v 3 B 0 x o F 7 k z E w x w B z z s C 0 n 4 B 1 4 N - z M 1 g h J 2 0 F r h 5 4 B w t m g D u 4 q C _ 3 2 B 7 v 8 J t g 6 C l v Q _ 2 g I 0 l h T y 0 4 d r m 0 V - j o r B 4 t g V m 4 5 C m n 6 R 0 0 0 L _ u 5 O p 4 - L 7 n w I _ m j o C g 4 K h p Q 9 l J 9 9 g B y 4 h B g 7 8 o D j n g X 1 1 f t _ 2 E 7 7 n G 8 i _ X r y 3 K p 7 i B h _ 1 C x u q D k y - d n 5 c 1 q 6 H y k Y 3 o 9 r E t 9 j q I 3 0 8 l C q 0 h W s s 7 g E k l l n B 9 k 0 s D 1 r 4 p V o p j g B w k p x G r w M n k H 2 3 m H u i 0 m C 1 w 2 5 H v 6 m r M 0 _ _ g E - v t B k w S _ y R s p 5 U o j U h i 4 I 3 s 4 y P 3 8 _ 2 L i v 5 w O x 0 3 n O g 1 g z L p 7 s t G 5 i m I 0 v 6 N r m 8 7 F j n q r B w r 4 9 C - - L j q 3 E 2 s M u - V u _ t B o o - B p g r B w - g B p v o H 1 t u F w - h D 6 u s C y t 1 K 0 8 i T v o t E 4 7 n I g 3 q U q 1 x j B t m 7 7 E 4 8 0 4 E 7 w y Y z 6 1 u B k 0 h 0 C k 3 i w B i 2 j N k s 3 p B 0 i h I s 5 m G 9 y 3 P 8 p h J k k r s B u q d y h h J 4 i p N 6 7 u D m y y S k - 0 v B w - q w J o 8 w q C 7 k o 0 B 9 7 7 3 C j 2 0 H - o v z D u 7 - s B v r 5 L t p n W k k _ a v 0 5 H 9 z f y y M 7 _ n G o v q Q s p z F r w 2 i B h r 6 u B s z x E h u j C 1 1 6 f z 9 v F v o 3 c 4 o t M g y 3 R j 9 0 O n p 4 _ C p p z 6 B 0 7 s k B t y l L - q - B _ p u j C r m 7 B - 9 l k B h o _ e 2 t w h B s h 5 H - 0 j t F g h x F 6 4 5 c h r 9 1 B i 5 r G h p x G h - h F g 3 5 F _ y p D i s q R l t m F n q u N - 9 7 I g v p W z g v H 2 i 2 B y o p P g 1 u - C t 1 o O v y p G q x n J 6 1 r C 2 7 6 C 3 m 9 C r r k D v j 5 d _ 0 m y B 7 9 J u m 1 C j 6 4 e 1 g w J 3 g q H q 7 7 H g y n O p 7 6 E y u z d 2 v y B _ o r O 5 k 2 I h 6 w T o w s E t s 7 a m 5 p F t p 8 H g h 4 T _ 0 2 M 7 7 L 9 p p D 0 q 2 N i _ m K l l 2 K y r i I 2 8 z F 3 l 7 L k p 4 E k 3 0 U v k i B n p p D p l x E q h u B j - 1 J 5 i g H s n v Q r 7 9 Q p u t t B p - o F r 5 0 E t z l I k w x C 9 0 r s B w z k s C 9 _ _ G r r o P 6 t m W o p t E 2 9 x C m 6 7 H v 3 n G 3 _ n C p 1 s U w y 4 G 0 w i k B 4 z 7 H x i o K - z G s 4 0 B 2 5 r h C s p 4 F 2 u - I v t s K u - - L s z W u 1 z G 5 t u I g 2 v E h s z C j k m O p z o I - u Q t q 2 G 2 w l T z i n B h l 8 H o s o C o p i F 8 i q U 9 o s E u j k D w - i H w 4 p C n j y E o k v D s _ 1 J q o q r B r - o H g w t D 7 6 q K 1 l g C 6 _ l Q 0 4 x B q 3 4 C m n s f 9 3 g P w w 6 F l 6 9 e z h 0 I 9 r s P 1 v 0 F p 6 n P q u h k B k h y V k i v W 3 8 5 I q 1 r 1 B 6 g q Q m 0 l H 5 w t p B 0 s _ H g 3 z E 5 s i r B j x y M u m m 8 B u i 8 _ B m o o H 8 3 i d r w - E j g 2 M 9 i i F k w r B y p y 6 B 5 k 3 1 B g r y k D x 9 m H 3 j 0 2 C 8 3 4 B 1 v s G i v u C l v 8 L r q 4 E 5 p 0 K u y u V r 5 h I j y 3 J l w 4 w B z p h h B 0 g u y B t 5 n Q k i s m B k p k 1 B 9 h - V r 1 k R s j q D g 9 p I 1 6 s G p k _ N 1 r q B _ z 7 C z 2 h B s 2 u R y _ v W t 9 j f v 6 w E 7 p o H q - l C n r j B z 0 i D g o n N _ n z P x l k D 7 7 1 K r g m D j i k C j 5 s E 0 - t B x 7 y k B g k u B t 5 W - w v F 8 w t J 4 l - 2 B i z k q B h - - j B k x n i B o k s f v i k C u 1 w G x q t W s v r v B 5 s g s C p 7 2 6 E 4 s 1 k G r m q E 4 x 6 J h n 6 4 B l j n w B 1 1 v I l 1 r D 9 w u F 9 0 3 B 3 q 3 B r o 1 E l 7 v B 0 l g G _ l o w B h p g V p h 9 p B p n w H m s 0 g B h 7 k l B o j 5 M p 7 4 h C 9 p V g k q i B 5 j s M 7 4 m J 0 8 m Q n g 6 F m 9 u L 0 n y 6 B _ o 6 z B x y n D s 5 l F i 1 6 g B 1 - r g B x l m I o t u D t p t E 6 _ 9 C s x o W 9 - w P _ 7 q F y t 8 Q j 7 g I m o r h B v - _ d g z q D 8 2 y S 5 o g B 8 2 c h r V i k Y 9 - x H z m V 9 5 Y w t 1 B 0 p u i B g u 2 o C h u j q D y x o X m v 6 V q k 9 M 4 x o B j 9 4 F g u 3 S j w z H p 7 8 V 5 p 3 Y i z 8 R o _ 7 a 1 p t L r - t O g q q I j 4 w p B _ 2 l h B l w s N 5 h h u B 4 w o 0 B 9 4 k 7 B 6 4 l F h 7 5 K 3 1 0 Q j r 0 P r 5 l y B p z v r F k q k B 2 z t D 1 0 u g E 7 1 1 g G 7 h 3 c 8 t w K o h j X r q v H k u n Z i 8 6 k B m v _ I y 3 t N 3 r q Z o 5 p F j u 3 H 2 h _ w E 8 5 4 H t 1 2 F u x 1 o B k l w K t x t e _ t w T 8 i x H 3 j w _ C u t - Q u 1 o O 1 i j 3 B t s 7 o B 0 8 w k B 9 h x B n u 2 U 7 - 0 h B o m x M 0 y - L _ o r H _ 9 n F 9 p 7 C 7 6 w i B _ t - C l _ x H - s i O x r r D 2 2 x y E 5 x - s B 3 s t D 8 8 h W v - 5 C 8 3 i N h l 4 Q w 7 1 E 8 5 l B n s 3 S u _ u C k l 6 C 2 n 1 Z 2 4 Q w 1 4 B 2 s 3 D y 2 5 H 8 1 r V 5 6 s C i y q B u m 8 M q 2 w V o u t C n 1 1 K k m v R r r 9 G 9 p p L n v 0 I h i y T j h y B y v i g B 4 4 m G 3 g W l 3 o I _ p o S i t 6 C t 6 4 O 1 2 3 H 2 5 i N 6 w 3 R x j i K q u g O x - q g C 8 p 0 E u o 8 M q 3 1 C l u h G r 6 w L 3 - s k C 8 0 n G s i q y F r 7 i e s k t Z y 7 z E _ n - D _ m k S 4 1 u V h _ j h B 3 6 2 N p w l C g 7 _ E i m 3 x C h 4 l D 7 2 p s C h g z L 8 t q h B l z p l E z n o i C x x 9 E 8 7 2 2 B - o u q B 5 s 3 D 0 w m 7 B 9 o 5 B o 4 9 P l r 7 2 B - t 9 E k o z K g q z F o m u 3 C o 8 2 4 O s p s m B l 7 - f v r m n C l 9 l m F w k 3 x D n q t o D r 0 q G x p g X q t 9 O - o q D n j q E y 5 T - j 4 B 6 6 w l P s 4 x s B 9 8 h f x 5 0 g B 0 o y 6 F 1 y h q C s y p k Q 5 o w w w B x 4 8 m I i g j z E 2 l h g D v w 4 u B 0 w h 1 B p u w v C 1 0 - P 0 r - k B q 9 l x E u k w n K p u o Z 6 n h x B 6 w v p B 2 4 r D u t m B 7 l 0 B 8 p - a t 2 y P z - - D 7 8 2 I 7 i q i B y _ g w B r g 0 h B g v h U r u 3 Q v i j C p 5 6 E k 2 3 I 4 j 9 B g l 4 F n _ 9 D 6 y q a v m s D u s - I x g h Q w k 9 F 5 j 5 8 B u g j l G w o l v C s 0 z V p g 7 V 6 i r T - 3 3 E x 7 2 E 5 q - B 5 t u E 7 q _ B w v T v N C C 2 6 z C 9 7 m _ E o 1 x E o z 1 M 4 s z V 6 6 k C 5 m r G h 3 z W - 5 v F p - s W 4 x 0 y B 5 p 5 H w 8 0 P z j x H v - y s D s 7 3 M 1 u 9 q C - i 2 j D 0 w s I 2 w n J s x h J i v k G p n i h B x 3 4 O 6 2 h I j _ 3 P v j 0 j B o 7 r v B 5 y 4 g B n l _ D g m m P 7 5 3 L n 7 v C y q o D o 1 y I 6 q Y 6 w h L 1 4 3 F 5 _ 7 j B i y y j B l n i F u 2 t i B l 0 1 H 1 m m I k g x C 6 r 4 n B o i - m E i 7 - 2 B u q t M 2 s r B q _ 4 D j 4 m U 7 4 x 8 B & l t ; / r i n g & g t ; & l t ; / r p o l y g o n s & g t ; & l t ; / r l i s t & g t ; & l t ; b b o x & g t ; M U L T I P O I N T   ( ( - 7 5 . 7 1 1 7 7 8 5   8 . 2 7 6 0 3 4 9 ) ,   ( - 7 4 . 5 3 2 8 7 8 8   1 0 . 1 4 8 5 0 0 7 ) ) & l t ; / b b o x & g t ; & l t ; / r e n t r y v a l u e & g t ; & l t ; / r e n t r y & g t ; & l t ; r e n t r y & g t ; & l t ; r e n t r y k e y & g t ; & l t ; l a t & g t ; 5 . 6 2 7 8 9 8 2 2 & l t ; / l a t & g t ; & l t ; l o n & g t ; - 7 2 . 8 2 6 8 5 8 5 2 & l t ; / l o n & g t ; & l t ; l o d & g t ; 1 & l t ; / l o d & g t ; & l t ; t y p e & g t ; A d m i n D i v i s i o n 1 & l t ; / t y p e & g t ; & l t ; l a n g & g t ; e s - E S & l t ; / l a n g & g t ; & l t ; u r & g t ; C O & l t ; / u r & g t ; & l t ; / r e n t r y k e y & g t ; & l t ; r e n t r y v a l u e & g t ; & l t ; r l i s t & g t ; & l t ; r p o l y g o n s & g t ; & l t ; i d & g t ; 5 5 8 0 7 8 5 6 2 0 8 4 3 7 5 7 5 7 2 & l t ; / i d & g t ; & l t ; r i n g & g t ; j 3 m - y 2 z j u D 9 h z h K 8 o g 6 C t 6 m r B z 9 _ o E 6 1 o k B x 9 7 X u 8 3 r O z 2 u 9 D 0 p s v C s 7 - w D 7 q 2 m E p q 4 z D u h s 2 F p 0 n T s 9 9 n D 2 9 0 6 B l t 0 p D 9 2 g - C 4 k t j Z 3 h o t B r 4 p v G p 4 q w F 5 q t s B z h 2 b 0 7 3 3 D n 3 k k B 7 p 2 e u p h p E r u 8 - D 6 h w p D 7 v o 0 B 7 k p l B k 5 6 N q w m i B p g y x I 6 7 j o I - _ 5 x E 5 k 8 s B - - k m Q 9 l u j E r n v - D y _ 2 r D 2 r 8 h F h u 8 E 1 9 m M 8 k h U o i i Q 0 o 0 d v z 4 _ C y u p n E 8 h r m D - 3 r 5 C l 1 6 z B h w g 5 C 3 g r o J n m u 4 B 7 8 v x C t 2 t 5 E l z t j M 5 i 5 M 2 j y z C 9 h 4 K 0 2 3 l p B 1 2 j E k r 9 a w o o 3 J 0 4 j 0 B 3 n z w B 4 m t 9 D q 8 x K 7 i u - F q 9 5 8 B m o w 9 o B q s 5 p M 5 h y 2 B h 8 y q B o - - U v y 4 L q j n S 9 k l z D y n q O 6 o v u B 6 y 7 o B q 0 w L v 7 u H q 5 8 s C h 0 9 s E o 7 n S 4 i 0 w B w 5 v 2 C g z l 7 H t p k l H t 0 9 g H l x h t C t n l m m G q m q j C q i o y L 3 o p p C 3 0 _ 0 Z - 2 7 i U - 8 z l B u n 7 L q q x r H 5 t v Y 8 0 q 7 L 1 0 4 k B y 9 i p U j 6 j s f t 8 n z C 9 n v r C 8 y - X 6 k u w B w v t b 9 z u E 1 - u Z p 5 u o B o _ h i B 4 x 3 q E u 0 l H z r 0 u B z u p X w h k O p u s b h x y C v m - V v y 3 X o s k 7 D 8 l z 9 F o y l 8 D h x z m C 3 j i g F n q 1 4 B n s 1 1 B 8 x r x C 7 7 m j C u 1 8 j C j v x 5 O 0 z 3 y C - o v _ E i 4 m g B 2 3 4 2 D v 0 1 L _ 0 t l C 2 5 m m L v l y v B - q r m D s h u y I u 3 w J g w g J - i w V l l k x D i 1 p _ G 7 4 x q Y m 0 6 p G l y 7 g H 9 j 3 m T o q 6 t K z z 8 5 V s p r u K 7 5 o l M o w _ h G 6 0 m m S 0 v 1 h B v t y u B p p n r B x p 1 s B h 7 1 o G 2 s r q B 6 q - a 0 k h t B - g l R q 3 5 5 G 5 7 m X k 3 7 - B r q 9 d 6 s 1 e r h 6 M n 9 k x N s z - i B 9 k 0 v Z _ 5 q 1 m B h h p p U 9 y l g N 4 i 9 9 D j z x M 9 j y 8 E h y w 8 C g 5 2 R j s o 4 F u u n h N q o g h F 0 u q i M s z h 9 F n 1 g w C 0 j 3 n O q 8 _ l B t h z p B u 4 h u F q 5 k y F z s i u X g s m 0 H q - 4 0 C - p g e 0 3 i I - 7 u b w 7 4 w B x k n k B p 5 9 S s w y e 9 q q s F 2 6 4 L i 6 w b q p j U g - w g B o 7 4 o B g _ w v D h j m a 6 x 5 j C 5 _ m X g m 4 j F u m w 3 D 9 h g w B - q 6 8 E k 7 6 q B 6 1 i b 2 6 5 g C x k 9 k D l 7 1 N 0 w q a w 7 w f 8 7 8 n B 4 2 k 8 C y _ i O o 4 l s B z l m d 8 6 3 W u n x 1 B n 2 8 X n z p 6 D y h 9 P r 4 h w B - y 5 T t _ q h D r 2 i m H i 6 t - E o u 2 0 F u t i 8 B 2 j g j I 0 h 4 n C - g t 9 B 6 l 0 m D l m 7 r B 8 8 w l B y 3 9 2 B y - 4 O 4 v 2 r X 8 t 9 1 D s k n z B v h v h C k k o o F 1 l u r E - q 3 g R j w 5 n B i 6 t 6 E g x 4 X y h 9 O k z o 7 G x p p u C v r s l G 5 o 6 j D j v o 0 C 8 4 y 0 D l 8 2 k B m r k j D _ - t k G u o u h H s 5 v 7 E u 9 m m C p g 4 j B y 1 o r C k 7 r j C w l q l T p r i 0 H w _ 2 l B l k 7 q E w 9 5 0 D x x - S 9 8 s u E 7 v x H k - o m F 8 g o u E n j s k G 2 g 1 j I v j 6 y F s 0 n U 5 _ g T m 6 3 r C 0 h n O p 2 g M m - t l G h 6 p r H y 2 _ 1 F j _ 3 x C 9 v v 7 J - s x 3 C 6 r k 3 F 3 8 9 r C g 5 r 6 C k h k t H 4 j z U x w m n B p g u - J m k k 2 E q 0 t Y j g q t C 8 q g r C q 6 q - D _ n q 4 B _ q 4 4 E r 0 n G 7 - 5 T - l r o J v k 9 h B p r j w C t g 2 - B t w 1 - B t o r 6 L m _ h 4 B n h j o F i x u u O s j j g D p _ 1 l H p 7 g i E 9 k o w N 4 w u j D p t 7 _ H 6 6 z j E j 1 m v E i s 9 Y h w _ P k u j q B u o q l J x j 6 x D y 5 4 q Z k 0 h u J o v u R k t p 2 F z k x s d o 2 9 i E 0 6 2 R _ l v J 9 8 m i H h 4 t i B s s p b 1 v 6 m B w 9 w x E v x 4 q H _ i 8 m B 3 q m z C y z 1 r I - t w o E r k t m B 0 8 5 1 B u v 5 O 7 z - o C 3 5 j w H n n 7 t C 8 z m 1 M 5 - 3 h D z 3 _ I 7 4 v 4 H g s 1 w K n h j 8 R 7 w w m 0 B j 0 8 R y x v m C - 8 9 J 6 6 o j B _ n z c u 4 s i B 1 - h 0 B 4 m l M x i 1 g w B 6 u _ o G j 7 m s E o o h 3 D x i o m B 9 l 8 s B t o v l D o o x P i h i b u 6 h y C x 9 i p C 7 i i 0 D v 2 k Q s 1 m v D t j m a k u h j D 5 y g g D x m o y C h t 1 0 Z 8 9 z 2 C k r t k G p 3 i z B 0 u m U l m j c g s v u D s u g y K o s k u B _ z x p C o v 9 1 B 3 1 p 0 E 3 _ t i B 6 3 1 Y _ z u O x w 1 3 K w t o 5 C 1 j k k C o k m 1 C _ 9 9 - C x 2 s k D 1 h z 1 C 8 o z H g w u P u z o o G k 4 q m E g w 9 Z o - 0 m E n z 4 6 I x 6 x w E 3 q 0 g B 0 k l W q 4 j c l y v g B 8 t 4 9 B p 7 y 4 C _ u 7 6 B y w 7 G h y h x B p q i j F 4 1 h 5 E - y x U g z x j J v n s s B 1 1 j r P q 0 q _ R 6 k n 5 v B m s n n B q r n W q u q q D l 3 2 j O q 8 m x C j x 8 s C 0 4 9 - D n k k j K z 2 _ z C m h w i I 3 7 9 i P u r w i I _ 6 n m K w k 0 3 B k k - Q g u q t C - j 7 N n 1 4 5 F 5 - n x F r 2 w u C z x j r B j z 7 u B - m x Y _ o q r C w w u q F q t s Z 6 w l j B h _ 9 k B m w z 2 P 2 h t h C g v 2 k L i 7 w W v p 1 O w 7 q R r 8 x i N 4 0 q e 3 s m g L g l r r F i s j Q 5 j x 0 K s l t _ D _ 6 p 0 B i l q s G 6 k m v C 1 q 5 x F v y - s B _ n v s B r 5 8 s o B 4 o m p B q 2 v 5 G 7 7 q 1 D _ 3 h 2 C _ - w s D t z 4 q F m w r T 5 g p 1 C l t 1 8 F i l 2 N 2 o z z B p 1 3 - G p 9 8 l B u s 9 j J h 8 i g E _ l 2 g C r _ h 1 L p z u j H q s w s D m i t r G z 5 _ x E k v m d 5 4 9 i B l 1 3 9 N z s 0 o M 5 t w J 8 l 7 8 L h o r 4 C v 3 i 1 D v y 1 y B w 5 r t H 0 g 1 v E g h r 7 B r r h K i 5 5 w F n - o q C _ k q k C 1 9 5 k E 1 5 6 k B m 5 i 3 H 9 2 l y C l j 7 q I x 2 z n C q s 5 j B 0 y 0 7 L 9 7 1 - D m 6 g o B u h - p J j 4 5 J s w y i G k k j T k s t z D _ g _ y B m w 5 m I 2 l z l B - 3 v t B 3 9 4 0 B o - 8 f l 8 q v C i u y q B o 4 6 4 D 3 m g 3 C w n _ Q z 4 l q B g 8 5 8 E y k 2 c o y h w C m g j 1 D k w j 6 E q 7 g d j p 3 i J y r k - B k z p i B m x 7 i L _ 9 j x B k s 2 h E i s z i B k 3 g j E 2 6 l p B y x w v D u l t v B 0 u p z E w - w t B 2 l v Q x l y 3 B q _ y I l i z t F 0 g l 4 B l z 9 m B u 9 - m D 4 g t k F 7 4 q q D z z g w F q v u 0 E 1 8 8 l C _ 4 - p C 0 w v Q h r 5 k B l j g n C - 3 h 1 B 6 u h d 9 l 3 r D u 1 5 H l 9 4 J k s 4 y B 1 y i 6 C p o h h C 1 5 w Z y 3 8 3 E j 6 s 3 C 1 4 1 m F 5 p g l B 3 o _ l C 2 - 7 r L 3 1 1 y L t p - x B 7 _ k f 5 p j s D h i l W 7 t i n B i r - 0 B u u 4 R 0 y h 2 M - v 4 4 D 3 q k 5 C v r 7 y B z 2 r x C z q - e r z n m C 0 3 y q B z m - l D - 3 7 u B o 5 k k B l _ 1 p B 2 j k X 8 7 2 l F 3 6 2 8 C p v g y E 8 - j h D y 4 4 R z - 9 a x y y Y 9 w _ v B n t 7 u C 3 2 1 j B k 4 3 e w 5 1 - B 4 4 g i E 8 _ k i G 0 l 5 7 D i - y 0 D s 2 i s D 9 4 2 v M v 9 z u C t _ k G p 9 8 F 8 r k 1 D w s m q B 3 8 4 Q 8 t w c t 1 7 u B m r - i C - z o g F t m t _ N g 1 x v D i s w P 0 i i k L h y 1 6 F y 1 g R v l 8 v B j 7 8 3 B 2 m l 2 C v t m s N 4 7 0 p D 5 g 0 9 C p 0 w - U l 3 - x G 8 m r l C 5 s z k B 7 0 9 z C 9 l 7 r J z 8 k V 9 k t D 5 _ P 9 j t N k o k 3 D u m h 7 B 7 j x g B 3 s u R v 2 i r P 5 5 8 v I v 1 1 v C n v 9 n B o 2 i X q l q e r j 6 2 E m 3 s x C i 5 t o E s i t 8 F 8 5 1 a t k - 3 D 4 v m 8 B g m t I q x 2 k B 6 i q h E g 8 m W s 7 h 0 C r 8 - N 7 v z w B _ 8 x 5 D _ 5 0 n C s h q r F n h 2 y F - i v t B - n p u B x _ x m C 9 x 5 c _ 7 5 w F k o 9 3 H n i 7 k B k 5 p k B z q w q C g 1 z 0 C 3 9 5 w B y k 3 w C z m i 1 D v 6 y n F 0 0 1 Y n h 1 3 E l u v n E y x i V r t t t R x 3 1 j B 1 2 n c h v 5 X 4 x k g C - l g - D z r w h F z q 1 v G h 6 z s C n 9 2 p B p u l 0 B 3 v o p B 5 n k - H 9 l 2 R o s h 8 C w l t w G j x s 9 C 0 2 z h E 4 1 5 z E h y n K 0 0 y i B x 1 4 Y 0 z s p F - h 2 h B q t _ e y _ z j B w k i 2 H h 3 v l B k 3 4 r I q v y 8 B - - _ o D r o n T v 4 r 6 B 5 2 h m C j v 8 g m B m 2 9 i B p p i - F 9 z 0 i G _ z p x B l 3 y o B o 4 z q H o r 6 U 4 3 0 e v k w R j 7 l o B k 8 9 q E 7 y i o X _ r h _ B s l n 5 N l r g S u 2 n j W _ 7 i s S l 2 s 6 C 2 _ m u B q w t 1 I 0 7 7 F 8 - s w B p t n j J m m i z W v s n j O w 6 _ 0 C 1 m 1 6 U 7 u j j N p p 4 t C 6 z 9 o H 1 t y H 8 t o k G m 2 1 h F 8 z s F h _ s 9 G t k j q D 0 t p t C 0 3 k y G 2 4 1 - B p v 6 7 D l v l l C k 9 4 R 1 8 7 0 P h v h 3 C l 4 _ 9 k B 9 t 7 t E 2 k 6 t D t u q - F l k - h G q l l j C r s 8 _ D k 2 7 5 X j _ p n U m y 6 s P h 5 - l W p m 1 l D s q q s L z 3 i j F 6 6 y - F 5 v 5 2 C 2 k 9 - D z y o n H g m m o E g p p p B n o q v G _ h l j R 1 q u m T 0 - z y i B m 2 h t C q 3 8 0 C s 6 m P 3 p o y C s t t f x r 7 Z 4 u u y D 2 - z 5 W 4 i s o K 1 l v 7 F z _ i v B p s n 2 J 5 j u 7 B 6 r 0 0 B 3 r 6 q C 3 n _ u B i g 3 S 7 5 w 7 E l 1 _ a g 0 9 h J s y u P h p l 7 B 1 7 0 j G g m - y E 4 t 8 n D t 9 y q C o 7 s L u _ p T j x x 6 D 6 u 6 o B j y 3 W v l p K 4 v 2 n C 8 _ 2 P t y 2 u B n h w h B l _ u U s i t s N j s 8 i D n i 9 g B 5 0 u j H n 5 - 7 G q m k n H h s 7 X 2 n j l C 4 r _ 0 I - 0 - x B _ t v V u s r 0 D n y 7 h B 4 8 2 g B r l n 0 B 3 i z w E 8 j 8 j B 3 r n 5 h B l 2 g T 0 - 1 _ B g t q _ F p m v 2 D z t 9 i D i _ v Q 1 o w 4 D 6 2 8 3 U 4 l o K - r u h G r 8 7 o D l 0 2 p N _ p h w J - 1 4 _ S 1 8 t b g - p S y y j 9 M o 0 m 6 E s y x H x o t z E - - 7 T 4 - _ 8 B 5 _ u o G l h 2 p B p - u x G s z l z C u i h 7 E 2 1 y 1 E 9 4 l j F 7 z 3 3 C 3 q k Z k 0 u n B l q x b s x i b o _ z 9 L q 4 y x E - s 9 l I 8 _ j j D 8 z 6 u C x o 0 p D p 2 z i G l s q U z y s 0 D x - 8 h C 2 r - v B p i - j Q i j 9 O j w n l C 4 w g n o B 7 w i g B m t q k D j j 1 n D r 8 i y E q p 2 i F m 9 0 f q g 3 x B _ 3 l M n q s m B 5 n 2 6 G o 4 2 g B 8 6 9 3 K - 6 h g D j x k q E k 7 2 1 S r w o Y 3 1 8 l G 3 u g i B 8 n y q C 9 w 8 i G z v m u E 8 6 _ 6 G x q 7 - K - 7 3 j E t s u - D j y k v B h h _ v D n s o 5 Q 5 6 w 8 S m w x t F u x w _ O - _ r _ B 0 r n Y n w 8 0 G v 5 8 g E _ w y i E 2 1 9 R i l y v C i p k _ Z 9 k 9 0 B p 9 9 8 B q s w x E 9 x 4 _ D g j 1 x F 6 t g z F y 2 4 x E 0 l j 4 C t 1 4 5 F 8 1 9 o X i 9 5 - I y i w s C u y _ y E j 7 1 0 G x 9 0 s K 8 6 h 4 G w s 2 p Y 2 2 7 t D s h 3 r L j - p f n r 8 x B z 7 h o a l y y k E j 3 4 t B 0 k q g B g k z x H n n 3 o E 7 y h i I v 4 _ 0 T 5 0 w h G m n u h C z h 7 j B g w n p G 5 x o q G p n 6 _ B g _ o p C p _ y 1 D o n s 7 L r _ _ x L w 9 m w F l z s l B h g 0 s C p m 2 y T 1 9 1 3 E z m m t F v 0 k - x B i y 3 k C - 0 8 v C t n 7 y G r y y p N 0 j t z V 0 9 i O t 0 l O 4 6 x z B l l 9 b g 2 m T i y n 5 B u p r 8 F n - 5 5 E t 6 6 p B u w l j B n _ m j B p l 5 I 3 r 3 b s k s Z x j s Y g l 6 c x i p t C l 9 6 l D 4 4 q v F 7 7 l i C k 9 t k B z 0 l n C l 7 s 3 F i h k q D l j k z D h - p S p 9 u _ D w 2 j i C q 1 8 s C 4 k v o B 1 w o R q s 6 E v o m 6 B q j 5 h J w o l C r t w R s u o E w h z t E 1 t y E 1 p z n B k q 9 i B k g w j D 4 - 1 a g o - b u - 8 m B r k 2 r B v 0 4 R o y 8 f y g _ I n 3 r H m l z o D z u 1 - B 7 j 9 q D x r s d h 9 q P z w h K g 2 _ X i 8 v s H _ 5 t 6 D x z t 3 F 5 7 z 0 C h 5 x r d z 5 4 9 C k u m l B 1 _ 8 4 D y 3 1 E x _ q 3 B y 7 r _ B 7 n p s E s 5 - z E l r p g E m 1 4 N 6 q 0 G 7 4 u 7 F 9 7 k V s 2 8 4 e y k n 6 D y h q - C h z 3 i J h z 2 f u t o 7 D 1 o q v C 9 r 4 4 F 9 y i h B v _ 7 0 P n 6 v o G n l h 7 K - 2 1 8 H 8 - i w C r 9 k F h j i 5 C h p 1 m G v 3 v l M v l n _ D h k 7 r F i r i l G - w x 1 D z g _ s D k h 0 g B j 4 h 8 B x t o e _ 1 l u D r s l u E _ - 6 6 F 3 k 9 q B w 1 4 I t 4 6 R h 0 g k B s 6 2 t F j p r I i t 6 i C v x w g T 7 _ r 5 H i 1 j 1 C m m n q Q w 9 i l D _ p 8 - B u h 2 P - 2 l F i j 3 0 J w 4 6 e y u z Y w r h T - 4 u P y r 1 w B 6 9 s y D 7 8 w 6 C x x h y B h y _ y E k _ z 6 G h h m x B - x k 4 G - t j m S u l k j H r 0 j - i B p u j w L p _ v 7 R 8 g p 5 B 9 s k p F k h 2 3 B j u n j F 6 - g n C 4 k w J 9 g _ r C t 9 i t B g 3 x _ C l m x H 3 n h a v o l S u 5 _ L g 8 - 2 K 6 j t q D w t g s D k w _ I 0 0 v t H _ 8 0 v F v g j P l g z 7 J u 8 k 9 H z 8 v R s _ 4 h C 1 j l 8 I l i g e v 7 g n B k 3 q l G j l u 1 B 0 8 h S g s 8 6 B 0 h g l B 6 6 r k C t y - 6 N u 5 o 6 I 2 u 4 Y g 1 o 6 I _ n r o C x q 2 x G v h w 4 G u w v j B g t g J 2 v k n B s i p q G j - 3 s G o x 7 - G 3 l z 3 C 5 1 h V l w z 3 K 6 s h U 0 h o g J v h h z E x h p x I s j n 7 D j h n 7 F k t x m N y i o 6 I q z v S k s _ q B l g t b 3 8 v 6 D u 0 o S 3 s 4 9 F m v 4 v G w n 8 _ F 7 h 8 7 E q 7 1 7 C - x n w H v n l k F q j 9 x H s j g t R u 8 n g T 5 9 - I 9 x 3 n C o v u o C 9 k 3 _ E i 9 8 l N 0 i t 8 D 0 j h m C o 4 1 7 D 8 7 j N n 8 u r B _ 0 z - R k r 0 i F 9 g i 1 K _ w 8 p E p r h 5 H r 1 3 S h k j O 9 v l K i m 5 g F p q s x C s - - r B 5 h 8 p C s q 0 i C _ j 3 8 L 6 7 4 n G o 5 1 g B q j u Y x g - m F h n 8 j F w m m Q s 4 n r B m t - s C 3 4 p X t y k u H u u 6 - C p q w o G 3 1 i j F y 7 o t C n j r l D x l - 6 G o g l 9 B w 6 1 o R 2 r - I i 9 z l B i j 1 T - w n u B x t 3 q I 0 u l 1 E o q i m G u j j F x r x w C 5 n 8 z B i w o 8 B 3 o r l C _ i _ u B 5 2 r 3 D r v _ h G n i k q W h y 4 s F 5 - q 8 F q l x u D w 6 x p D 7 s k q I 7 i l m H n q _ 9 F m 8 0 v b g p h i H i u j 5 C p w v w K k 5 6 h E g 8 - h R 0 v u s H j 9 t o B w 6 l h G - q l - G 3 7 l r C k 1 5 v B 7 _ z 3 E s y q 5 E u j - - G 7 3 r X r p g Z 0 _ m s d z v 3 r C 8 j _ W y t 3 U z t q E 5 z x K 4 2 - L o 4 l q D k 4 r U v 5 x 3 B h y 2 f l 5 j t C r j _ 6 C q 2 t i B 0 7 x h P i z 4 h V u 7 6 u N 8 3 g l E 9 y s m E o 4 q z B j n 5 2 F y q o v M 3 8 l 4 M t 9 n n B t l 7 k E l m q p E s n m m m B s - n k I & l t ; / r i n g & g t ; & l t ; / r p o l y g o n s & g t ; & l t ; / r l i s t & g t ; & l t ; b b o x & g t ; M U L T I P O I N T   ( ( - 7 4 . 6 5 9 3 3 8 9   4 . 6 5 5 7 9 5 1 ) ,   ( - 7 1 . 9 4 3 3 1 6   7 . 0 5 4 8 5 1 3 ) ) & l t ; / b b o x & g t ; & l t ; / r e n t r y v a l u e & g t ; & l t ; / r e n t r y & g t ; & l t ; r e n t r y & g t ; & l t ; r e n t r y k e y & g t ; & l t ; l a t & g t ; 8 . 3 3 4 4 7 1 7 & l t ; / l a t & g t ; & l t ; l o n & g t ; - 7 5 . 6 6 6 6 2 5 9 8 & l t ; / l o n & g t ; & l t ; l o d & g t ; 1 & l t ; / l o d & g t ; & l t ; t y p e & g t ; A d m i n D i v i s i o n 1 & l t ; / t y p e & g t ; & l t ; l a n g & g t ; e s - E S & l t ; / l a n g & g t ; & l t ; u r & g t ; C O & l t ; / u r & g t ; & l t ; / r e n t r y k e y & g t ; & l t ; r e n t r y v a l u e & g t ; & l t ; r l i s t & g t ; & l t ; r p o l y g o n s & g t ; & l t ; i d & g t ; 5 5 7 7 2 3 3 4 5 7 7 0 6 1 7 2 4 2 0 & l t ; / i d & g t ; & l t ; r i n g & g t ; w 7 x r m q m z k E 8 x B n I i H i J z 7 B h f u - C & l t ; / r i n g & g t ; & l t ; / r p o l y g o n s & g t ; & l t ; r p o l y g o n s & g t ; & l t ; i d & g t ; 5 5 7 7 2 3 3 8 0 1 3 0 3 5 5 6 1 0 3 & l t ; / i d & g t ; & l t ; r i n g & g t ; 0 8 7 2 t 8 n p _ D 5 p k t R g 9 m r j G i g 5 5 D n h v g D u q t R p g 9 3 D 7 r z x T 1 8 q J 6 z 9 0 E s 4 l P 4 2 v y C v p 7 v G - 8 2 d 0 j h t M r w y 4 G 2 g l v W _ 5 6 9 I t 6 6 v M s 3 s g B q - w u E q 0 o q F i t x r B 1 l 5 y F 0 4 0 6 C u 6 l 5 E l 0 w t B 6 z n j E 6 q g i B 3 9 g y o C s x g p G i 9 2 8 E t j 6 - I - 1 q j F 0 t 0 7 g B m l 8 m R t 0 p E 6 h s 1 C q 5 u z B y j 0 p C h i 6 v D _ x u 4 E 3 2 - o D j 4 h a g - 4 5 C j g w V t r m Y w w - g F j l i w C z u n - C n v s w C s x t W u w g 2 D 7 g 3 X w 0 _ r B _ l r D i i x m B p p h l B w 9 k N l v 5 o B _ 9 u n C v v 8 0 G 6 p p o E m t 8 g K j 1 u Q u s p 4 G 3 g u r B 6 y i i L - j 0 z E y j t v C _ i 7 L w q 1 n I y 3 0 p H u s 4 i B i 1 o n B _ - - _ H 5 h u i B m j m g G 2 0 u R - s _ n W 3 j o 2 D 2 p s s F u p i x C z z j v a 4 - p 4 W n i _ o K n u q p F 0 z 7 m 8 B 9 3 2 Q 6 i s x D g 4 q Z 4 j t k L 3 1 w I 3 2 y q C 5 5 8 g H 7 o 1 i D g i z y F m v - 0 E j z t v B z i 8 2 N o 6 l m I h j x 1 D p _ t 4 B - 6 m v K u z 9 r F i 8 u j R _ s r - B k t h l G r l s t F u j t 3 f l v 4 0 O w p l t E - 4 o s C x y o w N u q 4 6 Z p 2 u t K 6 k 1 5 U o 3 y n E 2 4 0 3 C g u p g G u o r - G 8 w 7 m H - l h t C y i t 7 B 3 6 h q L p 5 l i W q 6 q _ B 2 g 3 - G x 1 _ j B l v 6 v B 6 0 k p V j n n y B 8 k 3 2 F 8 w m L n s g 6 q B o n w s B 0 u y l I - 4 x 2 B i t 1 Q m v j p D g u 7 7 D l g p O y 4 0 5 G r 4 - O y g t w F n 7 v g E k n 5 9 B v 0 v n G g w u 4 E 8 4 x 8 B n w k U t 4 - r B j 7 - 2 B o - m h K q 3 s 0 B 1 5 8 h C y x 1 j B q 3 v m C 8 q 2 R g s t W h t _ V h m m P - r 9 w B 9 t 9 6 I 7 2 h I g 0 r j H o 5 n j B n z 7 w C m 8 2 6 D h x x h E v 1 w F 0 v 9 t B s x 4 w B v x k s C g - 0 s C 5 s z V x 4 3 Q x i 9 m H O i t P 3 3 7 I 6 q - B y 7 2 E v n 0 C z 8 5 c - w 8 2 C x o l v C h 0 5 8 O x k 9 F j t l x B 2 v 9 k B u 2 n h B g t t r B - s 1 Q s w - n J 8 s 8 0 D g z 2 h E - - 8 3 p B u u q o K 2 0 - P 2 n r 1 h B n p 1 i Z t y 8 v w B t l 2 0 e i g 7 m f q 6 l l P t 8 s E 7 0 o p B 3 k - 6 Y 8 6 l 4 W y _ v s Y 2 o q p E 1 p - d m r 7 2 B s m o q w D 8 2 p s C h t i i G 4 6 2 N l 6 m h B 8 q h v C v u i 3 G 9 6 v y H j k x k C s u s i B 8 1 1 2 B s r g l E q 7 u n C 2 z w i L 8 m v 4 C 0 8 4 v I p h o X p 2 w V l q 5 n B x j o 3 C 9 5 p h C 8 z n 8 I y t g g B - s 5 6 P g t i O h p l r D y r s 7 F 3 8 3 h B g w 0 h B s 9 z k B 0 g 6 _ F s p y _ B 1 6 0 9 I r m 2 s C 6 x v k C q x 5 8 G l q l V 7 9 z r C r 7 s m G m - n 0 D 8 h 3 c s 9 o 8 T - j - F j j 3 h Y 5 r l Y 3 y h 6 U z 2 9 q I 5 l r s K n _ t q E 8 8 4 I v k q k C v 2 j l H w 2 6 o C 8 9 u z B - w - b 5 h w b 9 _ 5 i H x t 8 Q t k y j B r x o W g m 2 Z 4 4 9 y I r q m x C k i 2 6 B w y 7 l F 0 r 2 m C q 7 4 h C z k g q G r 5 2 _ F - l o w B 9 t y N 5 x v U r h 5 w F _ k 2 w D 9 2 o j I q 7 2 6 E 6 s g s C t v r v B 0 p w h C 3 m r j B 2 t v w K 5 l - 2 B x u z s B v m 2 i C h _ 1 c o j w Z 0 p s s D p 1 o f 5 6 w q D t 2 u R y x 7 O g _ n n B h 1 v x N j o y o D 1 g u y B 6 h k i F 6 k s j B v y u V h j 6 u C 3 0 o d 3 - - 2 D w r 3 k D 6 k 3 1 B i k 2 6 B u - 2 W x s j x C j z 8 T n 6 7 p U y n v u E y _ 1 g E t - t 7 B m l k x D q 6 n P 0 - 0 n B 6 z n o C v _ x n B 2 z 4 _ B 7 _ l Q w l i k N z 9 o N 9 8 k e 9 i q U g q x 6 B 3 t s w B q q 9 M j v j y E 9 z 8 4 B x 7 n W - w w k O j j 1 y B r 7 s u D 3 w o q C 3 r m h E x - u s B m p w E z k s v B g z i 1 I y 3 v S z 2 6 j E w 1 z u E 7 j t o C t q j - B j 0 j 5 C p y 3 m B 1 1 0 I q 5 u Z 3 u m 6 B x w z Y r y 1 S h y x J k 6 4 e 1 5 s z C 3 9 k x D q y _ U r q o G x _ m 3 F g - g b s 6 6 v F y x 4 r E 1 l 7 q I 1 4 2 n J h 8 z t J j x w 4 D q h x s C q p z 6 B 8 j _ 3 F _ x u r F q 2 4 - B p s 4 s D q 6 _ 6 G p x z r G x v z m D j 9 p z D i _ r z E n x k 0 B _ s i o V 6 o - 9 D i u m e 4 s z P 0 5 n s B i v j g L 8 2 v i f w i 7 4 E u m 7 7 E 4 j 0 t D 4 p p I 7 8 5 x F h 2 h _ B u v - f x 5 m y B k u 7 K 1 2 t b y v h r B 1 u 1 l U 4 _ k l D j r _ H 3 l u H p - o U p 5 n V p 8 v j B i t 0 G s 6 m U q u z s I q v t T 2 o 6 I h g u R z r k m B 6 2 r 2 B g z w k B p l h J i n l K s 7 z R 8 q o C l x n i B m 9 k H o m t P 1 7 l a 4 j z G - - l H o j 3 1 H o l - 0 E 6 v m j D r t t T 4 r p o B 0 o 4 V _ _ 3 x H o - 8 v B 7 n z y D 1 r l T p q 9 s C 2 3 z P j h 0 4 C 3 s j 9 E r 6 g v o B 0 5 p v K _ 6 v n E t t 7 q G u 5 q D h y i H 0 8 g I 2 n n l F 5 s p 9 C 8 t h O j z 8 P v l w M 8 n 8 8 H s y x K i y 3 O 6 8 n F q y i g B t y h C j 7 n M 0 _ j Q y z i E k 4 i M s r m 8 C s m i s B - 6 q - F t s p h M j o i 8 h B p 7 9 8 T 5 i 3 m X w q r t O - p 0 v D o 0 6 i S v z p m G r r q y D k 2 - C o 6 n E 1 0 g j C 8 u u g D x j - j H i i t g G n m z 5 a 8 t 3 2 v B o _ 5 o E n u _ z B l x v 5 B 0 9 x Z 4 o 9 w B 1 n y w G q z m T 4 4 9 Y 3 7 r w L 2 u v i F 1 3 p m B q h 6 l D p y v e _ 0 w k C 7 k u x z B 8 1 7 _ H 0 - m U r 6 s D 0 t _ 3 P 9 4 0 w D l 2 _ z N l y n z B 0 q _ y E s x w r D w g 7 g B g j 4 3 f 7 - v z K 9 t j j N r j z J - t 2 6 H g j z 5 C 9 g 7 i C q 3 9 8 Y z y 9 p v B h y _ 0 R k j v 1 8 J y q k 5 B - i 8 o B w j w x C 4 s j i U _ h s H _ 1 t 1 C n i z 3 D 6 g 5 1 o C v s v m V 7 j 7 2 o B - n s 4 F 5 m t v G t 3 l 1 E i _ - 5 B 1 p 9 m C z n s 7 D 6 _ 9 n B o g 4 i R _ 0 n l B _ g 0 z B v 0 2 7 I 4 v g n D 2 0 i u E w j z j H p v t x B 1 o o t E q 3 m K 0 6 n K h k 3 s L q h n - B 8 l n y B 0 t m s a s 3 7 2 H 6 g - - c t s i p P 3 x 9 m i C h l 9 u B z n g W 5 4 5 1 O _ m u r X s _ u x K p u i h a 8 x 3 6 V o 7 g 2 L 0 u n 9 B y y j i F 5 t s k C x _ 8 x C w o y 2 B 7 v q 1 4 B n 4 4 v B 1 p z y F 8 r _ h C y g x c j y _ 5 E 5 s k z E 0 u j l J 9 p 0 x C s o h 7 a p 8 7 1 K t s j w F 7 1 - z D x 9 i v J g q 6 _ J o 5 9 i q B r 9 v h E 8 n l d g o 9 j O v 8 _ U 7 g v - C w z w 5 W m - y v q B w j 7 3 T r w s k i B 5 z x g C s x p o G p h 1 1 C h j u 9 I i 9 r 5 E 5 j 4 2 H 6 6 4 x M 1 g g p E i 6 q q C 7 z n 0 F 7 6 7 0 B 3 w m n C n w - r G u x q y n C h s p 6 p B 8 x v 1 L q l 2 2 L 7 k h w l B 5 5 z q G t v n y D s y 5 v a t 1 j l C 4 5 r r B 8 k 5 i I 4 y i 6 t B g l 3 6 C - 2 _ z K _ _ 8 5 k B 3 1 n l H y 7 x j F l y g 1 q G u y 9 l F _ y o 1 k i C & l t ; / r i n g & g t ; & l t ; / r p o l y g o n s & g t ; & l t ; / r l i s t & g t ; & l t ; b b o x & g t ; M U L T I P O I N T   ( ( - 7 6 . 5 0 9 9 4 5 2   7 . 3 5 7 2 0 8 ) ,   ( - 7 4 . 7 8 5 1 2 7 4   9 . 4 4 7 8 3 7 1 ) ) & l t ; / b b o x & g t ; & l t ; / r e n t r y v a l u e & g t ; & l t ; / r e n t r y & g t ; & l t ; r e n t r y & g t ; & l t ; r e n t r y k e y & g t ; & l t ; l a t & g t ; 2 . 4 7 3 8 9 8 8 9 & l t ; / l a t & g t ; & l t ; l o n & g t ; - 7 5 . 5 9 0 0 1 1 6 & l t ; / l o n & g t ; & l t ; l o d & g t ; 1 & l t ; / l o d & g t ; & l t ; t y p e & g t ; A d m i n D i v i s i o n 1 & l t ; / t y p e & g t ; & l t ; l a n g & g t ; e s - E S & l t ; / l a n g & g t ; & l t ; u r & g t ; C O & l t ; / u r & g t ; & l t ; / r e n t r y k e y & g t ; & l t ; r e n t r y v a l u e & g t ; & l t ; r l i s t & g t ; & l t ; r p o l y g o n s & g t ; & l t ; i d & g t ; 5 5 8 1 3 6 3 7 2 3 2 7 4 0 2 7 0 0 9 & l t ; / i d & g t ; & l t ; r i n g & g t ; - v l l i l - 3 t D q u i o B o y 9 H 3 - t - B 1 7 6 P 4 k p K 1 j 3 6 K h l 1 _ C 1 g 6 f r t 2 S w z 1 X 0 n u V v h 2 Y w i 4 Y o h 1 Q k h z y B x 6 j h D 3 6 l o C n - 5 6 F s _ 2 2 H v g j j E n 9 6 j X w q w w F g _ l w B s 1 h g E 9 x 8 w K k i 1 F m 3 q k E r n z l H 1 k o s B t 8 9 9 t B s t o z B 4 2 6 8 B 4 u 6 k B q 6 l p F 3 2 9 k B 3 s n f 8 s 2 - G 5 g m F 6 5 p q B r r n m V p j 7 k D i 8 _ m J x u 9 T 7 h i j E q n p k Q k 0 l l B x o y 0 a x k 8 o E u m 0 g N _ z 1 4 V m h x m E i x r h K 1 w 2 n D 4 6 6 L n u k 5 B h 3 _ 3 P n g j s M 6 p z 9 D p y h 0 H w g g z D u m w o B 2 6 t k H y 6 - r j B j p 6 i N - q h v c n j i y C 9 6 6 B u 1 m 6 B 1 4 k m K t y l - B z 2 0 h F z z 9 h B 3 q s W k _ 3 4 B 0 2 g r C h _ 7 t C - z i q U 1 m q p D o t l M t 9 t _ D n 9 1 n D 1 4 5 3 C g z 4 6 E t 4 2 P n 2 i i B p m 7 m C s z 5 _ B 9 6 h r E 7 j 8 k E _ 2 g n J 0 h h n J v 0 l 9 C 4 v r 7 B w h s B 2 h o 9 C t r 3 u B 1 v m N 1 4 0 u C 1 k y D k r r i G r n o y B q n 5 Q _ x j z E v q r J 0 4 j D 7 u 4 2 B 3 o o r L t 8 7 k F 0 r u O v w v 9 C 6 8 _ k B 7 o 7 i B _ y k m B 2 9 g z C 3 g t g C q 7 2 4 D 0 q i 4 E z h l l J 3 8 p 5 C g 5 z 8 B z o 1 U 6 0 x R 1 v 2 H 6 k r s F p l g 7 E p w 0 R x 9 n l E t r 6 r E z _ l - L r s w t D h 4 0 l F - 3 v r I 0 g i l E x 1 5 p C 0 5 o r E v n s 7 C n 4 h B p 0 w d w 7 _ 5 B x 3 p l C 4 n p u D 4 s 0 q G j 1 5 I x m o X m 4 s k J r 4 i 0 B v 6 4 Z 7 _ 1 I h 4 4 U 7 1 t S n 8 t S k t z N i 3 x c u r t R r 5 7 v M u x 9 Q l z o - I 4 u 9 h M - 4 p h E u p v p D 8 8 z d s z y J y 3 y M s l 0 Q z 3 _ B k 0 g 4 B 3 8 g V - w z K l y 4 I q p 2 J 3 y 1 M p w m N z r p E n 5 t D 7 6 1 E r m i i B y y t t B u h q J 3 n i k F x r 5 2 B w m 2 K 4 m w H 1 9 n R 7 t 2 b 1 k z o B _ o 1 F _ 7 p O p h u G h - 7 r C 2 6 s G y x j D u s s c - 6 l j B n n j Q m g w H j o l D 7 t x H 3 q _ K l w j Z h h h H 9 p t Z 0 - l 6 B k 9 5 4 B 0 h k c q g 4 4 B m 5 j p B j 6 2 0 B 9 r 8 4 B s 6 l o D 1 - o w F j x 4 s C 5 g 3 P t k 2 - B v h y l C y 2 8 g L o 2 k r F 7 y p 8 b w r s 7 X z q t h O 0 u p g L _ _ 8 m D k q o k W m i q 8 J o h j p B g t _ l C 4 6 p _ E y 5 p 4 G s k 0 0 E o g 2 f 3 v x e 7 z u 1 W 0 5 z 5 E - k z n B 2 z _ 9 I 6 l r Z 0 0 u j H 9 5 n q M u g i 4 c g 0 q y H t o - s F h 7 v s I v l k K g h u l E i s 8 P s o 3 0 C 9 s 6 i B x o q w B 0 3 n r E u m o 4 C o 9 m t F 2 7 i s C g l q y H 5 q 3 s O r 1 3 w B v 8 1 4 B m p 3 8 C j 8 s j B l r 4 0 B z g u K 7 4 q d p q h d 4 5 3 c s 3 n H z k m g D j k _ _ B 6 4 o z B m j 3 m B r l 5 i O 1 i i 0 F 0 o - 4 M v q 5 G g w h 1 I 5 v o 5 D s m q 9 C z n h m B r h u X h p 3 f 5 s 5 i B z j o O o 3 0 z C 4 _ 4 _ G g - u u B y p l a u w 6 7 B p y s B t 6 z 9 E 7 i _ n D 7 1 x p B 9 5 x X k j u l E w 8 k 6 G k 1 o 0 F l 2 0 J h 4 g i E z s n Q 1 y g 2 C j 4 u H - 6 v y D 8 q u o D 0 4 o z C 7 w _ B y t y - G 8 8 k t B 1 l 6 _ D 3 r z l E r j h O k 4 j 4 b _ _ 1 l C 3 1 k u C z g 9 4 D o k k l F 0 7 q 8 B j z - s F m k i i H w 2 m t K u q 4 s E 7 w i i D 5 u 6 r E x w 1 4 E 0 n 7 L o m m 4 L v y 8 2 N t o - s F r 1 n r L u o - s B 7 8 i 4 C g v o 4 C 4 1 i h C y o o 4 C x q 9 p D u x m B m 4 x i E n 1 g o D 9 y 8 6 L w 1 3 v B 9 6 r L 8 9 0 H - p i 2 B 3 j n I k 8 W w v x b y 5 t M y _ l B i k - S 8 n j P q m p H j v 9 I 7 8 _ R g 8 6 Q 4 3 u L u 7 r B 1 w k d 2 o 4 t B 5 3 - d p j i G w g 8 V 0 r z b 3 k 9 E t 8 x L 6 k m J o n m 9 D n z _ G - y 5 H 6 7 t c 8 s l C - m q F s - q f l n z Q t 2 n P u n w f v 9 j H w q s Q n 8 j F z 2 p 2 C _ 6 u X 0 t m C t 5 l D 5 w 3 i B p 3 s I 4 4 v m D u 8 - H t 0 2 O 7 _ s J 3 n n S k 4 q I j o o C v 7 p P y v 2 L z _ k j B h u v I 9 t 0 b i m o E n 4 4 L t u m M w l 2 g B 6 v - j B t u i s E o 8 2 I g 3 5 I i v 8 G x n 6 B k - k Y k 3 x X - u n d x 1 j G g v 2 F 5 3 6 T i r j D y 9 j F m k w w B q 0 j E 2 r n P l p z 9 B t q n F 3 _ s V r x 6 G t m 9 P p 8 p B 8 n R i x 5 B z _ w D v k h C 1 k i C 3 q 3 T - z w E q 9 z D i q i G 4 w q D r y r D y v g O 1 p t B m h s B 4 u 4 E u r x K 2 0 9 C - 8 K v 3 p J w 3 q C o 5 R r v e r n x v B q g l B v t e i h p H r q t D x h y U g 6 o D 2 3 R v y j I 8 2 1 B w 8 t C k - h a 5 x 5 C 6 _ 4 E p 3 g G r w 7 C o 6 h G v r 7 B 3 n 3 B 4 0 6 B o k 7 P p q l C u z g B o 1 t Z 4 1 2 B - k r C s s 3 C z q x B 9 p i E 5 5 g D q r 9 E 5 o 1 G 6 3 0 J 2 t q C 6 4 y C r 6 4 B j 8 j C o i 7 Q 6 q q B 6 7 _ B 0 8 3 B - _ g C t o S n o 8 F 4 n o F x l r B n 5 m C o - 2 H z 4 0 B 1 p i C 3 3 6 H w h m B 2 w m V w u j P _ x P o r s G z g 1 C z 8 i F h m J y m q B o t 8 C n k 9 B 8 r v C 8 o h E u j m Y h v 2 B z x m E 7 _ n B r q 6 G u n 8 I l x _ B z p 3 B 5 i u b w g 3 C z - N w 8 q Y - o 4 G s v Y y m z I l k v D k 6 _ B v u E 2 t _ C l t 3 B v p 9 S s - k O z i W w j 5 C 1 s l B 0 9 - C w 1 h B q - s F 5 _ q B t p y Y - j h B 6 8 z F x o o G u 4 j M 0 7 6 J 5 4 y D m 6 f j 8 _ D r 6 0 B h 6 v K h 6 W o y x J j 5 u D 8 v h B k 9 3 K i 0 y B 9 z w F t 0 - B u 7 h C 3 h h B 4 6 r E 2 h j D _ s h C z h q L r 1 l B w 7 z D 4 q 5 N x n 4 H 4 9 6 C _ q 3 C x l - L 6 u k P _ 6 v R l 0 h P t n s K i 3 b 2 r n Q 1 i H 1 z g D 7 7 k F 3 k g L h 0 z 9 C s 5 8 L n 6 v C y 7 j H z r 3 G 0 o - E 2 m Q v j k B z 9 6 F u h 8 L 8 g i L 3 g 3 F v o s E z h x D v x Y m l w D r j 4 h C 4 - r E p 4 u D h 1 o Y x t g D x 8 o b p 5 y D p p m E 7 m 2 o B l h k C u 6 j B u q s C _ q 2 S 0 t 5 D h 3 m E 6 0 o D t _ q B s _ 2 H u j 5 R o v o K w m q S l r w 1 B r 4 _ D k 7 y o B - 0 q H l 2 y F 5 2 8 D q 4 u F v t i B 9 s 9 G o o m Y 3 u o E j z m B 2 g 4 M 9 z i F j v y D 5 0 u B l o g L o h _ C s 3 8 H q l _ C n q y d 1 - s E l _ 7 K 5 m p b 9 j i O s 4 i D w 5 n C 5 1 h H i y 8 C - m u x B p n u q B 1 0 7 J l s 2 J s x z E 0 j j H 9 j x D w _ z B 8 o o B n v z B y 1 j N - y 0 Z 6 0 5 D t o _ D _ 8 n I 1 u 4 C m v j X m l u K 2 z x B 7 h x E m j r U 2 6 9 T 7 5 l G l _ l D h k o c n r h G 7 3 4 B y m t F l o s I l z 9 x B 4 _ 7 I 6 l m C _ 7 9 J l 9 o B g 6 6 B 1 m g i B 5 8 h X g 8 m B _ r n L 6 n v G o q n K o t h F s - k G 6 _ u Q t 1 i E r s 1 H - m z J s p 8 I y n y E h k o H 8 h 9 E 4 m 7 b h l 1 P 8 p 2 S u - w W k 3 2 y B l u y V u 4 t I k 4 r q B o 7 6 P x 5 r i B y i 8 1 B o m q M i m h E l g 9 P 9 j r S i x q K m 9 w C q o Z q 3 w J t t c 4 v y C 3 x h N n o p M j 7 p C 3 9 k E y g H 7 j s I 6 u 3 e o k r J 7 m g L m g - I 5 7 _ F 7 m 2 R m h 3 i C p t 8 D h w 3 L 4 1 2 F 3 o v K l u 1 I t - o N g z y L 0 h p C w h 1 U 6 v 9 E 2 g k B g t 0 K 5 3 p K w 4 y m C - h j O 1 3 M x - 7 C _ 4 z G n i j L _ z 0 H o 4 v U t h h D s 6 j D o 2 l L w u h D - 5 y O 4 x p E p 1 r G q t l E 4 w 9 L _ y - E k r u H m 4 n I 4 - - Q y 7 5 Y i z q D 5 1 Y i v h n D n r r B z n 0 C o 1 q G _ w g C 8 g m E j q 1 D 6 y y D t z - a i 7 m P l l g K 2 - z C x 7 i F y 4 6 P q 7 9 D _ 8 - q B 9 3 7 B 1 h - D 7 4 m I j j g C 0 v y M r v w L 7 j t E v 9 w E 3 3 4 H p j I q 5 z H y 3 v C u g 2 D _ g y F _ x k M _ 4 x D 5 m g N 6 l y F 4 m N - 5 y Z 8 _ j J y 4 0 E r 3 t E p 0 x M 5 _ 4 I 1 x h D 7 8 r E k 6 r K r h 3 Z _ 6 y D r s x v C z 3 0 b n 3 6 C 1 _ r E j t x K 5 l 4 n B n x w K g u - B q 3 r F _ n 9 q B t s Y m y o B z p 1 a y - 7 D n 1 1 D y n d z z j M 9 8 i r C m s g F p v q M 2 u l H u v i E z 9 o H - x u N l 6 z F x h 9 H w r y H v v l E 2 o s B _ k i C 3 u t N 0 1 1 O 1 4 n G h 5 m M 0 l 3 E 1 8 s S 0 0 o W z v n O 8 k - G y w z 2 B 8 h o C 4 p 9 P 7 7 r C 8 n p M m 7 p C u y s K - q w I 4 l 2 K v q r J 0 t 7 B 4 l u I r w t D p x s N t 2 0 B 8 u n b z 3 6 U 4 w t p B s i t B n q 6 G j 9 w D o g 1 U k t q M - w i N k m y D x p 3 F _ 1 8 I k 0 9 l E r x y r C 8 x r z E 7 6 3 I 1 k u u B t _ x P h 6 5 K 2 6 h n B 1 u w J 8 7 v D m 9 0 T 7 9 3 I 5 s _ F q 5 z U s t w O m o 3 t B 8 0 1 D p p g E g q q 0 B p w _ F h r 1 E q 8 g r B z 5 h P 7 u j 3 B v 0 h 9 B z 1 8 7 B p 9 3 G p m e 3 t U m w 0 B p 9 7 L _ - 7 I 1 x m K u q 8 R r h 9 F 0 g 8 D k r 3 H m n x J q 7 s D 6 k i N 7 4 _ I n 7 p E _ m p L 9 i q G 9 m w 3 B x v h C 9 u i B _ g i F 8 m x C 7 s h N m w i U u z P t 1 t B v t x B m 2 v K k r a h k 8 N 9 _ 2 r B r k p G p v l F w r t F g w 7 D w 4 4 F m 8 g S _ 4 w C s q s D 0 1 2 B o - w C i 1 0 Y - o i K y g 7 K j i v E 6 6 8 E r v 3 B - 8 5 B - q 9 C o t x D l o p D p q 7 C 4 w 1 B t g 6 M t y m O z q 7 H j 1 o B q 6 m D j p s J h g v E 3 y t F o 8 r E 7 - 0 F 1 n g O 1 - _ M 1 w h C 2 v 7 F r 7 h B _ 6 u I _ w k M k y 7 F 5 h t D 1 o n L 4 h _ D n 7 t D 3 m m N q k - O 8 7 c 3 i Q t 2 t J h 3 9 G s 2 9 L w 6 j E m 2 v C s x u K n h y C r 2 j B n h 2 B x g 6 P 8 z o F w k s Y u j x C i 1 i H k x u E o 3 1 B z n _ B u v q G 0 5 k G z 3 O p z 9 B k 8 - E o 3 z B 9 z t D v y h B r y 4 E q y s C 7 - 4 B m l 2 C v 9 l N 2 6 i I r 5 l E 0 g x K x g 6 C 3 y M c w r r Q _ 8 o C 3 5 1 B 2 3 l C h w u C 7 v c 4 1 s j B u s s C 7 5 i K h 2 5 C o _ z G u 2 h C h - g D 6 1 5 B - 4 y H r 2 3 B m 4 x C m q p I u p v H m 4 p B o s 5 D g _ j B g h m E v x - G u _ - M u l k N o 2 6 B p i g C 8 k g D h w P 1 u l E m _ 3 C s v s C _ 0 k C m w 5 C 7 r i E g j _ J 2 i o E 7 2 0 X x w z b s y o H w q 0 B 6 t p E g n u D 3 5 7 F h q m E j x 9 E l 0 0 B w n 5 I x z 8 B - y n D x i n F u z 9 D _ y - I k i k L 6 g N s 7 s 5 B r l _ B 2 _ x K i x 2 G w w l I 9 z p K k n 7 Q 0 6 z D g 9 R 8 n m C v 4 6 I _ 5 - M 0 u w E r g 1 C l g Y 3 7 M 4 2 q B q 3 h B 5 h x F j 4 - K g 7 1 C 5 k 2 D 0 6 E n i 7 L v w o G s h 3 C q 5 y P 6 9 3 K 4 o v C g 1 l E 4 4 j B n q _ F _ - k J - n 3 Y o 2 m D 0 u 0 C - z i F r v 4 C 4 4 j M g x _ C z 6 h B 0 y w E 6 n 9 l B j o 6 E 8 - i T u 8 - C z 7 p B k 6 v P 8 s m r B j 6 w J 3 2 l H 9 q 3 F 3 o 7 G h y R g m o L 1 q t M 6 r s H m 9 x S 6 8 h C _ 9 7 C - 5 0 D l 9 h H _ j 4 B 8 3 k G p r f 6 6 t E u - 1 L 4 x u G 6 - m D - x o B 6 w K z C p 5 6 N w t v C 6 v f 9 j w H o l 0 B k y 1 B 2 h U 4 z 1 B p q r C n k k B t 3 J h 0 s E w 0 c 1 2 o b 7 4 K 6 x Q v 2 Y _ h G o 9 O o t 4 B p 6 t B q t 1 B - t m D g q y C u v x T o h d 7 u W 2 m u I 4 k U j h O y h K 8 v n C r y _ D 8 0 F r 1 j B t s N u 3 x B p 2 v B g i 5 C l k s B _ p Y o u m j B 0 o u M w k k - B o _ m D k 8 0 b q 9 m D g y w C 3 3 3 F - u k E _ k v L 7 g q o C k y s F p h _ D r q f 2 _ m 9 B u 0 j E g s m v B 6 x 5 L 8 - g S s z t n B z i w J 3 x i F o s v F 0 j 8 B 1 q g I j p _ B v y n B 5 5 r F q _ v D j w D 7 n 2 B 2 i m C 3 4 n B x 1 j b o m X q z t C n q z C z s N i s T p t 2 C n u b g i r N 6 p i J u z V h 2 x C l l k E _ 2 q K j q - J j 9 h H 6 8 x a j 4 - Y j 7 - E r i z K i z i P p r _ L u 3 r L r q y G 2 6 s I y z w C m 6 9 T v 3 9 O i 1 W 6 z 7 I 8 z 8 E - m 3 M l 6 z 0 B 4 w s G 4 u y L g 0 h B 7 x o a 1 9 j D 7 w j v B g 4 V m o j C 1 p 7 L l z j I 1 9 i I _ i 4 F m l p k B g y s S h 5 - D y l - D v m W p g _ E 0 7 t m B h k l C i 2 h E g 3 o D 3 5 7 N 6 m q K 9 1 y H p 7 _ F m t y L 6 y q K x - 3 b m t q M o w 1 B 8 j l D h 4 1 H 1 1 r S 4 t u M o _ v E q k g G 5 o 3 m B 1 6 0 I 8 7 5 Y 9 x l P 7 l m D 0 8 q Y r 4 9 O 3 i 0 X w o h f l g h N 7 r k P 2 r p c - 7 q g B z - u M 6 g 3 J 1 q 5 E _ 0 l E j 0 5 C g h 5 M j 3 q G h n 3 r B l 6 2 D 9 - 3 W u - 3 J n s p F r - p J 7 x z k B v z 5 Q l k _ E - 0 m X y o o X k v r E - 9 1 V 0 t Q 8 8 k I j p p I l y w F p 9 z L t p s B h g p Q 7 r o D h m q P o q 2 4 B 9 h 7 o C o x u s B 8 i 7 F - n j B 3 o q h B q v E - 5 B o p g C 4 9 _ G 5 z r G s w s C k u 8 R 2 y v L 3 h z E v v 2 C 5 3 g F 5 r i P s 0 q G k y r K _ 3 4 T j _ 3 G 0 3 3 K m g 7 S 5 4 k E w z j i B 9 m 3 m B 1 y s E 0 n v Q 9 m 9 Q 9 4 w E 5 5 z a - 6 9 E 2 u l 1 D t t i F m 6 g H 5 s 5 S r u 3 v B 2 x 1 W s v i U j v q E k z u N k x h H j p q O q y l E _ s v P _ v _ G - m l Q 8 l m U t v w N 2 0 z Y - w m S 1 m r B 1 k 2 U m 2 q Y h u 4 G z p t B t i 0 L k x r B x 0 y Y 6 j 1 l B g t o F n k r B 4 l - Q 1 k P 5 q j B p 0 q 9 B p t 8 F 2 k h K 0 k l G w s 5 B t 4 2 r B 8 l z u B h u j v B k 8 6 5 B m y s O 0 k s C s 4 n j B 7 n o Y i 9 5 D y 3 d q u n K q l v N q r 3 H v 3 y b x _ k s C 6 z 5 j B t 0 6 O 6 j - K _ o z N 7 7 g U w k m J 2 p g Q l _ 6 B h t t C 9 r y 4 B q h s z B l z 4 C 8 2 y C w 4 o I g g h B x s v W q n w 4 B s m q E 2 k z X 5 u l V 9 g s K 5 t p M y z u E g 2 p D v s 6 J g g h B o 2 p l B _ j n B y i - H k p 5 C g l y J j o t U s 1 9 D j t 1 G _ l v B x k m f 3 s t K 9 j 4 F h t v Q l h 7 O 4 4 q B 9 - m G n p u G 8 i l B k i 5 G 2 j N n 1 _ Q h _ _ O t o 6 O y j p f m v k P x p p E z m l e r w t C _ u 1 E 1 y g H 6 y i C m - u M 8 k 7 L 6 h 3 F 1 s v C 9 j j H 8 7 t e 3 y i R 5 j M p j _ L y y 3 J v 0 7 E 6 s w E l 8 z N g u n 3 B o v r b h s v 5 B 4 m r Y r g 7 H 6 0 5 W o w w B r o s I q p v C p k 1 X q 9 7 5 B n 9 v L n s s Y s q 6 E 4 n 0 u C 6 t h B v y k N 9 v m u C q u 6 B m t s F v 8 1 i B 4 m 2 X n t y d u l s h C 9 z t r H r l x Y 7 _ j - G 3 j h 9 B l v h d _ v z q E k v k 4 B z 5 h D t 0 0 r D 6 r z V - m v J i m u G z 2 k z Q x i 3 n p B y _ j o 9 B 2 p n L y p i X k v j O - h 8 k B 9 j k i B y v h w D k 0 l U 7 q r g B r g o g C i l s F i l r S j w 9 L v 6 r Q g _ 9 P r t l 5 B 1 x l 5 B _ k j F z 8 3 k B t o _ r D 9 _ 0 x B 4 p 2 h B q r 0 T u m l I 5 x 6 H 7 n x Y l o 3 I i 2 5 i B v i y U v j p N 8 6 4 F t _ h P n 1 j I u k _ G w 2 h D o g s R z 4 i F n 2 5 h B 7 g z D t y j I _ 9 x S p q u 6 D 0 w v g B v v k F 9 1 m 8 D p v l T _ v 3 K 4 p 3 Q 8 4 - O p l v 2 B h _ 6 T 8 z 2 E 8 2 - O x u 8 D 4 1 5 n B v 6 9 c s l j t B 0 i z B x y 6 h C 0 i 8 G m w 7 l B g 5 u s B w k p t B 2 u x G 9 t w F r u t P s w o f v 8 t V g g h S k l 3 0 B 2 k h H u x z f v r _ E 2 2 4 G - w 4 X 0 v u G 9 r _ B 1 t _ F n 4 1 j B m y m D g i _ u B 1 g n x B 3 k _ 1 B t y u n B k n n E 8 y 2 X v x p h B 9 m v - C l r v J m y l V 9 0 g 4 B i 4 r a 9 7 9 c 7 9 i S l 7 l l B t 0 5 X s 2 9 T y 4 r E p 1 8 D p 8 l I j t 9 C w 7 m D h 9 z S _ 6 l c r m i B t k t E _ 2 V w w k g B 4 x z I h 0 2 U n 6 n D p v 5 F 7 8 n G k k y C n 5 p D r v p F v x v j B 8 8 9 J u 8 u 3 B r g l E k 0 p C 4 q 5 C w _ g m B 4 9 n L h 8 p F 9 7 q L p _ u k B l 3 t J 3 3 5 c 4 z o 9 B h u n X 6 n o 1 B 4 k _ F v 1 8 V 2 l w L r 5 y L y r 5 d v r 6 E r q n X p 0 k p B q g k P j 8 l G h z 4 N n n 6 K - w g K 3 z y B g 0 3 C i i 0 v B t p t N - x l v C j - o y C h o v W r 1 g 4 C v n r C _ q s G 3 i k e v 6 0 h B u l 6 6 B z 5 r S 0 y u H 8 3 9 T q n o B 1 k V w g i I 4 0 w C s 4 t C 2 g _ C o q 1 L 5 h m Z k y l E t 4 K u 5 J z h u F 5 1 6 u C 8 0 o O r 3 p 4 B _ j 0 H - 0 z M n r k j B 1 s 5 0 C o 6 g d 3 _ t U g p k n C k u q I l s 5 K 5 g g l B u o w I _ h n w D t m o b 5 r x L 0 w 4 K s j 8 r E g h r C v 6 5 P m i n p B k m w d n _ - K l x t B - 2 t G z 7 i F 7 2 0 D 1 r z C r 1 0 D r 1 7 B p t b r j r f 5 w j h B z l 4 H w 8 l B _ 0 q I h 3 n H 7 0 m B g 5 n I x g k p C j u 6 G r 8 0 F 6 7 p w B 1 r 4 9 4 F 4 7 i u C n 4 h 9 j E 4 z v k E y m y N x 1 l 0 B h r l H y m s W h j 0 N 6 o h m B p 7 3 l B k n 1 h G x 5 u d z s 3 N r u 1 O m s 1 g C z 4 5 J g s 4 K 8 D 8 s n 4 B z 7 2 K j 8 i X _ n g 1 B 6 q _ N x u k G m u p f t m 5 C y l 1 F 1 v P n 2 v B q g 7 F p r 4 x B h q t M q s t h B 5 g v R r h g s B l o q P 5 7 5 q C k 6 n g C k s o s J 9 6 5 5 C w v _ e q - r P 1 5 w E 8 u j R n j h I r r r B y i v m B p n h t B _ 9 r P u 3 1 L k p _ G 7 0 w X x 3 8 P r - 7 U 1 1 y G h m y 9 B r i x Q x 0 s t B g s q D 8 3 u g B x h t H n p u h B _ p 5 i C w 3 u L k t 0 n B p y - Z _ p w w B z k j g M p 0 3 k D - x l l I r p l 5 Q r 3 v 0 C 6 1 v Y u m v 3 N x h v I q z h e o y x D l u t F s x l J x 9 _ J h o 6 D - o 3 z B o 3 j M m m O s k 1 b m v n l B n 6 q k C _ j u 3 B 6 - i D t s 1 X g 3 5 p B 7 4 3 I n 1 h x C i _ v c v 9 x R u 8 q y C v x v y C h 4 s J v x o E p 3 q a i 2 4 h C 1 s u - D q r j s B k 2 7 m B l s p M n 6 u a n h q O y - 7 n E p _ n g B 1 g v j B i x p t C 9 p 1 e _ v t a i z 0 2 F u 4 c t 8 o K 7 x o c t 6 o z N t t 1 1 J x p g B 7 0 l 2 E 2 m v k C j x h 3 O j 7 u q B 2 6 _ - B n 5 s g B _ x 9 T 2 g i I g l 1 0 C 1 8 z m G q l 3 k C r 2 M u 6 m z C 4 8 s n D 7 h z 3 B n 9 m k B s g 6 0 D 9 r r 3 C n 9 i g J k p o 3 B 8 7 _ 7 B u - 9 4 C n i 3 4 B v r j s B 7 7 4 - F i t l J g j 8 R 0 4 m G v w s C 9 g m 9 B h 3 n 1 D v g q y I 4 j 6 k I r q s I x y q h C 9 9 5 8 B p h y _ D r g o K 2 l o q C j 0 r _ I 4 y k c y j 1 t B 2 s x Z s o 4 k E j 4 z _ L y h t x F p n 4 _ F x o x T x x w 9 B n g 5 F w 5 3 u D _ 5 3 B w s 4 g F _ 2 p C r k _ 2 D x 2 q B o l _ p G j h - n G 9 w q 6 E h _ o 6 C g 0 v E - i 4 y E 0 5 _ o B p j - C l x x Y 6 w _ V m w - X w 4 p 6 C w j 5 r M 2 _ 3 - F v u m 1 C r y s F k 6 m F - q o h C 7 z x m D 1 p x 4 N 6 w 5 n E 3 4 6 t S h y 0 P 7 z p f n 6 x k B p i 0 B v u y z F r 0 q o L k g s r D v 6 - n B 1 0 l - D g h 4 - F w i j h B 5 m _ 8 B 3 y 0 E 8 x - r B r 2 z h B _ w u Q z l j J o 6 0 o C 2 m v b y x w K y v h B - p l D 4 8 2 C j z w 8 B h z _ Y g j t k B z t 5 v C w 4 p 6 C 4 r 2 p C j r 6 V r 6 m z H j - y v M v y 7 1 C u r s C 7 2 - G 0 x j s E 9 0 8 i H r l g k B 5 5 Y 7 2 7 C 8 k k g D 2 4 t H 3 l 0 V 2 p r 2 F t p i f v 6 i Q k h h W v s k i B 9 8 n j B t r x 8 B p x h k C 1 2 m z B t l - u L l r 9 L & l t ; / r i n g & g t ; & l t ; / r p o l y g o n s & g t ; & l t ; / r l i s t & g t ; & l t ; b b o x & g t ; M U L T I P O I N T   ( ( - 7 6 . 6 2 4 2 6 9   1 . 5 5 5 4 6 2 5 ) ,   ( - 7 4 . 4 1 1 6 5 3   3 . 8 4 4 8 5 7 2 ) ) & l t ; / b b o x & g t ; & l t ; / r e n t r y v a l u e & g t ; & l t ; / r e n t r y & g t ; & l t ; r e n t r y & g t ; & l t ; r e n t r y k e y & g t ; & l t ; l a t & g t ; 4 . 8 1 6 6 9 5 2 1 & l t ; / l a t & g t ; & l t ; l o n & g t ; - 7 5 . 7 0 0 3 0 9 7 5 & l t ; / l o n & g t ; & l t ; l o d & g t ; 1 & l t ; / l o d & g t ; & l t ; t y p e & g t ; A d m i n D i v i s i o n 1 & l t ; / t y p e & g t ; & l t ; l a n g & g t ; e s - E S & l t ; / l a n g & g t ; & l t ; u r & g t ; C O & l t ; / u r & g t ; & l t ; / r e n t r y k e y & g t ; & l t ; r e n t r y v a l u e & g t ; & l t ; r l i s t & g t ; & l t ; r p o l y g o n s & g t ; & l t ; i d & g t ; 5 5 8 0 6 0 6 7 4 6 7 4 6 9 4 5 5 4 0 & l t ; / i d & g t ; & l t ; r i n g & g t ; 9 p 4 9 6 7 j 7 0 D j k x J m 4 y D p 1 m e 4 s 4 H n o x K r q 2 S j v 2 E 3 o r J g 2 2 T 1 g 5 L h 9 7 Q t t w D 9 _ h C 8 u p R g u _ D r i 0 C m i y I 4 5 0 z C g k 9 G 7 t 5 H q 6 7 C 3 5 x t B t 2 y C 0 z _ F 6 w 8 D k x k l C t l x K 6 l W l n n Q y g _ O x r 2 E 0 6 8 G - y j F _ y v K n _ u Q r 1 p E z k 5 N t u 0 C v 5 t I s y 3 m C i o 7 U 3 v 5 N 2 v 8 Q - 1 q L 8 w w E o 5 6 G 1 y 0 _ B k k b l w V p y j N n 4 9 F r s x B m w g E y 5 4 D u k u R r 7 - M h o p C 1 4 t B q t y O s - 3 G 3 6 s I 0 m 4 G t p 3 D t p 8 X 9 r h O 5 3 7 Q 7 y 4 L 4 2 u C _ m 0 j C j 8 w G j 5 0 S p u m 2 B s u v G 7 g v R 1 3 1 E k q v G n q v z B _ r s H g i o G 4 7 5 G p r _ O 4 4 r N o k h p C 2 i n H k t m B k x 8 Q o l i K y j 6 O g w - K _ 4 h H i 6 x H _ 7 p H z p o H m 6 m E y m z N 4 4 p B n _ z F 8 5 o E 8 o y G 3 s 3 D h n _ n B 2 k 8 P o y 2 l B q n 2 T _ n 0 u B 6 _ k l B 8 s g D p h p B p 1 c w 0 7 K s v r q C v - i F u l q E n 0 t M p r r E 3 n h h B x t z D q 7 7 D 9 v 7 Z u l m J w - - G 8 4 p R 0 2 _ D p 4 3 B 4 x _ V 7 1 o k B 1 p z F u 4 5 L - 0 2 K r 2 2 j B r i u G 4 y v R i r 2 E o 0 m a x 5 v J i q 3 Q 2 z 3 J 6 6 g 0 B j m m M 4 0 t F 5 5 i R l 9 8 D t 2 p C z 2 p R 5 q 3 E o 9 x J 2 k q E y l g 1 C g 3 j f 3 8 7 E m y 1 D p 6 1 E m t h D 3 5 y D s j m F 3 i 4 C 9 o - C z m 1 H x j s F 1 m f n 3 p F r z _ E o 3 j F k g t B 7 4 - J 0 l v B z n z E 3 j w G 7 4 Z 2 o S 4 h s Q o 6 7 D t 4 o C 5 l S g z p B 8 - l B y o 0 D 4 k l B u x K u 5 5 B z 3 r D 1 s y T y g b 1 l z D 5 y 7 B p i 4 M - - k O n 1 2 E h 4 e z - 5 N 9 y g H 0 u 1 E w o y H l 6 7 B n y 3 C 2 i g D v p - M 3 w h E u h z C 2 2 K p v m G o r y D _ 2 l G i h j B 7 5 t S v 7 3 B z 5 M p t i D g m - B p u o G v z y I q v 2 E j 8 r C t t P m r h D 2 t 5 B 1 q 9 J t t s B _ j j B _ - j B _ 4 g B j g r D 8 8 k G w j z F 5 w p C i _ U h 1 o G - r l F 9 l 6 B 1 y l C 2 y q C - k r C t 0 u B u _ r C p 6 o B k o 1 W _ i r P 1 r s E m 1 k C 4 y 6 B 4 j - m B o m p B y 6 _ 6 E o m t a l o l U r 7 - B - l 5 K i g k K 5 m q h B 0 z 6 m C 5 5 2 O g n g k B y l 2 D v 0 o C n 5 t i B r s 1 D n k n Z 4 o 6 D 9 i w E t 5 9 F 1 0 a 3 6 t B s q 0 D j 4 1 D 8 _ e 8 p w F t h n E - p 8 C 8 3 k R t 4 8 N l _ s H z k L t z 8 E m s j B h 6 s S m n S q v m B i s d j s W o y z B - x k B 6 _ 1 B 9 0 l B 0 0 0 F 1 q Y x 8 i C p 2 c o u l G t m T s - Z 1 6 g B q n V m o 0 D 2 t t D g m q E t l e 4 n S _ 1 q E 8 0 5 B p k u B 1 q W - 8 o C o j Z q - x B i n 3 B j 9 n B y l W p m t E l t r B v p 8 B 1 w c v t Q 2 p 6 G y j - C x j q B j k y C p k r E j n Z j 0 b - 9 j B x k T 9 h w B w h a 3 0 k B h z m D 6 q Z _ m g E t x h J 2 z 7 C x p h C 4 m _ F 1 z q D i z t F k 6 5 B 5 y t B n o n E t o n n D u k 9 N v 1 2 D y s o F m u h S q g t F s z t I 1 3 _ F 5 q r C u l u N k t g c i 8 x M 1 h t E w s 4 q B 5 _ 1 B 6 n v C - 0 8 P y _ 6 C y k 3 B v o 0 C v 5 h G w 3 i B q 3 k C l y 4 Q 7 r n F q z h D g g u M 3 w 5 K z 8 5 B l p x C z s w D r o h L z v O x v i D y i m C j 4 1 K 3 6 p C x 2 v K v y u I w y r E 5 u v j B k 8 2 B _ n z R t 3 z B y n h H - u j Y g n _ J - j 4 P 1 r u 5 B 4 l 6 P 6 y i N p t i 4 D x m i D 3 z u B 2 - _ H 5 0 3 M r r u C x 3 s E h y 7 C 3 7 7 f 9 o 7 t E 1 2 - J j r 3 B 7 r l U 4 t s d u h y 0 B x h 5 B n p W m s h F 7 z 3 B 5 m m M h y n F 3 s 9 c g t 5 R z 4 3 B 3 o v E 5 t g J 5 0 o C w 5 7 F 1 w i B 7 j 9 B _ k 4 K w 3 T l z 7 e l 5 s B - m 9 H h 3 5 B g 6 q E 6 q i D s z r D q 5 P 4 t 0 J 7 u v C q 6 j E t x 4 G p r k C n t P o x s H l g c 5 3 t D 5 7 T w 5 t E q k u C y 5 j E 1 g y C - 6 4 N y - 5 C q s 7 B j 7 q L 6 p n G - u w C v - m F 7 y k J s q s G 1 h l E 5 q v E y 5 r B r l 9 B t 1 u J 7 9 - i B y h j C 4 r w 4 B g x Q h m i B 3 m q B 0 h t C 0 n 9 I p 2 5 S l 8 2 C 6 6 j D x w z Q 1 p 1 B 0 8 3 C z n l I 5 u l F q z l P y l n F l w h C 5 m o B _ k 5 O 8 u t H s v p C m q v D q 6 v E v j q D 2 8 r B j 1 7 E j 5 u F p s N 3 - _ D 1 h t I 9 h a s 8 r B o s P 3 g q d 0 m 8 Q 3 9 c p g n I 1 4 o D u 5 g C i y t L l x 0 K m q l B j 8 z 5 B 6 s _ d x q n M w p - N 4 p w L v i y P s q 4 r B w m r G n 9 m M 1 g 2 N m _ n D 7 q 5 G s k 1 P r 8 h y B t i y Z n r x K 4 x - Z u 5 p D q z l C 2 3 9 G 5 z r H t 7 y I i y 5 F z 8 j F j 6 n C u v 4 H 3 - n K 8 r k 7 B h - o X 3 - z u B 4 8 m 6 D k k 1 7 E i o r B g i q F x g 6 D s 8 i F 5 i l C 8 _ Y h n n D 2 z V p w T x 1 z B i 8 o N l 0 h D 0 g 1 E x q j N 0 v h R 6 u w F t q j C k j y H h 7 0 K v q x D 5 9 i B 5 8 y B w y w D q 9 2 z B 1 q g N q 3 x C r g 8 R r n r P l m - g B x k n M k w 6 I 9 _ a 6 n x E 8 p 0 S p 0 _ I l 7 1 L - s h K j w _ G 7 - q I h _ y B 7 s l D n y y C s i m G n u v C q s 0 D 4 j 5 J r 8 h B p z n L g q K 5 i u D 9 0 q C 1 m q B g z Y r n 8 R l x t I 8 6 x C n r 2 F - 2 h C 9 k u K q v 7 B h _ c k x l C h 4 o C u n 7 B t 4 u C n m 7 G z 7 e _ t m C - j n B 8 _ - E 6 j 2 B n 9 3 B n 3 d j q 8 B 1 4 t C 8 m u C r x 7 D 8 y i H 2 _ 8 C m _ m C v 9 5 S s 9 5 E u 2 g G n u v C y 6 - H s 0 s F q 5 1 B 0 r 8 H l j q F l m p G u v n D 2 h V i 8 u f 9 _ r E w n - 4 B m r u I v 9 o C s 7 x B j o 0 C z y j E _ v t F 6 1 n B 7 1 j B 7 5 2 B u - y C 4 i w C m 6 T v u h h B q h 7 U y h u F 4 r 1 G q l t D x 2 n E q u z B k h p V p u l O 5 r j E _ t 3 F 0 s g F - o _ C y v t J 8 x t G x v l I 5 _ o T 3 6 x W s w l F w q 4 x B 9 8 9 N k 7 k E 6 m q H n 1 h B h 8 m D g p t L 7 8 k G i 0 i E 7 p 6 W 8 i z d - 3 v N h 4 w B 6 k 0 C - v t F i - j B r - - H n _ x B v o h E 3 q f n i L 9 q R 0 o J 1 l - B k k _ B 6 5 n C l i P v l N h - 5 C k g w B 9 x l C k 2 U t u v B q _ p C y - g D 1 2 q C h 0 7 F o x f _ s n O i p k B z g i B 8 1 v B 1 v 4 B j t Y o 7 v B - 6 q F q 7 m C 9 - r P n 6 j D j j 4 B 1 w _ C k - S - p 9 D l z f z k k F 1 2 _ W h _ 9 D s z d t 7 l J q l 3 H h n 2 E n i y E n u 6 g B k m l 0 B o t t c i t 6 w B 3 o - I k 6 - J p _ u C - 0 4 I 5 r Y u x 7 B 9 0 x e 3 7 8 s B y 9 y i C o y m L u s v h B 9 1 u H u s p F g 6 j C 2 g r H g t y H 4 q h W u 8 _ C 6 w y g B q - 7 V r k u j C 8 z 2 o B w g 3 E 3 u n N q z 8 G 4 8 n N _ y r W 0 o v J 6 v 3 G t _ - m D 4 k s G t 0 g J 6 6 q U r 9 m I r 3 4 I p h 6 J z r 4 N q _ 7 D r o - b 1 k q B g m 4 J n l 9 j B 5 p 7 n C 9 v 1 F - 1 1 K z y i P t n x D x 3 l C v r t i C 2 5 t h B z g w B v 2 o M i 6 h E _ q w i B 1 x 4 x B v g r H u 0 t E p x l B _ 5 w C k w 7 S 7 u n H r 4 5 C _ t q u B l s _ M h r l C 6 3 x N v n k c - o l C m 7 p G n 2 o B - 9 w G 0 _ w O w k - H n g n E i q 9 D x i 3 M 4 o u N j x g E k 5 x F g p j P h t 9 Q u v k C l i 3 Y - y h P 0 - y P - 7 z W y t - Q l w t G t 0 i S 8 s 0 K r - v C s 1 5 B t y 7 R - l z M i k _ U j 7 9 u B n 9 w B z i x B p h o H w 1 n C i w J 2 5 h H q r y w B i y u v B g 7 0 O - k 6 d 8 o 9 U n j n C w 2 1 C j t z f z q p B m p v I j 9 u H j - w B h t q C w p N p k z B q 3 p D o q k E z p 0 E o 1 y E 3 0 g K o _ h M t 6 a m 2 x C h p 1 B y t m I - h o D - 9 m B p 7 i C r y q C 6 l r B w r 0 D z x u N 7 m p C 9 t n J i 0 5 C o 2 o B 5 k p B y 9 8 B 0 n u B v y 5 B j p k C v - t J w t w E 7 y q B 5 o J i z p E 0 t 5 F 5 8 J y 2 T l r 6 C 4 p s B n z _ B - h g G n z g B 1 x j E n o _ o B g 9 s c o 5 t T z u 8 p D 1 4 5 D 9 u y P x 4 4 E y 5 4 J - j q c y 3 j V y h P j g l h B q n y L j 7 9 b 8 t 4 E p 9 0 I v 0 j J l q 6 G 7 x z T y w 4 E 0 p _ i C 9 0 h N m 0 0 C g x v B m 2 p C 7 g h E 9 3 6 X z v m G w 9 - I 3 w i Z t 8 m I p 9 k i C z 4 g a m o q E 8 p b m z k E 6 - r C 3 v 5 b t 6 i p C p r 6 X 3 5 w m B 6 p y C u q s k B j q t E r i u Y 1 1 z J v r g K w 4 r Q _ _ h j B l v l j B 6 n l X p x 2 X j 5 m R 8 - t o B s n i L 9 h 2 E z l h f 2 y 9 M q o i F h s 0 E v r r H u x 8 l B x z j B 7 j h F 1 5 t D t h m D _ q r J z w 5 E 3 w - v C j m p Y y 9 r V y 4 x S 7 s 1 g D n 9 t R u y t g C 8 g 9 y B y 5 i Q n k 9 q B _ w 0 p D 0 z - W 3 y _ s B w r w l C z u o _ C 3 u j p B q q l h D w g 3 _ B 1 m v t C g i n n B o 9 o k C l 2 k E - l l H w w - E y 0 9 1 B s k 0 I z 8 0 S t - 0 F j l n F 7 o s y B 2 9 3 1 F v v 0 x C w 7 y Z v 6 l D k 1 2 F 2 r 6 N 3 v q E j m o j E 0 9 9 p E 0 t 0 - E s s g v F _ 3 4 k C 0 6 5 T 7 m u R x t j Y t v p F v m s N _ 1 m o B _ t 1 D 5 q 7 U t i o V s - t E n 4 l K z r 3 B i i 7 F _ 4 n E u 0 _ E x g 5 E j h q B y 0 S j q m X m r 3 D 4 m k L 9 m y g B g 0 1 b x - u M 4 r w C h 6 u G - o x C - p v H 0 1 9 D r - 1 V x v D 6 p m C j 1 j G u w g C q v v D 3 k u E v s n B q s i I - i w H i y w H k n Q v l i M 4 h 8 - B _ w 9 J 2 v t M h x m k J p t 4 X w g 4 q B j j 3 I t v 8 9 D z 0 o n L p t u k G k q p 4 L m l v s D 8 7 p 7 E g z w 6 B h v 6 8 G q r 3 j B i i 0 v K v l o P 1 4 x s C 9 4 2 2 C q z i 6 O 5 j 5 8 B r g k t B 8 u 7 Z 8 - 2 j B 2 u z U 0 0 5 1 C w h 9 L l o j s C 8 k 4 Z 8 8 v g B 6 m u S - 4 3 b p - 9 q B n k i g D p g 8 i C h z 7 o C r 2 q l B w 1 o F g t z I m 8 6 E _ p _ C l h g I x _ 3 C _ 0 4 m B o j z v B 5 h 6 f w v z R 9 y 3 G k u 6 F 2 9 w N p p k H 0 i x j B 2 i x o B v l 6 O - r k F w 7 l B g 3 8 T 7 q m B p 3 3 E y 0 i U - _ s D _ 6 w G 4 q v E p 8 7 F i y n J l 4 s C 3 4 - E i 1 1 a o - 4 H k 1 i B s i q B 5 o R z t 1 E i g x F x 9 3 C 8 8 t X h i 0 Z 8 v r H z u l C 7 2 p O 0 9 3 B r - i J r 9 q B n j W n r 2 D z w q G h j Z t z 0 G _ p 7 B n 0 g C v n y G y t h B u n 1 B 0 7 4 H 9 m 8 C q u - C 2 n q D 3 g k E v p n B 2 6 r G 4 o 4 Y 3 9 n E y 5 n F i p m P z 1 q B i n m N 7 s u B w 7 b y u K v 6 _ G 7 v 5 D 1 v u D - t o U 9 k 7 C l 1 k H g y 9 B k - s B m j O y n v L y i Y r 5 v K z 1 s P 4 z h D t m 6 D p 6 5 X 2 7 z B h 4 - B 3 y m C 0 y q D r r y J 3 h z C 4 4 u B g n q B h 1 f m g 4 U z 7 5 U 6 p 6 C 2 u k C v n 9 X h 3 2 I 2 t x L 4 o i B 3 u 4 F v 7 j H 7 1 2 B i s o C i y p J 1 l q E x h 1 K 0 y n O x _ v D _ 5 w J w _ j S k 5 0 B s 2 z B 4 t i D - 7 6 B z - n E w x _ D v n 7 E q _ p B - p 8 C q o 6 C 3 i 4 B 2 6 Z n p s G n h u B 6 x o B l y 3 D h w - C s s w C 6 p _ B 9 o y X - i N t 8 1 B 1 h c n 6 U p 7 b _ k P 1 n r B m 7 F q t l B u 5 _ F n j 8 I 3 t t D n 8 - 3 D 4 u z G s h 9 o C q r g K 1 r s E o i - B 4 0 6 C y t 3 K r 6 o B 0 4 p i D v g q B n r 7 U j 2 u t C v m x E w 6 1 k B 4 3 3 D 0 m - E y s - D n u k D r _ z J m 3 3 C p y _ l D s v 2 G 2 7 2 Q z u i C v k x E j u O z i 5 I w 5 m B i z e 8 m l L s _ i C 9 o 5 F p r l D z r w k B 8 3 r C 3 7 g C 0 j x F p v 8 c - 9 q E 5 5 y F l x m E x y q T 1 k w G v g n J i 3 b 4 y z J g m x N 8 2 _ I u 0 P s u w E 5 t k Y 8 8 n Z 4 2 9 U p l m D 7 s 1 E 7 2 v C 9 7 q C 1 0 6 C k k x D o l 2 B v s j E t k 0 D 4 w o H 6 7 k L j y q O w k q K n 8 h E z v q M g - 6 L g r l B j i o M q 0 7 d l u c 8 3 o C 8 p 7 2 C 4 n r D l q 5 L o 7 k 7 B r h u I 5 j z S _ 8 1 H o y 7 f j 6 2 P h _ 9 T g - p C t 7 n J l 7 c x u o D - g 9 I p 1 g B 9 - b l w h I 9 9 h C j i 2 b v x N y w e 1 t t D i y s B 5 r u H 4 5 g E 7 4 t K - v p B 3 6 y o B k 4 7 E 1 m 6 N 7 x g G l t m G _ 0 n F h l d 6 y - D s k z O p 6 _ k B n j l Q w v k I r - 7 E o 6 z E q - n I g k t o B p x 3 F 7 7 p - B t m v D r w 7 E 8 l 4 B 0 9 P z i y S p z x B q o b - m y E z _ j E g 9 B i _ U k v P 2 v i N u j z O o x Z u h W l 9 h D g t k B n m g C 2 i h B 9 p g C t z h B 5 r 5 B k j i B n 2 s F m t i B o p 3 B 2 2 p B _ 4 z B l _ k G k l z F 0 x P v 3 d n 9 9 B t 7 s G q 1 Y s - p F - p g C g j j F i g t C u p G 3 p i C 2 3 z B n - x H - o b y 0 T 4 y q B h z o D s 9 Q r z Z m 1 l B s y 3 B 0 0 E v r m B i x q B y v u B 3 j y E j s J q 3 a n 8 v B 8 9 p D u x Z m g h B 0 3 J m 6 2 C l l s D u k u B 7 n g C _ p o B z o u B 3 p K l t a _ q n C 9 u 9 B k q x B h p 2 J 9 v 7 K r g k C m i O 0 3 Y 6 p X x - m B h 6 V m 4 F 5 i x I l z J _ 3 c 5 i j B - 7 l B u i h B 9 r I l z 0 B 3 n L x q o B w t L x g h B q g k C 4 9 u B _ p c u r p N m w h B g q Y k m h B l h W 1 g 3 B u - k B s s 4 D 7 q g C 6 6 x C j 1 p B w s c h t Z j r 8 C _ 0 s B r w h D y q j C 9 g i D g 4 F r o 8 B 9 n r F u r r D 9 k d w o j D y 5 u C l 0 t F - h u B i v y G 0 z 9 C 8 w k E n 9 q B u 9 - B h 6 s D - 5 5 B h h c j l 0 E k y h C z 4 - F 0 j h D 9 5 x B s 1 J i p X 1 v v B 7 m U 5 0 z D 9 j p B n 2 v C u i 4 C k u i D v - e k 5 h C 0 s 6 D 5 0 y E 9 w q I g w 6 B i _ v C p 7 w B r u q D z g X 4 i w B o 3 0 D k m n B p g i F l o y E 4 n H p h _ B h i l B 9 - F 8 z 5 C k 0 M z z 5 C g x s B 6 3 j G 5 - n C j h u D 8 5 x C l j L g u k D 1 4 e k 7 r C 0 2 O h t 2 F g w 7 L _ 8 X 3 _ 3 B o 4 - B 2 s i E g 2 m B t t 7 J s z Z h z h B x t - D j 9 x B 4 m V k z y H - o 0 B v v 0 C u t t B r 3 v C r l n B 7 v o B 6 5 5 C 5 m t B k t P o u x B h m o B u _ - B p y n E s 6 x B 5 w n C t s V m t v d _ x m B 6 - u B m 4 p L p l 3 B o o q x B w p X n m 2 D 7 p w D 1 8 e x 8 8 C m r v D 3 u o C o 1 a t 5 2 L 9 5 y C p i n G 7 r g R r h 8 I 7 4 x M 8 s t D v x l E l k 2 S v w v C l v p B 8 2 Y _ z _ B k v y I y m w B i u h B x 6 N w 8 w D 1 1 s L i v i C x k - B q r o C 9 q a s u f v - 4 C s l 1 C 1 w 0 B t 5 k B j o o B t 2 m D 2 o t C n g x U g 0 9 H 9 2 g C v l m H u 0 - J v 3 j B p 4 k B w t U 7 7 g B w x y G v 7 8 L x l i C y w 2 D g o Q 9 q s D o t - F v z 8 C 0 q z F o s w C t l 2 C 4 o c y x P h q 0 C 3 z 0 i B n w l D 4 z m M x 6 n N 0 m z M o n z G _ 2 s P t r 2 E 9 2 6 K 3 g r F x l v C x v o B j 2 O 9 2 N 0 t 3 B w n h C 2 m t H w 1 6 L w y l H - t q 8 C 3 j v N p t n b v u 0 q B n p s G i n 3 E r p s q C 5 m s J k i x N - 1 6 u B s 6 8 V x s 6 L _ 7 3 U y p z U s 4 k b _ n 6 F o 2 k b & l t ; / r i n g & g t ; & l t ; / r p o l y g o n s & g t ; & l t ; / r l i s t & g t ; & l t ; b b o x & g t ; M U L T I P O I N T   ( ( - 7 6 . 2 1 1 5 5 3 5   4 . 6 6 4 6 3 2 4 ) ,   ( - 7 5 . 3 7 5 4 7 9 6   5 . 5 6 8 0 5 1 1 ) ) & l t ; / b b o x & g t ; & l t ; / r e n t r y v a l u e & g t ; & l t ; / r e n t r y & g t ; & l t ; r e n t r y & g t ; & l t ; r e n t r y k e y & g t ; & l t ; l a t & g t ; 5 . 5 0 0 0 0 9 0 6 & l t ; / l a t & g t ; & l t ; l o n & g t ; - 7 1 . 5 0 0 0 0 7 6 3 & l t ; / l o n & g t ; & l t ; l o d & g t ; 1 & l t ; / l o d & g t ; & l t ; t y p e & g t ; A d m i n D i v i s i o n 1 & l t ; / t y p e & g t ; & l t ; l a n g & g t ; e s - E S & l t ; / l a n g & g t ; & l t ; u r & g t ; C O & l t ; / u r & g t ; & l t ; / r e n t r y k e y & g t ; & l t ; r e n t r y v a l u e & g t ; & l t ; r l i s t & g t ; & l t ; r p o l y g o n s & g t ; & l t ; i d & g t ; 5 5 8 2 3 1 4 1 8 2 4 9 0 9 8 0 3 5 5 & l t ; / i d & g t ; & l t ; r i n g & g t ; i u 8 6 s p z 5 r D 5 t 1 c l - q N 3 j 9 0 F k y 0 u B u 7 _ w D v r m l E - u j l K 5 6 1 i Q r q o 5 C n n 3 s G 8 2 2 6 B m r h z B s j u v C 4 _ i 2 D v w m c 1 2 y f 6 y i 4 F 0 r h 5 H 9 y 9 K g o l Q _ y s t G m 6 6 7 J o 5 m - G p g - - R 2 1 7 q J 7 k _ h H 7 5 - g C o l n z U 0 8 r 0 g B 2 5 s P y y 3 3 C p j 5 n D w r u h J - t 1 K 7 6 g v C i l z t B w 2 l q T i 5 m i Y k i 6 r C j h t 1 R n h 3 X 2 2 i l D 7 i - o B x x u v F r 2 5 r K m p r x C 5 t s 5 P 0 1 g 8 E v y x 8 J v k 0 p Q 7 w 5 j E 1 i w 4 I u q i s E j j 3 7 2 B v v w o H y q n - N 8 h p u B p y m 9 Z x _ o s D z 3 v 9 F - s o N l 4 o u B q 5 3 y D i o w 9 G r x v L _ 9 4 d q k y 6 T j q w o H k - z o M h _ g 5 E 4 6 v x B t 6 j - F 0 o g l D y s k j B v n g o W 7 o v 6 C l o w U 3 6 2 m J o q z l M x i v i C z j s z B y - v _ F 3 j m p B n g j t _ C 2 g h 9 C w 8 k y F j 3 y _ L r l 1 T p 7 - 7 B 2 _ m 6 M w m z j C 9 7 3 1 C p p v g I 6 n x - B 6 z u u R z k n v C u v h i L k r v 3 m B 5 5 4 r Q q i u 7 M n 4 w s D o z 6 8 j B n u v _ B o m _ d q q 6 8 j C q p 5 _ L o u v o G 0 1 r o C t 9 u 3 B x 3 x 2 B 0 9 x n D 4 6 h g C o 8 - 9 F - x 5 y D 5 9 0 g i C s o 0 g H i x i h a 9 r u o H t w 0 w C p 9 - W 1 7 h k C q p 4 p D 7 1 6 s D 4 k j 4 E u g 1 5 P n 1 q y C x h 2 _ F g 7 o z N 7 x 0 j F z k z k Q p y 4 s P 0 w - q O g v j z O j o 1 8 3 B _ 4 5 j m B 5 l v 0 P h p s r C o 8 0 t B j 4 o i B y 3 i p E z k u g C q 5 g l N j 8 w 2 B 1 n v Q s 6 r o C l 4 v - B x 4 o 0 B o p v u B 5 p 2 u C k 9 0 4 H w t h u j B 2 y r l H _ 2 t g E z t y 6 I v h 8 9 - B k k o p B j _ y q C i r q L j s h i D 6 7 k 8 B p 6 3 U 9 w o F 8 m w r S w w y n J l 3 r m X 4 3 w u l C g m t z q B p o k 8 E 1 y v j C l w 4 r K p q z u I - r j y O h j x 2 2 B 5 8 9 n w B p i 9 _ U 5 2 u j G x 9 w s D g i 7 0 U t n 7 m x B 2 y 7 p B p r 4 1 D m h 8 7 D x l u 1 B 5 9 _ u I o h 0 X 1 o t q B v - l l G i y 9 m E q w _ i B - q o 0 B r 6 h 3 J k 2 x 6 F 7 w m 6 E 6 7 w s H 2 l q x H 5 h g v F 4 3 l v Z _ q 4 d t p 5 n B 5 6 3 4 f t 8 p q E 0 x 4 b 7 - 3 o G 7 s s y L 0 7 7 3 O x g i v I z q w k E - i t o Z j s k s T h v 4 v K 6 9 t l F 9 w _ 3 B 8 1 3 z d r z t Z 0 u p M - 3 7 p Y 0 v i w P i j p 1 O x t 8 9 L 3 i 1 z W 7 8 3 2 M 1 o g c 9 l v l D 7 u g q K l h w o E r w i k k D y l r 1 C 3 9 y 4 D - z t m I g k p - M _ v 9 o N 5 8 8 u S o i s o r B i o 1 8 H l 3 m v H - 2 j h D p s 2 h C w 0 p d q 7 6 L q t _ i B w m k y L i n h 0 Q u q g 1 E r r r u q B 3 3 1 s H h l x d 1 u p w F _ 9 p x N 6 z 8 s Q 1 w g 3 F i k t x M 0 l h X r z o 3 4 B _ i l s Q q n h g P 5 5 2 p W v 2 - l E n u j n D i t o 5 B _ q j h R 3 h 6 0 H j - g u B - w 2 q C 6 5 2 p G r t 1 h H 3 l h U 3 2 3 6 G _ s p 6 E n 0 v P 5 j l 8 E n g 8 1 H p u s x D k 6 n t D 2 o 2 y G j x 9 p O h 2 s w D 0 j n 4 B j g _ p C s 7 g q G y v 1 - C 7 o t N v x 2 r C g m s s D y 3 k l B 2 z z 6 B j 1 v J 1 3 k a q o x 5 C q o 7 P 7 q j b m 3 r Q m 4 w 9 B n 2 i t H r n 4 q B k h u 0 E q t x u B v i j u F 9 p n l B s i r l B 9 g o 3 B g x z g H - x j N _ 2 y g B l _ 3 V h s 3 q J 4 1 j f h w t n C t w s 2 C z n 8 q J p q j q c g p g 0 F 5 h 2 7 B 6 s k t C 5 m n _ M i x z - D 8 j k 0 D q _ u 4 B 1 j z n C g j z x C w o 0 e g _ 8 r B m n i o D 2 1 7 3 F x o 0 x D 0 3 7 v C j l 5 n N x - z N q 9 h L h - i v B 3 s - 3 J y 1 s o B v w - 1 C 5 5 h k B j m 1 G i 0 - j B q g h y C w 0 m 9 B 6 n 6 v C v _ v f n s s 3 R s p u N t t z W z x 5 X 1 x k n J m z _ G w y o g B v m m X 4 l i m B o 2 8 Y 3 q s _ B p r v W 4 l y K _ r i t B 1 o g w B x 7 0 6 B 3 z k u J j 2 6 i C 4 3 3 _ B u 9 s n G t v g h G n - s j C r 6 5 _ B n j s z C x w y R m r r q B 9 n 9 P 0 j - 6 D j s p c 7 m 7 f 5 s s m K r j - i E o j s h B 7 q j w F z x _ g B m n 7 k E z h w 4 N u m 7 _ H p q 1 S m j u h B r m k h C i g q i B t v t 8 C t - v G p 4 7 n C 7 _ y R 5 n y y F t z z T 1 9 - z C 7 j p F r 2 r 8 E m l 4 m E q _ u 9 B h 8 k j C 0 4 g K 7 t w w C 8 u 0 z B _ r 9 q D g 0 5 M k p t R u n 8 Q z z 9 n L g p _ i C l n o i F u u z m B 4 7 x c 1 y 8 0 B 0 k _ n H 4 y h j D 2 - - g B 5 9 l t C 7 m 2 U 7 x i w D h 5 6 n D 9 y k l E 8 w i m B n 2 q - D - v z i B r 0 - 7 C s o y J q 5 4 2 B w n u x B o 4 o 6 K 9 r m L 1 _ 3 N _ _ 0 g B x 2 s 6 C _ 0 o w B 0 z s g I t o h r C s i 3 0 B q 9 y v E v 4 8 W v n p _ B 0 h y 6 B s l p v H 6 0 i J 8 m n r D _ y j o D 5 5 l Q o s g o D y 1 m w D 3 r j e 2 - l m J n s r - B h 5 4 2 D i w x c p 3 0 o F s 0 x l C 9 r i p B z _ 3 k F j t 9 f t - z s P s q x M 1 k p Y u j t g N o 4 h L l q o 4 B l v l N 5 5 9 l G g - 3 x C t o 8 s F - q _ R 8 p u n B i v - i M 5 _ l i B x v 0 j I 2 _ h w B x m q _ C o j t W - r o z B 6 r g y B 9 m 1 Q m k w I 5 l m w G k l y g E 4 v 6 j B z y k d y 8 l h D l y r m F 1 l g F 7 5 4 S l 6 r I p n 8 r C y _ 0 g E 4 v - v F i x n l D 8 q z q B 6 l 6 v E 3 x s K j k t 6 B g 1 0 v B z u v e q z w 2 B j u q 2 J 4 o 7 2 B o r o 4 B h j u 0 B h 1 o U 2 3 z R v q h g B g l _ o D h - 8 G 8 z 8 O i x _ l B 3 n q K 4 l t T 4 y y q F p u - 0 D g z w p K t t k a 5 y 6 u G r l q L r r _ 1 B n 6 y K 4 o 5 l C 7 0 n 2 B 0 q 3 e 1 k 0 y B r u x g C l v s S x 7 q h B k n 8 R x 8 4 l B x k u O _ z 6 T 1 4 8 s B s 2 o n B r 4 t P l t _ n E 6 5 j u E v z x 2 C _ n s G 8 t - H z k 1 v E x q l N 3 n 4 z B n l 9 z H p s 4 m F z m 5 S z 8 m O 2 n 5 l I r w o - B - h k v B x o 5 K 4 p y a h q j 2 D 8 v g N 9 y _ a 0 k 9 T n 7 l T k w 5 h D 5 1 u e m 7 2 y B q p 0 1 B 2 7 2 b z g l 1 C - 0 p Y m r 6 5 E u 0 o t B t h j q B 5 5 j L 2 i h i C o u u 7 E p 5 3 3 C t m 5 x B h q h I y y q Y q w 5 v F s g p g B o 2 i 7 B y k n P t 0 l P 2 i m 8 B t y t P 2 n 5 T - _ 1 6 C 7 w q 5 B p _ 5 1 B t 2 6 H 1 y r S i 4 l e - t 2 l E 2 0 s O z i q h B o q i n G - 9 s _ B k w 2 l B 7 h n i B 5 p 6 w E _ h r F l 5 h J l r i y C _ m n x B k 7 s 0 C w 9 w v C z 1 g 2 B s j k 5 B y 9 9 f n y h 9 B k 9 t 9 D q k 3 0 B - 2 u 2 R p 0 r - B m h y l E o z z 3 D y r 5 g D i k l g B g g w 9 B 5 2 _ w D 0 t p X o s u s B l n - p C 0 y 1 b m y v m D 2 z 0 l B i 7 3 P x 7 0 u D k x s 9 E i 5 g l C z 4 l t E i _ l g C 6 9 l 1 E n q w 2 C w 1 m v M 4 8 2 j C w 6 v Y 6 g 1 R 7 k 3 r B x _ 2 2 B o r n l F 4 w u 1 B z 5 t 3 B l 0 x F 0 q 6 N 7 5 u p X w _ j l B x 0 t u F 5 3 5 7 c w s 4 7 E - 6 k 0 B u g z o B j 9 h n F j - x j Q g y v - B w p u l B q z m q M - _ l y C q z 4 7 B v r - g n C v g - 7 Q r 7 g n C 8 s 9 t C u z m t W _ 3 s G z z _ Q g q o 1 C k n y H s w i 3 B 6 9 0 _ L 8 _ i q C p i i y E j g 0 b p 0 n i B 7 2 _ i B 3 x 4 Y 2 l 5 j C 7 9 2 y D m 3 4 h F g 7 s z J o _ q w B o 5 _ 1 F 5 i o - C z 8 j x B p z k x C v i z _ C 2 1 x p C 4 k n 1 D r v g w B w t r q D n m n 2 E k - u Z 6 - 6 4 M m t o o R q g _ 0 E 0 i 1 n H j s 9 g H n 8 k E g p o 7 B 6 _ 3 1 F 1 k i r H u _ m l G q 2 g M s l l O l 6 3 r C 1 k j T r 0 n U z t z y F _ _ s j I j j l k G k i i u E 8 z v j C n x 9 2 B n 4 5 r C 1 j x r B j 6 0 G w q - 0 D 5 g h r E v _ 2 l B t x 6 z H v l q l T 4 4 u _ B u 7 r w C 1 g 1 j B u 3 i m C r 5 v 7 E t o u h H 9 - t k G z n z 8 B 8 4 v j C t u o u D 4 2 5 5 C 4 o 6 j D r s z l G l 3 t u C k g w 7 G x h 9 O - w 4 X q z n 6 E n r 2 n B z 1 r g R 5 o o r E _ m 0 h F p x 5 K 4 s u Z r k n z B 7 t 9 1 D p h 2 s e i h 6 2 B 7 8 w l B p 8 3 r B 6 j v m D _ g t 9 B z h 4 n C 1 j g j I 4 2 q z B n x 2 j G h 6 t - E 3 j 7 l H s _ q h D 3 z h P z 3 h 4 B 6 h 7 P r i k 6 D j o 6 X u y t 1 B 0 u 1 W o _ 6 S 6 n 8 y C 4 - 7 1 D 8 2 5 n B 4 h u f 1 w q a h g 0 N y k 9 k D _ 5 1 g C 5 1 i b j 7 6 q B _ q 6 8 E 8 h g w B u 1 1 3 D - l 4 j F 4 _ m X 8 8 s s B l p 3 s B - 9 w v D w h 8 o B - _ w g B p p j U i u z b 3 6 4 L p p 5 0 J h n 0 Q y x 6 0 B v 7 4 w B w 5 2 u B w u o t B i s 0 0 C - r m 0 H v 2 0 t X 6 j _ x F u l 7 t F p 6 v p B 6 5 7 l B k u s n O m 1 g w C r z h 9 F z u q i M o z z _ F _ y 4 g g B 4 1 0 R g y w 8 C 5 7 r 8 E k 1 4 u B u v t o B 1 r q H 3 k q j B x h i j I t p 8 o U m n 5 0 m B h 8 l v Z t z - i B o 9 k x N s h 6 M 7 s 1 e s q 9 d l 3 7 - B 9 o p X r 3 5 5 G g h l R 1 k h t B 7 q - a 3 s r q B z z 9 n B 9 x i q D - q 5 p E r g v u B 8 y y h B 6 y 6 l S w x 3 h G n _ _ k M 8 k i u K - s v 5 V g m x t K p 3 q m T p i 0 g H _ w z p G v 6 j q Y - q 7 l F - 1 4 q J g g - I v 3 w J s 4 l y I _ q r m D u l y v B _ q 9 l L 2 v p l C 7 9 z L 3 3 4 2 D q 9 j g B z - o _ E k i z y C - y m 5 O 2 x 4 j C 3 4 i j C 0 h n x C j 3 x 1 B 7 x x 4 B r 5 7 - E 1 q v m C y 7 k 6 C y q n t H 4 6 _ 6 D z k 1 X w m - V t 3 x C q u s b x h k O 0 u p X 0 r 0 u B v 0 l H o u 9 q E p _ h i B q 5 u o B 2 - u Z _ z u E 4 7 q b 7 k u w B 9 y - X _ n v r C u 8 n z C k 6 j s f z 9 i p U 2 0 4 k B m p _ n J q m n f 6 0 p r H u w 5 L _ 8 z l B r h v i U r q w 0 Z 4 o p p C r i o y L p m q j C p t 9 k m G 5 k 9 s C x k 2 g H p 3 8 k H w 1 9 6 H 4 k r 2 C o z w w B g 3 l S g u r r W 1 l _ i E p x 8 W v x i g E s p u N u y 4 L g 2 9 U 1 z v q B 1 r u 2 B p s 5 p M l o w 9 o B p 9 5 8 B 6 i u - F p 8 x K g 6 y 9 D r 3 2 w B z 4 j 0 B v o o 3 J j r 9 a p 2 i E 8 x l l p B 3 t q p G i s r w W r 4 r y G y i 1 v B o w k 9 J l 5 7 4 C h i 3 z B g 4 r 5 C 9 h r m D z u p n E w z 4 _ C i m j N 3 h 7 k B g u s V h 3 3 G 4 u 1 C z i v K w h x K 6 z 8 s B y 4 x r D q n v - D x u o j E 7 z 5 l Q 1 5 4 s B 7 9 z x E 5 7 j o I o g y x I 6 y j i B j 5 6 N n j m l B n 8 k 0 B y 9 q p D v 5 2 - D m u 7 o E 6 p 2 e j 3 h k B 0 s y 3 D v t z b 4 q t s B 1 q 1 1 C h h 6 R q 4 p v G 2 h o t B 3 k t j Z h 7 7 _ C g t 7 1 D x v r g B s j m g Y 5 w u o T p p z 4 I 0 8 - _ L x 7 4 g S 6 _ s j C l 2 s w F i i 0 7 M 2 i - l F 0 o 9 _ C z p 3 _ L 0 i 1 y B h 5 4 x Y x q n m O z u 5 w I i 6 y h G 8 j 3 o L 5 j w x E 1 m 3 p D 0 l i r C q 5 8 8 M l 6 s q C 0 m j z C 2 g j 6 L 3 l z a x 5 k m B p _ w o I r m p z E z _ 6 1 C q 1 - i B i 2 x y E 2 l l G 9 _ o x I k i s D y h i 0 C 6 q 9 f q - k P w i q 8 J o 6 o e s 7 0 _ B j l w X - v v M - h 5 2 C g j _ y B 2 - 9 W k 9 g k E 7 i n c s 9 0 w B - p v v B w l g S 5 u w X x 5 3 I j q 1 I i 5 g M u t 5 U g y p Y h t G x n g r B 1 7 h 8 B j o l 7 D m j r K - w q i B h 2 8 3 F 9 v 4 4 C j q r _ E 8 5 y d m 1 j x G 7 m 8 v D _ 0 n g B y 4 _ m E g u 7 Z & l t ; / r i n g & g t ; & l t ; / r p o l y g o n s & g t ; & l t ; / r l i s t & g t ; & l t ; b b o x & g t ; M U L T I P O I N T   ( ( - 7 3 . 0 7 4 2 4 9 2   4 . 2 8 5 9 8 6 5 ) ,   ( - 6 9 . 8 2 6 4 7 6 6   6 . 3 0 7 1 7 2 9 ) ) & l t ; / b b o x & g t ; & l t ; / r e n t r y v a l u e & g t ; & l t ; / r e n t r y & g t ; & l t ; r e n t r y & g t ; & l t ; r e n t r y k e y & g t ; & l t ; l a t & g t ; 4 . 0 3 5 5 7 9 2 & l t ; / l a t & g t ; & l t ; l o n & g t ; - 7 5 . 2 0 8 6 6 3 9 4 & l t ; / l o n & g t ; & l t ; l o d & g t ; 1 & l t ; / l o d & g t ; & l t ; t y p e & g t ; A d m i n D i v i s i o n 1 & l t ; / t y p e & g t ; & l t ; l a n g & g t ; e s - E S & l t ; / l a n g & g t ; & l t ; u r & g t ; C O & l t ; / u r & g t ; & l t ; / r e n t r y k e y & g t ; & l t ; r e n t r y v a l u e & g t ; & l t ; r l i s t & g t ; & l t ; r p o l y g o n s & g t ; & l t ; i d & g t ; 5 5 8 0 5 1 8 2 8 0 5 7 0 8 6 3 6 1 9 & l t ; / i d & g t ; & l t ; r i n g & g t ; l y u h 9 q 2 2 w D l k m s D p _ g o B p w t - K 3 9 y l G - z u h C y _ - t F _ q m 0 G 1 _ h V h 5 4 r E 6 _ 1 q D p q y N 9 l m U n 3 v w D 0 6 g 4 F m p 7 o C 7 z p 6 B t k 8 5 B k y - j E t 8 3 6 C i 6 4 p D h z 5 x E z 6 5 o B r _ 0 i B - 3 4 T v t 8 g B t p w l B o u 1 s D 2 u - w F 8 r r 9 K n q 2 4 B n 0 2 g B 3 4 y q C - w 3 Q h k s W 1 g v t B 6 1 q X r 1 s 8 D t _ r i E s 7 1 g D 9 w 6 r B i o h u D 3 t m 3 B 3 7 q k F 7 h n r H v u p w i B m p o 5 E 7 _ 4 l D g g _ r B y 3 j b w _ q x D w 0 9 1 C z l - D j r x n B n l p k B l x v b k t k 8 B o l W 3 _ m v B r y 0 _ B 5 l n u F j g 5 M o 5 2 i B o h s 3 B n j h w B j i 5 u B w r j 3 B 6 o t h B m t r m B 1 g 5 o B o p x i D s x v x B 8 s v 4 F 7 l p t B w v m 1 O g 6 p v B 8 l p h D s i 0 X 3 m q 1 G k k - 8 C 9 u h 2 B 4 o y O 6 g q h K v m x 4 H o - s 8 C 9 z 1 7 C t w s m D n p 9 q D 4 k r i B m i 0 S _ 4 _ m B 4 7 p L 7 k p L p x 4 F t 4 n h B 5 r n z C p h 3 0 B x v m g F w w l M i t 4 d x 2 l g C o q _ F q n y - B y 4 0 P t h 3 C i x v j B _ u 1 K n t h L 4 h x F w w w S 1 5 m 8 G 1 w p r K n 9 j O _ i h J _ z 6 i D 0 v w - B q 9 w P k r s J y _ q f m 1 2 r D t z 7 K p s j L p 5 4 O 3 1 0 4 F u g m V u z h F o g v I n 3 i B n _ t I n m j y J n j 2 H h p m c 4 t - e s v m W g u q L p _ 1 Y 8 v j E n v o I w u _ P s - i b w x h K h 1 9 - I x r 6 u B t 7 6 z C z 3 2 e 5 j 5 3 B 5 2 4 0 B 9 w k M 9 i t P 1 v 7 F 6 o - s C n t i U l g u l B h n z I v 3 8 H 5 u o O m _ 0 - D y 4 1 2 B y v j S 6 5 w _ C k - v o D v o x y B 8 k z s C 6 h l O 3 j _ F k w _ a 3 m j N z i 7 n B h l _ i B m s 0 j H - v u Z u m r T v w v p C _ 9 q W p z n T v x g 8 B 0 x i m E 2 t 5 4 G _ 6 v H k 6 t k C 5 7 u P 6 4 - v D l p 2 w B p i i 2 C _ j 3 g I 3 _ 9 0 B n q 5 I u r i y N n o k y I 6 s q e s y 2 8 E s v t s E 7 u n b h _ g m B r 7 n M m x k w D t 5 v j F 8 g n q H k j g 9 D j 8 q 8 B i j 8 B 6 6 5 c r q 8 W y h 9 H g v q k B j 2 2 y E i w g y C w h m o B 6 i m k C p k x _ C 2 _ u s D 8 4 o 3 B y 3 0 b 1 t 1 0 D _ q 3 k C 8 j 0 O 1 9 8 p C x 4 0 E v p i h C g 5 x X m 3 y D 7 y p 3 C - 5 3 u E j 7 k 9 D n n x x H w 1 2 u B s z - a k w v O p 6 g M r p q X - v 9 5 D k h v u B i j z 9 C l 9 q g B r s - 2 C o j _ u B 4 g y U k 3 2 v C j _ k O g - 2 m C 9 u 6 n E g p q h C 6 4 q 1 B 8 q 7 f z _ j l H m w g J - 7 h L o 1 s J h n o p C 2 9 k E m 0 r Z l s w k B y 4 u K o o m G z _ s 4 B i 0 p e w _ r M i 4 - 1 B _ t 2 8 C 8 k r k C w l 8 p c j 9 6 x B r _ w 2 D m 3 i w E y w w G m n 4 Q - l 6 Y _ k p o F x g l l D x 2 t I x m t F _ s u O y 5 y y B 8 5 l G h g h 5 E _ 4 v K 9 8 v k B h m y u B g z 0 Z l h h Y 8 n p M _ _ k X h _ 3 J 2 0 7 J q n u q B - 0 v h K t 6 r b l g p o D 4 7 q 0 D y z o j B m z i K g 3 o Y g o 2 u B o _ u p D y 6 - s D v m q S n v o K v p u S 4 i 9 w F y l t 1 E 2 o 6 y B v k n n B 1 6 _ Q x j 2 7 B t 9 j R y 7 5 8 B v h 8 L 3 r t G 5 _ _ O 4 0 6 y B - x y 1 E 9 l - W j 4 m b h 9 o 7 B w g 2 J y t h 2 B p r 2 9 E v 3 r L 4 p 8 z F 1 0 0 r B s 6 m F - x w k B u 9 _ v C s 4 w 7 G - h - h C w m p v D 7 m z g E u g z z C m y o Y - 4 u Q g 4 i F y 8 i F 9 y 4 s C 5 9 t o C 0 l j 0 K w m r 8 B p w s T 0 i q i C g 1 i H 2 p - k G 3 6 2 d 5 _ 4 E 6 x 5 C s k y s B 3 q 6 0 b s 7 l N u q t J k - j a y 6 v S 4 h o w C 4 j 6 6 D _ n r i B 8 j t v C 2 w 1 m F 0 p p Q 6 3 6 T 1 v 3 X g v n d r x m h G 9 2 1 L m i 8 x J p k 0 C 8 y j o B q 0 i h F 8 u s - C s - n o H 6 s 4 v B j 1 m s D 1 k q K _ 8 o 1 H m x 7 s C y 0 0 j J 5 - 8 0 B x 1 y k M j x _ - B p t u J 0 h 2 8 O 8 t 8 O _ k 0 k E i 2 H q m s y B 3 7 m f z y g j B n g 7 O r u v s C l p v V 9 9 m j B - 0 g r B u s j j B - k v U u 8 0 2 e z 0 _ O m u n 7 C 5 4 y P n h v i B h v n 0 J 2 6 w U n 4 w g E 9 4 7 d w 9 - I w 3 j a h 0 o _ I s p 1 m C 8 v 1 L r 6 o 8 D 2 i l m B r 1 8 j B v 2 2 Z w l i p H t m r Y 8 9 2 I s 7 j J l n g k L v g - 7 F j 6 u O n j u 3 B w p 2 E 1 v h J u g 9 c 8 2 z Q w l 3 N 6 _ n s J q t v V _ t j P 0 o v s C s n 2 4 B l g 4 l B l 7 n k B 7 m u 0 B g y n r D n 1 6 j F h x x Y z l 9 P 7 8 i e g 8 h t C 4 q 1 4 B 5 0 v e s i 6 q B i 9 s n B m h w 8 B 3 o r S 5 w y h C j i 7 U 4 j m E 7 6 s j B i z i n B j x k c 1 0 6 L z v u d s 2 h O v i q l D 2 m h l C p z k 1 B g v n I l 6 t y B 0 _ s w C x x q V p i r P 4 1 - B - n z q E u 1 m g B r n q n C r x y K z j q K h n 6 h C 5 v s f v t k E u p n v I l v g 9 C w 9 m W j h h r B 3 g 1 i C y _ 9 H o t s U - 2 l 3 F 8 5 w W 2 1 k 8 B _ i i U g m q E u 0 q r B 4 0 5 t D v - v l D 9 0 z 1 B 1 7 - h K h l p 0 D 7 p l r D 3 5 m p K 0 n t x E 2 j q 1 R s 0 g p B j g 5 2 C y s j X i n 1 J n k 7 4 B 3 - i u C t 7 p _ C g r v j H 9 n 1 r C k 5 w L y v v H j k w 1 B j z n X l g u m B v p m e 2 s 8 7 B 6 t k m E n m 1 _ C k v 3 g M 6 6 u 7 C n n - 8 O 2 z 2 - J 8 s j j C u h w 4 B v h h i E h k p o D 2 6 q g C q g s i B 5 0 w y D y w 2 - D - z v y D l v 3 m K 2 t _ u K u l 8 n F 2 1 v u C o 9 4 j F 8 8 n l H n - y 2 F j y y v B _ 2 2 g B 0 y o N 0 i q _ D o t v H x i 2 s C p t r r C m 4 o h D l x n 2 D 9 k 0 H r 1 i P 9 o k 1 B 5 p 1 1 I k 2 v v B i u w q B v i n 0 M - z r a z t 1 g B 6 8 z 0 G 0 o 0 k B 3 l x j D o r k w L z 4 r c m 4 2 3 E - j u t F h _ j l M j o 3 u E _ 5 k 5 C o p 4 m L o z n z M i y y 4 C s 5 v t H s x l n G - g 2 t H j 9 3 h B l 3 1 k B j z k 6 E p r l y D 2 u n c q n 0 o B v j 3 l C v 4 h n C - r q 5 B 6 7 j 3 I h s u v G u 8 x v B u 2 - o E w n 2 R q 5 i 6 E 7 s w d k 9 0 X - r g q C n u y n C i 3 6 - B 4 7 3 y E m 7 j 1 F r 5 5 r D u s 8 t F l l j u C x 0 8 - D _ r p x J 5 5 n t G u 4 w 1 B 4 s j c w l 9 r R y _ w x D o k 1 5 B y 5 p f 8 v w y W 6 0 q h i B j t 2 r F v g h 8 D j q x d 8 t u 3 K q 5 1 v D 6 v k P z 4 i l D p - o 6 B z v h b l t t t O - r t 6 F 1 - 8 _ B p w t 3 E q i _ r D p 6 g a m i q W 5 o w w B v i l h B q 9 v p D n g i 0 E 0 9 7 o G 4 s k 8 C 2 l o v D 4 q 0 z G h k 0 M 1 o m X 9 9 i F x j x b n q r y G z n 3 f 1 u 9 I n 7 _ E 2 7 h O v 1 m O 6 4 k 0 H n m z d 7 i k S u t s O 6 7 3 P 8 q n K - _ _ i B j 2 u Y 7 u 9 c l n m h E 9 7 n J n h 5 5 H 7 v - Z p t m T 9 s k n I v g q P t 5 o r C m x 0 4 E q 5 2 _ B 2 z m 0 D 5 9 0 a 5 _ t H j r u T 6 3 4 Z y 8 n w H y 2 z j B i 6 v t B k x l k B 3 3 8 V 2 k 4 w B 9 o t 8 C g 9 8 M x h v m C 7 h g 4 C z y m 6 B k 1 h w B 4 v q 7 D 3 y m y L w j 0 I 8 t r h I r j w e - h _ 6 C 7 q z d 6 t 7 s K q w s D u w z l E v w 6 H m k - E k n 4 V o t 7 Q 1 k t G 4 y s p B l - 5 Q u i 4 O q h o F - 3 m t F 9 5 2 z B k 8 7 M o n p t B - h m R t p i _ B q u 2 x G 6 w q t C s r y q B x - 8 x C 1 y k H l r p h B y o 0 T l u 1 Q h n l G 9 n g I 7 x 4 4 B u 8 9 Z 5 k _ l C z 1 0 d y o n T p 3 w u B n t 5 b q s v 4 C 5 n 8 p B u 3 v F 8 9 g S t n 2 H h h i Z w h 2 L k 9 r z B j 4 n t I s j l I 7 v 4 0 C 4 x 7 M 4 1 3 J w s _ V p 7 l K - w w J s g m U 3 z 6 R l w v p B 9 v u Y 0 6 2 3 B n 5 k 3 B m 2 t E 2 6 h j B 9 n u F 8 _ s R 2 h q 7 F r 4 p 5 B 8 6 9 n G g _ 7 k B t g 5 x O 2 3 7 b m _ 9 F u m i f 3 l j s C - y o z G 7 r s w B 6 g 2 c 4 z - 6 T j l 2 M 2 5 6 Q m 8 7 u J m 4 _ k C l v g - B g h y z E u v _ u B w g k 1 C j v r z F x r 9 w I 8 h o u F t i 9 4 F x 1 7 j C q 0 h _ C w o n N s 4 m 4 E u r y q F m x n 2 I 7 i 4 d t 6 g _ H 6 7 m h O l u l y L 0 w z 6 E 5 t _ s G 3 s 9 w F z k t c i w p h G 9 1 k H t - 2 p I 7 s l 4 L 6 y y x F m 5 q q C j x 1 x B 0 2 h l C - k z y B k k p y B t 4 h N h h o 9 C w v 5 G v j z 3 C w 8 5 - I r 3 j I o 4 y o D g 8 p S 8 k q t C x s w i H 6 s t n G q _ y 8 J m u u L s 1 v y B u z i u E v 2 v L 8 u g _ C l o h Q n i i q B z l m 9 F t k - 1 B 9 y 5 2 C 0 v w j G t w w r F _ j 9 h B h x y u C s 6 9 t B 2 9 3 z C x g 4 q F m - 5 0 O v 6 4 2 C - v k h E 8 i z 5 B 3 s 1 J v _ z t D w l - z G k 5 s q I 1 w 7 V m 4 5 W h _ l q b t 3 8 6 B x 8 1 n I u o _ V w _ t h C 9 3 _ 5 E 9 h 3 U z n w 2 C s q n h E 6 6 o x G v r 2 k F 0 8 q Y 6 k h l C l 9 2 l B m 6 9 5 G 3 y w X g x z V z z i s K 0 p w 6 E z g h i B 4 z x a z u 6 j C y 3 - M g 8 m i C y p w y B j 7 5 8 D z v 4 H u w y X r r w L 9 4 1 f 7 m k v B n m j d w 1 s i E l k k m B 1 - i p D s v j R p s k k C 3 z - h B j r 1 j B 4 w 0 q B m 3 _ 6 D 9 1 1 j B l 2 i E w l h 2 B u j i x E z h v y C n k y 8 D q t m _ c 6 3 - o C 3 1 q l B s g 5 U y 1 t y D m p g 8 B z 4 o o B m w j i B - m 3 n B u _ - u B w w n i C 0 s m V o n y p C s v 4 E m k s R i z n 7 B 7 o h g E y y t r B v q p b 4 z q M - 6 - n E o z i y E 4 g r r E r 3 h Z i s 4 j B v h j 3 C o y 2 H l _ 6 R w _ t 4 H w o 7 0 G 9 w i z C 8 i 3 P q q x M y h j m B 1 i - d 1 4 0 X h 0 - N 3 u q X 3 h w o B q z n i B 8 z - g B l p _ M p v u j B m g 9 j G 8 9 k v E 9 s 4 a x j r u D o y _ p B t _ w o G t 8 h l E p r 5 s B 2 t m j C n 1 o L 6 w g G h 5 o u C v s 3 8 C z n q v X m z i U _ s 4 p B t t 9 P 6 l i p G y 1 t j E 6 m 4 i E y _ 8 j G - 1 n r I k y 9 r C p o 9 S z o s P h 7 1 l C 0 8 l h C 1 t 3 p D 0 i 3 3 B w 1 w 3 E t 8 m t B n g j o B u 1 p k B t - n n E h 1 m L k g 7 q B z 8 p W 5 4 3 l B p p y O 4 o 5 6 B r 3 r M 5 q - 5 B r w h x C 6 4 n k D w n t K i 6 k n C q z 6 s B _ z 2 I - 0 s F p m 3 l B 9 v x T 8 2 x J x z i K n m 1 v D w y 8 v B s o - s F 4 k n Q 5 r y r C _ x k z B q r 1 U 8 u t 4 B 2 h 7 a y 5 5 3 D 0 h q 5 C 1 m y o C i 5 g F p g 5 _ C s x 5 G n 2 n V p 4 g 1 B u 0 7 q H 3 7 j a h u u 7 C - q 7 N 5 5 r K 3 3 m 8 K 8 p w 8 B 4 - n p C 5 _ x y B o - - n B o r 7 k F 6 t u g C h x o i F u _ 0 V k s 5 k D j w 6 e u 6 1 7 D g 4 p I 8 g w x D n 2 t w B k 1 g j D i w 2 y B k 3 - d _ k x d 3 _ - - D y r k n C j v v t C - 1 i b 2 m t N 4 h u Q 2 v p R 3 t 0 P k 4 p w B s o o 3 B h 1 l Q _ m s n C - u r Z s 0 0 c o v w s I o 4 g n B j x _ h B 6 k 7 X 3 w p V 2 - u V q t 6 z D _ x z - B 0 p 2 X 9 2 h K m l v 8 E _ g m 8 B _ 7 m 9 B - j r r B v z x i B u r i V m 8 3 l D x i 3 n B n l s p D 4 s 1 y B j 9 t U m 0 k v E l v 2 o I r 0 - 3 D n p j a q j 5 6 C n w 0 8 O o i i r B g h m _ E y w _ 0 B y s 2 I k i z r B t k w X k o k I q v w 3 B q h i 1 D x w u 7 C h p 7 4 E 1 w 1 J g y 7 y B 1 9 j U 0 u 0 h C k m 6 v C j 4 4 i D o 5 2 9 B i u q Y m j s R s u 1 V i h s W t h - L n r z k B 4 g g P 3 v j 3 B l u o n B n 1 2 8 B 7 o u n B l t z L g 7 y R n q 8 z I 8 x g j E 8 w t - H 7 g t u B 9 _ - c o 5 6 X 8 y j l E v 3 g I _ 5 5 r B r p 2 i B k 6 9 Y n 2 7 o C 4 y y v B h v i b m t g i G i 0 j P 0 8 0 b w - o Z s - w K 3 l q u Z r g 8 2 B z w 2 l C 6 n k S 3 j y J 9 t - h C k 8 x 1 P 1 x u k F s j 1 l O z w z 3 E r h 9 o B l - u M - h w m B l 4 l j E x j p f s o 6 O r z 4 - B 9 4 s W v l l r I w k m f 5 h y h B v w v U j v 2 W g - w P n 2 p l B 4 6 8 y B g 6 3 c u h - m D l g i 8 C o 0 k h B v 4 o I 4 2 2 K i 0 v z B 8 r y 4 B x l 2 - C 6 7 g U k p 4 1 D 5 z 5 j B w _ k s C 8 z 7 6 D & l t ; / r i n g & g t ; & l t ; / r p o l y g o n s & g t ; & l t ; / r l i s t & g t ; & l t ; b b o x & g t ; M U L T I P O I N T   ( ( - 7 6 . 1 0 6 4 3 5 5   2 . 8 7 0 4 8 6 2 ) ,   ( - 7 4 . 4 7 4 6 6 8 6   5 . 3 1 9 4 6 5 4 ) ) & l t ; / b b o x & g t ; & l t ; / r e n t r y v a l u e & g t ; & l t ; / r e n t r y & g t ; & l t ; r e n t r y & g t ; & l t ; r e n t r y k e y & g t ; & l t ; l a t & g t ; 4 . 6 5 2 9 5 4 1 & l t ; / l a t & g t ; & l t ; l o n & g t ; - 7 4 . 0 8 3 5 6 4 7 6 & l t ; / l o n & g t ; & l t ; l o d & g t ; 1 & l t ; / l o d & g t ; & l t ; t y p e & g t ; A d m i n D i v i s i o n 1 & l t ; / t y p e & g t ; & l t ; l a n g & g t ; e s - E S & l t ; / l a n g & g t ; & l t ; u r & g t ; C O & l t ; / u r & g t ; & l t ; / r e n t r y k e y & g t ; & l t ; r e n t r y v a l u e & g t ; & l t ; r l i s t & g t ; & l t ; r p o l y g o n s & g t ; & l t ; i d & g t ; 5 5 8 0 9 6 3 2 2 6 2 1 3 9 4 1 2 5 1 & l t ; / i d & g t ; & l t ; r i n g & g t ; j 5 4 t k x 3 k v D 9 u j E 6 m p K - _ _ I y x q H k m l P 6 p h T 3 s q F x 1 u P n t l O 4 - 4 J g 6 z J k 2 1 I t l g D 2 6 l D r s v G 6 p 6 r C r v j k B 8 i k C q o _ B t 3 1 C y x 2 D r 5 y a 7 1 j D z - x S 6 y l M v u - E i i 2 Y 6 p k w B 3 q z P i t r D - 4 w C u - 2 R 0 2 r F 6 8 - G z v 7 F r n g C o u l C 6 4 y E s k r C - 6 t C 2 t _ D w 6 - B 2 x m B s 7 5 E 9 8 U t 7 x N 5 u l D - 0 m D o 2 1 H i m w q B i l 4 H m l v E 7 s h F 5 1 5 B g s i D t 9 i f g v 5 C 0 j q O 0 r 8 u B 3 _ z C z z g N s 3 x C j v j E j 4 h D v p n r B 3 q n K 9 3 N 9 9 k B g 0 m X w y p Q _ s k B q m _ O 4 5 3 B k k i I l w l Z z t h G - - D 2 s p D 5 7 2 P 1 n l G j j s C n g v H 8 p r C 1 o u E q 4 7 C 7 - 6 K w g q R 6 k q j B u q 9 H 4 9 m z B 4 p r I s i 6 V l 0 9 C 2 u t P 0 4 9 O 2 8 t G 5 w v E _ s 2 D 6 0 k R w 1 9 E 1 j 5 W 5 w z R j o m Q h _ t Q g g g E _ q y K 7 8 j X 6 h j p B 9 9 m Q p u o B v i 3 E x h l K q r k q B z q _ r C p y 4 F p z x G i 1 - 1 B 0 r m t B s z 6 y B 1 _ 4 C 4 j k r B k o 2 C v 3 u J 2 x n S 5 2 h E z w o O j i 9 N 8 q 6 B 6 _ j s B z 0 6 C 9 0 9 0 B o u l X s 3 2 D r o n P g l t B 7 k g K 7 x n B t 6 l C x r p B 5 i o F s 2 l C q _ g C w - m E 6 l y B u w q _ B 4 3 v B y x 2 n B w m w X z p p H v i k H x v y L h m Q h 3 4 k C 5 o j H z 8 t C z 5 5 N z 5 - C _ 8 n D g r m B 9 l 0 G r 1 9 h B 7 x t X o p q - B x 0 z D 6 8 n D j 7 z C m y r F v 6 n I 3 s y C l i 5 F w _ k H j 2 q C z _ s G s h 9 B z y 5 H z j j P s x t 8 B 3 5 V 1 3 E n l s P 2 5 y O r v W k x k E i 3 M p 7 _ B 7 1 k C v 1 1 D _ 4 4 D x u h F m t 6 B n 0 8 v B i j H 8 g w M 0 p j K l 2 m D h - 8 I x 7 8 H _ z _ H 2 _ h W z x 8 B r 9 s G q y n S 0 i 1 C n 5 6 B i q k D t g j C x s 3 C w n u C v o J 8 g T u 1 5 E 3 8 3 D h l 7 P 9 z x B m 5 T 2 0 x C - - k O p 8 r C g i x E v 0 3 C u 6 9 I 1 g V m _ W m o w C _ 9 j C q j e m j W u 1 h P t r - E 7 6 t Z w 0 9 E 9 u w B 1 s - E h w 9 D _ k j B s x u C - h 8 H u p l K p 1 q P 6 - h E o n 2 C u 3 n B 2 _ n C g s - B 0 z 9 L x s o D s l 7 C w h q B v m 7 P k l p d 9 k x K - z 9 B 6 w j J l - 2 e h x r J 2 x z C x 1 6 J u m t V 9 2 r E i g O j 5 9 g C v l y E t k 7 J q n f j t T z 7 U _ 0 X 6 t r C 2 l d k k S 0 6 y K r 2 W t 0 h D g h v I m t j C t t 6 X 5 0 1 0 B g p k N 3 4 l H l r w K s q k M s v o I 6 - 9 I i h w H 4 1 o K z _ 7 R 2 k k h B 2 1 l M w w 3 F 0 n 4 D 9 i y E z 3 9 U 8 x y W z 6 t D j 3 1 F k l _ E r 1 d 8 g r B m p n B n h M - q h C 4 3 - C - 9 6 D q v 1 B k q U t 7 0 I j _ u D h u x D x p S 9 _ T i r 9 C 9 l 7 D j t 6 F 2 n 2 C z h 8 O j j 0 H 6 z Q 8 z p H p s c v 0 U 5 n X _ 2 p H 8 i 9 I g n 2 D 1 0 2 I k q h F 2 l p D y 4 k N l 6 V - 7 b t s g K j w X 2 r n D m u g F 4 g 2 C 6 7 X k q b i i H u p u C 6 8 j J g w 4 B j h 9 E 5 q p H 5 q 6 C l s q h B i q o N x 9 q R - m 5 B g s 9 G p s k C i x _ M 8 l m G 2 l i M 8 v l T 5 p 3 Q 0 w r D v 9 m K r 6 g B k h X g 9 t F 9 p _ y B 5 9 h C 4 i g I 7 v X 3 r l x B u q v I l l m C v 3 - Q r 7 k G 4 w r D u x o N 3 3 i B 7 w q D 3 v - W _ 0 u C w j 1 P i n 9 C v i o J 9 i _ C v h o I o j n g B m u y B 5 q 5 B p 5 q N p 1 - 8 B i l l C 0 v l C y n 7 0 B 9 - 0 Y y k s N 1 l 0 O n x k G s 5 3 I 3 s m d v 4 7 e w g X 3 6 4 N j 4 7 Q r u v D 0 z _ S s w l D t k 6 C m 0 s C 8 h s J v 0 7 I i x r N 5 0 8 1 B i 7 o B h 5 1 E u u n H u q y c j _ 4 M u o o M 1 s v P q 8 5 C n y w C h 7 s q H h z j B 2 4 Q _ _ p R x r v B w w 8 K 8 h q J 2 j l H s 6 9 c 8 z 3 N r y 1 C y 2 q E i 4 U n z 0 J o m J 5 v q B 1 9 9 F 9 3 e s x h B 7 g v J s 0 2 D y 5 z B r n o B 1 n _ J t u 9 B i 9 X w y R k v 8 D y _ H 5 y 7 D 0 6 h u B 1 m p E p 8 5 N l m 5 D 5 2 k C 3 s W t o Y 3 5 G k z 6 H - q 5 Y _ m 4 C r _ l J z z j D t 1 r U 7 0 q I w l u F j - 7 B y m K z 9 r H - 9 7 B 5 g R k 9 r F 5 5 2 B i z 8 B w 3 m L n v 6 B n h R m 6 S l 9 k D 7 y j R 3 - z E v 4 5 U 7 0 - C i v t B j s 2 c n h 5 C i 2 i - B - j l z D q k - N _ 2 3 E 6 n 7 C y u 9 m B o 7 6 M o 8 9 B _ x 1 J x 3 q F 8 j 1 G n z z P x 5 h B t y w W 0 z t B o n k G n l v B n y 9 B z 5 z H z g 9 I 7 s 5 G y u 7 E q z z B _ j g B g j 6 B w 6 o G t m w D z i 7 J o 5 J 0 m S 0 i y B u i w q B u y q O 7 i 2 E x 5 u C v u h C k j 6 H o q j B g i r C 9 s j H k r n J s n y U 9 6 6 C n p 8 I g 4 _ D 5 v 8 U i n J 3 m z P x 4 0 M t - 6 P p 5 6 C 3 o 6 J 1 x u J 4 9 _ C u 0 3 F w r o T s v D v q c 3 s w C u r 5 D _ h p C g p t F q z r B t g _ M x 4 p I y r a 8 q c g o z B p l 0 C l w j B 3 v 5 B q 5 5 B 3 s x K 0 h k B 1 t t C w y s D 5 g N - t g H 5 w y B r 8 i D 5 w - B _ j - G 0 q 3 K t 5 5 J 0 z 7 F r l n E t 8 2 B 1 - 6 K v m u H i j c s s g F t z 6 S m h 5 Q 8 m s B 5 q 5 G 3 u x C q r 4 S h n 8 C 7 9 c 7 p u H 9 - _ B 5 x j H u p 7 H 5 8 m U s 1 - J w g n C p p n E m n a 9 _ M 7 4 4 C 3 9 P v 1 2 p C 3 8 b n q z F 9 i l I y 2 k M x v s D x o z R 2 1 v B j q p B v 0 o l E n 5 t C 9 x V p 3 w I 1 s 2 I - 4 l B s i 4 N u 8 s N 8 6 y E v 0 l E h r W s t d r l e h p 3 D h t 5 G 7 w 5 G l p v R _ 9 p B y n 3 B u p 5 F y 7 m L z x - F j h x C t s K i 0 8 B i 8 x W k n _ F 4 p T 1 7 J 5 w S 1 6 l C t 3 p F o k d h p 2 c h 4 - D _ 0 s L _ z u C 2 n e z u N n _ p S - _ 5 S p _ H u u v a y k v e 0 m k B r w 2 w B o _ y D 5 3 f 0 g p V o 4 - B p i K 4 5 o B p 4 q W 9 4 t D x t x D 3 4 z B i y o B t n 2 I k 2 7 C 1 z n G _ l H - s C 3 q u L p 9 p D s z h C g w l E y 9 x G w 0 k L 3 j 8 U 0 7 z H _ w 7 J - - t G w _ u Z j 1 H s k o r B i m g E 3 1 k d n h v E w 5 - C i 1 h O k s 3 S k x 2 E 1 l 2 J k n h L z 2 - B u 3 8 c t y h C j _ 3 B l k _ E t g w F l j x B h p p E n 5 q C k j o C 5 t a s m m C 2 p j C u 3 8 N z h M l 5 r D w 2 x D n z u G 9 g h F m h y K 1 u u F y 3 q c k q z I s u 5 N 8 p I s v 5 m C q z 7 e l q 2 o B p h h E m _ y D 0 j i K 1 l k D w 4 _ B o p w U i h q D x o s L x p K 6 l j D w w X 4 5 1 X 9 w 0 B 9 2 o E 2 k w g D z o G y 2 7 B h 6 W y s l E r w 4 B w 9 1 D r j z C 7 h h C 7 i k F u 6 u E i 7 l B 6 h o s B s s h F 9 3 O 4 2 g R t 4 0 M 0 h u D s n o I 5 o u b p l 1 B t u i G m 5 q D q l z o B 7 n q L 5 5 8 P z p j H - 9 1 C v 6 R g 4 1 B t t 7 C 2 z j P - 0 - E v i y B r v c i i o E z h v K t 2 y D x h h C g 8 Q w 9 w E 5 h y B 2 7 R z p s M w l e v x 4 E g m X 8 8 w T - v 3 F 8 2 0 C 0 k O w z 9 D k _ u L w 7 6 B h o a 0 r w F l s Z _ m u Z 7 n g B q 0 k G 9 y m E 1 y 3 c x q y T x - g N p g 5 O q _ Z 7 5 w H r m - F l n 4 C 9 7 q C 0 k q D 2 j p H i 6 l E u _ a s r s C 2 n 3 P r 1 h H 6 4 9 C s s u F p i M i 0 1 D z l i K p n 6 L j 7 y T v k X 5 k j E 7 p 0 B p 9 n B t 5 J t 5 m J j 4 v J _ n l K 9 x 1 f g g 3 w B 4 1 j R 5 5 2 f _ - f v 2 x B x o I 3 6 p B p - w D j g n J x i r g B 2 x b t 4 i E 2 4 t D g r 9 B 3 h i M 4 m j D 6 j 0 D m r - D - 3 Q y t h C t u R 1 5 o K h 0 3 I t g k G 3 2 2 m B _ 4 l C _ 8 g E z 6 q P u j T m 1 q D z k t P w 5 5 D z g l C o w - L 7 5 v L z 6 9 i B 6 k 1 M - g k b i 2 8 T y o y C 9 k g Q v 3 o m B o w h G w 9 Q h j x D 5 7 i J 3 h X w 4 i B k l 1 J y 9 o O 6 r 5 B m i _ F g y 5 B g x h F l o i D m g - G z x l T h m o C m 3 k O 8 x r b _ v o O 9 5 3 B z u 3 e j 1 y F t l i B 4 y 4 t B 0 s j C j h 1 X l - g g B m i 0 G 7 r d z r 0 F u 0 S 3 r b - 0 1 e 6 - Z z - o R 1 g t C z 6 0 C 0 t 8 Z p o k C n 1 x D - k 3 D z j 6 R 5 h r D m o m f r n p J j p _ B k y o D 1 q d 8 r v O n 2 7 C r 4 5 C l 0 3 M s 3 h C y 1 j B o w i G 3 r g B 5 v p C v _ i B 8 x s B t j m D 0 r 1 B r - i G w r 3 C j w k C s n 5 B 9 5 w C _ y m D h - x K k h _ j N v x w B 8 - 5 v L p _ 1 U 0 z 3 R y o 6 q C z t u B 7 i u D - _ n G n q R h i K l 1 s K r 9 P j u 3 F n h 6 B 4 i l E m z u L p q - G 8 r t C l y r D i 3 x E 1 n n F z q r M 4 2 g K z y 9 O 6 1 x E k 7 u C r 6 l I t l I l _ w P w 4 1 C p u k E q j G o r n R 1 7 v B q x h J 6 h 7 K 6 4 2 H v 3 4 u C h q z C o m p B 5 y t F 8 x s B 0 r L z t v J h _ H _ x O 9 s 1 B k g o B l x 7 B i 1 y r B u j _ f t 6 u E v 5 q l B _ s h B 1 0 0 B 2 z u J 8 8 n F j _ y G 2 F - D _ w _ B g z h B p 7 9 I w - x D 8 z q C o m 7 F l g 9 C i j k O j j j I t s 0 N m 5 3 Z 0 6 9 C 2 0 5 D j m y K 9 k p Q _ 5 u F s o v F j 4 0 B 3 0 9 Q j u 2 J k u 0 y C m o l D 7 7 - E v g 1 G t r r C j - 3 F s g a u l h O 7 r h G 6 _ u L q y q D 7 n i C 2 t o F p m p I 3 u l C u n 7 P o j h E _ 1 r b s 7 6 E s i p C l r 8 F l v x C 5 q q E g 8 z D n x s E - j w L 8 0 x G x s t L j y 5 K z t 5 F x r 9 I 3 t g W p v t V n 1 3 s B 6 6 7 H l n 9 C 0 _ s F g v y P 3 y 1 Q h 7 v F 9 q s I t n 0 I 4 z f l q i x B s q 6 E 7 s r I 1 q y F r 2 u B x s y D t z 0 C z u 4 H o x x D 8 r s C 3 o s J j x 3 B r 3 p e p 1 o I - o G 7 9 W 9 y _ C t v j C 2 g l G n l i D q i g G 6 g s D u q - o C o y 5 B 8 s 2 E v 0 g B h 5 6 E o u d v n 7 n B n z o B n 7 n H 6 t K k r y H 1 g u B v h e 3 8 n N z j 3 s B 2 z s a r 7 1 B i m h L z g 9 l B 6 6 _ S _ 2 t I q o w D 7 w i L o 7 t H - q 9 C t v h B j r j G k i 3 Q s h o F m h 3 B v u 3 E i n 3 K 0 7 x M 7 t 1 P 6 k z n B r 0 - K h 3 6 R m j w 3 B w m M 8 0 2 _ C n m z C q 3 V n i 4 I y 2 t C l 6 g E - r v E 9 l i B _ 8 9 U _ p X 0 o r E q u 5 5 C z t _ F 0 u 5 U v 8 n _ C y _ 5 p B n x m w B 2 i 0 p E 2 1 k J h 0 p D _ r 4 F m n o B 8 t 0 E q x 9 D q 1 9 N x 1 s P u 4 _ H k k l x D _ x n N h _ g C 5 7 3 F k - h m B t x y Y 1 0 j G y 0 - I z q 8 E 2 g y K 0 i i E w g 7 n B 5 o q P g g m C l g m M g 9 7 I 7 w 4 C u s h h B w 8 n n B 3 0 Y - 1 4 G j i 1 a 3 t o g B p z g B x j _ p B s h g Q q 3 g G v g h E p 0 9 7 D g p l G o 1 z U u q 5 I o n r N 1 - p a v s s B w 9 4 F i n 4 Z 2 r 7 Q 9 7 W 6 q j D k p 2 E r t y F z t h Z q 6 q F 1 6 l 0 B 4 r 2 F u r 0 B u o Y l n 6 B m 5 - C - y p C 5 _ _ C m 7 g B z i f g y _ B - i k C y 1 u N x p 5 F i 0 7 D y j p B r v o Q g r o F 5 m e 0 m z P l k 9 G 2 m 1 s B 5 s i B r 5 y D w h Z 3 t 1 G L 4 y s B u 8 6 S z h _ B x 2 o B 8 k m Q k 1 m H 7 8 w l B g y o L s h y C p _ 5 C h h y B 2 1 r B 8 5 i C k 6 e v 9 7 F u - x M l 0 u B l t z E 3 q 1 E x y 5 E h - n D h p 1 Q g 0 1 B 9 k _ E l 3 0 F i o 8 B 5 t 3 B 2 i o B 1 t w F - y 7 B 9 y 7 S 2 r k C z - 7 D w z 8 F _ 2 9 G g p r T 0 2 w J z 8 s D x 6 n V - n s B g 1 5 L k t - C - 3 g E 5 0 H s g e y 3 L l t s Q 8 8 t C 7 u y B g x s B x j P 1 m 2 B 4 j 0 C t 3 u D 2 o u D 6 4 l C 2 p s F n p h B 0 6 3 X 8 w q B o g D _ v i G 1 t y F h o f 5 w 4 B 7 y k E _ p 9 B m 0 8 M 8 j Y z l 1 F n m V 3 r l C _ h b q 2 q J z u c u 9 r H 4 t S - 6 r F j i w G u 5 l C z 2 _ C h 5 q E t l d 6 1 2 G l s h B q u 9 B s m 0 C 6 w 9 D s l u B 1 h h C i 3 b o g r N i k 3 C y u M 4 z n C x 1 0 C - k 3 V m 6 O p 1 j G 4 y V z 2 u E w y 5 B w m O 1 6 o B 7 3 _ R y y - D o _ i C 1 2 7 B o p 2 F y r - W 0 4 U w 0 r C w 9 i W r 2 O u h G 4 i 4 F 3 u 7 B s v 3 C x q l C 9 0 i F j o o E 8 k w E 5 3 4 B 8 s 7 P y 2 h B j 9 8 B v j 3 F x 8 t V 7 2 1 H w l _ C p v n B _ 2 3 D 7 t u B 5 t h P l m m G 7 9 2 M 4 2 4 R l 4 n H v 0 3 F j w g E s v K w z 0 v B q 3 o D - m i F k 5 U i 5 o X 4 g l B h 5 n D n 1 s J w z s O 4 8 o l B x 5 7 B 6 u 5 B j 3 w F - _ p B 3 h 5 B 8 4 i B _ 6 p E 2 9 O _ j y D n 7 D 6 u 1 D 3 z M 7 g l C i 0 h B o j L i 6 q I i k J 0 7 z D u q k C 2 w 8 C 6 2 z C 1 r h B u t y j B u s Z w z 5 B p t P z l K m 3 q I 2 t 5 H v _ D j i y R r n l H n i j S y p o B s - l V 4 q 1 y B k n 6 K t 8 x H x x r K k l y E 2 5 i H & l t ; / r i n g & g t ; & l t ; / r p o l y g o n s & g t ; & l t ; / r l i s t & g t ; & l t ; b b o x & g t ; M U L T I P O I N T   ( ( - 7 4 . 4 5 0 9 6 0 2   3 . 7 3 0 0 4 3 3 ) ,   ( - 7 3 . 9 8 9 0 3 6 8   4 . 8 3 6 9 6 6 6 ) ) & l t ; / b b o x & g t ; & l t ; / r e n t r y v a l u e & g t ; & l t ; / r e n t r y & g t ; & l t ; r e n t r y & g t ; & l t ; r e n t r y k e y & g t ; & l t ; l a t & g t ; 7 . 0 0 0 0 0 9 0 6 & l t ; / l a t & g t ; & l t ; l o n & g t ; - 7 3 . 2 5 0 0 0 7 6 3 & l t ; / l o n & g t ; & l t ; l o d & g t ; 1 & l t ; / l o d & g t ; & l t ; t y p e & g t ; A d m i n D i v i s i o n 1 & l t ; / t y p e & g t ; & l t ; l a n g & g t ; e s - E S & l t ; / l a n g & g t ; & l t ; u r & g t ; C O & l t ; / u r & g t ; & l t ; / r e n t r y k e y & g t ; & l t ; r e n t r y v a l u e & g t ; & l t ; r l i s t & g t ; & l t ; r p o l y g o n s & g t ; & l t ; i d & g t ; 5 5 7 7 6 7 2 4 5 6 8 4 9 5 8 8 2 2 5 & l t ; / i d & g t ; & l t ; r i n g & g t ; u j - 3 z h 4 m z D 5 8 7 l I 8 q - x D t y u P w k m i J p o h b v h 3 7 E h g 3 S 2 n _ u B 2 r 6 q C 6 3 w 0 B o v - z B l t j 2 K v s m v B 5 g 2 7 F 4 k 1 o K 2 m p z c 4 p 6 3 B w r 7 Z k n w f 2 p o y C 8 4 o P 6 q h 1 C 2 i m t C z - z y i B 0 q u m T 9 h l j R m o q v G o i m p B 1 1 x d r t g 7 B y 3 o k F u x 4 8 E 9 k _ 2 C q 4 5 - F - j p j F t q q s L q 6 v 0 C 8 w j 3 X u 1 l t P n 1 2 n U l 2 7 5 X s s 8 _ D r l l j C h j m i G 5 r x - F u s - t D x s h u E p _ v _ k B i v h 3 C 3 n r 8 O 2 m 9 W p 0 p l C t h g 8 D u 4 5 - B 0 - r y G s 6 t t C p p o q D l s 0 9 G k 5 t F 2 h 8 h F 9 t o k G 5 5 z H i o l p H 1 3 s 7 C 3 q 8 l M 0 m 1 6 U v 6 _ 0 C u s n j O l m i z W t _ v j J 0 w p w B z 7 7 F 1 l o s J p k x l B k 2 s 6 C 9 7 i s S l h r r V g 3 1 S 0 8 j q O j 3 x i C u 2 w g Z 8 x x q D 3 1 i o B z h u R o - x e n r 6 U o j s q H p x v o B 2 j m x B _ z 0 i G l s 7 _ F 2 3 6 i B i v 8 g m B 9 w 9 l C w 4 r 6 B n i l T j 8 5 o D p v y 8 B s x w r I l 1 s l B v k i 2 H z k v h H q 0 l r H w 1 4 Y 0 2 v i B 9 _ l K 3 1 5 z E 8 s 5 h E i x s 9 C v l t w G n s h 8 C p p 4 R t n s - H 4 v o p B 9 h p 0 B z k 6 p B l m 4 s C h u x 5 F l z z 2 F z y n r D 5 x k g C 9 v 3 h B 2 2 n c 8 5 _ R u t - G v r w k Q i 7 k V m u v n E r m 7 3 E z 0 1 Y u 6 y n F y m i 1 D x k 3 w C z t 9 w B o o 4 0 C y q w q C 0 5 s k B m i 7 k B k k l 4 H 9 7 5 w F 8 x 5 c v l w 4 C z 6 y h B n 8 s V h 6 4 v H 8 y w r F u h 5 n C u t 3 5 D v - 2 w B q 8 - N k u m 0 C w n p W 6 4 v h E q y 5 k B h m t I 5 v m 8 B u k - 3 D 9 5 1 a t i t 8 F j 5 t o E n 3 s x C s j 6 2 E r l q e p 2 i X r 0 g o B r k 6 v C 1 h l w I j 5 t r P z v w R 8 j x g B u h l 7 B l o k 3 D y - l T x i u D n m n V h 7 j s J 2 n y 8 D 6 y i K v p x z C u t x 2 G o 0 w - U o i o 5 B t v x k E r l m y O 1 m l 2 C i 7 8 3 B 2 r n _ B 4 _ 9 S _ 6 _ i E 0 w r k L h s w P - 0 x v D 4 7 u 2 j B m u j j C h j - u B s j z c r _ 6 Q w 0 p q B k 5 p 1 D o 9 8 F 5 2 j G u 9 z u C 7 z x g M h i r y D h - y 0 D 2 _ 4 t D t 9 i m G o v m i E o 5 5 - B 4 z p m D u k k q D 5 - h w B 9 h 1 Y 3 y g b i 8 6 R 0 9 o h D 1 w m y E 7 0 7 8 C 7 t 7 t F 7 x r U x l 5 p B w 5 n k B z l - u B n o k m D k g 2 q B _ w 2 3 C s m k V x 5 l 9 C u 8 p x B 7 h p 5 C 7 - 9 4 D i q y w K s m l P z v 2 - B n p v 7 B t t n W 2 9 r 9 C 1 0 - n B s p - x B 6 p k 4 I 6 m r 1 D 9 6 l 0 D z u i m C l r j l B p n 8 m F i 1 k k C 3 n v 0 F x q z Z t p l h C 0 y i 6 C j s 4 y B p v 6 J m i 7 H h s 8 r D 5 u h d z s l 1 B h q k n C l s 8 k B 0 x x Q - 4 - p C 2 8 8 l C q y 0 0 E 0 z g w F 8 4 q q D 5 g t k F v 9 - m D h 3 g n B 1 g l 4 B h 1 5 t F r _ y I y l y 3 B 2 m x Q w r 0 t B 8 w v z E 0 y t d t g 0 O 7 v w j C _ u p a o m w M s h - T h 7 s m B 9 6 6 X 9 x w z D w h y 8 B n x 7 i L 8 w s i B z r k - B t 7 k 0 O 9 7 u 2 F n g j 1 D p y h w C q 6 4 c h 8 5 8 E 3 w i q B h t 4 0 F p 4 6 4 D j u y q B g 5 5 - E w 3 2 n C 4 7 5 z B 3 l z l B n w 5 m I m z h z B l s t z D k q l T 0 v 5 i G i 4 5 J 2 1 n q J l 6 g o B 5 w 7 - D z y 0 7 L p s 5 j B x 4 u T l u v 1 B o g 4 v G h o q y C l 5 i 3 H 3 g x y B t l _ t D 9 k q k C m - o q C h 5 5 w F 3 4 - J - g r 7 B z g 1 v E v 5 r t H u y 1 y B u 3 i 1 D g o r 4 C 5 7 x h O s 9 x t F t v x 0 a g o 3 Y h k t o B - 6 k y E u m 0 r G i z 1 s D 1 k 2 j H v z r 1 L 2 m 6 g C l x o g E v s 9 j J q 9 8 l B 1 k - - G 2 7 2 z B q g 4 N m t 1 8 F 6 g p 1 C n w r T x k - q F 2 m 2 s D u s m 2 C 8 k 9 s C r m 6 q B y n 6 p D w v p p B 3 4 u t o B 2 y y s B 7 9 i t B h g g y F 7 k m v C 6 p x s G 2 u t 0 B t l t _ D 6 j x 0 K q s l Q w 2 x r F 4 s m g L 5 0 q e 3 j 8 i N r 6 u t B 8 t 0 S i h - m N 3 h t h C _ 2 _ 2 P i _ 9 k B 7 w l j B r t s Z x w u q F - o q r C g n x Y k z 7 u B 3 6 m r B s 2 w u C 6 - n x F - 8 l t B v u 9 v I k y _ T u j m 1 B 1 y g o E p g z i D - o _ k C x k g s B h 4 m h B g g 3 p D 0 x 9 3 C - o - p I k i m n H i o t q M 1 i m y G g g 8 7 G 0 9 5 E l - u T s z _ h B 5 9 w Q u p v s C k o 6 N t 4 z d 3 x 2 q B r l h P h u n X n 6 _ m D p z o r C h x j 4 B v 9 z a 9 t g l P q n k x D x z 5 d r l r 8 E 5 l v a 6 1 n 7 d o l v t C t u 7 T 6 9 t j B u v l g C h 3 3 m C u 0 h C x q 1 3 B m p n o B i y l g D g v z f 8 - v 8 B 0 k s n D g o 1 z H y 9 y y D t - 0 r K 7 m w U y 3 s K o x g s C k 7 _ k B h 4 v - G s j z y E 7 _ k t C _ 5 4 u B 3 5 h R t - i S v 1 v X 5 k _ n B y w 2 - C g 6 8 j E 5 p g _ D j k m m C t v _ p B 7 w j g F i x 9 q C 6 g w 9 B t 4 5 c 9 n 3 i C 8 o _ _ D 9 g z 4 B j i y 4 E m o y z C i 8 m H - u w 3 B 9 r k - B 3 j p - Q y _ 7 T 0 r h p F 3 u j P 9 k 4 F - p 3 w B v k w c g 0 - v B l o z x C 2 p w 0 K - y 5 g B g 0 n S z p 4 k F r s 7 X 6 o l s B 2 8 4 t B q z p V g m n x F 9 o 1 o D s o w L 5 h 8 5 C w g q i C 0 _ w 7 G x _ y z B y 6 h 1 C y 3 g 9 H 2 m 0 a r 1 9 i J s l h M z 7 z l E 2 - 6 T y 1 4 O n - u l E 4 r 3 - D 9 2 y j H v y 7 5 I - 9 t j C u j u e u g q 3 B z - k Y s p 8 3 C 7 2 5 r B k r o y E 7 7 4 g D m 6 1 o T v z r r C w 3 s G p i l f i y u n C j v l j B 7 h 5 t M 0 z 8 v C 2 u k i B 1 1 z 4 B 9 7 l w G v l y Q i z w V g - - q M 9 m 5 7 B m o 7 o G s i g f z q 1 y B 3 r i i N 5 5 _ w C u i - 9 K 8 - m r C 5 y m g B 1 z l m C i h i v G r 3 z z D 5 q j s D - y m g B r 9 x 4 B o 1 m s D h 0 5 y B 9 8 y _ C - 4 z S l q h n C _ g 3 0 B 2 2 g M g i r t J n x 6 h E 4 u t g C 7 - - t C n l z F - g x j D 3 9 q j T t l s _ D 6 8 y 5 D 8 t z m B p 1 3 t D x y q x B y u r t C k z w d l y z J 5 s _ p B j 6 x Q y 2 w v C j 1 g 9 L 8 v g r I m 0 j 2 M 0 4 q 5 B y 3 1 r H s k y z B 7 4 m t P h 1 k m B w _ 4 V q 0 p t G y v n 6 C n 4 2 1 C z 8 x v T 8 5 3 u C p 5 o s V o 9 2 h E v 6 o 6 B q 4 4 9 B l k 3 H 8 j y h V 5 p 4 s B j q - F z 5 3 W p - t e v n p N 0 s _ 2 F h n l 4 E j h j v B 6 l m 5 F g u n - L 0 t u 8 D _ r u o B 5 r j o C 0 u w Q 2 m p g B u 0 y k B 5 h s H y - u n D v r s v B w 6 0 s U o 9 9 x M r t j l G 4 s x T u m 3 k G j 9 x h F 4 m l a 9 2 g l C z m - j B 8 7 w _ M y p 1 2 F 2 w 8 _ I x 1 h 3 K u 9 2 o D x 4 z 4 C 9 p 2 s C 9 g 8 w B 2 p 4 _ B x - v a _ u o y j I 1 8 3 g J 9 o t j B m g 4 l B m g 8 n B o x 5 7 C j q m p B k s v M r w k d p n 0 g B x 9 s K w _ 0 E x 2 5 - D 9 0 6 y F j 6 5 w D k 5 2 t C j h 1 - B 1 u 2 - B 3 m u i B 9 4 v q J 9 r v V 0 m - m C _ 1 i _ B m 0 9 H 7 7 s 9 F l w x e p s 9 g C t y 2 k B m 9 5 k H r 4 - a x u 2 c 8 9 x 8 D 2 r 1 q C 0 m k n B 7 7 y 8 B u 1 g x B 4 x q S h u q q B m i z t O s h 9 X o 7 l i C 9 x z K s i i u B 9 0 m 1 C 9 y z 4 D 9 p v U x q 8 - B l j 8 7 R q m u 1 F v 6 s w C i p z e w l t u B v m s w D u 7 t y C l 1 8 2 F j j i 4 C 6 q m t C i 7 x 5 P r n 3 y J m i g o B k _ h a u p n - I v 8 y x E x u _ q K 5 i l 9 F v n u - L 2 - j m D _ 5 7 l S 4 v 7 3 K i y j 3 J o 1 9 1 U w s p j F 7 w q 6 E u p v p b m y j t D z 0 - h P p j r l B k z j o F 4 8 l j B 4 1 - 1 K 5 3 n x H o 1 3 p 4 B v s - k E 0 n g y C m 6 x v H x t v r B 2 g _ _ C h z m 0 C 8 6 n t U l i x 2 E y p m b q h x k B o o w 2 B n 0 u y F z t y v D u 0 1 y B 4 9 3 1 F q 5 x n 1 B 3 h 2 6 B - u m m E g x h y B y v n N x p o 8 I - 6 z h B y g w 8 B r z 7 5 K m 8 - C 0 p s 7 C y v z 4 D q n m y I g 4 7 0 L z _ 0 y D 8 n i m C y 6 7 r B p y h h C 6 _ m g D _ t j y H s v n K q h 3 v K 9 h h T o 5 r q H i w 8 w C t h z y 9 B m 3 - j N y x r o D 6 y y x Q z x 0 8 p B 3 3 w g C 6 8 1 4 E 8 x t y M 0 v k n C j x z 8 B _ s l w D - 5 z r c 7 i z _ K 1 q x 9 E 3 - i r O z z z 9 B n v t n W j 6 v m Y 6 8 9 j M m w l 1 h B 9 i l 0 F s y t s B l 2 6 - E - 5 3 x H h 0 1 5 B 6 m 1 _ B z s i p E v h v 6 N v 3 q x F x y 4 m L 1 o g 2 G 8 y 9 j Q r w l h j C o i y 0 W _ j 5 h i B m 2 0 i s B p w 3 s X 7 _ 1 h m B 2 t i - R l 0 s k C k 4 7 o f - k l w M n x q z Q m p 0 n m B g y w - D 7 l - v N z p k o I s q l - D 6 0 3 l 9 B 8 y l k H 6 i w s I x i 5 s a z g _ h t B j y k l F 2 5 0 y I t 9 z 2 g C n u q h K x 7 2 q B l g s t L z k 0 5 M t m g h F k 6 w u F 7 p 5 h M w m z 8 C h 7 g 1 E 2 n 3 w B k i 6 o B 5 l 9 r 8 B t t - j K s 8 3 u B 2 g 5 m D 8 7 7 0 F v n q _ B _ 0 h u G i o r 6 L 0 7 w 5 F 0 g 4 k c t x t - O 7 2 k m E l w p u M 9 l p p M l z 8 k U 1 7 q l H 9 t 6 t E 6 3 5 y F - i 1 x F 8 x 4 _ D p 7 j 8 D p - u k G h w t 0 d r - u x E n o m 0 P 7 m 1 0 G z r n Y _ _ r _ B w 7 r i Q _ 6 - 4 E 4 6 w 8 S 6 - 0 1 P t t x o F r m o a o i 5 s D y 4 m 4 E w q 7 - K 7 6 _ 6 G v u s u E 8 w 8 i G k y 2 q C j s j i B n n t n D 7 - r i D u 5 - 8 S t y k v D 7 3 m g D 7 6 9 3 K n 4 2 g B 4 n 2 6 G i 2 2 Z 0 1 x N x v y _ B l 9 0 f q 9 v i F q 8 i y E i j 1 n D l t q k D i 9 g V 3 i x 1 q B i w n l C h j 9 O 9 2 z j Q _ 8 7 v B w - 8 h C n v z q G 6 9 7 3 F 8 1 i 9 D 8 l 2 u C 0 - _ i D j q 1 l I q 3 s x E 4 l q 9 L r x i b p 2 u b j 0 u n B z 6 h Z 6 z 3 3 C 8 4 l j F u 5 4 1 E t i h 7 E s l q z C 9 m 2 x G x o 5 p B t h 2 o G s g g u C s h m R 4 w s h F 7 4 k i G 6 3 t 9 M w j s S x w w b _ 1 4 _ S 9 p h w J z u 8 q O 6 j o n Q r 4 i p W 0 o w 4 D h _ v Q y t 9 i D o m v 2 D - s q _ F s _ 5 _ B z 0 o f x x l i f i w o f 4 j n w E q l n 0 B 3 8 2 g B m y 7 h B _ - l 0 D m 4 x V _ 0 - x B 3 r _ 0 I 1 n j l C g s 7 X p m k n H z m n 8 G l m 2 j H j _ - g B i s 8 i D 0 t 3 s N k _ u U m h w h B s y 2 u B s _ 4 P 3 v 2 n C 7 4 q K v _ 5 W w j u x H 7 q 2 D m 4 n T n 7 s L p z u q C 4 q 3 n D 2 u 9 7 B & l t ; / r i n g & g t ; & l t ; / r p o l y g o n s & g t ; & l t ; / r l i s t & g t ; & l t ; b b o x & g t ; M U L T I P O I N T   ( ( - 7 4 . 5 2 6 6 6 6 3   5 . 7 0 6 6 9 9 8 ) ,   ( - 7 2 . 4 7 6 4 5 6 2   8 . 1 4 3 4 2 9 4 ) ) & l t ; / b b o x & g t ; & l t ; / r e n t r y v a l u e & g t ; & l t ; / r e n t r y & g t ; & l t ; r e n t r y & g t ; & l t ; r e n t r y k e y & g t ; & l t ; l a t & g t ; 1 0 . 5 6 5 0 9 9 7 2 & l t ; / l a t & g t ; & l t ; l o n & g t ; - 7 3 . 3 1 8 0 3 1 3 1 & l t ; / l o n & g t ; & l t ; l o d & g t ; 1 & l t ; / l o d & g t ; & l t ; t y p e & g t ; A d m i n D i v i s i o n 1 & l t ; / t y p e & g t ; & l t ; l a n g & g t ; e s - E S & l t ; / l a n g & g t ; & l t ; u r & g t ; C O & l t ; / u r & g t ; & l t ; / r e n t r y k e y & g t ; & l t ; r e n t r y v a l u e & g t ; & l t ; r l i s t & g t ; & l t ; r p o l y g o n s & g t ; & l t ; i d & g t ; 5 5 7 7 3 9 4 6 9 2 9 0 9 1 7 0 6 9 3 & l t ; / i d & g t ; & l t ; r i n g & g t ; 8 o r o u l l 6 3 D u z s E 3 o _ T - u 3 O 3 y r z B w p 2 3 E 3 o 2 9 B - 0 0 5 D 4 0 h l E 2 y s k C 2 u 0 X r t - g M - 4 p h G 1 h q j K g 5 h g D 6 5 k n I u 9 m y C 0 v s p G w q - n E j t o Z 6 g 1 w D w v t k D h r j R 4 l h i I 4 g h Q r k r g H 0 _ j 0 B 8 0 t 5 B n g _ n C m 0 5 O 1 x x o B g 6 5 k B s 9 z 1 D m t y _ B 0 8 x y F i j z Y - h 8 s B s _ 8 Q p p t 5 B 0 g q v B v 8 5 I 5 z i z G 6 j u l F m 3 g 5 B j x m 9 B 6 1 s 3 C r v w _ D l v x 7 Q p 8 t j C y m 6 r B j r i n F 9 7 8 _ B 1 q 1 3 B 3 r v C 0 j l m B h x u y E i w 9 1 E t n p 8 D y - r t F k 6 3 9 B q z u i B 3 1 9 O m 0 6 c n l p k C y - n 0 D 6 7 3 n C q 5 w x E r z 7 6 G z 1 6 - D m o i h B 4 w j i C - 8 3 0 E 6 n x y B l r w j B - h u 0 B _ 4 g y B n o 3 f n g w h K 8 5 n 8 E 1 4 m l B 6 h o o B 2 n _ g B l y u o C o 0 t q K r l u k F t 0 m q B 9 n o m B - 3 8 i I w 2 2 1 D 8 8 o _ B o n 3 m B 9 q r 2 B 1 2 y S s - p W x 2 n i Z y o x n C w s 2 n B 3 8 4 o J y 9 6 _ B 9 4 v I l 7 0 Y 9 t m v C o k n g B o o h 3 M o y 1 p B p 5 5 H 9 1 3 6 F t i 6 7 G 0 - x 7 S i 5 8 j E 7 4 t 8 B j 9 w v C i z 5 K j 7 g f k i 7 i E q r i e 8 _ s V x x v c 2 6 - h C y i q 3 D s i 5 w B z l p e 7 u 8 8 B l z t 7 F u p x w D 9 3 2 t D u _ p 2 C _ i 6 b 8 8 p S 5 y 2 g B g t g f n l 0 u B z 4 q u D 9 6 i 7 D 4 3 m s B 7 x y U m _ 3 3 C 1 p o 5 B 2 _ 1 t H w m _ S _ o m 3 C 6 _ u i C o - z 6 B u g 9 N _ m 1 n C k s v V 7 6 l y F 7 h _ j L n n g s B o 7 g l D x i x n B 0 4 h k C v k 8 p B i l k F o 9 o o C y q p f p u 6 4 B 7 l _ n F k k z 9 K m l p U 1 8 2 X 3 2 5 p C _ 4 l q C 8 z _ n L k 4 9 k U v i v P l 3 9 8 E i y q f - 2 1 g B x l 5 p H _ s l g B t v r 1 N v r i n N v w n 0 E p _ 2 0 H 9 q _ 3 G _ 4 7 6 C 8 9 x t C g q 8 G p 9 l U y w _ 1 C _ s n x J p q z h k B u 6 2 M z 8 6 2 B 2 r 5 X r 4 6 r H 3 m z g E - s 3 u E s 7 t x B 1 - w u B 4 j l m B 0 z 3 p I m x r t B j - k n C r 8 v p I l p - L 4 8 2 7 C 0 6 6 u K l 1 q 0 C 7 x 3 y B h z g g L 7 4 w 3 D _ q q 9 C u u j - H 9 o s x B m 7 8 l C _ 1 4 - C l 1 4 v X k v u w E 0 2 p 3 E t i l t J 0 5 3 g B n m n 3 B v x k 5 B x z i 1 D i g l n E u - 9 - O y z 2 - C 9 2 l _ X 6 k p t D h 8 7 k B 2 r j 1 B l j 5 6 B 3 _ 2 8 S 6 v k o V t o 9 l E z _ 0 x g B g 3 z l P _ s 6 l H m 9 t g E w g o b - 9 0 2 C 0 9 s u K v p s p V 1 l v 3 D k p 6 h D 6 r h M x 8 h w L y 1 0 v D m h u 8 C 9 n u 3 F 5 i 3 o C z s w b i j 5 h J x 7 9 4 B i o 0 7 H 1 m h O g o p r E y p q x D k v 4 a 7 v 1 4 B 5 i y y E 4 q o c 9 m l j B g 6 v 2 K 7 q u 4 K l h 7 c - v 5 h L g 9 t R i v 5 2 J _ 7 _ L - 9 y 4 D 0 j 1 O k r k e 8 u r s B n u l h B - r w t B j _ 4 Y g z h R o g 6 R 1 j 5 x C 6 z 5 e h 8 t o B 1 7 w s D z s v j M y 3 1 - F - 7 r o D s y i 4 B 1 0 h 9 D 5 x 8 g F s r 8 q B s x y g B q k 9 p C 1 1 t v G n 3 p w B 5 0 3 m E - k - 4 I u t t l G 5 0 n N v o g 2 C 7 q 5 - D o 9 2 g B q 2 s r D q t 1 s C - y j M g r 9 z B 1 x 9 U 9 6 n 7 B q 1 7 J o g s l C i 2 8 8 I s k w p B t 9 2 Q 3 5 0 Y 6 t x 0 I s r h X s h 6 X g 9 z L o m v m C y i h R x q 7 m C r 4 g 2 E _ o j p C 9 s 5 s G 2 n l i D k 6 1 g D u j p n C j k 8 X r 2 2 _ B r m 5 s C i 0 x 9 C i 8 o - G l s 1 l F j 4 y x J v 1 k h C i 4 h s H 3 h x c 2 t p h B h k m h B q g 5 y C n g r 2 E s o - 9 D 4 y v X 6 8 z b 4 0 t 5 D j 6 z 5 B 8 i 4 c 6 t k 5 C u 3 1 l D 7 l m g C 9 w v k B 6 t h 9 L 8 z m i J 1 v 7 t C i 1 4 r I 9 o _ w B 7 i 9 j D 2 t 3 z B 8 o s g B 5 w 3 P y n j Y i s v f _ h y 1 C t p 2 5 E m 3 2 X r h g k F t n 5 g M 6 p y d o y 2 l O 1 q t m H 8 h g k E 6 q o q B t 6 w p B l u 3 y D p i 7 w Q 7 t p q D y j w 2 C 7 h 6 N n w q n C 0 1 _ l B s l y w G s j 8 T i s p y D i 6 - j E w 9 n d _ t t W s 1 8 k C s y _ v C i t 7 h D p t 4 n G x q 7 l B 2 z j p B x u 3 h D n l r 7 D j h h m B 2 s 3 5 B _ 7 2 q C x l 7 X 9 8 w g D 1 v q Q 5 t j h D q j x i Z r - 4 m O 9 7 j 2 K y r g v E - 2 5 g B g o p M w t k Q 3 0 2 a j - 4 p B 0 3 j j C g w r 7 F y v 2 R l 9 9 o D 2 i q a o q o n L v h i u E w s _ m C g - j p C - j w i J s 5 4 k H h q w y D s - x H y k 9 r B h - s x B 0 r l y F p l o O i 3 h 8 Q g 0 5 i C 3 6 q e t q w q C m s _ i B y s y g B p i p 6 B 2 g 6 1 E l n _ 2 B 2 o 6 u P 1 _ 2 s E 9 g g o Z r o 2 8 C 4 s v v D _ 2 y m C _ 0 y z O 4 _ y o E j k 4 s B s s p p F w g t e z x k 4 F l - z F x 0 s x F z x u k C - n o 0 G z h l n I r q w G q 4 l x L 1 3 l N 2 4 1 d n i p N 7 n h 4 D x 0 8 m B - r r O 4 s o w J 6 o 6 L 0 w _ p F 4 x m r C m q v G 7 0 h F u 4 - P 7 l 3 H t 1 k 3 C 0 i k C 4 p 2 l B x 1 w C r u l H 6 5 n I q y 9 E 8 3 6 g B 5 y 8 t B t k 3 o C z 7 r h B v p u 3 B i r w i D u y o j B 2 k w r B s 1 k 3 B u 0 q t D o 2 m u B 9 q 0 u F 0 _ w w F 5 s t S s g 5 q C 4 u 8 k H k - g o C z l z q C 9 o n P y o 9 h D 7 x p i D g k j e 0 h 9 S k l h k B v 3 g j B v t m t D x 7 l j B i 4 i p D x 7 5 n E i - 8 h K m 4 i E 2 i s k B h q i N j 3 m h B 2 5 k n D n 1 3 3 C 7 2 9 p B 9 6 _ O 1 7 w N u n g X h q j u H r n o 2 B i h m e 5 i 1 m D 3 r 4 l C 7 3 w 6 V t z w 1 G l j m 6 D h h m m P z 9 5 3 E - u l 7 F s l g 4 B 1 s 4 4 B t o 0 4 C 0 y l O x n p e 4 y 6 6 B 4 k p 5 C u 3 u j C s n 1 4 F - w t 9 F g n p o B l l p 8 C x g 2 F 8 - h N 0 o 7 N v _ g n H h t h S n - q j B 0 8 2 1 B m y 0 9 C k q p o B g 9 u W _ k u p B x 6 g j B l 0 4 n G t l 9 J 2 h s O 0 j x O - 9 s _ B 8 s l P j 5 n J z v l t E 7 0 - k C j r - X n y 8 9 B k o y 8 C z j z H 2 g u h D v 6 r p C r i 1 u L k h o J 5 z k k D 5 t g 7 G v u j b q 7 1 v B 8 q x 6 B k t 0 p B 9 h h k B 4 - m x F k 6 v w B w s p z v B 7 r 4 d r k m T l - 2 r B v 2 j - B 4 m j s B 9 8 6 G k 0 0 t E m h 6 3 C n 8 m l B 6 s 8 4 B 7 x l M k 0 i 5 F w 0 x q D h x - t D 9 m z 0 I - m 0 l D 2 s s j M z u 8 h D j 1 y p k B z 2 v t H 6 g h n H o h 8 s C u 9 k i H z 0 w U 5 6 q c x i l o F x x j W l _ z m L 0 x 7 y B 4 4 9 _ C y - j q E g 0 7 p E _ 2 1 7 U l 0 4 i D x q y g B q 9 1 _ B y p 6 6 B m s r J r 0 r i B p 4 - 1 C n w 4 D 8 l r k B - h 4 j D 6 2 l e v 4 m q C 6 _ q m E n 1 w n C p 0 n u B s n 0 u I 6 o 0 y C 7 j - n C o h k r D 4 o 9 J 4 v j g F q w 9 0 B 1 s h T z 8 1 _ G u u j v N 4 p p y N _ o q p K n v 4 i B q x k i C h - m d j j 7 k G v h 9 y F s o 0 6 E 0 r 5 W m z k Y m 7 k o E i x - 7 B t t m j D 5 - 0 0 F p p v 8 C w y 6 b r t p 6 C n 9 4 w C l 3 q r E w y v 0 B v 1 l y B 6 4 s Z g i o - C 1 _ 3 N 6 j j V s g y E o 7 4 N q j 6 2 B v j l F 8 0 - 4 C r _ _ r J z q 0 X 5 k v c k s j M i 6 7 K q 8 j g B i 0 u r B w 7 0 J 9 y 3 6 D n w g D 6 7 t v B - 4 0 F l i 8 g B 7 p 1 F _ j 0 R w u m Y _ _ j Q y m y X 5 l r E r h o I x v 3 g B l t 6 C o o t a - i 7 U 8 l p J 8 5 x J 0 _ 0 O 9 x k Q r l 2 K 1 s t M 3 v s M t m 1 O z v k h B l u q E w 3 _ 8 F i o j H 3 q x l B _ p t K 6 6 - F 3 m _ Q x h i H t 6 i s C - o y T n _ l K o _ g c s p u X s 5 0 H 9 t p P u u o I x 8 5 k B g p p O 3 j u H 6 g 8 B _ 3 w I w w 1 U p r 8 V x x _ 9 I 9 j k L 7 v 7 O 3 0 - a 4 8 g K 0 r 7 L j q v d p 7 u E i 7 h D h h u K r 1 x D - k m I p u y T o v l D j k 2 O j r m N n i h D 7 _ l o D 8 0 m 9 B w j u K q p 1 5 B 4 t n K v w k c 6 g n N m 9 0 V s s t x B l w j b m l 5 b 3 z 2 q B m 4 2 b v v 2 Y 5 n i R 7 7 v x B o l h o B 5 q h Z r 9 7 o B n 0 j d o g z S j - 6 R h w 3 L r 9 j I h q h k B h l i r B 1 0 6 I 6 x 3 e z u 2 V u 3 t g C j 8 l T 1 r p D q h n K 5 7 5 d q m - E g 9 4 D p n y I 5 u j O u y i W - n k W 4 u y I w w l n B s s _ 9 B y 3 4 L u v p E w y m D o o 9 Y 0 2 h F l m 7 f g v p k B r s h T g - v b i - i Q 9 w w G 6 j 9 k I w p k 0 D q s w t B j 6 y 8 B w z - s F j 6 v K 1 y y K w h y D n x j U - 1 9 O - 6 6 u B k 7 o Z z - i d 1 u q J 8 8 4 n E 9 u n O 6 0 q F g 4 h a k 0 v j C n t v D 0 l m Y o _ p P - r v H g 2 0 J y _ m f q u r d r r o E k g 7 b 1 y l C l 6 3 5 B 1 _ 3 W j 4 x g B u t 9 N n 3 p O v n w X - g p u C 7 _ 0 O 2 p l S - 5 - P 8 7 j H p 9 s w E y v 5 N g g g b 9 u 9 m B 0 0 8 U 9 2 0 C o h 4 O i i _ N o _ r H 7 7 4 D 3 _ t U j t p O 1 6 6 M p h t W 3 8 1 8 E 0 o w q G j j i E q w s - J _ p 1 i C i 1 o m C h 2 x C j 7 m H t 4 j c 5 r z q I _ s u q X z t w s B r g - 0 C z g - o E 0 p 1 i C l k x 6 H 3 1 3 w E w v 9 4 j B l 7 9 m C 3 w t 5 B z - i i G v 5 z s E - m k i D x _ x 8 B - 2 0 S - n z 7 J 1 5 7 8 S n i y j C 5 z 4 9 B j _ o - D l r k m C z i 1 f 2 5 w l E t r 0 - D z 8 i t C 2 n p - K 2 l - 9 C l l 6 j B p v 6 9 C h o k y C 1 o j t C 2 v 3 0 6 B m u j H y g 8 j K z 5 6 7 B 2 - t 2 D t 9 t h B 7 g 0 q F n p - 5 J p j - J m 7 y o B o u 1 I o 5 l Y n 5 z M v m 5 u K n y 3 3 E 3 6 w _ B i x 9 8 O h x - i h s B i p u X - u p n U o w 5 U 7 o o u B y h 3 X 9 p r 9 B w q _ t R 3 h s 8 E x 7 r p C j m 2 o M x u z q R j k o n B q t 8 t B w 5 x w C 5 w j V o z 6 X s x 3 N 3 m z - D 5 n w T r 7 r _ F 0 g 6 l a s v m w F w s s z D 7 k i 8 B r - j 5 E 3 2 6 i H o y q p I 6 3 w p E w p x 0 C q q r 3 B l y z 2 J q x g j B h 4 6 h B i m - o H y w 0 9 G x 8 w 2 I g h v 9 B 7 6 v 4 C w t 5 - J 6 0 2 j I o n 6 v E 5 s z s D q 0 k 5 B w y x 3 G q z l 1 D 4 j l m D - o 9 5 Z - 2 x r B g 9 _ 4 E 9 6 n _ E g 8 5 l 5 D g y t 9 I k 5 t s E j _ 6 k C t 2 v Z w 2 0 r B n 3 y 6 Q 6 7 2 S _ 0 t i C n 6 8 z Q k j t 0 u C x n 6 4 T m 4 3 g N 7 3 _ m C h r i X 8 5 u g B x z 8 D o y u w B x 9 8 h D m x x Z 6 r q k B q m 8 l B u - l 1 B j l 2 5 C 7 0 q y D k 2 4 F 7 v 3 L g r 3 y B 0 _ 5 q B m g z v B s 7 m 1 E r u z d x h _ X r l p 8 E w _ h t I z 1 4 8 M o 1 r w C 2 z p 5 Y v i h 7 L 6 6 s m G i o x y J 4 _ 8 i C l 4 t _ c 9 v 9 h L x _ 6 i E 3 m v _ C l z 0 S 5 i 8 j L 7 k 4 r J 8 i u Z n w 7 t b - q r 9 C 1 i 2 5 T x 0 4 r k B 7 j p 4 Q 1 y k l K x s o k L 7 2 q l B 8 n 3 h C _ 0 g n M h s v l U z g o q I _ g 2 - M 6 k 6 l I 1 2 i 4 H v 9 g p b g r _ h T - p p 1 Z w j n m h B p x l z O r h 4 w C q j y 7 F 5 w q Z 6 5 r h I o k x k C 1 7 y r O o 7 _ p B r i 0 n G v z k 9 E _ k y s I 3 y p o F r y 1 0 G j v 1 n B 4 q u w q B o h m x B 1 6 m y C n v u y J h 7 x 5 P q _ h t C i j i 4 C k 1 8 2 F t 7 t y C u m s w D v l t u B h p z e u x k 0 M 2 i _ W 9 i w w N w q 8 - B 6 q l L - k 1 O w - 0 p D p h i 1 C j s g u B 8 x z K w 9 p i C r h 9 X l i z t O j i s q B 3 x q S t 1 g x B v 4 2 8 B 0 i h n B 1 r 1 q C s r s 8 D 9 4 z c q 4 - a l 9 5 k H x x z k B t r 5 g C 5 3 u e 3 - l 9 F m n 8 H _ 3 _ 9 B 8 - 6 m C 8 r v V x k n q J 2 m u i B h v y - B v h x - B k s y t C n w 0 w D h - z y F o y t 1 D n 2 8 G w 9 s K o n 0 g B q w k d j s v M v j j p B g 4 0 7 C m 7 4 n B _ 9 0 l B 5 p q j B 0 8 3 g J 5 t _ z 8 I n p 1 R x i x o I i 9 m j N k k _ u I 1 y g p H 7 3 o m K 8 _ j l E _ 7 8 i C z k r w C 2 v z K 7 6 p 3 D q y 6 4 I w 2 x u O 4 n 8 T & l t ; / r i n g & g t ; & l t ; / r p o l y g o n s & g t ; & l t ; / r l i s t & g t ; & l t ; b b o x & g t ; M U L T I P O I N T   ( ( - 7 4 . 1 3 9 8 2 2   7 . 6 7 6 3 8 3 1 ) ,   ( - 7 2 . 8 8 5 8 1 6 7   1 0 . 8 6 7 6 2 9 8 ) ) & l t ; / b b o x & g t ; & l t ; / r e n t r y v a l u e & g t ; & l t ; / r e n t r y & g t ; & l t ; r e n t r y & g t ; & l t ; r e n t r y k e y & g t ; & l t ; l a t & g t ; 0 . 5 0 0 0 0 9 & l t ; / l a t & g t ; & l t ; l o n & g t ; - 7 6 . 0 0 0 0 0 7 6 3 & l t ; / l o n & g t ; & l t ; l o d & g t ; 1 & l t ; / l o d & g t ; & l t ; t y p e & g t ; A d m i n D i v i s i o n 1 & l t ; / t y p e & g t ; & l t ; l a n g & g t ; e s - E S & l t ; / l a n g & g t ; & l t ; u r & g t ; C O & l t ; / u r & g t ; & l t ; / r e n t r y k e y & g t ; & l t ; r e n t r y v a l u e & g t ; & l t ; r l i s t & g t ; & l t ; r p o l y g o n s & g t ; & l t ; i d & g t ; 6 3 5 0 8 0 1 8 2 2 8 8 5 6 0 9 4 7 5 & l t ; / i d & g t ; & l t ; r i n g & g t ; j s 0 u l p - k m D 8 p 3 i r q B l v 7 4 x w D v v g s l C 7 1 9 8 w C 0 t 6 p Y q 1 4 z U 1 n z 7 M 4 u k n D k w q - L w 8 3 j S 3 2 1 n M u g 1 r D p t _ m B 1 i v 1 Q w 8 s f y p h 5 H o z j v G - 8 m t S r - - 8 J w y q y F 1 w p y H - 8 q l D 2 4 - 1 E v y p q B w s 2 a g - y m G 6 s 9 m C _ 5 8 O q j q o W n w 0 n D x n 4 1 D - x i h E s w k k B v x - j H m 5 j 4 C g j o l B 2 3 - g C s q 4 l G q p 8 n M 0 _ u h H x i 6 q F g l _ w G l z y u B 4 o j 9 B 9 n j g Y o 1 9 v D 1 r 1 8 B w 9 r 2 B 8 7 s s U p 9 t 8 E n 9 3 i d p s y w C s q l 3 J q s y e h 2 _ k G s x n s X s 8 v w B 0 l j _ v B s 8 k x B t m x Z q v q X j w _ f x 7 z 2 L 9 8 r i E l j w y B u q g o C u t 5 n D y 9 x v L q j y 7 B y x _ W 6 - j n C r 5 y _ B 7 s s z L j o q j l B o t u s B 0 r g v C w h o z C t - t y B 0 0 o q B m - o 0 F _ h n k J r x q x B 1 5 t Q s m y - C 3 9 k s B y _ 3 f v o p m B x i 1 q C 6 o z v B l w s y B s 8 h f 3 y 8 i G v t v v g B v l h z Y j n y q m B u p p b y 8 8 2 G m j j 7 G j l y y C h 6 t v E 7 i h i M u t q 0 C 8 _ 8 m f s k t e g u j y B 7 6 3 w B u q 0 3 Q w p t 4 D v t v x F i k z i J _ 5 8 k O 1 5 9 3 G y x k u Q n j r k B 5 h 1 W 5 i 5 j H 9 y i t N x s _ 5 D 5 6 6 t F 1 3 r 1 B 4 x h j D x _ t k D 8 x 9 x F s y w V u g t 0 N v o 9 k B 7 _ - L - n l 8 J n 5 u m B 0 x l q C 0 s g 2 D x 1 6 w D h v y v E t t 0 y f s t 3 z F 9 p j 9 U 8 i 9 z J r 6 6 - K z g y - R l l 5 q F o q q 6 J 9 0 1 i X y r 9 q G m i 5 t H m _ 0 q N l j 1 h c i l 6 j R z w u i M q 7 j x D j l t 8 C q 4 t g F - t h h D 2 y t t Q i _ 1 x J 8 s p p C z 7 0 7 G u n 1 k C h 5 q y C p o w t I w - i 5 D k k u m E m 1 x u N 8 n n 9 C x 3 x t G 8 3 3 s e 8 x 7 h F g m i p B 1 s _ 1 H l y 2 h C 1 q 9 7 C x o s g C j t s w X v v g o F - 0 1 o W g l w g G o 1 w x J l 2 l - E p v 0 m D 7 - j 0 W o t h m C i j v M 8 z 6 l H h l m c o y h 3 I 8 3 x k B h r r 6 E j h s 9 G 4 p o p U i 1 n p C u h t v B p 0 w m C 3 8 r _ G m 7 0 5 B j o 6 9 G 9 s 2 _ D l w 0 - B h 6 q N r _ 8 8 F z v - 5 F 3 1 h v K z 1 j g N j u x i g B l 7 7 _ D _ m 9 x C 2 p p x F w q i s D v y 9 6 E 3 p 0 g C - _ m h C k 2 1 s U i s j q C i 1 8 1 X 7 g m w F u h z s C o - q 3 J q t 6 j J l 4 u H 0 7 g k G k y - 0 C i i 2 m S 5 8 r r B j l 0 w F l o q e 4 3 0 i D 7 4 2 j B t i q n D t l k s E s - x d i n t S v g 9 8 I v 7 w _ C 5 r v m O y h 4 7 B 2 x i n L 7 k h g C s z y x O v 3 x 7 D 8 p v w K x t i t D j n i r C n j 6 o E 2 w g q D - 0 p 9 C s v o 5 D 7 9 g g B 8 y 1 y C p 7 u u W 2 - m h D r s v i C o 9 2 n B 6 l y 9 C 1 _ 7 v B j k 4 3 C w q n 4 B r v h w F t 5 v z F 3 k l 8 C k z 5 s G t w - z B v _ - t G 4 v m w B k _ y a z - s 7 i B 4 j p y N 9 q s z P s j u 8 D 6 - 7 o H z g k r D 2 o 1 q E 4 t s 7 H s 9 t k K o l 5 T m l 4 _ B r _ 0 n D r 0 _ p K _ 7 u 7 K 8 q 1 5 N 3 7 2 _ D p r i r O 5 4 - t F x 0 m i I r i 0 T o m y 7 B r h 6 o F 4 2 g k B k o n i D z y r j B 1 6 8 T 4 l s 2 e n 4 2 h H 4 m 1 q I y 9 n x M 9 t o 2 B q q 5 N - m 6 _ B 0 s q i B t 9 n K w 9 2 k E y z r 7 B y r _ b u t i u N p m g N 5 z - L h m 8 t B _ y w x F y y 5 G h p 8 r O i q 2 6 W 1 w u 3 C k q z 5 T i s h 7 B v w l j E q 8 1 w B k x 4 0 E j k r 5 F 1 y 5 O 9 t n O _ v v r C j z 7 h H 4 8 k R p l 6 d u l o y B i i n s C 1 3 z a 2 t y q I - l u 5 C j l 6 h B u 2 j 6 I x o y 7 C r n 8 E q 9 m 2 F 2 s y j B p w l Q v t _ g F h z 2 i G n k g f v j 6 - B w u o 6 D p v g f h n n l C y 6 9 m I 3 2 8 u H t 3 g l B u v i j L u 4 6 N - q k V l o z K y 4 - g J g 5 v Q x x q l H o 6 7 j D t 5 p o C 3 h n Z j 3 h h D _ - h J w u l 2 F _ m q Q - p q I 8 y m i D _ l 4 Y k 5 p Y h 2 q o C u o g c 0 n 2 - E w 1 k O _ 7 i w L 8 6 n n B l k v h B 9 4 0 8 C p 5 0 e h 5 0 S 1 v s x D 9 _ 8 r C _ i r J g r 3 i E v 8 3 0 C u 2 3 2 C k k o v B 7 z 4 b p l 3 q B g 8 t - B y 7 2 i E y t 2 6 D w g g d g i 8 6 H z j 6 P q 9 v 5 B s 2 p 3 C l - 3 f j y n u B v 6 i p B 3 l s r B _ j l k M 2 z 0 n L y z z 4 G u 7 x S _ 1 w 8 K 8 _ 9 4 B n 9 1 o B s i g k I l t m 0 B 4 0 l 5 C 5 i u 0 B i 9 j f 2 z m q K s r h c y x m x B x o 8 r C p _ s _ B l 0 k x C m 4 g X 1 5 _ h D - l u W 4 q y v C k 4 6 l B q 9 0 q C 7 j u u B k u q 7 B w n u I x n i m D n _ p u B n z s _ B 4 x u z B w q 2 y C - 5 - b i h i k C l g g - C 5 4 o q C i _ z g I 5 4 z p E 2 i 1 x C r 8 w u B 1 y 6 j E x _ h 0 C l x y 3 D 4 s 6 j B n 5 i w B p g o 6 E 2 7 - y D g - q u F u _ u x u B _ 6 i p H z w 2 r S w _ k w B q 4 t y C w i 8 0 U n 5 k h C m x y p J 1 g l 2 F 3 0 r l M 1 2 9 n C z 7 q x B p 2 0 x E 5 l 1 V o 9 7 s H t u - q B k w 8 3 C i 5 6 p B 1 2 2 v C 6 1 t r H s - w h C k v 2 1 B j y t o E q 4 n - B 2 t l k B o 0 w m D z u 1 7 B n 1 7 r J 1 z 4 w M 8 z 0 u H 4 3 m r L n g p 4 B - 2 x w G o 9 5 n G m p u o C - m w _ C o - 3 9 B 5 3 6 t G g g h l C 0 9 9 3 B i 1 7 _ H q v x w X m o 3 8 D i - - g B p l w 7 C 3 p n X x n 3 i B - z j w G u r g i d - w u U 6 0 k M 8 i u M 7 q j 3 B k 8 l k C g w q V h 5 h E g i 0 n D 0 s k - t B q h - p D q 8 w d x - l O r v 7 U g z 7 a u 7 s 1 G u 4 j r C w i 8 S 2 6 p q B 5 8 2 v D 2 v 5 h B y 1 n I y h t 4 C 8 u x j B x n o n C r 3 3 F 7 h v K s n r r E q g - O m - j - B 1 2 0 n N g n 6 2 B 8 2 h y H r 2 2 y E y q h 3 B o u t o B - _ 8 s C m k k X p z x n F o n u n B g p 2 F n w 0 m I k 9 r i I x l 2 j M x 2 5 n D n t x r H u 7 - c 1 o u O j p s Q n j s 8 B x _ s 6 B 7 p 8 z B n j s 2 G x _ u W y v k r C 4 w j z B - m x w F - 5 8 z B l _ h 5 H u z k Q n l o 2 D l - u P p 7 6 V g 6 x f k 7 n j C 0 y l a 4 8 n J r q j a 4 o z K 9 2 8 7 K s t g s B s o v w L v u h M p 0 o W v g _ i E i k y Z i 7 k 2 D 5 3 m i B h o 7 w E p i q 1 C q h m _ I 1 t s 3 C g v z O - 0 x 9 C h y 7 u B k 7 r x B m 5 0 K h 7 p L 3 o q n B k 2 4 f n w i z C i z i _ E k m _ K v u v M 9 k h h G 3 y p s I 1 k m L o 0 8 0 B 6 i 3 K k 4 y 0 C t n y i B u y m 8 C 4 3 3 u D p 5 t 7 D 4 q 8 l I h u 1 s D - _ i O 4 9 s W j 2 h M 0 y 2 G p z _ 2 G 7 4 6 h 8 J x - - _ 5 E - g o y U 6 1 m o K h u 5 o G 9 7 w V j 9 i I 6 w x H 1 0 4 O z i 0 U k n h M k 1 i F r 2 u D q 5 s S h 7 4 C w w k I g u g J i p q Q q o i V l t 3 b _ o 7 c v 1 z c - z i Y o 2 3 o B n n l H r 1 3 M j n i x C 7 - t T o 7 k - B k o v i C j 7 7 m K _ l u k C 3 m 4 P z s 5 E l t s g B w i g s B p 8 n U m q 6 o E j 4 o t G 9 v 4 g C x 9 n 7 C l 0 7 t E 3 w i h B 9 n 1 8 C n m 5 3 B m 5 2 z B t z 9 1 D 8 j 4 h B m k l s F 5 4 9 e 3 0 v N x z 7 V 0 r z g B z r y t B i m t z B 0 l 1 z F 8 s n p B x 8 8 n B 1 h l q B 0 r 0 C s w s G t q y 4 B n r j p I u t s R u t n G g 1 q U q 8 6 q G t u l n D h p y 2 H 6 7 9 8 B g 2 t 5 E m 8 n F w t m y B i n s k F w v u U h 7 9 r C 8 1 2 _ D n n _ y B t _ 3 R s k m k C 5 2 n e 8 j s v B _ 6 x Q h m s 3 M - x 2 o C w 5 p u E y n 3 x C 1 u h o B 9 q 9 u D 1 n _ U - _ j 4 J s j z r C s z r 6 C k t 3 y E 7 g o L m v y w C n 9 3 N j v 8 n B - 9 9 L w 7 1 t F 4 v 1 v M x u j x D 3 o v g C _ t w i D 6 r w M 5 o x 3 H k n h y I g - o P - n 7 t W y t h k D o h l y B _ x p v D 9 k n u D s 5 z z J m 3 q n C j 8 i l H v 7 x h B r 8 z i B x w x w C 8 o s k B r r o 5 M 0 9 u - E p 1 q m E z - u F 8 1 u 2 b 9 p 5 C u y x 4 B 1 0 l o C p m u y F z h t 7 D l t j i G 5 k 9 1 B 7 2 o a s i i x E 2 o z l B k x - y F 5 5 y p G n 1 7 S 4 w 5 m C k x l r D n 6 7 k L h 7 x u D 8 q 8 g C 4 s u Y z s 0 1 B v i v w B 8 r r g D y l i j F p v x q v B o p k 4 D r j o y J _ v o i E p v w l K v u m y D 4 7 9 x R n w m n B 2 i g h F o l y h D s r 3 l C 1 m x R o u 6 J k p x s D h y 9 v B 6 v 3 W g q 2 - D 0 4 y G 5 9 7 y m H q r u 8 P x u m 7 F 7 7 u 1 M n k v u D l 4 p v C 7 y 4 l G h w n n B x 0 h m H z n 2 s B v n v g D i q s l B q k 4 8 b g y 0 N k h w 4 D 0 5 7 h B z p n f l 6 g 3 B u g 4 4 D x g i f 6 h o S 6 5 1 1 I i o m W t n p 1 H 5 y 8 r B s _ j _ B x k 9 N y l 3 5 C n 1 5 I v 2 w g B w q o 8 Q 4 2 u I j m 0 y K i u h 8 E 6 t 0 8 D 9 y 3 a 6 h _ 5 B o 0 l g G k m 9 x G 3 o 2 5 D r x o 3 D 8 7 y m J k 1 m 7 K n h l x E x k - 1 F 8 v r q B j q i e x 4 y e 5 - 7 _ E 1 p 4 s O j z 4 h H 4 n i 2 D _ i q b z 6 9 2 M 8 - l 8 C l - _ V x 3 7 g R 2 1 t y B p g 0 n H l m o 8 F q o k I l _ l u C y 1 w 2 B p 2 h X l - g T v - _ k H 8 n 6 q B k o q P w g k s B p 4 - 2 N r 2 5 s G j n j 9 F 0 o r 1 B o h k M h y 0 z D m t r E u h k 1 C v g 9 s B 3 w 6 o B g s j u F p 7 i i J h q 8 i B n v 0 s R m t m W 2 9 _ f 6 j 5 y F q 8 _ H w 1 s S w j p u I 2 k 3 f x 2 4 3 G k 9 q R v w 4 U l t 8 v F m u z 8 B x o q 0 B r 8 z 2 B l q j n G n 9 8 y D 7 0 3 w H z 9 w r E 2 m 1 0 I r w 6 q L u n v k B 8 r s S h 7 s n I 5 2 6 6 C n q n R 4 k 1 w B l s s h G u x 8 i C 0 h t 5 D _ 1 8 u F p y r p H 4 5 y 8 R 0 1 2 f v q 2 8 L j w _ J t 9 v w K h 0 3 k B p j 0 U i y 4 c 3 t q p D r n 4 f 1 q k P w 2 2 h C z l l 8 J g 5 _ x H g 4 9 n D z i 1 2 G - 6 6 Y 1 g v S z - o o C t 6 - s B - o - 8 C x s y m F 1 p n b i q y T z n q q S - p - n B j r - f r _ _ r N l 4 y 9 q B q - w 4 F 2 r n X z j g g S 9 3 0 0 h B 6 7 4 l h B 0 4 1 s X m i 5 y E x 6 x 8 Q 7 1 6 n B 9 7 6 z T o 9 0 7 E m 8 0 0 I 6 k 9 Y m z g Q p n n j H _ m 3 4 D y x 4 k T p 9 n 3 L 5 h t n s B u 4 u v K n 0 3 _ F 0 - 9 t G 7 h g 7 8 B 6 _ 4 3 D g 4 8 7 D _ v 5 p J 9 p m o E 9 x j 5 y B z m _ m F p q x 6 g C i 5 - 9 E h h u 6 C u r j l L 3 t 9 j E _ y 4 7 H 8 5 4 g J x k w - B 7 y w p J 6 g 3 4 N s y k h B 7 3 j g B 4 8 9 g B 8 4 u i H o k 1 H 0 v r q I j m r h Q u z z o G q q g E 6 p l h i B 0 r y p r B w 4 t - n B _ v 7 6 E h o r q D - r g - B 2 x - r c s m o g q D u j v z U 2 7 n l j B 3 j r _ F 4 2 v 2 B p - j u B x g u i a r h 6 u B 6 k s v B z 6 p z G k l i i G 6 q r u C q n o g H 6 i q r B 8 g h 7 F 7 x m - X r 4 8 h B m 6 4 Y v g m p H l r p x B l h w L n - 1 T y s 0 2 N w l 9 m L 9 2 9 z P n 1 s 0 I x j 4 0 h B _ k 3 y D 4 t 1 m D x 1 n U _ p l w B h m g i E 0 - 8 Y 2 i 9 3 B 7 n _ u H _ t v F l x 9 L o - h 9 C o t - n E 1 5 7 - D x 5 1 j J g m s m G x w i 2 H z 4 2 l G v q 4 k B 9 u v y I i m t 7 L 3 l 0 Z w z r 0 D 6 0 l o I r k s E y s 1 r F & l t ; / r i n g & g t ; & l t ; / r p o l y g o n s & g t ; & l t ; / r l i s t & g t ; & l t ; b b o x & g t ; M U L T I P O I N T   ( ( - 7 7 . 1 8 6 8 0 6 5   - 0 . 5 5 3 1 5 9 8 ) ,   ( - 7 3 . 8 4 1 3 0 7 9   1 . 4 6 7 8 2 5 2 ) ) & l t ; / b b o x & g t ; & l t ; / r e n t r y v a l u e & g t ; & l t ; / r e n t r y & g t ; & l t ; r e n t r y & g t ; & l t ; r e n t r y k e y & g t ; & l t ; l a t & g t ; 1 . 2 5 2 3 2 6 9 7 & l t ; / l a t & g t ; & l t ; l o n & g t ; - 7 0 . 2 3 0 8 8 8 3 7 & l t ; / l o n & g t ; & l t ; l o d & g t ; 1 & l t ; / l o d & g t ; & l t ; t y p e & g t ; A d m i n D i v i s i o n 1 & l t ; / t y p e & g t ; & l t ; l a n g & g t ; e s - E S & l t ; / l a n g & g t ; & l t ; u r & g t ; C O & l t ; / u r & g t ; & l t ; / r e n t r y k e y & g t ; & l t ; r e n t r y v a l u e & g t ; & l t ; r l i s t & g t ; & l t ; r p o l y g o n s & g t ; & l t ; i d & g t ; 6 3 5 2 9 7 9 1 9 9 5 2 2 7 6 6 8 5 2 & l t ; / i d & g t ; & l t ; r i n g & g t ; 6 g y t 4 v u s 7 C o 1 z 0 E z 9 9 5 H 7 x h o D g j j q N k - 3 r B n g 8 s B z k 0 h F o g r x C 1 q 6 g D l 5 7 k E x j q 0 B - k k l B n j _ q C 3 _ m u B 7 w u k b o q 9 Y _ j m X h j v r B s w p P w r t U x k n 8 E i - w j B _ 4 6 z Z v p x s C 1 7 k t D z h k u C 8 x n 1 K u _ 1 i F t 5 8 s D - h y z B i z p s D u r w l B o l w j E 4 _ 8 b _ q 1 v C 2 q s x F 2 q r 8 E j i 6 p B 6 k x j b z 7 o l E 0 n - v B 4 8 6 w B _ r 4 m H 0 m m 2 B 6 h 0 9 B y w r X w h m m B x i 4 e 8 5 r S x u 6 X r 5 y 1 B - i 0 F i 0 9 P 1 x 5 U 2 o h 7 F 1 q 8 E 2 k h e 1 3 _ m B w 7 v 1 B k 9 w 7 B j z x E i s z W _ o y 3 C w t o v D _ s 6 D u 3 - x C v - z Y v w l o C x z p Y 1 v 0 E l x l g D k 0 t U 2 u 3 u C 9 x 7 M 3 g 7 J q 2 o M 8 s v b w w i O u 8 8 u B y - l L 1 7 l K s 2 0 V p l x N z z v I v j 2 o B - 7 _ D 5 h n D 3 _ 3 K 2 j _ q C g 2 2 1 F u h p x C j k j d - - i Z s j s U 7 _ 1 0 B i z p R i s z S q z 7 8 B _ z 4 i C - y k - B 6 z v Y n 8 i N 1 o q J i p g L - v n w B 6 j 8 H 9 6 m L 6 j x H g n k e 5 t w K u l 3 C r 9 p a v 0 v H t z 6 x B p v u 7 B 4 n 7 S x 1 u J m j x V g - t Y 4 7 x e - v j J 3 1 i N 0 r x P 4 g o G u 5 0 g B 8 2 s R i k i D 7 p 0 J x 7 n I z o w u B 7 0 4 V 9 r 6 W 1 2 v W p 7 w Q 8 8 5 G 4 - r l B _ 2 t p C 2 t 5 Q 7 h x n B m g x Y p 6 j F 3 4 o T 4 r 5 k B _ - _ V 1 r i f l 4 o 7 E - r 7 q C y 2 m a 5 2 s S _ x g E 1 6 5 j B h 6 j T u z 5 j B 5 i 1 V z 3 m T 9 n w F y s o i B q k s k B s g 8 J g r t 4 B 5 v 1 8 B y g - X v _ i j B 6 z i h B q 2 t h C k p 4 j F 7 u 7 i B 5 8 0 R 7 9 q y C m h h 9 C n r i k E h t n M k j i Y 6 x p E k 9 7 R 5 o p a 3 s 7 z B u p v D k v 5 D q 5 j R - r x E 1 r l S 9 3 1 O j 9 i E 4 4 5 Q r 2 p K z 7 2 Z s r t U m 4 i I _ h i N y - h D p p 9 Q n t h J y 0 5 N 5 h 2 Z 1 t k G o 6 t Q i - k U p 0 9 I 4 m 3 G 4 u z L 3 x - Q i k v H 6 u 6 L w 8 j X 7 m 9 D r 8 m I 1 i r T _ t q O 8 j x L 1 _ i B 7 z 0 J l 4 n F q _ 1 N 2 g s Q _ 1 0 Y j 5 5 J v u 9 h B s o w j B t k y Q 1 v o z B t 4 w M k t h 4 F i h _ D 5 0 g g B n k v L y r y b g u k E 1 t 8 i B 5 9 x e v 5 8 h B m n p K - t z B 4 u k 2 C r k 2 k B l 9 s d 4 m q g C m v x 3 B h 5 6 J w q m f t 6 t N q v _ l B m h n H 8 9 x i B z v 7 Z 6 j m D t 9 y q B 1 l i T 5 - 5 N 8 6 k 9 B 5 s o F x m - b h 4 n Q j 3 p t B i 7 4 a p - - z C _ y 3 I - k _ N 3 w j 2 B o k r F 4 n 8 M t l r e w - o u B 1 t n C z 2 n H 2 h - G 1 1 j Z n 4 h l B 7 t 3 K 2 3 r M i - r l B g v w J 2 g 1 P r u n N t s 9 o C n m _ a 2 9 n G p n r T 1 9 k J r n z O 7 s 0 V s m k u E z w x E n i 4 I m 0 w W 3 j - L 3 m 5 B o 1 8 S h y s X _ l 5 8 B 5 r i V v q 6 O n 1 x E 4 2 0 O m u 4 Q r w y K _ 7 6 V 1 j l J 6 9 s 1 E o w 6 N x t p S _ k n r C - x k O k o o E x n 8 I 4 9 9 D i 9 t G 8 8 k J 1 6 x h B k 3 y a x y s M j x 3 C _ 9 4 E 5 p 3 P 1 u 8 K 7 6 l H s x k a y 3 s u B 4 0 i C w m 0 F o n n H g g 7 B r 7 k D o 6 h K i h m K w z s L 0 - q f w t j E 2 g i D n p w I l 3 6 O r 4 l F - x g H x 1 8 C 8 i 7 L n i 7 C y q 7 E t 6 5 D h z q C 4 m q E r n F s _ 4 B z y 7 D 0 r q D k 3 y E u 2 I r 0 s D 7 8 7 L i 7 2 E 7 u q F j m a v 3 t D t 3 9 C m m g D 7 j y B - t v K _ 8 5 E v 1 - G v 8 r G v h 9 J 2 w h I w 2 5 G k - 6 P - m 0 H v 4 i E p i j E 1 6 2 H - 9 r K y n 0 Q 2 p h D j h 7 L t u - b v 3 j G y 7 h K t w q H u i p F g j y F g v h R g i r I - v s F 7 9 t D 4 3 y G 5 k z G 0 p y G r 6 0 t B 1 v z D _ v 7 F 8 1 q H g v r L 2 l 3 4 B l _ y H 4 l v C - v o H y 8 y G 2 v w E 9 p q E q h m C 3 z u F 3 l 7 H n 8 r D n x q E l j 8 L h j 8 E r 2 o B j 4 u F 2 i - W r u s F h r o H t n o F 4 o 7 C y - z H q q q p E 9 z o c p z i G u s 4 E j 0 i G 9 j k C t 8 u N m y n I - j o G i v q Y 6 4 s V 9 n h g B i x 6 V 0 p r G 5 v 9 C j m 7 C o p z I 2 - g N y v x M 6 - h X 8 g j B 3 7 2 U 9 w 2 P p u 8 J k 2 k D h t 9 I o w j G 1 1 7 I 9 z n H 6 0 3 E o 5 i J 7 o 4 F z o w F s 7 5 G t g w C j r v O y 1 _ D z 7 v H u p q L n 9 1 P r m 0 E 2 2 _ N g n - B 0 z - Q 1 u 0 O 4 2 x M q w 0 D z s t G 9 k u D l h x F 0 0 3 F 0 m 2 F h 3 v D 5 8 l D i n m K 1 l h T 3 9 1 F 8 v l N i r l D _ t 0 D n q r D q 5 7 m B m u u D r 0 _ D h - 6 4 B 3 i 0 M m w p I r 1 u I 1 u 5 D k 2 o I x 8 s E j n 3 D y o 9 D q p 3 D 5 - 6 L r h - c 7 m h G p x _ O u q q D u 8 0 n B r 1 x D 2 4 i K u p x x C 4 x 5 8 G v r i H - n t M y y 7 D i 3 4 o B 9 p t E u - _ S n 3 q C t - l Q l s _ K 6 u g g B i p q 3 B l i 8 G r h 6 B x r 9 J x D w k v Z g j 7 R v s 8 E h s 3 L _ h 9 l B l v q L 7 1 5 X 9 t _ I l z 0 C - 2 5 F 6 q 4 E s h 6 G l v l 0 C 2 x k r E 7 5 4 F - 3 u C v w 4 S k s m F u j v s B m p t o D v 2 8 P l 6 2 j K u g r F 2 4 o D n 4 l a s z l w C i l 1 U x n 3 Z 7 _ j C j 6 m T 6 _ _ B x i 4 J i 9 o D y 2 k l B p k x W 0 j 0 5 C l q - l F j y 4 R k v g 9 E 7 p C r i 1 N q 0 2 w C 0 o _ 8 C s 7 o y J 9 _ 6 p D s i t 6 B x s i v E n h j g z D 2 l 0 q x V 0 l 8 4 _ X y g 8 _ q O _ j 1 x 2 a 8 x 8 z C w w 4 3 E o p j 6 C h 4 3 5 B 7 o o n B 6 - o _ D k 8 k h B 1 p n l E 1 i l 4 B 1 n w t B q h 1 n B 3 0 8 0 B p 2 h E v 9 q Q 9 u t r H 6 6 6 G j - j I 6 t o M x 5 h O 1 q 4 x C 6 k 2 q H x x r 8 C x 0 v P 4 s - i E o 0 o U t 6 1 r B l v k w D 9 q r R y 5 y x E x 0 x s D w _ 0 F h o 8 y B r m 2 N 8 r 0 h C 6 9 y _ C s n q O 2 2 h R i t v I s 8 t i B 0 6 i k B x 2 h f 1 9 o t E m - v 5 D 4 t 2 C q 5 y _ B h 6 h a n p 6 H q 1 k f r 2 t x B g t s p C m z y 8 B 6 n _ j F t v - r D u n s _ B 0 t i E h y 9 Z j n l c v k - Y j o 7 O 5 v 8 v G q y - G h l v L s w v M 9 p 5 r E p 6 0 U v 4 9 g C n l - p E q 7 q p I o 2 r S 4 - g P l w 2 o C u 5 z 5 M y j 3 i B q 1 3 V o j q q B 4 7 w _ C l v r K 8 2 z w B 9 n o - B 9 9 r 5 B x 7 k - B n 7 u r I q 1 5 l B 6 8 u I u w g r K q 5 n P z 9 8 y D u i s b 7 g l w C t 5 6 h D 2 9 r I 3 n k Z t m j N r p _ g R v v n Y 8 p q O n r q b i 2 _ 9 E n z j N g 7 w 7 E y _ v M p l n j D r l m f v g x T n 2 k s F h 3 q M t t 7 S h 8 v l D 9 _ 5 3 C 7 5 5 o B p 8 1 b 5 n 4 y B g g q q J u o j w F 1 r u s C w 0 v K v 5 2 q O x w 5 7 B r m k 3 E s h z r G - i 1 h E g 7 4 i B m o q 1 C w j 8 y B 1 z - h B t r u o B n p y 1 D m l v p B _ n x z B w 7 i 7 C 8 k 0 J u v m 3 B 1 u z x K 9 g r g E 4 y 8 T 1 s 1 8 E 1 2 v _ H v o n o i B 0 x 8 l U o t g f p w l 3 G v _ t m D k 7 6 g C k w 0 I x p q v C 8 h 2 p B 5 t 9 l D 9 k 0 I v 4 z q B 3 u x 4 Y u - 7 m D 9 1 m 0 G q 5 _ t I - v 2 l N h p v H 8 8 8 p C s o x 8 G u 2 k m B x _ 7 c h 6 r W x 0 x c m 8 r 1 E r k o g C u h o S 8 _ h x C 9 q u g F 3 y z 5 F 6 _ 5 _ Q j w 4 s O w q i p F m 8 8 z F 2 j 6 u C 4 o k z C h x _ - C r p _ i C 2 2 q R v - g s C q - 2 f 0 s u 2 B z v y 2 B u n 2 q D z n 1 j P i p o 9 C x 9 n q e 6 r 7 r F 5 6 5 - C g 5 v 7 B w o x y B 7 n i 6 Q w 0 s M m 5 g 0 J j o 5 U z y k O y z 9 7 D o _ m 6 M 8 w h 1 E t y - t G r 0 _ h E 8 z z 9 N q g 9 l F h x s r B m g 1 X u r o d r 0 s 9 E h t m e 6 z m i E 8 r z 7 E 1 - i 1 D l 1 h G l l - s B 1 4 p z B u u i g K 8 t m y K g z m 3 J 1 0 8 2 C 9 l y 6 B i v 2 q B 0 8 g h D 5 6 r T 8 4 p j B h i g 8 F g 6 p 0 V 2 9 z f s h 7 n B i 5 _ Z t s y i D t 3 r c t 7 j r V y t r X w m - - C n v 4 V q 3 0 s E o 5 4 n D g n s v M 2 8 u m B u q i 7 D 8 g s j C 9 l v O 6 g - 4 C 9 x - B m 9 - 4 R o k - G 2 g q R g v o K t g k I _ k 0 7 C 6 v 9 w D 1 z l 8 B 3 j s r I 1 x n o N j j i u C 6 7 w y E n g h W p 2 s X n k l F k 9 o 7 B 9 _ 1 m D 7 8 p T 7 9 1 i F _ 1 u n T l _ t c q p _ y B 5 t r s B l u g 4 D w z n - B g w g x C x m z 1 B t 0 y j B 2 9 8 c k - 1 v B 7 h y o C r 8 7 _ G 4 q v Y 8 - _ o D y n u o B 8 t n o B 3 i 7 g u B _ 9 1 j S h u 6 j F 6 s t z B t 4 2 - l B z g 6 8 E 5 u k r G 4 q n r B 7 7 h g C x z 7 s F 3 s t q D i i s 3 F l - j t E y _ u Q 4 7 2 7 C m 8 u r C o o h 7 C 6 3 q k H y 8 3 p P 2 6 y E x 3 2 J 9 z r v C i m 2 m E 2 1 6 P 9 o 6 s E m 0 5 U g 7 u z G 7 5 h - N g p 1 k Q 0 k s _ M 6 8 5 r E 8 i z y C k i o _ V v 6 v Z n j 1 p C k g 7 u r i C 2 _ j x 7 4 B u 7 m Q n 8 6 R 8 q m S j v 0 S l n k J 0 t j V r n p U 6 u p x C 1 m 3 M - m m D v 3 q I s _ 4 O q n k K n 3 k j B k 7 t R 0 z m G m 2 m E k n 2 D 1 h 0 S 9 w x j D 3 - x - B 4 o 8 D q m 8 H j v y m B z p j P 1 0 7 Y v g g G s 6 o F u 2 6 S m r l H - 9 g C m - p H u n 5 G h 5 n E x k 1 E 6 6 0 p B 9 s p U j x 6 F - 4 g Z 1 7 t B j 8 t P 2 q l Z 0 w w T x 6 3 D i w l E 7 w n J m h 2 N w 0 n j B i _ z E 9 u 4 D u y w E v v 8 W g 3 m F 0 s 5 C q q u D s s 5 F k 2 x F o 2 n M 0 z 7 C 7 z w P o 4 k D 5 6 2 C t 9 - G t v m 0 B x 6 w P z 5 4 C h n g 5 B u 9 r O h z q D q l 5 h B 7 w u w H x r 8 y B 1 h D - g i r C h 4 i K g j h v B 5 1 1 o B s _ 8 B 5 1 p Q m h - U u 5 l F 7 7 h C t 4 0 N u t q t B p k 6 K 2 v x F p h 2 H w 1 o E m k u J 9 s x y C w o 7 H r 7 p b 5 i 0 g B r m 8 F 6 x 9 L s 2 q E i k x C h o - E 1 y r 1 B g l 6 F q g H 3 n P 5 u 0 M x h x Q t 8 y d 6 3 4 e - 5 5 C 2 6 v G y 7 t M _ _ 0 C q 5 7 S 1 7 0 D j g n K 3 8 g I r _ 4 D h j 6 P 4 9 - G z o 0 _ B 9 3 5 D 1 i _ B 1 q z O z w q R i r r F 7 r _ B z o 7 M q 7 8 g B o _ x g D 5 l m k C 7 1 7 D 8 - 0 K v r y E p g k G 6 n l E - v u L s 3 u G 4 1 m Z t 7 y R i z n d j 0 9 j C 4 m r G k t r I m l u N r u v W 2 q i J 6 r 9 E x - 9 B 6 5 _ h B n p p o B 0 i n Y s 5 - F r h h V 4 m - 5 C w 9 p o B 5 g 9 6 H 3 n 2 4 E l 1 z l E h 5 s r B 1 8 v R s u y U x w p g E r 7 p 2 B g - y M z r h t B p x g m B 9 s 7 Q t w 5 6 C i n 0 j B q l l m B t i g x N t 1 r h I 2 z z k B k u n b 7 5 p w B h l m n F q q s 2 G u i 5 s B z l m 8 E h k y m H w 7 z N _ 7 g R x z x U 0 - h n L y 5 o w B l 1 r s B h 4 z V g 2 z m B z n 4 p B 5 m z H g 6 j i B 3 t 6 _ C 5 i k j B i 2 3 R s h i 0 B j z 5 X z p _ p B 2 m h H n 1 3 b n t m P - w s N l g - U s 6 r 5 B 6 7 s a n h o g B 4 x t v B 6 s p N g 0 j f 1 s 2 T m 2 2 G 5 4 x U g 1 o W x u k D 5 v m Z 6 u i T 8 y n Q j h m V h - g D l t u C v m v S 8 s 1 B 9 m l F m x z S 4 n w b r r n a 1 2 5 S n h - x C i j v j C w i o m B q i 3 Q p l _ Q z 8 r V m t 6 5 B s p i J 7 9 8 r B 2 k 3 3 B 0 u q N q 4 u j B k 6 0 O t g 3 Y r l 4 - C 3 l 1 D 9 t j P g 7 7 F 9 q i k D - y u y C 0 t 4 e n 7 9 b i m q S w l x K 8 n 4 U x 7 z g C i x u f m y r J k q 9 j B 4 t 8 l B i m q g B y h _ G r 8 5 s B h 7 8 Q 8 y 6 T y 7 m M p 8 v W u n 0 F g 8 4 f n 5 5 8 B z z l K x y i T s j g D v 6 n _ C 2 - w i C m m v i B j j p Y 3 4 5 Y n q h W i 7 _ a 9 3 x f 8 g 3 L 1 m j Y x i o g B n _ w 1 B m w 6 P u 4 s 9 B 3 3 k m B 5 g 5 - B u w 6 L v y n O 1 7 5 N w s h - C z z p W 7 p q n B - 8 9 W p k p e m k 4 Z r _ j c 0 q p f g h 6 T 0 r o 1 B z p w K 7 z s r D 9 4 7 n B p 3 2 K t 8 i 9 B l 4 l p C 2 z k z B g k h 3 B m q t E 5 k 8 X v 8 6 h B - x q 0 B 1 1 m C 0 3 - n B o p g Q m 3 x H p p t Q q q n Z s q i I 6 _ h t F 9 9 2 t C n - y H h q 9 h B 3 h 3 N s w 6 J u w 3 P o l 3 h B h y s V w t n I 4 r i e r j z 4 C z 4 m J o l 1 V k p t r B 7 8 q R _ - k Q l y 1 M h 0 k h B 5 2 l S _ x h 7 C _ h r a 4 y w k B 0 _ t j B 9 6 l e 9 8 i H 2 5 0 i B 6 2 q q C _ n u X m 2 k h D h 5 j h C q k h e 2 0 g P 8 z _ p D w _ 4 I h 6 k Y 6 s y N i q n R n 2 l M s n g X j 6 i P n 6 1 H h s 1 a 4 z q M m y 7 K 3 g x L 2 g 4 Q 2 o x k E z q i D 9 v 5 g B m 0 1 S s k h H o 6 j t C t 9 j p B u q w R 5 6 4 w B r 6 4 D i w y o B i 8 7 x B w _ 6 b 4 v 8 s B 8 k 2 h B u 1 o i B j o _ Z l 0 6 M g 1 k Z 9 r 7 e 9 9 w L v u o E - s x m C l 8 r g B 0 z 6 N y i 1 1 B k 8 o 7 B 1 t x 6 D 1 t 8 J 7 5 l L j l g W h _ _ f z z g L 7 o q L w v i 9 D x m 5 5 B _ z 3 L n 1 l V 9 i 1 I p k h Z 9 h v V q n y L h _ 5 T m h i T y g 6 F 8 7 s h B j 0 z i B 5 8 9 g B j k 0 u C t n 2 V y j h Y 1 1 y I y q h Z 1 t 3 W _ s r Z _ 5 7 i B - o t K k - r R - 7 i X - l 2 v E _ 3 n C 1 8 x b 1 m o k B _ u 7 D y x - E g t x U l l 9 m B 0 s 8 b 0 p s j B n v w h B i r i 1 B 7 n k g D u i u n B u s i J m t n L g 4 q I u 1 x t B 8 l o J 2 1 k q B u - 4 f n 9 3 l I 6 r z I j i g Q 5 j _ H g _ m N 7 z q O y k 7 p B n q 6 Z l 4 4 q B h 1 8 n B s q 1 c q 7 5 w F 6 o t a 8 n h H 6 3 n i B h y p F r q x y C j t s y D x h q - B g n l O 2 j s U 2 n g k B 6 r p 0 B q l s O g 0 1 m B v z 9 f n 0 j 1 B 7 x p 0 B 5 _ s I 6 2 i Q 5 u j 3 C 4 o 5 M 6 4 - t B 5 n 6 G j k q 3 C m o 8 I 2 g m J 5 w 6 G _ s 2 F m p o H 2 3 n T 8 3 4 H s 9 y Q 9 8 2 L 6 i x C o q 1 B - r 0 C i 8 o D n x j j B j 4 s M k i k W 9 r j v B p w k M q 5 w I 9 r l L q _ v U l u x D 8 1 7 D i 2 m 9 B u 1 p F u x w L p 0 n J s 4 - 7 B 3 m t Q z 5 h G 5 l q T - q x E s g 7 D v z 1 Q o s s U w x p G t u h X z s v b 0 y h I o 7 v D t 2 o I s r 7 Q l o - M 9 8 2 q B - o 9 J 8 x k I 6 n x X s n j N 8 8 l 8 P i - j Q k z - D 8 k r H g p 7 Q n l _ L 7 p g O 5 7 w N w s 2 F i o n L u s n K 1 _ v a w x 1 n C 0 s y Z z 2 g H j 2 r D r 1 2 j D 5 r 9 z B j s 1 0 D y x r N s 6 v 1 B u 7 l _ B j x w s B 9 p y Y - 0 - a u h q X 9 j 6 C u p r p B k _ _ i C h l i t D m p v r C i t u 5 E i x j H l j i F s k x a 1 r j H 6 t s G 5 n _ Q q q k 5 B k m k K k y t y C h 5 n 9 D w r t f 1 m 4 m B l t u V p 2 o - D 6 5 w d y n 6 V u l _ y C 6 - w 4 K g 8 w v C n 5 i z B k 4 0 p D 9 7 v 7 C h 2 g 6 E 6 5 i o D 4 y j _ D 7 h y y x B 8 6 0 l G x 3 0 3 P t u z 4 m B h v t 8 C z 0 3 H y k u h D n u t b p q u t C 0 r k T 0 w 2 l E l x i j H 3 q 5 n P y 7 y z G v g 0 p F g p y 4 D x m p 5 F w m o x C 6 3 x y G r h 5 2 D i 4 l 2 L h 2 u w B 1 g 0 Y 2 3 n j B 7 7 1 5 B 2 _ w t B 3 2 _ o G v s z u h C i p 6 6 B q o h 8 D 4 4 w u D o h n 3 B x 7 q o E l s r m J m 2 4 j B 8 v t Z j 2 u O p m i g E g l y u D 7 5 - N 0 8 6 l B x - t 4 g B j - 6 V u _ l v C s y m M x t 8 n F t m 3 w N 6 r j 0 Z s j i x E - 9 n l g B h - u - E 5 _ s V g j y _ F 4 n t i C 5 j i q B 3 6 1 _ D g p m Y 3 2 4 8 M x o x 2 C n u 5 X j 4 j q B 0 t 0 i B g v 5 o B y 0 _ E r l z W y 8 s I 7 h j p B t 0 k I g v _ P m 6 g e y v h t B 6 z 3 J 3 q k S w x 6 K s 6 x e 0 2 _ E u u 2 n D i o r q B o 5 7 G 5 7 8 F u j x E j u s N x o 3 w C w i 5 N s h j C l m m m B 3 n 5 _ C z w 5 i B z n z M i j u i B 7 2 x H x p t G _ v n E x k z 4 B 9 l m L r 3 l R - _ w i B g y 2 O x q 0 R 3 r l s B m z 5 U 0 3 h 2 C 5 h - z C o p w R s 2 z L - 7 o N l g j g G - i 7 9 B v m g j B j 6 s H q i 1 h F k u r r B 2 s q V o v - Q j y p I 9 8 x N 6 p q Q x 7 t R j u z L k o o J h 6 y Q v i _ H 2 n y u B 6 - 2 0 B 4 g 5 N 7 y 6 R j i 9 I k _ 3 O o 4 5 c 2 3 3 g B x y g P n k y I s o k a g r g T 9 7 l F 8 u s S g t _ 7 B i 8 7 v B 1 p t I j n 6 D q _ o E g q u 4 B k s s a g v v W i 4 m H p 9 x S 7 0 8 d p 0 r K q 5 9 M 7 i l W - 6 2 L r 8 g G o o 0 C h 0 m F 1 j j Q 8 v m R 1 v y j C o 3 p I n r - e 7 s t i D l q 6 h B i k n Q x g 9 O z 7 z - F t o 8 8 S g r 0 r B i 3 j 9 G j u 6 h T m w p n M p g k 6 P 0 t g o C o t 7 q B 2 2 o J 0 1 h n D 1 x h 1 C z 6 y - B r 9 8 8 h B g - v b 4 v t m B o - z f s _ 2 s Q - n 3 q C - 5 8 w E g n h h B 2 x k j B r q x I v k z T z v p - B 4 3 3 l C j r 0 9 C 2 8 i x B w k v V v 9 s N 0 2 2 P 1 4 z h B 3 m h R q m w W - l s 7 B 5 9 4 4 C 2 2 u J m v 0 Y p 4 7 q B 7 o 4 D 9 9 z S y s v W 9 4 k H y 2 7 5 H z z m m C h i v W w _ _ W i 2 0 0 C 3 l i 5 D 8 5 5 V _ 5 z O k v h b g h l S 4 r r a z 0 3 L o u w W q 4 8 s B v o 8 7 B 1 n q u D 6 x 1 T h 9 x s B 2 7 v o C 9 z z s C 6 - 4 3 B 4 g 8 b _ - u X i s y e n 9 h n C l u u 4 D x v s 7 B j g - w F 1 2 g 0 I j - h g E 3 3 q s F k 7 h _ E g z 6 m B 0 y j 9 C 4 z l w D 6 0 t Z h 8 z 6 G x o 6 i D h q i x C j 5 q y E g 3 y g _ 0 C q z 8 g j D k 3 8 H u 7 y l B u v 2 Z - s u 2 E i s y H v j 0 6 D k j 8 U i r j t G 9 0 9 k C m 4 i M g o 6 3 B _ t m R 4 q l z R 7 m 4 - F h k w n C x 7 0 P y 8 p Y _ u _ 7 F 7 - u 1 B h s 9 r J g q 8 g C 5 9 w s C m 3 v 5 C h - 5 f 4 2 r t K y 4 2 M m w q y H 3 x m h F r 8 0 Y 1 l k N i w _ o B y x 1 1 G v t t q C t l i i i B s 6 s j B j _ y y B 7 - _ 3 C n 8 p q B u k t Z p 6 5 q E 5 j r o G 6 5 8 7 C 2 l 8 s B w w n o L x j h J 3 8 n 9 C x 1 8 0 E v m j Z q j x 8 D l i h 3 B w 8 s 4 E y - 1 K l n g p J z n l y H 8 8 2 1 P l m r v C w z l z D k o h m D h g 9 g G k _ g c y m s t F m _ 3 3 L x y w n B 1 h 4 q D 7 t v p F j k m O x s t x U g 7 1 Q p 3 7 k I 2 8 h s G 3 8 2 - B 7 2 o t F w 5 o R 8 o z c - 9 6 k W x g o 7 B v 3 7 j G w v z P g l o v C u 9 5 o B 6 4 5 T - m 4 p D q v o k C - i 9 5 B 1 z - o J o r 2 1 H _ 3 l z D x t z n I 9 _ o t D l 4 v x E h v n R 9 n p 5 D u y z x E s x h g C o 4 9 r B 7 n _ r C 4 2 q R 2 8 2 x E 0 s r q E _ x 5 q H 0 z 6 r B w j 7 i B 3 - g 8 H r j j 5 3 B v 3 q z g C 4 l 8 r I 3 n _ U u t q v I w n o H 9 x q o C _ 4 m H l p t T w 1 v 6 B m o 4 O 5 2 9 I x 4 - 5 B 8 4 t g C s n h O t h - G t z k - D s n h w D - q w d o m 4 4 L z q m i M q 0 _ t H _ h 5 - B w o 5 6 C 4 y t - B 3 z 4 0 C _ 7 7 h H h _ 0 l I t _ r S n 2 l L t 4 8 h B 5 0 7 9 H z r v h D l t 2 i C l q l q L r p 2 j D o n u S 8 u w z G x k q 1 D 7 h v a _ u z R 1 6 8 5 B 7 0 s y C y l 7 N y k k - H w x p R u 3 v q D v s v 1 C x n o j C g v u W s s y m D v i 5 u D i k k 6 D r p m u D 7 4 s F r p z l C z s - 0 F 3 g x o D 8 s w c 6 y m a 3 - 3 W o i 3 Z p t i L g 2 1 O j w _ 5 J q y 4 W w g i 4 B w q z 4 C y h w i D 9 0 9 q F 7 3 0 l G s 3 k 0 C u v 2 k F s 7 s J s p o y F x 0 4 q E 3 i 5 8 B 3 _ s q C n t 6 2 C g l g s B 9 g r l C 9 t p 6 B m y i s E k t h P z p 2 G 2 4 6 h D y q m X n z m c o n 3 j E h 5 t x B v 5 2 l B 8 3 2 i D t 4 v - E 9 5 v G k s l q D q 0 _ t G s 6 3 l I z l x U 5 x i d w q u p J l 7 2 L p 8 m c k h - 6 C 1 v r h J g 4 p 5 B x r p g D _ z p Q 8 k 6 x H 2 g s _ B k 0 t l D - s q k S 0 v t - C u 8 1 2 B 7 h y q D p 7 q I r 7 s z D s s y O 1 5 0 T 6 y 1 z C 8 i 7 5 F 0 y u z N w i r n B m s h m D j r y 8 B i g z 5 C i 8 s a 7 q 8 s H p u 2 j J p s 7 1 C t o h d l r 4 k G k r 3 k E q t j Y w 5 - V 8 r 1 t B h v g w F y s s 5 B w v 5 5 B 8 i 0 M g g 4 H h r 1 o D u z o b s u _ q B v p g k D 9 6 7 P 0 4 i j N u - r 9 C w m 8 L 6 1 q m E z 9 4 i G r y 5 i C l z o h d 5 y y n B 5 6 l d r 2 v j C 6 w t y C r z _ n B p h y v E 3 9 n h T 5 t 3 7 D i y 6 5 F g 9 6 d n u i p E z g o g O s 3 0 x E - 4 4 u K 7 4 q c j 7 s 2 B x m - 3 C 1 v j y B 0 m _ g C q 8 o 2 C 7 o j 9 B 4 - q p I u 1 y s H 1 g n Y r s 2 j D 8 s i Q _ - x _ L 6 w _ P h _ z o G 9 2 x Y k y h m H z o 2 3 M 2 h j 2 C 1 z q 4 D w 6 s s I v - q z K h 1 9 X h 8 p u C x m 2 Y z i 5 r U r k h 9 B 0 3 4 h D - 1 7 u Q s _ n X o - q t F h 4 t t G 8 2 q b y p 0 7 G s s h w I 7 y k _ Z r m 6 L 5 m 8 f 7 l r j H 8 x 3 j B i o p 0 C 3 y q 8 C z y n 8 C _ j p K _ p - v C 3 8 v y B - 7 z p s B 4 j 8 q E q g 5 c z 8 x n B m q g r G 5 u q b 5 1 0 2 L r h j _ E 7 2 3 n E 5 3 6 r B w 5 7 w B 4 v 2 Z w 5 t 1 C 5 h r 4 u C 0 9 z i K 2 9 h n C x t 5 7 B 5 3 l g C s 2 9 x G r q 4 h P 5 o 7 t C o p s i C s q 4 0 N m i k p B t l g 1 F 2 q 6 5 G q j y - T 0 k k x C n 7 w O i n q i C l r _ 5 H 9 r 6 v D y g j h E 4 i t 1 D 5 k 5 o C _ t p M 8 q w h F i m p K o - s Y p q 7 q B l v l g L i 0 _ 7 N s m z 8 N z y i 4 H g v x 1 f t q o 9 K x k 1 1 C p 9 k y F g q 0 y C i l 1 _ B z n v 1 B m g g O 2 5 y b n g j h P q m x u c 2 r w k G n s x c 2 8 m - C r - m - S w l v O x _ t g F z 0 u 6 J o k 6 3 B r q 2 y I v 4 m t D x - s _ B 4 m 2 1 B o q t 5 E h m j 4 D t - 1 t F w p t u B 6 r y K w 8 j j B 7 i 5 h H j o w q N n 7 n P 6 5 r g C s 7 x i C i i _ d j 3 0 v B 2 m 5 4 G 7 1 g h B h r 8 - C h u 5 7 B l o z s D 0 7 x q P - - _ r G 7 k t z B l 3 3 n M h n m z B 7 _ 3 k B z 8 h p S x g n 5 B s j i i F k i 6 g a 2 - 3 9 C z 6 j x Y 1 n w w C 0 j s 1 W u o 4 7 B 0 g y n n B 2 u u v R 6 _ 0 9 G q u z 7 D 8 o _ j F 8 8 y d q 2 o z B p w - W z o 8 x F h w 3 X m m p o B o o m 0 B l 3 9 k B h m m g F q 0 v 8 C m - s w D h y 1 5 F p 4 l g B k n m v E _ v 1 r F _ 9 v o I 9 0 3 r B i 4 _ 8 K z i i p B p 2 9 5 Y m m _ h B 8 1 8 r C q - h s F g n s h D y z l u D h y 8 p C 3 p z 2 E n z x i B _ 7 w v C 8 x i 0 E - 7 u 1 V x x l 5 K s 4 8 4 L o 5 2 r G 6 _ z - B t q p u 4 B - 9 y p L v n n x B p i t U q 3 _ 9 B - n u o X k 6 o X 4 8 t r G m 5 l 9 C z n r Z r j 1 6 B u v s p F 4 k n o C h w q m B _ g g 3 F p 6 q _ G h 8 i j B m 7 y _ F r 1 2 g T y 4 q 5 E p v g 7 H n g g 7 H k t q h D 3 0 0 i B l 4 v l D 0 w r X 9 3 0 w H 0 j 6 7 C m m 1 u B _ v r m B v w j q C 3 s 0 6 B - - s 0 B p 2 0 r E u l 7 w V r g _ h G z 6 9 k C x z z v C 0 o u v E 9 m 2 i B p q p 8 B p o 5 n U v 7 i e h - h 3 D 3 9 3 w C l 5 0 8 C w g 6 y E 5 z 5 m D 6 _ 7 z L l i z n B j 7 r w C 3 1 h 1 S m q 1 1 l B r w 8 j I k h q o F 2 x k 8 D h 0 q n C _ 5 1 0 C s m s y C l h 4 j D o k i 7 C 9 3 o p B 9 w i 9 C g g y h J 9 r r 7 D 5 x i y K k n t n a 4 w w 9 E t l g t I 7 v 3 h C 4 p k y N n t - u L x r o i C _ - i 8 B 2 n z k B s i q g C _ o s j P i o t w B 0 u h R q q u 4 D 6 0 x y C o s 0 s B y t v 2 H s s 1 i C t z o r B 1 1 z 8 C o m 1 v b w w v o B q 7 8 3 J v u s o B r 4 r J r o y u e 1 i 3 3 G 1 v 0 Q r x j L 5 1 m g B 2 l o 9 G _ x y i 0 B n - 5 e i 9 9 U 7 l t h E w x v v I z o y 3 B 5 0 9 2 B - m 6 m M 0 y - O w g _ V 1 k v _ F m 6 2 g C s h z 8 G o r 8 h C y q m q H j w 9 z G t _ 4 y O q 2 h 3 b o i n n D 2 o _ 5 O 0 v 3 m B l n y 7 V k t 8 m D q 5 x n C v - 6 2 B 7 _ o g c r 4 u z s B - l 4 j F 1 j i p Q 5 i i v I o 6 r s C q y h p B i z 6 o B t 1 z k C 1 7 y O 7 v v v I 6 i h s C 9 t q _ C 8 4 p 8 B 2 i s i B 2 i h o G o v 9 1 C n p r 4 N o g w N 5 7 5 q B 5 u x w B - 0 x v D t 6 w 3 M 5 o 4 s r B t u 9 0 E k n 1 0 L 3 _ y 1 L o 3 3 n D 1 8 1 O 7 3 2 J 0 u k l B r i i m D h 2 j p E t j 0 7 B 7 z x r B 5 0 y y D l 0 4 s s B - l g s G 1 v i 5 H h 9 q 4 N o m q p B & l t ; / r i n g & g t ; & l t ; / r p o l y g o n s & g t ; & l t ; / r l i s t & g t ; & l t ; b b o x & g t ; M U L T I P O I N T   ( ( - 7 2 . 0 3 2 9 4 6   - 1 . 2 2 7 6 8 1 2 ) ,   ( - 6 9 . 1 1 5 6 2 2 5   2 . 0 8 0 3 5 6 9 ) ) & l t ; / b b o x & g t ; & l t ; / r e n t r y v a l u e & g t ; & l t ; / r e n t r y & g t ; & l t ; r e n t r y & g t ; & l t ; r e n t r y k e y & g t ; & l t ; l a t & g t ; 3 . 5 0 0 0 0 9 0 6 & l t ; / l a t & g t ; & l t ; l o n & g t ; - 7 3 . 0 0 0 0 0 7 6 3 & l t ; / l o n & g t ; & l t ; l o d & g t ; 1 & l t ; / l o d & g t ; & l t ; t y p e & g t ; A d m i n D i v i s i o n 1 & l t ; / t y p e & g t ; & l t ; l a n g & g t ; e s - E S & l t ; / l a n g & g t ; & l t ; u r & g t ; C O & l t ; / u r & g t ; & l t ; / r e n t r y k e y & g t ; & l t ; r e n t r y v a l u e & g t ; & l t ; r l i s t & g t ; & l t ; r p o l y g o n s & g t ; & l t ; i d & g t ; 5 5 8 1 8 8 9 9 7 7 0 9 3 9 8 0 1 6 3 & l t ; / i d & g t ; & l t ; r i n g & g t ; x t i v w 7 g 9 n D z r m V m x r 8 E i o l n Q z r g S y 9 k y B g u w P 0 r z 8 B 4 v r y B v 5 w g B k 1 y T j 3 u f 8 _ l 8 S q r y h D 0 0 6 w B 9 5 4 Z 3 p o 0 B w 0 j I w t 0 l D k q m w G 5 n l 5 B _ - o w C r u 5 f m 6 6 0 B g i s o C i g q n B m 8 _ M p u s O n 4 g N 1 j i J y 5 p c _ 2 l 3 F i 0 m q H 4 t 1 w B g q 8 m L s y g J _ u 7 G 2 9 l a g m k V 5 0 4 m E y x x i B h n t R 7 w 6 S 4 8 u l C _ 5 i S _ j 5 r B y 6 q m B 6 2 p C 1 8 t e u m 9 o C - o w L 4 p n O 1 x r Z w q j o C v h 9 k I y 3 - K w 3 l p v L i o 6 m n q C t 5 7 j 2 U - g h p B u 7 u s E s l h g D u 7 j z E x o i x W 9 1 5 2 B x q y 5 D q v s g B q p j p B 1 h - m B 2 3 v n G q v g x C 8 t 4 H 6 4 9 v P 7 k y t L j 7 7 _ H 6 9 x P - 5 l _ C 0 4 p w F - x v r C r 4 o 6 E 0 h 9 x C 7 p 8 _ H v _ 4 r N 7 t v x D 4 p 5 c 2 _ z T - i 9 n E 0 4 w w I 3 4 i b 2 3 s y F y 0 4 m B n t q y C n s w Y 7 7 p 8 D o 9 u u B r i 2 i C s g 3 2 B h k _ l E k v v q B 4 u 5 t C w m 6 s D j p l X 8 6 l W 1 g 3 0 B o 0 7 w E u g 5 l F o 3 3 6 M - q s 3 F z 1 2 N m n m r W h 9 s p C i s 7 n G v 2 j c 6 4 r n B h 9 0 z B z _ r p B s t 3 5 B 9 1 9 0 H u 7 6 7 D 4 x g z B j i z 6 B v 9 j i D s h j 5 B 8 m 8 - H v u _ Z 5 x g 6 D n v 2 h G 0 g g 7 W s u 7 7 F - 7 m N 9 t z l C 7 g x U n x r g B 2 v 8 q C w q 8 7 H 3 1 j Y 6 - 9 o C l 5 7 l I z o t 9 D 2 3 3 r D q w _ h H 3 n l x B 6 - o q B 6 - p U p z o m K l m h p H 3 7 l o B o w y 8 Z n 9 i 2 B r h n h B i 5 6 n C o 9 z 9 E 0 i z F k g l 7 B _ 3 w h E 4 y 3 S - 8 _ s C 4 g 1 m E 9 k 6 a _ o 5 i C 7 g w E v 9 w i G _ 4 h j F u v j g E i 4 8 q E i m r z C r j z v C p z 4 - F n i i H v g 5 j H 2 0 h o J s 6 1 j G 0 0 p h C h 3 r Y z 2 4 - B 6 j m n M 2 l n j D 7 z 2 w B _ w h n O x 5 u u E 9 l 0 R 4 y 5 J 7 1 j x B s k - _ E _ 9 8 5 B y n 2 O j y g d 1 l k 3 G j j v 4 B x - 8 x R 1 0 9 R m _ w 6 a s p 7 7 I 4 3 y x E g p v q C h y 5 N o p 3 m F n j z q D s 9 1 o B 3 q r t B o t 1 9 E s r j z B o x z t B x u u o I y 6 y 5 k B 9 s 3 i E i h 3 - C 6 5 z i E 2 4 j n B r z - i E i t y d y g 9 o B t v k r C 0 9 8 x C r 1 - Y y k 9 h O s h m W y - 4 K s 1 i k D m 0 z i C v s q g G o i z p C s - 3 h C p j 3 Y 4 3 o q D 5 _ s M 2 k k t C - m q - E u q 0 x C 3 s 5 g G n m n r D - g g t F s 4 r g B y 5 x 9 C s 2 t L k x r s B p - u z C l q m 3 E l x 0 O n y t n E u 6 0 v F o n z s C g v u 2 G x x q 7 K v t 7 u P z o 6 _ D 2 w k 7 B k 4 j p E k w w p E 9 o o x D n j _ 8 C 7 1 p u F k s w - P 8 m 2 p C o v p 5 F 2 5 5 r C 6 5 z w B i 0 v j H 2 n 2 p h B r i x i G h 6 r 6 B h q s 2 B w g o h H 8 y t h N l _ j f r 0 y p C u l o c y q p h B u 2 g W i u y v G 6 p q R z m p h G y w 8 u d q m 4 z B h j 9 o V s p l _ K 0 q k 7 B p q 5 o B l n g 7 B t - v s E v o t j J x z 9 Z h 0 t 7 H q n 3 Y s 5 0 Q m 9 p n C i 1 p i C r k r d r 2 4 j B 7 s 6 J m k y k B o q v n G u m j V r _ v b o p 7 4 C 0 0 q z C 6 2 i c r j 8 b j 6 m q F k u v S p 9 4 f - j _ m H p _ g S k _ 4 K 0 z h w D 3 l p 9 I h 0 0 s F n k 4 2 G q 7 o o F l x v 9 C - m 6 k D j g w p M o 1 6 h B 1 o 2 a - o l m G z 9 h _ G 8 w v q D j o t T r v j t C l 1 l n C i 0 y 6 G 2 s 3 h O g 5 u x G x j 5 h g B 3 o k z D n p o w F 0 r _ 5 L n n i W s 1 v 2 B g v v T 5 y 9 6 K 9 u k P x r 6 u B 2 z 1 v L h y i w B y n 0 t F l _ k 0 I z x q Q x 2 w k B 7 l 1 s B 4 y s q F 7 z t a 1 x 7 n B 1 6 u n B z q - - C l 6 k u E v h 4 u M l m 1 q D i - s 8 B p 6 k l D t g g v B t s x k E 5 7 t 1 C z o v v S s z k l B t x p 2 a n t 0 w H 7 s w u G v o 1 4 C 7 i 8 c n 3 l h K v o 9 2 D y p i 4 B x u y j L 1 5 i Q 7 6 t n C u 5 o l I 2 h - i 5 B v o j 6 V t y y 3 C 2 q 4 3 E h l 5 q B w v q p f - 0 8 g G 5 x l o F q 9 y t E 0 0 8 r C n y _ U q j 7 p G 4 q k 3 I w 0 p 4 B m i h s G q 3 g T i z 4 k E 4 u 5 4 D n g u w k D 6 0 q X 3 5 v 6 H 9 - 0 W w i y g B z 1 8 g J 8 i 7 8 D 8 1 t m E x y 2 G t 2 l s O 0 q - v I l 6 w 6 F r m 7 i P o j o X h y w _ B y g h W 8 l 1 v J o 0 0 0 Y q x m 2 E z 3 7 w N j k y e 5 o s p B l h g 1 B 2 j 4 l M 4 z x 2 Z l l t m E z v g l I h 9 m d z 1 1 h C m 7 1 3 E w o s l B z v y v E k o w n C 2 k z 4 C 7 _ p Z h w 3 c p g r _ B t h h 9 C v r 4 0 H 2 6 9 y C r 7 j W 4 - _ k P o s p 3 E m 6 k j M l k v g B 0 0 7 _ F 0 n 9 v R i g y g B z 1 1 W x z v P k s 4 k B 0 j k j J w _ 0 I 6 _ l X 3 u m - R x 5 3 7 B t 0 o s C o y v z B p k s i D 3 _ x j B 0 5 u 9 K _ s l w F j w - 6 N n 6 1 v B r 8 s 1 B - l n 9 B 2 4 _ q C m m y v G o 6 8 j C h q 6 m B i k p F l y z 3 C h - t z B x o i y a z u g n I g y 9 q V v _ 1 v B w _ 3 c m y 6 h C 8 i p r I - y w R 2 o g - B 2 3 u O g - 4 n C g h 0 p C 8 5 l 3 B 8 o n n S o 0 7 R u r l U 4 h 3 Y h 0 q m E 6 v 0 0 Y - 9 v x H h 7 3 t B 5 z j 4 C 7 r y p B _ 7 g o E k o x o B r 1 8 n E 2 u q g Q - j i k C o 7 j 4 B i 5 _ u D z o r t M z x 9 T g 2 3 V 3 _ - j B 3 w h h H 9 o l n C 5 w x i G m 2 t 8 d 8 x 8 1 F 3 - _ W p w - - F z x - j B h v 4 3 J 2 j p 4 K q 4 t g B h r o l B 3 g _ 8 E 9 h p h H 7 k v g B 1 v w 8 H x w y k K w h n l C w 9 2 q D t 6 8 e g k m 2 H t t 8 O y m 1 q u v B j v 3 k 2 p C 3 l q t 2 p C 1 l q t 2 p C z _ h z t S _ 0 v 2 u S p h 5 q M g l 0 s 4 R 0 4 4 4 j O 8 y 1 E y 0 x K s m v L s 1 p 2 B i m v 3 B _ - y p E 0 i k m D t l u 8 C v 6 l i B p 8 0 t B l _ n r C 9 - j 0 P m q o j m B v j g 8 3 B o 1 4 y O 2 o r 1 L 4 g j 0 V m r s s N - z 0 u D 1 t j v C 4 w x x Y j k m y C 2 4 p 5 P w - 8 3 E - u 1 s D 6 k z p D 5 p 5 3 D u j v 8 B v u w z K q j 0 g a s 6 _ u G l y 7 2 j C z m 0 y D m x 0 u H i k m h C o g w y B 5 - w r C p m r 3 B 1 1 r o C 4 r o o G q w v _ L y g j 8 j C 4 u 7 d o u v _ B g 1 p 8 j B z x r s D 6 9 j 7 M s i z - M l 0 y s s B u i 4 h L n 2 i v C 7 z u u R q o t - B q p v g I 5 n z 1 C g j v j C 2 6 8 5 M t - 7 7 B l x w 2 C x r t 3 G g n _ x F u m 8 8 C 7 w n s _ C j 9 i p B 6 i p _ F - w o z B l g r i C w u p l M j o u m J 5 - t U 3 w q 6 C z 8 y n W 6 t h j B 8 n 7 k D z 1 g 5 B m 1 2 w F l 4 6 4 E x _ h z O t s 3 0 F q x l 6 T 2 m 2 d s x v L j o w 9 G r 5 3 y D v 9 4 R k 0 0 j B 4 j 9 d q n s s H _ y _ n g B 9 h p u B z q n - N w v w o H 3 k i 7 2 B v q i s E 2 i w 4 I n 5 z j E j 3 o p Q 7 1 o 8 J 1 1 g 8 E n 0 3 s L 8 4 t 5 E - y w r K 1 9 n v F v 8 7 o B 3 2 i l D r z 0 X q 1 4 7 B g 7 6 m B 4 y z l H y v 3 h D 4 v h j E x 7 j - C 4 o 5 p T i 5 v t B w v - w B s p _ N _ q w i K q j 5 n D z y 3 3 C _ 6 q P 0 3 7 z g B w q 6 y U 8 5 - g C 8 k _ h H 3 1 7 q J q g - - R o q - _ G n 6 6 7 J 2 t l t G 4 n j Q 8 y 9 K z r h 5 H 6 5 7 3 F 5 8 v f w w m c 5 _ i 2 D t j u v C _ 4 9 y B 9 2 2 6 B r i w s G n z j 5 C 6 6 1 i Q g v j l K 7 y g l E u x 5 w D j y 0 u B z s 2 0 F 5 k p N l 4 y c h u 7 Z z 4 _ m E - 0 n g B 8 m 8 v D n 1 j x G 8 i w d v z x _ E _ v 4 4 C i 2 8 3 F g x q i B 2 2 s K 3 5 q 7 D 2 7 h 8 B m u 2 G - - 0 P 0 v 0 p B 6 p l Q h 5 g M i q 1 I m x j 9 B x l g S g q v v B t 9 0 w B 8 i n c l 9 g k E 3 - 9 W o 1 h z B j 3 9 2 C z o x M 3 y y X x j k x B t 6 w X 1 2 5 1 M i h j P 7 q 9 f y 4 k 3 B 7 6 y L _ _ o x I u t m G 6 3 3 y E r 1 - i B 0 _ 6 1 C n k j z E q _ w o I t 8 n m B 4 l z a 3 g j 6 L 1 m j z C m 6 s q C r 5 8 8 M 1 l i r C 2 m 3 p D 6 j w x E 9 j 3 o L j 6 y h G 0 u 5 w I y q n m O i 5 4 x Y 1 i 1 y B 0 p 3 _ L 5 l 0 g C z k 4 0 G j i 0 7 M m 2 s w F 7 _ s j C y 7 4 g S 1 8 - _ L q p z 4 I 6 w u o T 8 _ z g Y - t 9 j B p 0 t G i r _ x y V 0 u 8 4 z S i r n p - T j 6 i q v B 3 o 3 M i w q C 3 3 2 u B x n 0 H r i 8 G 1 t u G 0 s 6 q d u m 0 2 B x p - X k h n _ E h w v 6 B - - k d 2 7 w g H h r 4 k D 7 2 7 p E 4 0 l o O r 6 2 9 H l x p 6 C 4 j x - K j v _ x e r n 3 z l B j w l a 3 o v 7 D p 1 g x D h - g o J g p t 5 G m 4 5 t F v 8 _ m C 4 m - 3 P l n j k C 1 x 2 p I o n 6 x C - q 3 _ D - h m n D - j v 8 I h v v 5 D g s 2 l W v p _ j C g k g t G o q 6 8 D 2 y h s C u k h p g B i 1 l 5 C t p m h G 4 z y n K u j g 9 R 8 2 v 7 E _ 2 7 n E k u w g C v v 1 W o z u j B m h _ x B 1 z l p E _ p j d 5 5 m p E o i j c v 9 7 9 Q v h _ 2 C r _ j 9 U 0 r 6 z I o p w 8 H 7 y 8 i D 4 z 3 7 E _ l p u J j k 0 c x n 4 l E 6 n z 0 R z 2 q l D q n n j B 0 7 - u F 8 5 k y E i 7 6 3 K j 7 8 - E z q s k D y 5 x n B u o r e 9 i 5 j M 5 g j h I i x j 6 K x v 2 8 C m 5 n l E 4 r i W s g v i J 6 k x 0 H 1 1 7 o B k t x p D 1 o z 1 D r q n h B 3 9 n V 9 g 4 4 I 5 i 5 9 X v 8 q k D - 3 k 6 J - o _ 8 C 5 8 4 4 F i n t 0 D 5 _ n i G z 1 n l D k m h x E 4 k 0 h M 1 s 1 j B n 6 r 4 E h - z g D - 9 v m B g k g 0 B s r 5 i B w t q e - r 1 5 G l _ q a j t h h U j 5 x o D 8 s 3 0 B w i v r B 3 w q e w 7 r E _ x q k B k r z Z z w 0 e 1 2 0 2 B 1 o 4 S q k t e o y h j B 7 k x P v w h 5 B m u t r B g 6 r o B l m j q D j v 1 O 8 9 g n H 4 6 t h C 7 4 h h G x 3 g U 4 y g r F z t 1 O u 3 2 y B - p 4 o E n s 4 h O o k - 5 D g 8 y 0 r B p t r F z 7 x p B q o 1 - B m s 2 T 3 m - C 0 7 4 1 C k g 8 w D k t 9 w B y 6 m p E r 4 t g O t o l 5 C 7 h x t F s y 1 L w 6 y q G k 0 - 2 F t z l H - 0 w K _ j w p C 9 5 w i D _ t h j B 1 u o z B 3 8 t l E g j p w B 3 u q q F v z _ l B y 1 7 s K 4 _ 7 k D 5 u r m R u g i v C 0 g z h B 2 t n V _ h - P n 5 t k C 6 8 i l B 9 o p o B _ z 8 r H i u u s B x g q P - t 3 i B o 1 9 t B p l q J l 2 y D 0 9 2 y B u 6 5 j E l - j q D t v w P t y 0 k C g - v w M u l 9 y C 0 4 m d - n l P - j h o B 7 y 6 h B k q j y E w s l 1 C y 5 l 4 B 0 y 1 8 I 8 v p l U o v q 7 D r r k q B s w h q B x 9 k Q 5 o z 9 D 9 q y K g _ 0 k B i o m Q q x j 3 L w n p q D 4 s - 1 C _ - y n C 7 o s - D 4 z 8 R 0 z q t B n - g g D 2 v 4 5 C o r 4 8 B g n k X w 0 v U x z n u E - p 8 V k _ 4 u B k n o O 6 5 - i B h r 1 j B u j u E s v r 2 C g q 0 H _ 4 t n B j s 1 Q h q v K 1 7 h Z 5 i 9 K m _ v Y m 7 8 h B n z w Z 7 v 4 t E 1 2 y g B 3 6 v S o k 9 v B 7 q z M 2 i l 4 B y _ 1 r C u m s d 6 k y k B m - n L h k o - F h l q L g n 0 v B x 7 y 6 L 3 y z j Q 9 l 4 p D q y j 4 C w - v w J l r z i I v k _ q L h 2 4 s F r j y 2 N 0 _ - o Q m 7 j o S v y 9 h D 2 s y s E t 8 r r j C s - m 8 B p k k l F 2 7 - o M 6 l u u t B u l 8 p H x x 0 _ D 7 8 k t B k o r r I z 4 o z C 7 q u o D _ m i 0 F 0 y g 2 C n s l Q 1 h 7 h E 5 t 0 q 5 B r 4 0 - D j 7 x l Q _ g v v C 1 g k a g g n 4 O g l w z C y j o O l i - k E - z r X r 9 k 6 H 1 v n 8 X v z z o Q h s 7 z F 3 x u i O n r 3 l O j h _ 7 E h 9 z o H r i 7 t I m v y 8 C 2 w l y G t z s s O g s i y H m w _ r C 4 q g t F m w j 4 C 8 6 h r E 7 9 0 3 E 9 t _ t F o o o l E s k w _ L h 2 4 s F m w 0 5 h C p 8 9 p M 2 9 m 0 M h _ 6 5 Q s z t 5 E - k h 1 W - l s g R q g i o X x s v B l p p 8 Q 1 m x 8 J w 4 3 1 E z 5 k s Z 1 w - p B r - x M l 4 s v L t 5 u w D i 1 8 6 C z u 4 3 B x j y K 2 r y k W 6 q s f 0 n 0 5 R 2 s j - B q u 5 j o D 3 _ 8 p D 8 1 _ - E t j x 5 E - q 4 y V o l m l E o 8 6 1 S 9 q y z D z 5 5 v q B 0 y - 7 L 5 v _ g H k m s f 5 6 i 4 D _ t 2 n F t u 1 m I 5 h 1 w D 2 x s m B 1 n 5 q E i x q v F 6 k 4 v F h l u j Q _ r q c q x o p C 3 y i t O n 7 j v m C 1 r - v W s 5 h k J 5 - s i O o 6 n 2 N o p 7 5 E _ h 3 Z n m 9 t k C p _ 8 i B s _ x v W 5 _ 5 s F k z v - K - n 7 _ C z 1 q z C n u y x E p 7 1 2 D 8 _ 7 2 D k 4 0 p S k z 6 i i B h 8 o p S - i 5 p G g h m p C o i o Z h 6 k n T n _ 8 w D 9 1 7 x B k y p W j 6 - p B - s u n I 4 k s k D 0 g l 3 F s 8 7 t B 2 h y M n j i o G 7 y w F r u u r H y j x 9 O r k 1 6 c i 5 k k D m _ s - F s t o 2 g B 7 i p m B t o j g G k q y f 2 - p w F p v - x E t - 1 _ H 3 u q y W l p w S i p y 8 E x 1 n 5 E t w 1 w K k 4 k g u B 4 z z p T 6 l 4 _ D 5 h - 7 l B _ 1 u 5 S 8 _ m - D x z t k B 1 2 o P 2 v 4 9 H l u j m B 2 o v U 4 7 1 t E j t p r C 0 o j h L 9 1 1 m B k y - X 3 r i r I p y p r D y 2 p c o 1 6 5 D s h y n F t i x o C _ i u x V 2 i 6 0 C t 6 0 m E 7 k o 3 B n p s g b 5 l h q B l r h n I 1 v q g E n w 8 _ D p _ t n e u p z m U m s z n a 6 7 h 2 N m - 7 y B i o k y F w t y z o B l 1 1 v B 3 4 8 w D 9 - w o C t 6 l 9 X z 7 2 s B j - 8 t Q 3 _ 4 T 5 p r - C u p s 1 D 1 h h z f n 1 9 V 3 u p 8 G v v 2 5 D m j r j G _ 1 7 k B 0 n r o D i o l q B 1 y u K 4 1 h I t q 6 V w 1 1 t B m q 0 j G 8 h 1 0 K h 4 u n Q 8 y w 7 E 0 g h T p - - w B 7 0 4 p F k 8 5 c v 1 l q E 8 g 7 s B 3 y w m D l x q o S q i o 6 B & l t ; / r i n g & g t ; & l t ; / r p o l y g o n s & g t ; & l t ; / r l i s t & g t ; & l t ; b b o x & g t ; M U L T I P O I N T   ( ( - 7 4 . 9 3 3 9 3 8 3   1 . 6 0 1 2 4 0 1 ) ,   ( - 7 1 . 0 7 7 3 9 6 9   4 . 9 2 5 1 4 7 9 ) ) & l t ; / b b o x & g t ; & l t ; / r e n t r y v a l u e & g t ; & l t ; / r e n t r y & g t ; & l t ; r e n t r y & g t ; & l t ; r e n t r y k e y & g t ; & l t ; l a t & g t ; 1 0 . 6 7 7 3 4 2 4 1 & l t ; / l a t & g t ; & l t ; l o n & g t ; - 7 4 . 9 7 1 8 6 2 7 9 & l t ; / l o n & g t ; & l t ; l o d & g t ; 1 & l t ; / l o d & g t ; & l t ; t y p e & g t ; A d m i n D i v i s i o n 1 & l t ; / t y p e & g t ; & l t ; l a n g & g t ; e s - E S & l t ; / l a n g & g t ; & l t ; u r & g t ; C O & l t ; / u r & g t ; & l t ; / r e n t r y k e y & g t ; & l t ; r e n t r y v a l u e & g t ; & l t ; r l i s t & g t ; & l t ; r p o l y g o n s & g t ; & l t ; i d & g t ; 5 5 7 6 1 3 3 2 5 0 4 6 1 4 6 6 6 2 7 & l t ; / i d & g t ; & l t ; r i n g & g t ; - n 3 w s n 2 9 j E g j x r K s k l m E 6 o p i F 1 t g 1 H t z w k C 0 7 3 1 L v t m 1 B v s p w E r 8 t m B _ n s I o n 8 k H w p m i E 9 y h s B 9 1 g c y n 3 p J z u r m C s 7 l T - j z o B x p 0 v B 8 2 6 h C h 6 o 3 B k 2 l D h k 9 j B s v 5 P u x 7 N 7 u h 0 B w 6 g D m l 1 f w 4 o F t y v P t p y N 1 g 8 G w w 1 y D 4 s k k C 7 6 n T r 0 4 r F v l h l C u z p x D 2 6 2 8 C n 1 0 Y 5 m - y M i u g l D j g n j B z 2 s g I w i p r C p g p 6 B 5 p r h B 1 - w C g l 7 U r y - D x 8 z Y 4 s n 5 G 0 j v D 6 g 1 G j x w B 9 v _ w C o 8 9 Q 5 4 t s C 1 i _ n B 7 5 p P v o r E v z 4 T k 2 o z C o 3 9 E 3 w 2 I 9 n o k C u x q i C 7 s 6 t D y p 1 E r 3 4 F y 0 t L u h l T z 1 v u I _ 1 s 7 F - 8 i U s 7 i e q z i Y z o r k B g k 8 j L h 5 u _ B k 5 3 S s x u d l t m a 6 3 n v I 3 j 0 s B 0 v 9 d i 8 v N l v 2 P m _ n h B z k q I j q y S n 5 0 _ B 0 3 5 Z z n 8 v B t y n P 6 _ p R t 5 4 R 3 4 i y C q x 7 u B 6 j k v B x h 9 r D z 2 3 9 J _ z w s B w u 2 w Z i j 9 I p j r n E r 1 m M 3 m r N i 0 g T 7 s 6 t C z 4 7 j D w r 4 P g 7 g 1 B 8 r q 3 B _ 1 w h D x n z _ I u q 0 5 F 5 n l h F m q u 4 a v - _ t G g 7 o - D j w o t C y i o l f 8 q 1 B w l - u a 5 r e 1 m b 7 p m J x r i E k 6 _ E v 5 v E 5 p y F 8 g 3 J r g T 7 n u b u v 6 z B 0 i v z C x g 1 p J 3 8 z e r q s 8 C y v n U j l r S _ p 2 L l 8 s x C y j w I 5 - s C x 3 s M l h i c k k g C 6 g 3 a g q k y D r r r s D y v 1 L n z 3 B j n 7 i C g w n E - 0 7 B 8 w - O 2 y 3 t B p w m I k 9 m B s l g M g o _ J t _ 1 K j u Z 1 s l M n 0 q 1 C i l x l C t q i C m 8 2 F 5 x R 9 o 8 h G 6 5 h B 2 w 6 P 8 3 0 T l t 1 p P 1 6 p a g _ y 5 C h k x P l w m O z i s g B 3 n r x C 4 1 o y B r h k C v p o E - i y E k m j K t j u K 4 x b k 9 l D 9 g 6 Y 9 s 9 D 6 8 3 F w n 4 H 7 q 9 D h q 1 B 9 4 p E w 1 n D 0 5 o B x z t C l p v N l u _ Z u _ R i 1 g K p s j B l v 2 C w p l D w 8 _ r C 9 n z E l o 1 G y 9 j B i l h E _ - s F 8 3 t B w - e i w 2 k M u g w s C t x r 8 B k u i l B o w l E g t g C 3 j 6 Z k _ z 2 C r 6 4 Q 9 8 s N p 0 n B 4 8 6 C j g j O s y s q B 1 v 4 w C o 7 y I 8 - w C j 8 5 F w h 3 Q i 1 g Y s 4 v O t 5 y D g 1 - I h r 4 S q 5 h b i t H 7 0 u D g g c t i 0 N y 0 t K u i i V g u 8 R _ s - 8 B 5 v Z v z 1 H r t p F j 6 7 N n 9 0 C x m l M - 0 7 C 1 h x B i l t m D 8 u j H r 4 k r B v - s L m m w 0 B 1 g t H g 0 7 D z r 2 n B j x 0 v C q s 4 O 5 t b l p k B 9 l t Q m h _ C h i i M 5 q w n B 1 g q C m x m B t 5 g C i n g M p o z b t t l Q s n y N r n u W v z Q m w _ G g 2 h D t 7 h H 2 i 0 c t 2 0 G j h - G h o p I x 8 0 G 7 j z E i w Q x 2 M - r K n 9 0 B n 8 h M u n n B 6 p j D x z i C 7 y m C x 1 _ D 3 7 s E z h 2 B g - 7 B g s q B 3 g 3 V n 1 5 k B t p 9 Q 4 g 8 L s 3 n C 5 g p Q 8 y h B z s 5 J p i l C j k _ E q w f 6 7 d z _ x 8 D n j G j 4 3 C k n - E v 5 v C k 4 m B 9 2 p B s 2 y D u 3 t B g v 9 N 0 n 1 B 0 g j W s m 7 F y z n E r 9 y C p g p D 8 r h b l k t G 4 k 6 K u 2 z Y 4 i k R l k x 1 B 7 1 m u B h u 2 Y u 3 x e 4 z 3 X - l _ F 9 4 h O y 0 2 k C 1 l z L 6 - j 1 B 7 4 _ Z n v t T 5 1 g G x k n H s _ r H p h w C i p s w C 4 h b h 9 - I u l n M 4 0 z i B u x k K q 8 7 B 0 0 - F y 7 6 E j v o C u m y Z 2 8 w J q 4 7 D w 2 w t B _ u u o C q k g o B r o 7 C 5 6 2 N k v t 1 C r 1 N z g h B t t Q _ 6 6 D 5 q O v i t G s q 8 B 0 r I _ m v R 9 4 m C 0 v 9 U 2 g - B 7 5 v C m 1 _ B 7 5 X g 4 n E m i 3 Q w 5 k C h p - N 9 q r C v j g J h r B y 1 t C 0 i 0 G j m K 4 z o D r 6 y G 2 4 z C 5 _ y D n s n B o z 0 r B 7 9 s G t t v H o y t N 9 7 3 G y g y D o t 6 W x p h Q 8 1 t D 0 j n R u l k G m r n C 5 1 v C s 4 k d 5 h 6 G t - y M k 1 x B 2 g K 8 U 6 5 p D g 9 3 E r k z N q o z b 6 0 0 I 5 k r F p 6 n q B 9 z 0 E l w 4 F g p h J m t 7 G t - k g B n z 1 D x k V 4 9 P 4 7 M _ 4 9 P q 9 8 J r 9 k i B p z y a r i o G x 6 n U r 6 o F 9 q w E t s h v B z m x I n s P k r 9 Y y 0 P 0 9 Q u 7 r f w i - D y _ j F _ - 9 S r 5 2 F j i q C w p q C r y m B _ x t E 5 w p F 7 q - G m s u 7 B 0 - x C 7 s r I 4 _ 5 S r k s D 7 j r B 1 6 3 C 1 v k C l t w E 2 z P 5 4 q B m j P t - 8 a h y z B g w X o s z l B 5 k l C g 9 J 4 2 6 E s 0 4 C l 0 s u E 7 y n q D n y 4 - R x 4 h E 8 x 8 f x 5 0 O k m j z B o n p 1 L 6 - o 2 B h m x I t _ w 0 E k 0 h n C u i 6 d 0 q w h B _ v z K y 4 7 9 B - 2 i 8 D 6 g y C l g n m O 3 9 y v C r p h m L 4 z 6 4 B 5 y 9 L j 5 7 9 D y s x p 9 B 9 w x y X r m n y D j r l G & l t ; / r i n g & g t ; & l t ; / r p o l y g o n s & g t ; & l t ; / r l i s t & g t ; & l t ; b b o x & g t ; M U L T I P O I N T   ( ( - 7 5 . 2 4 9 5 9 8 5   1 0 . 2 5 5 0 7 3 6 ) ,   ( - 7 4 . 7 2 3 0 3 0 3   1 1 . 1 0 6 6 5 4 3 ) ) & l t ; / b b o x & g t ; & l t ; / r e n t r y v a l u e & g t ; & l t ; / r e n t r y & g t ; & l t ; / R e g i o n C a c h e & g t ; & l t ; R e g i o n S o u r c e s   x m l n s : i = " h t t p : / / w w w . w 3 . o r g / 2 0 0 1 / X M L S c h e m a - i n s t a n c e " & g t ; & l t ; r s o u r c e & g t ; & l t ; r s o u r c e i d & g t ; 1 & l t ; / r s o u r c e i d & g t ; & l t ; r s o u r c e n a m e & g t ; M i c r o s o f t & l t ; / r s o u r c e n a m e & g t ; & l t ; / r s o u r c e & g t ; & l t ; r s o u r c e & g t ; & l t ; r s o u r c e i d & g t ; 6 & l t ; / r s o u r c e i d & g t ; & l t ; r s o u r c e n a m e & g t ; O p e n S t r e e t M a p & l t ; / r s o u r c e n a m e & g t ; & l t ; / r s o u r c e & g t ; & l t ; / R e g i o n S o u r c e s & g t ; < / r p > < / V i s u a l i z a t i o n P S t a t e > 
</file>

<file path=customXml/itemProps1.xml><?xml version="1.0" encoding="utf-8"?>
<ds:datastoreItem xmlns:ds="http://schemas.openxmlformats.org/officeDocument/2006/customXml" ds:itemID="{A6373F7F-A45E-4727-AE64-119F28BC6E8C}">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EA7F67BF-ADA8-481A-BA44-D50A018AE84A}">
  <ds:schemaRefs/>
</ds:datastoreItem>
</file>

<file path=customXml/itemProps3.xml><?xml version="1.0" encoding="utf-8"?>
<ds:datastoreItem xmlns:ds="http://schemas.openxmlformats.org/officeDocument/2006/customXml" ds:itemID="{A48B325B-F8C3-41F9-8689-40A2FBC15D2A}">
  <ds:schemaRefs/>
</ds:datastoreItem>
</file>

<file path=customXml/itemProps4.xml><?xml version="1.0" encoding="utf-8"?>
<ds:datastoreItem xmlns:ds="http://schemas.openxmlformats.org/officeDocument/2006/customXml" ds:itemID="{B5EE7795-7495-4941-8665-EBD4CA0F7E4B}">
  <ds:schemaRefs/>
</ds:datastoreItem>
</file>

<file path=customXml/itemProps5.xml><?xml version="1.0" encoding="utf-8"?>
<ds:datastoreItem xmlns:ds="http://schemas.openxmlformats.org/officeDocument/2006/customXml" ds:itemID="{20341312-951F-4241-B28D-6580D27402ED}">
  <ds:schemaRefs>
    <ds:schemaRef ds:uri="http://www.w3.org/2001/XMLSchema"/>
    <ds:schemaRef ds:uri="http://microsoft.data.visualization.Client.Excel.LState/1.0"/>
  </ds:schemaRefs>
</ds:datastoreItem>
</file>

<file path=customXml/itemProps6.xml><?xml version="1.0" encoding="utf-8"?>
<ds:datastoreItem xmlns:ds="http://schemas.openxmlformats.org/officeDocument/2006/customXml" ds:itemID="{ADAB0484-1142-46F8-8724-D430860D4DFB}">
  <ds:schemaRefs>
    <ds:schemaRef ds:uri="http://www.w3.org/2001/XMLSchema"/>
    <ds:schemaRef ds:uri="http://microsoft.data.visualization.engine.tours/1.0"/>
  </ds:schemaRefs>
</ds:datastoreItem>
</file>

<file path=customXml/itemProps7.xml><?xml version="1.0" encoding="utf-8"?>
<ds:datastoreItem xmlns:ds="http://schemas.openxmlformats.org/officeDocument/2006/customXml" ds:itemID="{914028DB-4A04-47AE-8321-24CF37790669}">
  <ds:schemaRefs>
    <ds:schemaRef ds:uri="http://www.w3.org/2001/XMLSchema"/>
    <ds:schemaRef ds:uri="http://microsoft.data.visualization.Client.Excel.PState/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20</vt:i4>
      </vt:variant>
    </vt:vector>
  </HeadingPairs>
  <TitlesOfParts>
    <vt:vector size="20" baseType="lpstr">
      <vt:lpstr>Proyectos</vt:lpstr>
      <vt:lpstr>FPO2023</vt:lpstr>
      <vt:lpstr>FPO2025</vt:lpstr>
      <vt:lpstr>Subestaciones</vt:lpstr>
      <vt:lpstr>Hoja4</vt:lpstr>
      <vt:lpstr>Lineas </vt:lpstr>
      <vt:lpstr>Convocatorias Sub</vt:lpstr>
      <vt:lpstr>FPO 2025</vt:lpstr>
      <vt:lpstr>%Proyectos por capacidad</vt:lpstr>
      <vt:lpstr>Fases </vt:lpstr>
      <vt:lpstr>Capacidad de lineas Por SubArea</vt:lpstr>
      <vt:lpstr>Factores de Planta</vt:lpstr>
      <vt:lpstr>Definiciones</vt:lpstr>
      <vt:lpstr>CAPEX</vt:lpstr>
      <vt:lpstr>Regulación</vt:lpstr>
      <vt:lpstr>Resolución</vt:lpstr>
      <vt:lpstr>Armenia_Curva</vt:lpstr>
      <vt:lpstr>Villavicencio_Curva</vt:lpstr>
      <vt:lpstr>Medellin_Curva</vt:lpstr>
      <vt:lpstr>Bogota_Curva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Miguel Angel Monroy Pelicier</cp:lastModifiedBy>
  <dcterms:created xsi:type="dcterms:W3CDTF">2023-04-10T03:52:38Z</dcterms:created>
  <dcterms:modified xsi:type="dcterms:W3CDTF">2024-07-20T23:41:34Z</dcterms:modified>
</cp:coreProperties>
</file>