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2563D76C-7821-4683-96F9-5A3659FE8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definedNames>
    <definedName name="_xlchart.v1.0" hidden="1">Respuestas!$H$41:$H$61</definedName>
    <definedName name="_xlchart.v1.1" hidden="1">Respuestas!$G$41:$G$61</definedName>
    <definedName name="_xlchart.v1.2" hidden="1">Respuestas!$I$41:$I$61</definedName>
    <definedName name="_xlchart.v1.3" hidden="1">Respuestas!$I$41:$I$61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4" i="1" l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I88" i="1"/>
  <c r="AI81" i="1"/>
  <c r="AI74" i="1"/>
  <c r="AH88" i="1"/>
  <c r="AH81" i="1"/>
  <c r="AH74" i="1"/>
  <c r="AG88" i="1"/>
  <c r="AG81" i="1"/>
  <c r="AG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4" i="1"/>
  <c r="H68" i="1" l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<sst xmlns="http://schemas.openxmlformats.org/spreadsheetml/2006/main" count="114" uniqueCount="70">
  <si>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</si>
  <si>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</si>
  <si>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</si>
  <si>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</si>
  <si>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</si>
  <si>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</si>
  <si>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</si>
  <si>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</si>
  <si>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</si>
  <si>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</si>
  <si>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</si>
  <si>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</si>
  <si>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</si>
  <si>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</si>
  <si>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</si>
  <si>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</si>
  <si>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</si>
  <si>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</si>
  <si>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</si>
  <si>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</si>
  <si>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</si>
  <si>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</si>
  <si>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</si>
  <si>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</si>
  <si>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</si>
  <si>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</si>
  <si>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</si>
  <si>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</si>
  <si>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</si>
  <si>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</si>
  <si>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</si>
  <si>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</si>
  <si>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</si>
  <si>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</si>
  <si>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</si>
  <si>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</si>
  <si>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</si>
  <si>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</si>
  <si>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</si>
  <si>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</si>
  <si>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</si>
  <si>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</si>
  <si>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</si>
  <si>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</si>
  <si>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</si>
  <si>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</si>
  <si>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</si>
  <si>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</si>
  <si>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</si>
  <si>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</si>
  <si>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</si>
  <si>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</si>
  <si>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</si>
  <si>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</si>
  <si>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</si>
  <si>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</si>
  <si>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</si>
  <si>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</si>
  <si>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</si>
  <si>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</si>
  <si>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</si>
  <si>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</si>
  <si>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k=3</t>
  </si>
  <si>
    <t>Aleatorios</t>
  </si>
  <si>
    <t>Centroide X1</t>
  </si>
  <si>
    <t>Centroide X2</t>
  </si>
  <si>
    <t>Centroide X3</t>
  </si>
  <si>
    <t>DistanciaC1_3</t>
  </si>
  <si>
    <t>DistanciaC1_2</t>
  </si>
  <si>
    <t>Punto 1.6 IN PROGRESS -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</si>
</sst>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28" xfId="0" applyFill="1" applyBorder="1" applyAlignment="1">
      <alignment horizontal="center"/>
    </xf>
    <xf numFmtId="0" fontId="0" fillId="0" borderId="21" xfId="0" applyBorder="1"/>
    <xf numFmtId="0" fontId="0" fillId="3" borderId="0" xfId="0" applyFill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12</xdr:col>
      <xdr:colOff>673362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12</xdr:col>
      <xdr:colOff>196549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19</xdr:col>
      <xdr:colOff>87793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41</xdr:col>
      <xdr:colOff>190500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23</xdr:col>
      <xdr:colOff>420445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1409706</xdr:colOff>
      <xdr:row>124</xdr:row>
      <xdr:rowOff>40445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6" y="7215187"/>
              <a:ext cx="33528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5987" y="10387012"/>
              <a:ext cx="40338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386762"/>
              <a:ext cx="3357563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7"/>
  <sheetViews>
    <sheetView tabSelected="1" topLeftCell="B32" zoomScale="85" zoomScaleNormal="85" workbookViewId="0">
      <selection activeCell="U65" sqref="U65"/>
    </sheetView>
  </sheetViews>
  <sheetFormatPr baseColWidth="10" defaultColWidth="9.140625" defaultRowHeight="15" x14ac:dyDescent="0.25"/>
  <cols>
    <col min="6" max="6" width="11.7109375" bestFit="1" customWidth="1"/>
    <col min="7" max="7" width="10" bestFit="1" customWidth="1"/>
    <col min="8" max="8" width="19.28515625" bestFit="1" customWidth="1"/>
    <col min="10" max="10" width="12" bestFit="1" customWidth="1"/>
    <col min="12" max="12" width="21.7109375" bestFit="1" customWidth="1"/>
    <col min="13" max="13" width="38.42578125" bestFit="1" customWidth="1"/>
    <col min="14" max="14" width="10" bestFit="1" customWidth="1"/>
    <col min="15" max="15" width="23.85546875" bestFit="1" customWidth="1"/>
    <col min="19" max="19" width="27.42578125" customWidth="1"/>
    <col min="20" max="20" width="17" customWidth="1"/>
    <col min="21" max="21" width="14.85546875" customWidth="1"/>
    <col min="32" max="32" width="13.28515625" customWidth="1"/>
    <col min="33" max="33" width="20" customWidth="1"/>
    <col min="34" max="34" width="14.42578125" bestFit="1" customWidth="1"/>
    <col min="35" max="35" width="12.5703125" customWidth="1"/>
    <col min="37" max="39" width="12.5703125" bestFit="1" customWidth="1"/>
  </cols>
  <sheetData>
    <row r="1" spans="1:33" ht="15.75" thickBot="1" x14ac:dyDescent="0.3"/>
    <row r="2" spans="1:33" ht="15.75" thickBot="1" x14ac:dyDescent="0.3">
      <c r="A2" s="54" t="s">
        <v>1</v>
      </c>
      <c r="B2" s="54"/>
      <c r="C2" s="54"/>
      <c r="D2" s="54"/>
      <c r="F2" s="56" t="s">
        <v>21</v>
      </c>
      <c r="G2" s="5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55" t="s">
        <v>0</v>
      </c>
      <c r="C4" s="55"/>
      <c r="D4" s="55"/>
      <c r="F4" s="5"/>
      <c r="H4" s="56" t="s">
        <v>5</v>
      </c>
      <c r="I4" s="57"/>
      <c r="J4" s="58"/>
      <c r="M4" s="56" t="s">
        <v>9</v>
      </c>
      <c r="N4" s="57"/>
      <c r="O4" s="58"/>
      <c r="R4" s="56" t="s">
        <v>11</v>
      </c>
      <c r="S4" s="57"/>
      <c r="T4" s="58"/>
      <c r="V4" s="56" t="s">
        <v>13</v>
      </c>
      <c r="W4" s="57"/>
      <c r="X4" s="58"/>
      <c r="Z4" s="56" t="s">
        <v>20</v>
      </c>
      <c r="AA4" s="57"/>
      <c r="AB4" s="57"/>
      <c r="AC4" s="57"/>
      <c r="AD4" s="57"/>
      <c r="AE4" s="57"/>
      <c r="AF4" s="58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51" t="s">
        <v>8</v>
      </c>
      <c r="AC30" s="51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59" t="s">
        <v>18</v>
      </c>
      <c r="AC31" s="59"/>
      <c r="AD31" s="51">
        <f>AD30/AA6</f>
        <v>2.2222222222222223</v>
      </c>
      <c r="AE31" s="51">
        <f>AE30/AA6</f>
        <v>6.5306122448979576</v>
      </c>
      <c r="AF31" s="51">
        <f>AF30/AA6</f>
        <v>314.80725623582765</v>
      </c>
      <c r="AG31" s="6"/>
    </row>
    <row r="32" spans="2:33" x14ac:dyDescent="0.25">
      <c r="F32" s="5"/>
      <c r="AB32" s="59"/>
      <c r="AC32" s="59"/>
      <c r="AD32" s="51"/>
      <c r="AE32" s="51"/>
      <c r="AF32" s="51"/>
      <c r="AG32" s="6"/>
    </row>
    <row r="33" spans="6:43" x14ac:dyDescent="0.25">
      <c r="F33" s="5"/>
      <c r="AB33" s="59" t="s">
        <v>19</v>
      </c>
      <c r="AC33" s="59"/>
      <c r="AD33" s="51">
        <f>SQRT(AD31)</f>
        <v>1.4907119849998598</v>
      </c>
      <c r="AE33" s="51">
        <f>SQRT(AE31)</f>
        <v>2.5555062599997593</v>
      </c>
      <c r="AF33" s="51">
        <f>SQRT(AF31)</f>
        <v>17.742808578007814</v>
      </c>
      <c r="AG33" s="6"/>
    </row>
    <row r="34" spans="6:43" x14ac:dyDescent="0.25">
      <c r="F34" s="5"/>
      <c r="AB34" s="59"/>
      <c r="AC34" s="59"/>
      <c r="AD34" s="51"/>
      <c r="AE34" s="51"/>
      <c r="AF34" s="51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56" t="s">
        <v>35</v>
      </c>
      <c r="G38" s="5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56" t="s">
        <v>36</v>
      </c>
      <c r="AB38" s="57"/>
      <c r="AC38" s="57"/>
      <c r="AD38" s="58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5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5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5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45" t="s">
        <v>49</v>
      </c>
      <c r="AH67" s="48">
        <f>_xlfn.COVARIANCE.P(AB41:AB61,AC41:AC61)</f>
        <v>3.5714285714285716</v>
      </c>
      <c r="AQ67" s="6"/>
    </row>
    <row r="68" spans="6:45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45"/>
      <c r="AH68" s="49"/>
      <c r="AQ68" s="6"/>
    </row>
    <row r="69" spans="6:45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5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5" ht="15.75" thickBot="1" x14ac:dyDescent="0.3"/>
    <row r="72" spans="6:45" ht="15.75" thickBot="1" x14ac:dyDescent="0.3">
      <c r="F72" s="56" t="s">
        <v>60</v>
      </c>
      <c r="G72" s="57"/>
      <c r="H72" s="57"/>
      <c r="I72" s="57"/>
      <c r="J72" s="57"/>
      <c r="K72" s="57"/>
      <c r="L72" s="5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AA72" s="52" t="s">
        <v>69</v>
      </c>
      <c r="AB72" s="53"/>
      <c r="AC72" s="53"/>
      <c r="AD72" s="53"/>
      <c r="AE72" s="53"/>
      <c r="AF72" s="5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4"/>
    </row>
    <row r="73" spans="6:45" x14ac:dyDescent="0.25">
      <c r="F73" s="5"/>
      <c r="Y73" s="6"/>
      <c r="AA73" s="43" t="s">
        <v>17</v>
      </c>
      <c r="AB73" s="44" t="s">
        <v>63</v>
      </c>
      <c r="AD73" s="1" t="s">
        <v>2</v>
      </c>
      <c r="AE73" s="1" t="s">
        <v>3</v>
      </c>
      <c r="AF73" s="1" t="s">
        <v>4</v>
      </c>
      <c r="AG73" s="41" t="s">
        <v>64</v>
      </c>
      <c r="AH73" s="41" t="s">
        <v>65</v>
      </c>
      <c r="AI73" s="41" t="s">
        <v>66</v>
      </c>
      <c r="AK73" s="41" t="s">
        <v>67</v>
      </c>
      <c r="AL73" s="41" t="s">
        <v>68</v>
      </c>
      <c r="AM73" s="41" t="s">
        <v>67</v>
      </c>
      <c r="AS73" s="6"/>
    </row>
    <row r="74" spans="6:45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45" t="s">
        <v>42</v>
      </c>
      <c r="T74" s="47" t="s">
        <v>43</v>
      </c>
      <c r="U74" s="47" t="s">
        <v>44</v>
      </c>
      <c r="Y74" s="6"/>
      <c r="AA74" s="39">
        <v>1</v>
      </c>
      <c r="AB74" s="10">
        <f ca="1">RAND()*2</f>
        <v>0.69392712363603026</v>
      </c>
      <c r="AD74" s="2">
        <v>4</v>
      </c>
      <c r="AE74" s="2">
        <v>4</v>
      </c>
      <c r="AF74" s="2">
        <v>28</v>
      </c>
      <c r="AG74">
        <f>AVERAGE(AD74:AD80)</f>
        <v>2.5714285714285716</v>
      </c>
      <c r="AH74">
        <f>AVERAGE(AE74:AE80)</f>
        <v>4.4285714285714288</v>
      </c>
      <c r="AI74">
        <f>AVERAGE(AF74:AF80)</f>
        <v>31</v>
      </c>
      <c r="AK74">
        <f>((AD74-$AG$74)^2+(AE74-$AH$74)^2+(AF74-$AI$74)^2)^0.5</f>
        <v>3.3502969713024493</v>
      </c>
      <c r="AL74">
        <f>((AD74-$AG$74)^2+(AE74-$AH$74)^2+(AF74-$AI$74)^2)^0.5</f>
        <v>3.3502969713024493</v>
      </c>
      <c r="AS74" s="6"/>
    </row>
    <row r="75" spans="6:45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45"/>
      <c r="T75" s="47"/>
      <c r="U75" s="47"/>
      <c r="Y75" s="6"/>
      <c r="AA75" s="39">
        <v>2</v>
      </c>
      <c r="AB75" s="10">
        <f t="shared" ref="AB75:AB94" ca="1" si="16">RAND()*2</f>
        <v>0.41393244755615988</v>
      </c>
      <c r="AD75" s="2">
        <v>2</v>
      </c>
      <c r="AE75" s="2">
        <v>3</v>
      </c>
      <c r="AF75" s="2">
        <v>24</v>
      </c>
      <c r="AK75">
        <f t="shared" ref="AK75:AK94" si="17">((AD75-$AG$74)^2+(AE75-$AH$74)^2+(AF75-$AI$74)^2)^0.5</f>
        <v>7.1671017112062465</v>
      </c>
      <c r="AS75" s="6"/>
    </row>
    <row r="76" spans="6:45" x14ac:dyDescent="0.25">
      <c r="F76" s="5"/>
      <c r="G76" s="2">
        <v>2</v>
      </c>
      <c r="H76" s="2">
        <v>3</v>
      </c>
      <c r="K76" s="10">
        <f t="shared" ref="K76:K95" si="18">G76-$G$97</f>
        <v>-0.33333333333333348</v>
      </c>
      <c r="L76" s="10">
        <f t="shared" ref="L76:L95" si="19">H76-$H$97</f>
        <v>-1.4285714285714288</v>
      </c>
      <c r="M76" s="10">
        <f t="shared" ref="M76:M95" si="20">K76*L76</f>
        <v>0.4761904761904765</v>
      </c>
      <c r="P76" s="10">
        <f t="shared" ref="P76:P95" si="21">K76^2</f>
        <v>0.11111111111111122</v>
      </c>
      <c r="Q76" s="10">
        <f t="shared" ref="Q76:Q95" si="22">L76^2</f>
        <v>2.0408163265306132</v>
      </c>
      <c r="T76" s="10">
        <f>SQRT(P97)</f>
        <v>6.8313005106397329</v>
      </c>
      <c r="U76" s="10">
        <f>SQRT(Q97)</f>
        <v>11.710800875382398</v>
      </c>
      <c r="Y76" s="6"/>
      <c r="AA76" s="39">
        <v>3</v>
      </c>
      <c r="AB76" s="10">
        <f t="shared" ca="1" si="16"/>
        <v>0.60041304825382458</v>
      </c>
      <c r="AD76" s="2">
        <v>2</v>
      </c>
      <c r="AE76" s="2">
        <v>4</v>
      </c>
      <c r="AF76" s="2">
        <v>30</v>
      </c>
      <c r="AK76">
        <f t="shared" si="17"/>
        <v>1.2289036095775183</v>
      </c>
      <c r="AS76" s="6"/>
    </row>
    <row r="77" spans="6:45" x14ac:dyDescent="0.25">
      <c r="F77" s="5"/>
      <c r="G77" s="2">
        <v>2</v>
      </c>
      <c r="H77" s="2">
        <v>4</v>
      </c>
      <c r="K77" s="10">
        <f t="shared" si="18"/>
        <v>-0.33333333333333348</v>
      </c>
      <c r="L77" s="10">
        <f t="shared" si="19"/>
        <v>-0.42857142857142883</v>
      </c>
      <c r="M77" s="10">
        <f t="shared" si="20"/>
        <v>0.14285714285714302</v>
      </c>
      <c r="P77" s="10">
        <f t="shared" si="21"/>
        <v>0.11111111111111122</v>
      </c>
      <c r="Q77" s="10">
        <f t="shared" si="22"/>
        <v>0.18367346938775531</v>
      </c>
      <c r="Y77" s="6"/>
      <c r="AA77" s="39">
        <v>4</v>
      </c>
      <c r="AB77" s="10">
        <f t="shared" ca="1" si="16"/>
        <v>1.4063097967654088</v>
      </c>
      <c r="AD77" s="2">
        <v>3</v>
      </c>
      <c r="AE77" s="2">
        <v>5</v>
      </c>
      <c r="AF77" s="2">
        <v>32</v>
      </c>
      <c r="AK77">
        <f t="shared" si="17"/>
        <v>1.2289036095775179</v>
      </c>
      <c r="AS77" s="6"/>
    </row>
    <row r="78" spans="6:45" x14ac:dyDescent="0.25">
      <c r="F78" s="5"/>
      <c r="G78" s="2">
        <v>3</v>
      </c>
      <c r="H78" s="2">
        <v>5</v>
      </c>
      <c r="K78" s="10">
        <f t="shared" si="18"/>
        <v>0.66666666666666652</v>
      </c>
      <c r="L78" s="10">
        <f t="shared" si="19"/>
        <v>0.57142857142857117</v>
      </c>
      <c r="M78" s="10">
        <f t="shared" si="20"/>
        <v>0.38095238095238071</v>
      </c>
      <c r="P78" s="10">
        <f t="shared" si="21"/>
        <v>0.44444444444444425</v>
      </c>
      <c r="Q78" s="10">
        <f t="shared" si="22"/>
        <v>0.32653061224489766</v>
      </c>
      <c r="S78" s="45" t="s">
        <v>41</v>
      </c>
      <c r="T78" s="47" t="s">
        <v>45</v>
      </c>
      <c r="U78" s="47"/>
      <c r="Y78" s="6"/>
      <c r="AA78" s="39">
        <v>5</v>
      </c>
      <c r="AB78" s="10">
        <f t="shared" ca="1" si="16"/>
        <v>0.47353140767826352</v>
      </c>
      <c r="AD78" s="2">
        <v>1</v>
      </c>
      <c r="AE78" s="2">
        <v>3</v>
      </c>
      <c r="AF78" s="2">
        <v>18</v>
      </c>
      <c r="AK78">
        <f t="shared" si="17"/>
        <v>13.172327208266299</v>
      </c>
      <c r="AS78" s="6"/>
    </row>
    <row r="79" spans="6:45" x14ac:dyDescent="0.25">
      <c r="F79" s="5"/>
      <c r="G79" s="2">
        <v>1</v>
      </c>
      <c r="H79" s="2">
        <v>3</v>
      </c>
      <c r="K79" s="10">
        <f t="shared" si="18"/>
        <v>-1.3333333333333335</v>
      </c>
      <c r="L79" s="10">
        <f t="shared" si="19"/>
        <v>-1.4285714285714288</v>
      </c>
      <c r="M79" s="10">
        <f t="shared" si="20"/>
        <v>1.9047619047619053</v>
      </c>
      <c r="P79" s="10">
        <f t="shared" si="21"/>
        <v>1.7777777777777781</v>
      </c>
      <c r="Q79" s="10">
        <f t="shared" si="22"/>
        <v>2.0408163265306132</v>
      </c>
      <c r="S79" s="45"/>
      <c r="T79" s="47"/>
      <c r="U79" s="47"/>
      <c r="Y79" s="6"/>
      <c r="AA79" s="39">
        <v>6</v>
      </c>
      <c r="AB79" s="10">
        <f t="shared" ca="1" si="16"/>
        <v>0.2655146225234879</v>
      </c>
      <c r="AD79" s="2">
        <v>3</v>
      </c>
      <c r="AE79" s="2">
        <v>6</v>
      </c>
      <c r="AF79" s="2">
        <v>41</v>
      </c>
      <c r="AK79">
        <f t="shared" si="17"/>
        <v>10.13178470085551</v>
      </c>
      <c r="AS79" s="6"/>
    </row>
    <row r="80" spans="6:45" x14ac:dyDescent="0.25">
      <c r="F80" s="5"/>
      <c r="G80" s="2">
        <v>3</v>
      </c>
      <c r="H80" s="2">
        <v>6</v>
      </c>
      <c r="K80" s="10">
        <f t="shared" si="18"/>
        <v>0.66666666666666652</v>
      </c>
      <c r="L80" s="10">
        <f t="shared" si="19"/>
        <v>1.5714285714285712</v>
      </c>
      <c r="M80" s="10">
        <f t="shared" si="20"/>
        <v>1.0476190476190472</v>
      </c>
      <c r="P80" s="10">
        <f t="shared" si="21"/>
        <v>0.44444444444444425</v>
      </c>
      <c r="Q80" s="10">
        <f t="shared" si="22"/>
        <v>2.4693877551020402</v>
      </c>
      <c r="T80" s="51">
        <f>T76*U76</f>
        <v>80.000000000000014</v>
      </c>
      <c r="U80" s="51"/>
      <c r="Y80" s="6"/>
      <c r="AA80" s="39">
        <v>7</v>
      </c>
      <c r="AB80" s="10">
        <f t="shared" ca="1" si="16"/>
        <v>1.4695745876101434</v>
      </c>
      <c r="AD80" s="2">
        <v>3</v>
      </c>
      <c r="AE80" s="2">
        <v>6</v>
      </c>
      <c r="AF80" s="2">
        <v>44</v>
      </c>
      <c r="AK80">
        <f t="shared" si="17"/>
        <v>13.101643455097143</v>
      </c>
      <c r="AS80" s="6"/>
    </row>
    <row r="81" spans="6:45" x14ac:dyDescent="0.25">
      <c r="F81" s="5"/>
      <c r="G81" s="2">
        <v>3</v>
      </c>
      <c r="H81" s="2">
        <v>6</v>
      </c>
      <c r="K81" s="10">
        <f t="shared" si="18"/>
        <v>0.66666666666666652</v>
      </c>
      <c r="L81" s="10">
        <f t="shared" si="19"/>
        <v>1.5714285714285712</v>
      </c>
      <c r="M81" s="10">
        <f t="shared" si="20"/>
        <v>1.0476190476190472</v>
      </c>
      <c r="P81" s="10">
        <f t="shared" si="21"/>
        <v>0.44444444444444425</v>
      </c>
      <c r="Q81" s="10">
        <f t="shared" si="22"/>
        <v>2.4693877551020402</v>
      </c>
      <c r="Y81" s="6"/>
      <c r="AA81" s="39">
        <v>8</v>
      </c>
      <c r="AB81" s="10">
        <f t="shared" ca="1" si="16"/>
        <v>1.6628349354802876</v>
      </c>
      <c r="AD81" s="2">
        <v>0</v>
      </c>
      <c r="AE81" s="2">
        <v>1</v>
      </c>
      <c r="AF81" s="2">
        <v>5</v>
      </c>
      <c r="AG81">
        <f>AVERAGE(AD81:AD87)</f>
        <v>1.4285714285714286</v>
      </c>
      <c r="AH81">
        <f>AVERAGE(AE81:AE87)</f>
        <v>3</v>
      </c>
      <c r="AI81">
        <f>AVERAGE(AF81:AF87)</f>
        <v>20.857142857142858</v>
      </c>
      <c r="AK81">
        <f t="shared" si="17"/>
        <v>26.35085097181447</v>
      </c>
      <c r="AS81" s="6"/>
    </row>
    <row r="82" spans="6:45" ht="15" customHeight="1" x14ac:dyDescent="0.25">
      <c r="F82" s="5"/>
      <c r="G82" s="2">
        <v>0</v>
      </c>
      <c r="H82" s="2">
        <v>1</v>
      </c>
      <c r="K82" s="10">
        <f t="shared" si="18"/>
        <v>-2.3333333333333335</v>
      </c>
      <c r="L82" s="10">
        <f t="shared" si="19"/>
        <v>-3.4285714285714288</v>
      </c>
      <c r="M82" s="10">
        <f t="shared" si="20"/>
        <v>8.0000000000000018</v>
      </c>
      <c r="P82" s="10">
        <f t="shared" si="21"/>
        <v>5.4444444444444455</v>
      </c>
      <c r="Q82" s="10">
        <f t="shared" si="22"/>
        <v>11.755102040816329</v>
      </c>
      <c r="S82" s="45" t="s">
        <v>46</v>
      </c>
      <c r="T82" s="50" t="s">
        <v>47</v>
      </c>
      <c r="U82" s="50"/>
      <c r="V82" s="50"/>
      <c r="W82" s="50"/>
      <c r="Y82" s="6"/>
      <c r="AA82" s="39">
        <v>9</v>
      </c>
      <c r="AB82" s="10">
        <f t="shared" ca="1" si="16"/>
        <v>0.65718529300374806</v>
      </c>
      <c r="AD82" s="2">
        <v>1</v>
      </c>
      <c r="AE82" s="2">
        <v>3</v>
      </c>
      <c r="AF82" s="2">
        <v>18</v>
      </c>
      <c r="AK82">
        <f t="shared" si="17"/>
        <v>13.172327208266299</v>
      </c>
      <c r="AS82" s="6"/>
    </row>
    <row r="83" spans="6:45" x14ac:dyDescent="0.25">
      <c r="F83" s="5"/>
      <c r="G83" s="2">
        <v>1</v>
      </c>
      <c r="H83" s="2">
        <v>3</v>
      </c>
      <c r="K83" s="10">
        <f t="shared" si="18"/>
        <v>-1.3333333333333335</v>
      </c>
      <c r="L83" s="10">
        <f t="shared" si="19"/>
        <v>-1.4285714285714288</v>
      </c>
      <c r="M83" s="10">
        <f t="shared" si="20"/>
        <v>1.9047619047619053</v>
      </c>
      <c r="P83" s="10">
        <f t="shared" si="21"/>
        <v>1.7777777777777781</v>
      </c>
      <c r="Q83" s="10">
        <f t="shared" si="22"/>
        <v>2.0408163265306132</v>
      </c>
      <c r="S83" s="45"/>
      <c r="T83" s="50"/>
      <c r="U83" s="50"/>
      <c r="V83" s="50"/>
      <c r="W83" s="50"/>
      <c r="Y83" s="6"/>
      <c r="AA83" s="39">
        <v>10</v>
      </c>
      <c r="AB83" s="10">
        <f t="shared" ca="1" si="16"/>
        <v>1.8443061608026801</v>
      </c>
      <c r="AD83" s="2">
        <v>0</v>
      </c>
      <c r="AE83" s="2">
        <v>0</v>
      </c>
      <c r="AF83" s="2">
        <v>1</v>
      </c>
      <c r="AK83">
        <f t="shared" si="17"/>
        <v>30.433936482090488</v>
      </c>
      <c r="AS83" s="6"/>
    </row>
    <row r="84" spans="6:45" x14ac:dyDescent="0.25">
      <c r="F84" s="5"/>
      <c r="G84" s="2">
        <v>0</v>
      </c>
      <c r="H84" s="2">
        <v>0</v>
      </c>
      <c r="K84" s="10">
        <f t="shared" si="18"/>
        <v>-2.3333333333333335</v>
      </c>
      <c r="L84" s="10">
        <f t="shared" si="19"/>
        <v>-4.4285714285714288</v>
      </c>
      <c r="M84" s="10">
        <f t="shared" si="20"/>
        <v>10.333333333333334</v>
      </c>
      <c r="P84" s="10">
        <f t="shared" si="21"/>
        <v>5.4444444444444455</v>
      </c>
      <c r="Q84" s="10">
        <f t="shared" si="22"/>
        <v>19.612244897959187</v>
      </c>
      <c r="T84" s="46">
        <f>M97/T80</f>
        <v>0.93749999999999978</v>
      </c>
      <c r="U84" s="46"/>
      <c r="V84" s="46"/>
      <c r="W84" s="46"/>
      <c r="Y84" s="6"/>
      <c r="AA84" s="39">
        <v>11</v>
      </c>
      <c r="AB84" s="10">
        <f t="shared" ca="1" si="16"/>
        <v>1.3016375319320561</v>
      </c>
      <c r="AD84" s="2">
        <v>5</v>
      </c>
      <c r="AE84" s="2">
        <v>9</v>
      </c>
      <c r="AF84" s="2">
        <v>62</v>
      </c>
      <c r="AK84">
        <f t="shared" si="17"/>
        <v>31.42922077251275</v>
      </c>
      <c r="AS84" s="6"/>
    </row>
    <row r="85" spans="6:45" x14ac:dyDescent="0.25">
      <c r="F85" s="5"/>
      <c r="G85" s="2">
        <v>5</v>
      </c>
      <c r="H85" s="2">
        <v>9</v>
      </c>
      <c r="K85" s="10">
        <f t="shared" si="18"/>
        <v>2.6666666666666665</v>
      </c>
      <c r="L85" s="10">
        <f t="shared" si="19"/>
        <v>4.5714285714285712</v>
      </c>
      <c r="M85" s="10">
        <f t="shared" si="20"/>
        <v>12.19047619047619</v>
      </c>
      <c r="P85" s="10">
        <f t="shared" si="21"/>
        <v>7.1111111111111107</v>
      </c>
      <c r="Q85" s="10">
        <f t="shared" si="22"/>
        <v>20.897959183673468</v>
      </c>
      <c r="Y85" s="6"/>
      <c r="AA85" s="39">
        <v>12</v>
      </c>
      <c r="AB85" s="10">
        <f t="shared" ca="1" si="16"/>
        <v>1.7787232337067711</v>
      </c>
      <c r="AD85" s="2">
        <v>1</v>
      </c>
      <c r="AE85" s="2">
        <v>2</v>
      </c>
      <c r="AF85" s="2">
        <v>17</v>
      </c>
      <c r="AK85">
        <f t="shared" si="17"/>
        <v>14.295710788162143</v>
      </c>
      <c r="AS85" s="6"/>
    </row>
    <row r="86" spans="6:45" x14ac:dyDescent="0.25">
      <c r="F86" s="5"/>
      <c r="G86" s="2">
        <v>1</v>
      </c>
      <c r="H86" s="2">
        <v>2</v>
      </c>
      <c r="K86" s="10">
        <f t="shared" si="18"/>
        <v>-1.3333333333333335</v>
      </c>
      <c r="L86" s="10">
        <f t="shared" si="19"/>
        <v>-2.4285714285714288</v>
      </c>
      <c r="M86" s="10">
        <f t="shared" si="20"/>
        <v>3.2380952380952386</v>
      </c>
      <c r="P86" s="10">
        <f t="shared" si="21"/>
        <v>1.7777777777777781</v>
      </c>
      <c r="Q86" s="10">
        <f t="shared" si="22"/>
        <v>5.8979591836734704</v>
      </c>
      <c r="S86" s="45" t="s">
        <v>48</v>
      </c>
      <c r="T86" s="46">
        <f>CORREL(G75:G95,H75:H95)</f>
        <v>0.9375</v>
      </c>
      <c r="U86" s="46"/>
      <c r="Y86" s="6"/>
      <c r="AA86" s="39">
        <v>13</v>
      </c>
      <c r="AB86" s="10">
        <f t="shared" ca="1" si="16"/>
        <v>1.0933113847796145</v>
      </c>
      <c r="AD86" s="2">
        <v>2</v>
      </c>
      <c r="AE86" s="2">
        <v>3</v>
      </c>
      <c r="AF86" s="2">
        <v>24</v>
      </c>
      <c r="AK86">
        <f t="shared" si="17"/>
        <v>7.1671017112062465</v>
      </c>
      <c r="AS86" s="6"/>
    </row>
    <row r="87" spans="6:45" x14ac:dyDescent="0.25">
      <c r="F87" s="5"/>
      <c r="G87" s="2">
        <v>2</v>
      </c>
      <c r="H87" s="2">
        <v>3</v>
      </c>
      <c r="K87" s="10">
        <f t="shared" si="18"/>
        <v>-0.33333333333333348</v>
      </c>
      <c r="L87" s="10">
        <f t="shared" si="19"/>
        <v>-1.4285714285714288</v>
      </c>
      <c r="M87" s="10">
        <f t="shared" si="20"/>
        <v>0.4761904761904765</v>
      </c>
      <c r="P87" s="10">
        <f t="shared" si="21"/>
        <v>0.11111111111111122</v>
      </c>
      <c r="Q87" s="10">
        <f t="shared" si="22"/>
        <v>2.0408163265306132</v>
      </c>
      <c r="S87" s="45"/>
      <c r="T87" s="46"/>
      <c r="U87" s="46"/>
      <c r="Y87" s="6"/>
      <c r="AA87" s="39">
        <v>14</v>
      </c>
      <c r="AB87" s="10">
        <f t="shared" ca="1" si="16"/>
        <v>0.69522072210606511</v>
      </c>
      <c r="AD87" s="2">
        <v>1</v>
      </c>
      <c r="AE87" s="2">
        <v>3</v>
      </c>
      <c r="AF87" s="2">
        <v>19</v>
      </c>
      <c r="AK87">
        <f t="shared" si="17"/>
        <v>12.186476278302628</v>
      </c>
      <c r="AS87" s="6"/>
    </row>
    <row r="88" spans="6:45" x14ac:dyDescent="0.25">
      <c r="F88" s="5"/>
      <c r="G88" s="2">
        <v>1</v>
      </c>
      <c r="H88" s="2">
        <v>3</v>
      </c>
      <c r="K88" s="10">
        <f t="shared" si="18"/>
        <v>-1.3333333333333335</v>
      </c>
      <c r="L88" s="10">
        <f t="shared" si="19"/>
        <v>-1.4285714285714288</v>
      </c>
      <c r="M88" s="10">
        <f t="shared" si="20"/>
        <v>1.9047619047619053</v>
      </c>
      <c r="P88" s="10">
        <f t="shared" si="21"/>
        <v>1.7777777777777781</v>
      </c>
      <c r="Q88" s="10">
        <f t="shared" si="22"/>
        <v>2.0408163265306132</v>
      </c>
      <c r="Y88" s="6"/>
      <c r="AA88" s="39">
        <v>15</v>
      </c>
      <c r="AB88" s="10">
        <f t="shared" ca="1" si="16"/>
        <v>1.1465316783282162</v>
      </c>
      <c r="AD88" s="2">
        <v>3</v>
      </c>
      <c r="AE88" s="2">
        <v>6</v>
      </c>
      <c r="AF88" s="2">
        <v>42</v>
      </c>
      <c r="AG88">
        <f>AVERAGE(AD88:AD94)</f>
        <v>3</v>
      </c>
      <c r="AH88">
        <f>AVERAGE(AE88:AE94)</f>
        <v>5.8571428571428568</v>
      </c>
      <c r="AI88">
        <f>AVERAGE(AF88:AF94)</f>
        <v>42.285714285714285</v>
      </c>
      <c r="AK88">
        <f t="shared" si="17"/>
        <v>11.119939803096498</v>
      </c>
      <c r="AS88" s="6"/>
    </row>
    <row r="89" spans="6:45" x14ac:dyDescent="0.25">
      <c r="F89" s="5"/>
      <c r="G89" s="2">
        <v>3</v>
      </c>
      <c r="H89" s="2">
        <v>6</v>
      </c>
      <c r="K89" s="10">
        <f t="shared" si="18"/>
        <v>0.66666666666666652</v>
      </c>
      <c r="L89" s="10">
        <f t="shared" si="19"/>
        <v>1.5714285714285712</v>
      </c>
      <c r="M89" s="10">
        <f t="shared" si="20"/>
        <v>1.0476190476190472</v>
      </c>
      <c r="P89" s="10">
        <f t="shared" si="21"/>
        <v>0.44444444444444425</v>
      </c>
      <c r="Q89" s="10">
        <f t="shared" si="22"/>
        <v>2.4693877551020402</v>
      </c>
      <c r="Y89" s="6"/>
      <c r="AA89" s="39">
        <v>16</v>
      </c>
      <c r="AB89" s="10">
        <f t="shared" ca="1" si="16"/>
        <v>0.38297191016070808</v>
      </c>
      <c r="AD89" s="2">
        <v>4</v>
      </c>
      <c r="AE89" s="2">
        <v>8</v>
      </c>
      <c r="AF89" s="2">
        <v>56</v>
      </c>
      <c r="AK89">
        <f t="shared" si="17"/>
        <v>25.294187442322535</v>
      </c>
      <c r="AS89" s="6"/>
    </row>
    <row r="90" spans="6:45" x14ac:dyDescent="0.25">
      <c r="F90" s="5"/>
      <c r="G90" s="2">
        <v>4</v>
      </c>
      <c r="H90" s="2">
        <v>8</v>
      </c>
      <c r="K90" s="10">
        <f t="shared" si="18"/>
        <v>1.6666666666666665</v>
      </c>
      <c r="L90" s="10">
        <f t="shared" si="19"/>
        <v>3.5714285714285712</v>
      </c>
      <c r="M90" s="10">
        <f t="shared" si="20"/>
        <v>5.9523809523809517</v>
      </c>
      <c r="P90" s="10">
        <f t="shared" si="21"/>
        <v>2.7777777777777772</v>
      </c>
      <c r="Q90" s="10">
        <f t="shared" si="22"/>
        <v>12.755102040816325</v>
      </c>
      <c r="Y90" s="6"/>
      <c r="AA90" s="39">
        <v>17</v>
      </c>
      <c r="AB90" s="10">
        <f t="shared" ca="1" si="16"/>
        <v>1.3313312806776925</v>
      </c>
      <c r="AD90" s="2">
        <v>4</v>
      </c>
      <c r="AE90" s="2">
        <v>8</v>
      </c>
      <c r="AF90" s="2">
        <v>56</v>
      </c>
      <c r="AK90">
        <f t="shared" si="17"/>
        <v>25.294187442322535</v>
      </c>
      <c r="AS90" s="6"/>
    </row>
    <row r="91" spans="6:45" x14ac:dyDescent="0.25">
      <c r="F91" s="5"/>
      <c r="G91" s="2">
        <v>4</v>
      </c>
      <c r="H91" s="2">
        <v>8</v>
      </c>
      <c r="K91" s="10">
        <f t="shared" si="18"/>
        <v>1.6666666666666665</v>
      </c>
      <c r="L91" s="10">
        <f t="shared" si="19"/>
        <v>3.5714285714285712</v>
      </c>
      <c r="M91" s="10">
        <f t="shared" si="20"/>
        <v>5.9523809523809517</v>
      </c>
      <c r="P91" s="10">
        <f t="shared" si="21"/>
        <v>2.7777777777777772</v>
      </c>
      <c r="Q91" s="10">
        <f t="shared" si="22"/>
        <v>12.755102040816325</v>
      </c>
      <c r="Y91" s="6"/>
      <c r="AA91" s="39">
        <v>18</v>
      </c>
      <c r="AB91" s="10">
        <f t="shared" ca="1" si="16"/>
        <v>0.59796157415136753</v>
      </c>
      <c r="AD91" s="2">
        <v>3</v>
      </c>
      <c r="AE91" s="2">
        <v>6</v>
      </c>
      <c r="AF91" s="2">
        <v>44</v>
      </c>
      <c r="AK91">
        <f t="shared" si="17"/>
        <v>13.101643455097143</v>
      </c>
      <c r="AS91" s="6"/>
    </row>
    <row r="92" spans="6:45" x14ac:dyDescent="0.25">
      <c r="F92" s="5"/>
      <c r="G92" s="2">
        <v>3</v>
      </c>
      <c r="H92" s="2">
        <v>6</v>
      </c>
      <c r="K92" s="10">
        <f t="shared" si="18"/>
        <v>0.66666666666666652</v>
      </c>
      <c r="L92" s="10">
        <f t="shared" si="19"/>
        <v>1.5714285714285712</v>
      </c>
      <c r="M92" s="10">
        <f t="shared" si="20"/>
        <v>1.0476190476190472</v>
      </c>
      <c r="P92" s="10">
        <f t="shared" si="21"/>
        <v>0.44444444444444425</v>
      </c>
      <c r="Q92" s="10">
        <f t="shared" si="22"/>
        <v>2.4693877551020402</v>
      </c>
      <c r="Y92" s="6"/>
      <c r="AA92" s="39">
        <v>19</v>
      </c>
      <c r="AB92" s="10">
        <f t="shared" ca="1" si="16"/>
        <v>1.8026135539285966</v>
      </c>
      <c r="AD92" s="2">
        <v>5</v>
      </c>
      <c r="AE92" s="2">
        <v>9</v>
      </c>
      <c r="AF92" s="2">
        <v>64</v>
      </c>
      <c r="AK92">
        <f t="shared" si="17"/>
        <v>33.403531525384366</v>
      </c>
      <c r="AS92" s="6"/>
    </row>
    <row r="93" spans="6:45" x14ac:dyDescent="0.25">
      <c r="F93" s="5"/>
      <c r="G93" s="2">
        <v>5</v>
      </c>
      <c r="H93" s="2">
        <v>9</v>
      </c>
      <c r="K93" s="10">
        <f t="shared" si="18"/>
        <v>2.6666666666666665</v>
      </c>
      <c r="L93" s="10">
        <f t="shared" si="19"/>
        <v>4.5714285714285712</v>
      </c>
      <c r="M93" s="10">
        <f t="shared" si="20"/>
        <v>12.19047619047619</v>
      </c>
      <c r="P93" s="10">
        <f t="shared" si="21"/>
        <v>7.1111111111111107</v>
      </c>
      <c r="Q93" s="10">
        <f t="shared" si="22"/>
        <v>20.897959183673468</v>
      </c>
      <c r="Y93" s="6"/>
      <c r="AA93" s="39">
        <v>20</v>
      </c>
      <c r="AB93" s="10">
        <f t="shared" ca="1" si="16"/>
        <v>0.67955639629236675</v>
      </c>
      <c r="AD93" s="2">
        <v>1</v>
      </c>
      <c r="AE93" s="2">
        <v>2</v>
      </c>
      <c r="AF93" s="2">
        <v>17</v>
      </c>
      <c r="AK93">
        <f t="shared" si="17"/>
        <v>14.295710788162143</v>
      </c>
      <c r="AS93" s="6"/>
    </row>
    <row r="94" spans="6:45" x14ac:dyDescent="0.25">
      <c r="F94" s="5"/>
      <c r="G94" s="2">
        <v>1</v>
      </c>
      <c r="H94" s="2">
        <v>2</v>
      </c>
      <c r="K94" s="10">
        <f t="shared" si="18"/>
        <v>-1.3333333333333335</v>
      </c>
      <c r="L94" s="10">
        <f t="shared" si="19"/>
        <v>-2.4285714285714288</v>
      </c>
      <c r="M94" s="10">
        <f t="shared" si="20"/>
        <v>3.2380952380952386</v>
      </c>
      <c r="P94" s="10">
        <f t="shared" si="21"/>
        <v>1.7777777777777781</v>
      </c>
      <c r="Q94" s="10">
        <f t="shared" si="22"/>
        <v>5.8979591836734704</v>
      </c>
      <c r="Y94" s="6"/>
      <c r="AA94" s="39">
        <v>21</v>
      </c>
      <c r="AB94" s="10">
        <f t="shared" ca="1" si="16"/>
        <v>1.234211807443959</v>
      </c>
      <c r="AD94" s="2">
        <v>1</v>
      </c>
      <c r="AE94" s="2">
        <v>2</v>
      </c>
      <c r="AF94" s="2">
        <v>17</v>
      </c>
      <c r="AK94">
        <f t="shared" si="17"/>
        <v>14.295710788162143</v>
      </c>
      <c r="AS94" s="6"/>
    </row>
    <row r="95" spans="6:45" x14ac:dyDescent="0.25">
      <c r="F95" s="5"/>
      <c r="G95" s="2">
        <v>1</v>
      </c>
      <c r="H95" s="2">
        <v>2</v>
      </c>
      <c r="K95" s="10">
        <f t="shared" si="18"/>
        <v>-1.3333333333333335</v>
      </c>
      <c r="L95" s="10">
        <f t="shared" si="19"/>
        <v>-2.4285714285714288</v>
      </c>
      <c r="M95" s="10">
        <f t="shared" si="20"/>
        <v>3.2380952380952386</v>
      </c>
      <c r="P95" s="10">
        <f t="shared" si="21"/>
        <v>1.7777777777777781</v>
      </c>
      <c r="Q95" s="10">
        <f t="shared" si="22"/>
        <v>5.8979591836734704</v>
      </c>
      <c r="Y95" s="6"/>
      <c r="AA95" s="5"/>
      <c r="AS95" s="6"/>
    </row>
    <row r="96" spans="6:45" x14ac:dyDescent="0.25">
      <c r="F96" s="5"/>
      <c r="Y96" s="6"/>
      <c r="AA96" s="5"/>
      <c r="AD96" s="42" t="s">
        <v>62</v>
      </c>
      <c r="AS96" s="6"/>
    </row>
    <row r="97" spans="6:4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  <c r="AA97" s="5"/>
      <c r="AD97" s="42">
        <v>1.4731377495467228</v>
      </c>
      <c r="AE97">
        <v>1</v>
      </c>
      <c r="AS97" s="6"/>
    </row>
    <row r="98" spans="6:45" x14ac:dyDescent="0.25">
      <c r="F98" s="5"/>
      <c r="Y98" s="6"/>
      <c r="AA98" s="5"/>
      <c r="AD98" s="42">
        <v>1.8077442285346905</v>
      </c>
      <c r="AE98">
        <v>2</v>
      </c>
      <c r="AS98" s="6"/>
    </row>
    <row r="99" spans="6:4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A99" s="5"/>
      <c r="AD99" s="42">
        <v>0.60961601820559541</v>
      </c>
      <c r="AE99">
        <v>1</v>
      </c>
      <c r="AS99" s="6"/>
    </row>
    <row r="100" spans="6:45" ht="15.75" thickBot="1" x14ac:dyDescent="0.3">
      <c r="AA100" s="5"/>
      <c r="AD100" s="42">
        <v>3.3275113195004646E-2</v>
      </c>
      <c r="AE100">
        <v>0</v>
      </c>
      <c r="AS100" s="6"/>
    </row>
    <row r="101" spans="6:45" ht="15.75" thickBot="1" x14ac:dyDescent="0.3">
      <c r="F101" s="56" t="s">
        <v>61</v>
      </c>
      <c r="G101" s="57"/>
      <c r="H101" s="57"/>
      <c r="I101" s="57"/>
      <c r="J101" s="57"/>
      <c r="K101" s="57"/>
      <c r="L101" s="58"/>
      <c r="M101" s="3"/>
      <c r="N101" s="3"/>
      <c r="O101" s="4"/>
      <c r="AA101" s="5"/>
      <c r="AD101" s="42">
        <v>1.2821539086599161</v>
      </c>
      <c r="AE101">
        <v>1</v>
      </c>
      <c r="AS101" s="6"/>
    </row>
    <row r="102" spans="6:45" x14ac:dyDescent="0.25">
      <c r="F102" s="5"/>
      <c r="O102" s="6"/>
      <c r="AA102" s="5"/>
      <c r="AD102" s="42">
        <v>1.5471408223417176</v>
      </c>
      <c r="AE102">
        <v>2</v>
      </c>
      <c r="AS102" s="6"/>
    </row>
    <row r="103" spans="6:4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  <c r="AA103" s="5"/>
      <c r="AD103" s="42">
        <v>0.21453959267624967</v>
      </c>
      <c r="AE103">
        <v>0</v>
      </c>
      <c r="AS103" s="6"/>
    </row>
    <row r="104" spans="6:4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3">G104*H104</f>
        <v>16</v>
      </c>
      <c r="M104" s="28" t="s">
        <v>58</v>
      </c>
      <c r="N104" s="10">
        <f>I125*F124-G125^2</f>
        <v>980</v>
      </c>
      <c r="O104" s="6"/>
      <c r="AA104" s="5"/>
      <c r="AD104" s="42">
        <v>1.9261369118645517</v>
      </c>
      <c r="AE104">
        <v>2</v>
      </c>
      <c r="AS104" s="6"/>
    </row>
    <row r="105" spans="6:45" x14ac:dyDescent="0.25">
      <c r="F105" s="39">
        <v>2</v>
      </c>
      <c r="G105" s="24">
        <v>2</v>
      </c>
      <c r="H105" s="29">
        <v>3</v>
      </c>
      <c r="I105" s="10">
        <f t="shared" ref="I105:I124" si="24">G105^2</f>
        <v>4</v>
      </c>
      <c r="J105" s="16">
        <f t="shared" ref="J105:J124" si="25">H105^2</f>
        <v>9</v>
      </c>
      <c r="K105" s="10">
        <f t="shared" si="23"/>
        <v>6</v>
      </c>
      <c r="M105" s="28" t="s">
        <v>57</v>
      </c>
      <c r="N105" s="10">
        <f>J125*F124-H125^2</f>
        <v>2880</v>
      </c>
      <c r="O105" s="6"/>
      <c r="AA105" s="5"/>
      <c r="AD105" s="42">
        <v>1.4320917599412737</v>
      </c>
      <c r="AE105">
        <v>1</v>
      </c>
      <c r="AS105" s="6"/>
    </row>
    <row r="106" spans="6:45" x14ac:dyDescent="0.25">
      <c r="F106" s="39">
        <v>3</v>
      </c>
      <c r="G106" s="24">
        <v>2</v>
      </c>
      <c r="H106" s="29">
        <v>4</v>
      </c>
      <c r="I106" s="10">
        <f t="shared" si="24"/>
        <v>4</v>
      </c>
      <c r="J106" s="16">
        <f t="shared" si="25"/>
        <v>16</v>
      </c>
      <c r="K106" s="10">
        <f t="shared" si="23"/>
        <v>8</v>
      </c>
      <c r="M106" s="28" t="s">
        <v>56</v>
      </c>
      <c r="N106" s="10">
        <f>N104*N105</f>
        <v>2822400</v>
      </c>
      <c r="O106" s="6"/>
      <c r="AA106" s="5"/>
      <c r="AD106" s="42">
        <v>0.99131820885058231</v>
      </c>
      <c r="AE106">
        <v>1</v>
      </c>
      <c r="AS106" s="6"/>
    </row>
    <row r="107" spans="6:45" x14ac:dyDescent="0.25">
      <c r="F107" s="39">
        <v>4</v>
      </c>
      <c r="G107" s="24">
        <v>3</v>
      </c>
      <c r="H107" s="29">
        <v>5</v>
      </c>
      <c r="I107" s="10">
        <f t="shared" si="24"/>
        <v>9</v>
      </c>
      <c r="J107" s="16">
        <f t="shared" si="25"/>
        <v>25</v>
      </c>
      <c r="K107" s="10">
        <f t="shared" si="23"/>
        <v>15</v>
      </c>
      <c r="M107" s="28" t="s">
        <v>55</v>
      </c>
      <c r="N107" s="10">
        <f>SQRT(N106)</f>
        <v>1680</v>
      </c>
      <c r="O107" s="6"/>
      <c r="AA107" s="5"/>
      <c r="AD107" s="42">
        <v>1.4914028989288994</v>
      </c>
      <c r="AE107">
        <v>1</v>
      </c>
      <c r="AS107" s="6"/>
    </row>
    <row r="108" spans="6:45" x14ac:dyDescent="0.25">
      <c r="F108" s="39">
        <v>5</v>
      </c>
      <c r="G108" s="24">
        <v>1</v>
      </c>
      <c r="H108" s="29">
        <v>3</v>
      </c>
      <c r="I108" s="10">
        <f t="shared" si="24"/>
        <v>1</v>
      </c>
      <c r="J108" s="16">
        <f t="shared" si="25"/>
        <v>9</v>
      </c>
      <c r="K108" s="10">
        <f t="shared" si="23"/>
        <v>3</v>
      </c>
      <c r="O108" s="6"/>
      <c r="AA108" s="5"/>
      <c r="AD108" s="42">
        <v>1.4319818861907552</v>
      </c>
      <c r="AE108">
        <v>1</v>
      </c>
      <c r="AS108" s="6"/>
    </row>
    <row r="109" spans="6:45" x14ac:dyDescent="0.25">
      <c r="F109" s="39">
        <v>6</v>
      </c>
      <c r="G109" s="24">
        <v>3</v>
      </c>
      <c r="H109" s="29">
        <v>6</v>
      </c>
      <c r="I109" s="10">
        <f t="shared" si="24"/>
        <v>9</v>
      </c>
      <c r="J109" s="16">
        <f t="shared" si="25"/>
        <v>36</v>
      </c>
      <c r="K109" s="10">
        <f t="shared" si="23"/>
        <v>18</v>
      </c>
      <c r="M109" s="36" t="s">
        <v>59</v>
      </c>
      <c r="O109" s="6"/>
      <c r="AA109" s="5"/>
      <c r="AD109" s="42">
        <v>1.0246537457413385</v>
      </c>
      <c r="AE109">
        <v>1</v>
      </c>
      <c r="AS109" s="6"/>
    </row>
    <row r="110" spans="6:45" x14ac:dyDescent="0.25">
      <c r="F110" s="39">
        <v>7</v>
      </c>
      <c r="G110" s="24">
        <v>3</v>
      </c>
      <c r="H110" s="29">
        <v>6</v>
      </c>
      <c r="I110" s="10">
        <f t="shared" si="24"/>
        <v>9</v>
      </c>
      <c r="J110" s="16">
        <f t="shared" si="25"/>
        <v>36</v>
      </c>
      <c r="K110" s="10">
        <f t="shared" si="23"/>
        <v>18</v>
      </c>
      <c r="M110" s="28" t="s">
        <v>37</v>
      </c>
      <c r="N110" s="10">
        <v>1575</v>
      </c>
      <c r="O110" s="6"/>
      <c r="AA110" s="5"/>
      <c r="AD110" s="42">
        <v>0.12162474480164143</v>
      </c>
      <c r="AE110">
        <v>0</v>
      </c>
      <c r="AS110" s="6"/>
    </row>
    <row r="111" spans="6:45" x14ac:dyDescent="0.25">
      <c r="F111" s="39">
        <v>8</v>
      </c>
      <c r="G111" s="24">
        <v>0</v>
      </c>
      <c r="H111" s="29">
        <v>1</v>
      </c>
      <c r="I111" s="10">
        <f t="shared" si="24"/>
        <v>0</v>
      </c>
      <c r="J111" s="16">
        <f t="shared" si="25"/>
        <v>1</v>
      </c>
      <c r="K111" s="10">
        <f t="shared" si="23"/>
        <v>0</v>
      </c>
      <c r="M111" s="28" t="s">
        <v>38</v>
      </c>
      <c r="N111" s="10">
        <v>1680</v>
      </c>
      <c r="O111" s="6"/>
      <c r="AA111" s="5"/>
      <c r="AD111" s="42">
        <v>1.6285620269406138</v>
      </c>
      <c r="AE111">
        <v>2</v>
      </c>
      <c r="AS111" s="6"/>
    </row>
    <row r="112" spans="6:45" x14ac:dyDescent="0.25">
      <c r="F112" s="39">
        <v>9</v>
      </c>
      <c r="G112" s="24">
        <v>1</v>
      </c>
      <c r="H112" s="29">
        <v>3</v>
      </c>
      <c r="I112" s="10">
        <f t="shared" si="24"/>
        <v>1</v>
      </c>
      <c r="J112" s="16">
        <f t="shared" si="25"/>
        <v>9</v>
      </c>
      <c r="K112" s="10">
        <f t="shared" si="23"/>
        <v>3</v>
      </c>
      <c r="M112" s="28" t="s">
        <v>54</v>
      </c>
      <c r="N112" s="26">
        <f>N110/N111</f>
        <v>0.9375</v>
      </c>
      <c r="O112" s="6"/>
      <c r="AA112" s="5"/>
      <c r="AD112" s="42">
        <v>1.140733419411925</v>
      </c>
      <c r="AE112">
        <v>1</v>
      </c>
      <c r="AS112" s="6"/>
    </row>
    <row r="113" spans="6:45" x14ac:dyDescent="0.25">
      <c r="F113" s="39">
        <v>10</v>
      </c>
      <c r="G113" s="24">
        <v>0</v>
      </c>
      <c r="H113" s="29">
        <v>0</v>
      </c>
      <c r="I113" s="10">
        <f t="shared" si="24"/>
        <v>0</v>
      </c>
      <c r="J113" s="16">
        <f t="shared" si="25"/>
        <v>0</v>
      </c>
      <c r="K113" s="10">
        <f t="shared" si="23"/>
        <v>0</v>
      </c>
      <c r="O113" s="6"/>
      <c r="AA113" s="5"/>
      <c r="AD113" s="42">
        <v>0.9912395604491564</v>
      </c>
      <c r="AE113">
        <v>1</v>
      </c>
      <c r="AS113" s="6"/>
    </row>
    <row r="114" spans="6:45" x14ac:dyDescent="0.25">
      <c r="F114" s="39">
        <v>11</v>
      </c>
      <c r="G114" s="24">
        <v>5</v>
      </c>
      <c r="H114" s="29">
        <v>9</v>
      </c>
      <c r="I114" s="10">
        <f t="shared" si="24"/>
        <v>25</v>
      </c>
      <c r="J114" s="16">
        <f t="shared" si="25"/>
        <v>81</v>
      </c>
      <c r="K114" s="10">
        <f t="shared" si="23"/>
        <v>45</v>
      </c>
      <c r="M114" s="37" t="s">
        <v>48</v>
      </c>
      <c r="N114" s="26">
        <f>CORREL(G104:G124,H104:H124)</f>
        <v>0.9375</v>
      </c>
      <c r="O114" s="6"/>
      <c r="AA114" s="5"/>
      <c r="AD114" s="42">
        <v>0.96362468942069812</v>
      </c>
      <c r="AE114">
        <v>1</v>
      </c>
      <c r="AS114" s="6"/>
    </row>
    <row r="115" spans="6:45" x14ac:dyDescent="0.25">
      <c r="F115" s="39">
        <v>12</v>
      </c>
      <c r="G115" s="24">
        <v>1</v>
      </c>
      <c r="H115" s="29">
        <v>2</v>
      </c>
      <c r="I115" s="10">
        <f t="shared" si="24"/>
        <v>1</v>
      </c>
      <c r="J115" s="16">
        <f t="shared" si="25"/>
        <v>4</v>
      </c>
      <c r="K115" s="10">
        <f t="shared" si="23"/>
        <v>2</v>
      </c>
      <c r="O115" s="6"/>
      <c r="AA115" s="5"/>
      <c r="AD115" s="42">
        <v>1.6249234706419327</v>
      </c>
      <c r="AE115">
        <v>2</v>
      </c>
      <c r="AS115" s="6"/>
    </row>
    <row r="116" spans="6:45" x14ac:dyDescent="0.25">
      <c r="F116" s="39">
        <v>13</v>
      </c>
      <c r="G116" s="24">
        <v>2</v>
      </c>
      <c r="H116" s="29">
        <v>3</v>
      </c>
      <c r="I116" s="10">
        <f t="shared" si="24"/>
        <v>4</v>
      </c>
      <c r="J116" s="16">
        <f t="shared" si="25"/>
        <v>9</v>
      </c>
      <c r="K116" s="10">
        <f t="shared" si="23"/>
        <v>6</v>
      </c>
      <c r="O116" s="6"/>
      <c r="AA116" s="5"/>
      <c r="AD116" s="42">
        <v>0.33644268114059583</v>
      </c>
      <c r="AE116">
        <v>0</v>
      </c>
      <c r="AS116" s="6"/>
    </row>
    <row r="117" spans="6:45" x14ac:dyDescent="0.25">
      <c r="F117" s="39">
        <v>14</v>
      </c>
      <c r="G117" s="24">
        <v>1</v>
      </c>
      <c r="H117" s="29">
        <v>3</v>
      </c>
      <c r="I117" s="10">
        <f t="shared" si="24"/>
        <v>1</v>
      </c>
      <c r="J117" s="16">
        <f t="shared" si="25"/>
        <v>9</v>
      </c>
      <c r="K117" s="10">
        <f t="shared" si="23"/>
        <v>3</v>
      </c>
      <c r="O117" s="6"/>
      <c r="AA117" s="5"/>
      <c r="AD117" s="42">
        <v>1.7520140820994703</v>
      </c>
      <c r="AE117">
        <v>2</v>
      </c>
      <c r="AS117" s="6"/>
    </row>
    <row r="118" spans="6:45" ht="15.75" thickBot="1" x14ac:dyDescent="0.3">
      <c r="F118" s="39">
        <v>15</v>
      </c>
      <c r="G118" s="24">
        <v>3</v>
      </c>
      <c r="H118" s="29">
        <v>6</v>
      </c>
      <c r="I118" s="10">
        <f t="shared" si="24"/>
        <v>9</v>
      </c>
      <c r="J118" s="16">
        <f t="shared" si="25"/>
        <v>36</v>
      </c>
      <c r="K118" s="10">
        <f t="shared" si="23"/>
        <v>18</v>
      </c>
      <c r="O118" s="6"/>
      <c r="AA118" s="7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9"/>
    </row>
    <row r="119" spans="6:45" x14ac:dyDescent="0.25">
      <c r="F119" s="39">
        <v>16</v>
      </c>
      <c r="G119" s="24">
        <v>4</v>
      </c>
      <c r="H119" s="29">
        <v>8</v>
      </c>
      <c r="I119" s="10">
        <f t="shared" si="24"/>
        <v>16</v>
      </c>
      <c r="J119" s="16">
        <f t="shared" si="25"/>
        <v>64</v>
      </c>
      <c r="K119" s="10">
        <f t="shared" si="23"/>
        <v>32</v>
      </c>
      <c r="O119" s="6"/>
    </row>
    <row r="120" spans="6:45" x14ac:dyDescent="0.25">
      <c r="F120" s="39">
        <v>17</v>
      </c>
      <c r="G120" s="24">
        <v>4</v>
      </c>
      <c r="H120" s="29">
        <v>8</v>
      </c>
      <c r="I120" s="10">
        <f t="shared" si="24"/>
        <v>16</v>
      </c>
      <c r="J120" s="16">
        <f t="shared" si="25"/>
        <v>64</v>
      </c>
      <c r="K120" s="10">
        <f t="shared" si="23"/>
        <v>32</v>
      </c>
      <c r="O120" s="6"/>
    </row>
    <row r="121" spans="6:45" x14ac:dyDescent="0.25">
      <c r="F121" s="39">
        <v>18</v>
      </c>
      <c r="G121" s="24">
        <v>3</v>
      </c>
      <c r="H121" s="29">
        <v>6</v>
      </c>
      <c r="I121" s="10">
        <f t="shared" si="24"/>
        <v>9</v>
      </c>
      <c r="J121" s="16">
        <f t="shared" si="25"/>
        <v>36</v>
      </c>
      <c r="K121" s="10">
        <f t="shared" si="23"/>
        <v>18</v>
      </c>
      <c r="O121" s="6"/>
    </row>
    <row r="122" spans="6:45" x14ac:dyDescent="0.25">
      <c r="F122" s="39">
        <v>19</v>
      </c>
      <c r="G122" s="24">
        <v>5</v>
      </c>
      <c r="H122" s="29">
        <v>9</v>
      </c>
      <c r="I122" s="10">
        <f t="shared" si="24"/>
        <v>25</v>
      </c>
      <c r="J122" s="16">
        <f t="shared" si="25"/>
        <v>81</v>
      </c>
      <c r="K122" s="10">
        <f t="shared" si="23"/>
        <v>45</v>
      </c>
      <c r="O122" s="6"/>
    </row>
    <row r="123" spans="6:45" x14ac:dyDescent="0.25">
      <c r="F123" s="39">
        <v>20</v>
      </c>
      <c r="G123" s="24">
        <v>1</v>
      </c>
      <c r="H123" s="29">
        <v>2</v>
      </c>
      <c r="I123" s="10">
        <f t="shared" si="24"/>
        <v>1</v>
      </c>
      <c r="J123" s="16">
        <f t="shared" si="25"/>
        <v>4</v>
      </c>
      <c r="K123" s="10">
        <f t="shared" si="23"/>
        <v>2</v>
      </c>
      <c r="O123" s="6"/>
    </row>
    <row r="124" spans="6:45" x14ac:dyDescent="0.25">
      <c r="F124" s="39">
        <v>21</v>
      </c>
      <c r="G124" s="32">
        <v>1</v>
      </c>
      <c r="H124" s="33">
        <v>2</v>
      </c>
      <c r="I124" s="22">
        <f t="shared" si="24"/>
        <v>1</v>
      </c>
      <c r="J124" s="34">
        <f t="shared" si="25"/>
        <v>4</v>
      </c>
      <c r="K124" s="22">
        <f t="shared" si="23"/>
        <v>2</v>
      </c>
      <c r="O124" s="6"/>
    </row>
    <row r="125" spans="6:4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45" x14ac:dyDescent="0.25">
      <c r="F126" s="5"/>
      <c r="L126" s="40"/>
      <c r="O126" s="6"/>
    </row>
    <row r="127" spans="6:4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</sheetData>
  <sortState xmlns:xlrd2="http://schemas.microsoft.com/office/spreadsheetml/2017/richdata2" ref="Q42:Q62">
    <sortCondition ref="Q41:Q62"/>
  </sortState>
  <mergeCells count="35"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  <mergeCell ref="A2:D2"/>
    <mergeCell ref="B4:D4"/>
    <mergeCell ref="H4:J4"/>
    <mergeCell ref="M4:O4"/>
    <mergeCell ref="R4:T4"/>
    <mergeCell ref="AH67:AH68"/>
    <mergeCell ref="T82:W83"/>
    <mergeCell ref="T84:W84"/>
    <mergeCell ref="T80:U80"/>
    <mergeCell ref="S82:S83"/>
    <mergeCell ref="AG67:AG68"/>
    <mergeCell ref="AA72:AF72"/>
    <mergeCell ref="S86:S87"/>
    <mergeCell ref="T86:U87"/>
    <mergeCell ref="S74:S75"/>
    <mergeCell ref="T74:T75"/>
    <mergeCell ref="U74:U75"/>
    <mergeCell ref="S78:S79"/>
    <mergeCell ref="T78:U7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2023-08-19T04:49:34Z</dcterms:modified>
</cp:coreProperties>
</file>