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_000\Documents\"/>
    </mc:Choice>
  </mc:AlternateContent>
  <xr:revisionPtr revIDLastSave="0" documentId="8_{C323FFB5-9A39-4A55-AD36-0B7DB3EDD5EA}" xr6:coauthVersionLast="47" xr6:coauthVersionMax="47" xr10:uidLastSave="{00000000-0000-0000-0000-000000000000}"/>
  <bookViews>
    <workbookView xWindow="-120" yWindow="-120" windowWidth="20730" windowHeight="11160" xr2:uid="{2DDF08C8-1F7E-440B-9CA0-A3DFCBEA8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9" i="1" l="1"/>
  <c r="AC40" i="1"/>
  <c r="AC41" i="1"/>
  <c r="AC42" i="1"/>
  <c r="AC38" i="1"/>
  <c r="Z39" i="1"/>
  <c r="Z40" i="1"/>
  <c r="Z41" i="1"/>
  <c r="Z42" i="1"/>
  <c r="Z38" i="1"/>
  <c r="X39" i="1"/>
  <c r="X40" i="1"/>
  <c r="X41" i="1"/>
  <c r="X42" i="1"/>
  <c r="X38" i="1"/>
  <c r="Y33" i="1" a="1"/>
  <c r="Y33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R4" i="1"/>
  <c r="Q4" i="1"/>
  <c r="O4" i="1"/>
  <c r="N4" i="1"/>
  <c r="AA24" i="1" a="1"/>
  <c r="AA28" i="1" s="1"/>
  <c r="V18" i="1"/>
  <c r="W18" i="1"/>
  <c r="Y18" i="1"/>
  <c r="Z18" i="1"/>
  <c r="V20" i="1"/>
  <c r="W20" i="1"/>
  <c r="Y20" i="1"/>
  <c r="Z20" i="1"/>
  <c r="V21" i="1"/>
  <c r="W21" i="1"/>
  <c r="Y21" i="1"/>
  <c r="Z21" i="1"/>
  <c r="W17" i="1"/>
  <c r="Y17" i="1"/>
  <c r="Z17" i="1"/>
  <c r="V17" i="1"/>
  <c r="AA19" i="1"/>
  <c r="AA17" i="1" a="1"/>
  <c r="AA18" i="1" s="1"/>
  <c r="AA27" i="1" l="1"/>
  <c r="AA25" i="1"/>
  <c r="AA26" i="1"/>
  <c r="AA24" i="1"/>
  <c r="AA20" i="1"/>
  <c r="AA17" i="1"/>
  <c r="AA21" i="1"/>
  <c r="O21" i="1" l="1"/>
  <c r="Q21" i="1"/>
  <c r="R21" i="1"/>
  <c r="N21" i="1"/>
  <c r="O20" i="1"/>
  <c r="Q20" i="1"/>
  <c r="R20" i="1"/>
  <c r="N20" i="1"/>
  <c r="O18" i="1" a="1"/>
  <c r="O18" i="1"/>
  <c r="P18" i="1" a="1"/>
  <c r="Q18" i="1" a="1"/>
  <c r="Q18" i="1"/>
  <c r="R18" i="1" a="1"/>
  <c r="R18" i="1"/>
  <c r="N18" i="1" a="1"/>
  <c r="N18" i="1" s="1"/>
  <c r="O17" i="1"/>
  <c r="Q17" i="1"/>
  <c r="R17" i="1"/>
  <c r="S17" i="1" a="1"/>
  <c r="S17" i="1" s="1"/>
  <c r="S19" i="1"/>
  <c r="S20" i="1"/>
  <c r="O13" i="1"/>
  <c r="Q13" i="1"/>
  <c r="R13" i="1"/>
  <c r="N13" i="1"/>
  <c r="N17" i="1"/>
  <c r="Q8" i="1"/>
  <c r="R8" i="1"/>
  <c r="N8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O8" i="1"/>
  <c r="P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" i="1"/>
  <c r="P18" i="1" l="1"/>
  <c r="X18" i="1" s="1"/>
  <c r="P20" i="1"/>
  <c r="X20" i="1" s="1"/>
  <c r="P8" i="1"/>
  <c r="P13" i="1" s="1"/>
  <c r="P17" i="1"/>
  <c r="X17" i="1" s="1"/>
  <c r="R19" i="1"/>
  <c r="Z19" i="1" s="1"/>
  <c r="P21" i="1"/>
  <c r="X21" i="1" s="1"/>
  <c r="P19" i="1"/>
  <c r="X19" i="1" s="1"/>
  <c r="N19" i="1"/>
  <c r="V19" i="1" s="1"/>
  <c r="O19" i="1"/>
  <c r="W19" i="1" s="1"/>
  <c r="Q19" i="1"/>
  <c r="Y19" i="1" s="1"/>
  <c r="S18" i="1"/>
  <c r="S21" i="1"/>
  <c r="V24" i="1" l="1" a="1"/>
  <c r="V24" i="1" s="1"/>
  <c r="X24" i="1" l="1"/>
  <c r="W24" i="1"/>
  <c r="Z26" i="1"/>
  <c r="X28" i="1"/>
  <c r="W27" i="1"/>
  <c r="Y27" i="1"/>
  <c r="Z28" i="1"/>
  <c r="V27" i="1"/>
  <c r="V26" i="1"/>
  <c r="V25" i="1"/>
  <c r="Y28" i="1"/>
  <c r="W26" i="1"/>
  <c r="W25" i="1"/>
  <c r="Z27" i="1"/>
  <c r="Z25" i="1"/>
  <c r="Y25" i="1"/>
  <c r="X27" i="1"/>
  <c r="X25" i="1"/>
  <c r="V28" i="1"/>
  <c r="Y26" i="1"/>
  <c r="X26" i="1"/>
  <c r="Y24" i="1"/>
  <c r="W28" i="1"/>
  <c r="Z24" i="1"/>
  <c r="V31" i="1" l="1" a="1"/>
  <c r="V32" i="1" s="1"/>
  <c r="V34" i="1" l="1"/>
  <c r="V31" i="1"/>
  <c r="V35" i="1"/>
  <c r="V33" i="1"/>
</calcChain>
</file>

<file path=xl/sharedStrings.xml><?xml version="1.0" encoding="utf-8"?>
<sst xmlns="http://schemas.openxmlformats.org/spreadsheetml/2006/main" count="61" uniqueCount="16">
  <si>
    <t>Date</t>
  </si>
  <si>
    <t>WALMEX.MX</t>
  </si>
  <si>
    <t>GAP.MX</t>
  </si>
  <si>
    <t>VOLARA.MX</t>
  </si>
  <si>
    <t>GENTERA.MX</t>
  </si>
  <si>
    <t xml:space="preserve"> </t>
  </si>
  <si>
    <t>GENIUS ETF</t>
  </si>
  <si>
    <t>RENDIMIENTO DIARIO</t>
  </si>
  <si>
    <t>Volatilidad DIARIA</t>
  </si>
  <si>
    <t>V</t>
  </si>
  <si>
    <t>Varianza DIARIA</t>
  </si>
  <si>
    <t>V a un mes</t>
  </si>
  <si>
    <t>V-1</t>
  </si>
  <si>
    <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µ</t>
    </r>
  </si>
  <si>
    <t>PESO POR ACCION EN PORTAFOLIO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</si>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</sst>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164" formatCode="0.0%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3" fillId="0" borderId="0" xfId="0" applyFont="1"/>
    <xf numFmtId="9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0" fillId="3" borderId="0" xfId="0" applyFill="1" applyAlignment="1">
      <alignment horizontal="center"/>
    </xf>
    <xf numFmtId="6" fontId="0" fillId="0" borderId="0" xfId="0" applyNumberFormat="1"/>
    <xf numFmtId="8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7259-E529-4E68-81BC-B9F164D06B50}">
  <dimension ref="A1:AC356"/>
  <sheetViews>
    <sheetView tabSelected="1" topLeftCell="R23" workbookViewId="0">
      <selection activeCell="AF41" sqref="AF41"/>
    </sheetView>
  </sheetViews>
  <sheetFormatPr baseColWidth="10" defaultRowHeight="15" x14ac:dyDescent="0.25"/>
  <cols>
    <col min="1" max="1" width="10.7109375" bestFit="1" customWidth="1"/>
    <col min="2" max="2" width="12.7109375" bestFit="1" customWidth="1"/>
    <col min="3" max="3" width="11" bestFit="1" customWidth="1"/>
    <col min="4" max="4" width="11.85546875" bestFit="1" customWidth="1"/>
    <col min="5" max="5" width="12.85546875" bestFit="1" customWidth="1"/>
    <col min="6" max="6" width="11.28515625" bestFit="1" customWidth="1"/>
    <col min="8" max="8" width="13.5703125" bestFit="1" customWidth="1"/>
    <col min="9" max="9" width="10" bestFit="1" customWidth="1"/>
    <col min="10" max="10" width="11.7109375" bestFit="1" customWidth="1"/>
    <col min="11" max="11" width="12.5703125" bestFit="1" customWidth="1"/>
    <col min="12" max="12" width="11" bestFit="1" customWidth="1"/>
    <col min="14" max="14" width="12.7109375" bestFit="1" customWidth="1"/>
    <col min="19" max="19" width="12.8554687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t="s">
        <v>5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6</v>
      </c>
    </row>
    <row r="2" spans="1:26" x14ac:dyDescent="0.25">
      <c r="A2" s="1">
        <v>43853</v>
      </c>
      <c r="B2">
        <v>55.938521999999999</v>
      </c>
      <c r="D2">
        <v>22.299999</v>
      </c>
      <c r="N2" s="3" t="s">
        <v>7</v>
      </c>
    </row>
    <row r="3" spans="1:26" x14ac:dyDescent="0.25">
      <c r="A3" s="1">
        <v>43854</v>
      </c>
      <c r="B3">
        <v>55.654567999999998</v>
      </c>
      <c r="D3">
        <v>22.09</v>
      </c>
      <c r="H3">
        <f>LN(B3/B2)</f>
        <v>-5.0891074500007544E-3</v>
      </c>
      <c r="J3">
        <f t="shared" ref="J3:J18" si="0">LN(D3/D2)</f>
        <v>-9.4616161909968979E-3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6</v>
      </c>
    </row>
    <row r="4" spans="1:26" x14ac:dyDescent="0.25">
      <c r="A4" s="1">
        <v>43857</v>
      </c>
      <c r="B4">
        <v>53.745235000000001</v>
      </c>
      <c r="D4">
        <v>22.024999999999999</v>
      </c>
      <c r="H4">
        <f t="shared" ref="H4:L67" si="1">LN(B4/B3)</f>
        <v>-3.4909146893998343E-2</v>
      </c>
      <c r="J4">
        <f t="shared" si="0"/>
        <v>-2.9468456097826814E-3</v>
      </c>
      <c r="N4" s="6">
        <f>AVERAGE(H3:H356)*30</f>
        <v>1.055758449404795E-2</v>
      </c>
      <c r="O4" s="6">
        <f t="shared" ref="O4:R4" si="2">AVERAGE(I3:I356)*30</f>
        <v>6.2123903304182132E-2</v>
      </c>
      <c r="P4" s="6">
        <f t="shared" si="2"/>
        <v>4.3684619024623228E-2</v>
      </c>
      <c r="Q4" s="6">
        <f t="shared" si="2"/>
        <v>1.9411457558575946E-2</v>
      </c>
      <c r="R4" s="6">
        <f t="shared" si="2"/>
        <v>5.4746347780388838E-2</v>
      </c>
    </row>
    <row r="5" spans="1:26" x14ac:dyDescent="0.25">
      <c r="A5" s="1">
        <v>43858</v>
      </c>
      <c r="B5">
        <v>54.773338000000003</v>
      </c>
      <c r="D5">
        <v>23.280000999999999</v>
      </c>
      <c r="H5">
        <f t="shared" si="1"/>
        <v>1.8948530796510377E-2</v>
      </c>
      <c r="J5">
        <f t="shared" si="0"/>
        <v>5.5416493996319406E-2</v>
      </c>
    </row>
    <row r="6" spans="1:26" x14ac:dyDescent="0.25">
      <c r="A6" s="1">
        <v>43859</v>
      </c>
      <c r="B6">
        <v>54.832084999999999</v>
      </c>
      <c r="D6">
        <v>23.74</v>
      </c>
      <c r="H6">
        <f t="shared" si="1"/>
        <v>1.0719726089763429E-3</v>
      </c>
      <c r="J6">
        <f t="shared" si="0"/>
        <v>1.9566723362959382E-2</v>
      </c>
      <c r="N6" s="3" t="s">
        <v>8</v>
      </c>
    </row>
    <row r="7" spans="1:26" x14ac:dyDescent="0.25">
      <c r="A7" s="1">
        <v>43860</v>
      </c>
      <c r="B7">
        <v>54.959372999999999</v>
      </c>
      <c r="D7">
        <v>24.389999</v>
      </c>
      <c r="H7">
        <f t="shared" si="1"/>
        <v>2.3187242313538583E-3</v>
      </c>
      <c r="J7">
        <f t="shared" si="0"/>
        <v>2.7011782045896115E-2</v>
      </c>
      <c r="N7" s="2" t="s">
        <v>1</v>
      </c>
      <c r="O7" s="2" t="s">
        <v>2</v>
      </c>
      <c r="P7" s="2" t="s">
        <v>3</v>
      </c>
      <c r="Q7" s="2" t="s">
        <v>4</v>
      </c>
      <c r="R7" s="2" t="s">
        <v>6</v>
      </c>
    </row>
    <row r="8" spans="1:26" x14ac:dyDescent="0.25">
      <c r="A8" s="1">
        <v>43861</v>
      </c>
      <c r="B8">
        <v>54.068356000000001</v>
      </c>
      <c r="D8">
        <v>24.535</v>
      </c>
      <c r="H8">
        <f t="shared" si="1"/>
        <v>-1.6345141650920342E-2</v>
      </c>
      <c r="J8">
        <f t="shared" si="0"/>
        <v>5.927498314448749E-3</v>
      </c>
      <c r="N8" s="4">
        <f>_xlfn.STDEV.S(H3:H356)</f>
        <v>1.8671940322071364E-2</v>
      </c>
      <c r="O8" s="4">
        <f t="shared" ref="O8:R8" si="3">_xlfn.STDEV.S(I3:I356)</f>
        <v>2.8402645658892518E-2</v>
      </c>
      <c r="P8" s="4">
        <f t="shared" si="3"/>
        <v>4.1077962155625904E-2</v>
      </c>
      <c r="Q8" s="4">
        <f t="shared" si="3"/>
        <v>3.8050518907237235E-2</v>
      </c>
      <c r="R8" s="4">
        <f t="shared" si="3"/>
        <v>1.3220995125578276E-2</v>
      </c>
    </row>
    <row r="9" spans="1:26" x14ac:dyDescent="0.25">
      <c r="A9" s="1">
        <v>43865</v>
      </c>
      <c r="B9">
        <v>55.444049999999997</v>
      </c>
      <c r="D9">
        <v>24.379999000000002</v>
      </c>
      <c r="H9">
        <f t="shared" si="1"/>
        <v>2.5125306260380904E-2</v>
      </c>
      <c r="J9">
        <f t="shared" si="0"/>
        <v>-6.3375865059693125E-3</v>
      </c>
    </row>
    <row r="10" spans="1:26" x14ac:dyDescent="0.25">
      <c r="A10" s="1">
        <v>43866</v>
      </c>
      <c r="B10">
        <v>54.949584999999999</v>
      </c>
      <c r="D10">
        <v>23.809999000000001</v>
      </c>
      <c r="H10">
        <f t="shared" si="1"/>
        <v>-8.9582756607158639E-3</v>
      </c>
      <c r="J10">
        <f t="shared" si="0"/>
        <v>-2.3657464536286851E-2</v>
      </c>
    </row>
    <row r="11" spans="1:26" x14ac:dyDescent="0.25">
      <c r="A11" s="1">
        <v>43867</v>
      </c>
      <c r="B11">
        <v>54.058562999999999</v>
      </c>
      <c r="D11">
        <v>24.299999</v>
      </c>
      <c r="H11">
        <f t="shared" si="1"/>
        <v>-1.6348169581841741E-2</v>
      </c>
      <c r="J11">
        <f t="shared" si="0"/>
        <v>2.0370690694628057E-2</v>
      </c>
      <c r="N11" s="3" t="s">
        <v>10</v>
      </c>
    </row>
    <row r="12" spans="1:26" x14ac:dyDescent="0.25">
      <c r="A12" s="1">
        <v>43868</v>
      </c>
      <c r="B12">
        <v>54.832084999999999</v>
      </c>
      <c r="D12">
        <v>24</v>
      </c>
      <c r="H12">
        <f t="shared" si="1"/>
        <v>1.4207556401743133E-2</v>
      </c>
      <c r="J12">
        <f t="shared" si="0"/>
        <v>-1.242247884629296E-2</v>
      </c>
      <c r="N12" s="2" t="s">
        <v>1</v>
      </c>
      <c r="O12" s="2" t="s">
        <v>2</v>
      </c>
      <c r="P12" s="2" t="s">
        <v>3</v>
      </c>
      <c r="Q12" s="2" t="s">
        <v>4</v>
      </c>
      <c r="R12" s="2" t="s">
        <v>6</v>
      </c>
    </row>
    <row r="13" spans="1:26" x14ac:dyDescent="0.25">
      <c r="A13" s="1">
        <v>43871</v>
      </c>
      <c r="B13">
        <v>55.062182999999997</v>
      </c>
      <c r="D13">
        <v>23.91</v>
      </c>
      <c r="H13">
        <f t="shared" si="1"/>
        <v>4.1876312648933354E-3</v>
      </c>
      <c r="J13">
        <f t="shared" si="0"/>
        <v>-3.7570488777122881E-3</v>
      </c>
      <c r="N13">
        <f>N8^2</f>
        <v>3.4864135539099448E-4</v>
      </c>
      <c r="O13">
        <f>O8^2</f>
        <v>8.0671028042460593E-4</v>
      </c>
      <c r="P13">
        <f>P8^2</f>
        <v>1.6873989748590339E-3</v>
      </c>
      <c r="Q13">
        <f>Q8^2</f>
        <v>1.4478419891100183E-3</v>
      </c>
      <c r="R13">
        <f>R8^2</f>
        <v>1.7479471211056453E-4</v>
      </c>
    </row>
    <row r="14" spans="1:26" x14ac:dyDescent="0.25">
      <c r="A14" s="1">
        <v>43872</v>
      </c>
      <c r="B14">
        <v>55.086661999999997</v>
      </c>
      <c r="D14">
        <v>23.99</v>
      </c>
      <c r="H14">
        <f t="shared" si="1"/>
        <v>4.4447130431544176E-4</v>
      </c>
      <c r="J14">
        <f t="shared" si="0"/>
        <v>3.3402953813697219E-3</v>
      </c>
    </row>
    <row r="15" spans="1:26" x14ac:dyDescent="0.25">
      <c r="A15" s="1">
        <v>43873</v>
      </c>
      <c r="B15">
        <v>55.07687</v>
      </c>
      <c r="D15">
        <v>24.690000999999999</v>
      </c>
      <c r="H15">
        <f t="shared" si="1"/>
        <v>-1.7777207843667654E-4</v>
      </c>
      <c r="J15">
        <f t="shared" si="0"/>
        <v>2.8761267007711717E-2</v>
      </c>
    </row>
    <row r="16" spans="1:26" x14ac:dyDescent="0.25">
      <c r="A16" s="1">
        <v>43874</v>
      </c>
      <c r="B16">
        <v>56.075600000000001</v>
      </c>
      <c r="D16">
        <v>24.77</v>
      </c>
      <c r="H16">
        <f t="shared" si="1"/>
        <v>1.7970934492951111E-2</v>
      </c>
      <c r="J16">
        <f t="shared" si="0"/>
        <v>3.234899641953243E-3</v>
      </c>
      <c r="N16" s="2" t="s">
        <v>1</v>
      </c>
      <c r="O16" s="2" t="s">
        <v>2</v>
      </c>
      <c r="P16" s="2" t="s">
        <v>3</v>
      </c>
      <c r="Q16" s="2" t="s">
        <v>4</v>
      </c>
      <c r="R16" s="2" t="s">
        <v>6</v>
      </c>
      <c r="V16" s="2" t="s">
        <v>1</v>
      </c>
      <c r="W16" s="2" t="s">
        <v>2</v>
      </c>
      <c r="X16" s="2" t="s">
        <v>3</v>
      </c>
      <c r="Y16" s="2" t="s">
        <v>4</v>
      </c>
      <c r="Z16" s="2" t="s">
        <v>6</v>
      </c>
    </row>
    <row r="17" spans="1:27" x14ac:dyDescent="0.25">
      <c r="A17" s="1">
        <v>43875</v>
      </c>
      <c r="B17">
        <v>56.966621000000004</v>
      </c>
      <c r="D17">
        <v>24.620000999999998</v>
      </c>
      <c r="H17">
        <f t="shared" si="1"/>
        <v>1.5764719510284429E-2</v>
      </c>
      <c r="J17">
        <f t="shared" si="0"/>
        <v>-6.0740821275774137E-3</v>
      </c>
      <c r="N17">
        <f>_xlfn.COVARIANCE.S($H$3:$H$356,H3:H356)</f>
        <v>3.4864135539099475E-4</v>
      </c>
      <c r="O17">
        <f t="shared" ref="O17:R17" si="4">_xlfn.COVARIANCE.S($H$3:$H$356,I3:I356)</f>
        <v>1.2724706124485376E-4</v>
      </c>
      <c r="P17">
        <f t="shared" si="4"/>
        <v>1.9585860686282955E-4</v>
      </c>
      <c r="Q17">
        <f t="shared" si="4"/>
        <v>-3.2547510287120215E-5</v>
      </c>
      <c r="R17">
        <f t="shared" si="4"/>
        <v>-5.9294712139676219E-6</v>
      </c>
      <c r="S17" s="2" t="str">
        <f t="array" ref="S17:S21">TRANSPOSE(N16:R16)</f>
        <v>WALMEX.MX</v>
      </c>
      <c r="V17">
        <f>N17*30</f>
        <v>1.0459240661729843E-2</v>
      </c>
      <c r="W17">
        <f t="shared" ref="W17:Z17" si="5">O17*30</f>
        <v>3.8174118373456127E-3</v>
      </c>
      <c r="X17">
        <f t="shared" si="5"/>
        <v>5.8757582058848864E-3</v>
      </c>
      <c r="Y17">
        <f t="shared" si="5"/>
        <v>-9.7642530861360641E-4</v>
      </c>
      <c r="Z17">
        <f t="shared" si="5"/>
        <v>-1.7788413641902867E-4</v>
      </c>
      <c r="AA17" s="2" t="str">
        <f t="array" ref="AA17:AA21">TRANSPOSE(V16:Z16)</f>
        <v>WALMEX.MX</v>
      </c>
    </row>
    <row r="18" spans="1:27" x14ac:dyDescent="0.25">
      <c r="A18" s="1">
        <v>43878</v>
      </c>
      <c r="B18">
        <v>57.103698999999999</v>
      </c>
      <c r="D18">
        <v>24.129999000000002</v>
      </c>
      <c r="H18">
        <f t="shared" si="1"/>
        <v>2.4033958348456306E-3</v>
      </c>
      <c r="J18">
        <f t="shared" si="0"/>
        <v>-2.0103323178939363E-2</v>
      </c>
      <c r="N18">
        <f t="array" ref="N18">_xlfn.COVARIANCE.S($I$3:$I$356,H3:H356)</f>
        <v>1.2724706124485376E-4</v>
      </c>
      <c r="O18">
        <f t="array" ref="O18">_xlfn.COVARIANCE.S($I$3:$I$356,I3:I356)</f>
        <v>8.0671028042460582E-4</v>
      </c>
      <c r="P18">
        <f t="array" ref="P18">_xlfn.COVARIANCE.S($I$3:$I$356,J3:J356)</f>
        <v>3.9905725043787717E-4</v>
      </c>
      <c r="Q18">
        <f t="array" ref="Q18">_xlfn.COVARIANCE.S($I$3:$I$356,K3:K356)</f>
        <v>3.4419371793894605E-4</v>
      </c>
      <c r="R18">
        <f t="array" ref="R18">_xlfn.COVARIANCE.S($I$3:$I$356,L3:L356)</f>
        <v>-1.7440265795736229E-5</v>
      </c>
      <c r="S18" s="2" t="str">
        <v>GAP.MX</v>
      </c>
      <c r="V18">
        <f t="shared" ref="V18:V21" si="6">N18*30</f>
        <v>3.8174118373456127E-3</v>
      </c>
      <c r="W18">
        <f t="shared" ref="W18:W21" si="7">O18*30</f>
        <v>2.4201308412738175E-2</v>
      </c>
      <c r="X18">
        <f t="shared" ref="X18:X21" si="8">P18*30</f>
        <v>1.1971717513136314E-2</v>
      </c>
      <c r="Y18">
        <f t="shared" ref="Y18:Y21" si="9">Q18*30</f>
        <v>1.0325811538168382E-2</v>
      </c>
      <c r="Z18">
        <f t="shared" ref="Z18:Z21" si="10">R18*30</f>
        <v>-5.2320797387208685E-4</v>
      </c>
      <c r="AA18" s="2" t="str">
        <v>GAP.MX</v>
      </c>
    </row>
    <row r="19" spans="1:27" x14ac:dyDescent="0.25">
      <c r="A19" s="1">
        <v>43879</v>
      </c>
      <c r="B19">
        <v>57.103698999999999</v>
      </c>
      <c r="D19">
        <v>24.790001</v>
      </c>
      <c r="H19">
        <f t="shared" si="1"/>
        <v>0</v>
      </c>
      <c r="J19">
        <f t="shared" si="1"/>
        <v>2.6984548191193204E-2</v>
      </c>
      <c r="M19" t="s">
        <v>9</v>
      </c>
      <c r="N19">
        <f>_xlfn.COVARIANCE.S($J$3:$J$356,H3:H356)</f>
        <v>1.9585860686282955E-4</v>
      </c>
      <c r="O19">
        <f t="shared" ref="O19:R19" si="11">_xlfn.COVARIANCE.S($J$3:$J$356,I3:I356)</f>
        <v>3.9905725043787717E-4</v>
      </c>
      <c r="P19">
        <f t="shared" si="11"/>
        <v>1.6873989748590371E-3</v>
      </c>
      <c r="Q19">
        <f t="shared" si="11"/>
        <v>2.6273757830932846E-4</v>
      </c>
      <c r="R19">
        <f t="shared" si="11"/>
        <v>9.05431462676801E-5</v>
      </c>
      <c r="S19" s="2" t="str">
        <v>VOLARA.MX</v>
      </c>
      <c r="U19" t="s">
        <v>11</v>
      </c>
      <c r="V19">
        <f t="shared" si="6"/>
        <v>5.8757582058848864E-3</v>
      </c>
      <c r="W19">
        <f t="shared" si="7"/>
        <v>1.1971717513136314E-2</v>
      </c>
      <c r="X19">
        <f t="shared" si="8"/>
        <v>5.0621969245771115E-2</v>
      </c>
      <c r="Y19">
        <f t="shared" si="9"/>
        <v>7.8821273492798542E-3</v>
      </c>
      <c r="Z19">
        <f t="shared" si="10"/>
        <v>2.7162943880304031E-3</v>
      </c>
      <c r="AA19" s="2" t="str">
        <v>VOLARA.MX</v>
      </c>
    </row>
    <row r="20" spans="1:27" x14ac:dyDescent="0.25">
      <c r="A20" s="1">
        <v>43880</v>
      </c>
      <c r="B20">
        <v>54.959372999999999</v>
      </c>
      <c r="D20">
        <v>24.719999000000001</v>
      </c>
      <c r="H20">
        <f t="shared" si="1"/>
        <v>-3.8274656097499367E-2</v>
      </c>
      <c r="J20">
        <f t="shared" si="1"/>
        <v>-2.8277942495298536E-3</v>
      </c>
      <c r="N20">
        <f>_xlfn.COVARIANCE.S($K$3:$K$356,H3:H356)</f>
        <v>-3.2547510287120215E-5</v>
      </c>
      <c r="O20">
        <f t="shared" ref="O20:R20" si="12">_xlfn.COVARIANCE.S($K$3:$K$356,I3:I356)</f>
        <v>3.4419371793894605E-4</v>
      </c>
      <c r="P20">
        <f t="shared" si="12"/>
        <v>2.6273757830932846E-4</v>
      </c>
      <c r="Q20">
        <f t="shared" si="12"/>
        <v>1.4478419891100199E-3</v>
      </c>
      <c r="R20">
        <f t="shared" si="12"/>
        <v>-3.8425928500733289E-5</v>
      </c>
      <c r="S20" s="2" t="str">
        <v>GENTERA.MX</v>
      </c>
      <c r="V20">
        <f t="shared" si="6"/>
        <v>-9.7642530861360641E-4</v>
      </c>
      <c r="W20">
        <f t="shared" si="7"/>
        <v>1.0325811538168382E-2</v>
      </c>
      <c r="X20">
        <f t="shared" si="8"/>
        <v>7.8821273492798542E-3</v>
      </c>
      <c r="Y20">
        <f t="shared" si="9"/>
        <v>4.3435259673300593E-2</v>
      </c>
      <c r="Z20">
        <f t="shared" si="10"/>
        <v>-1.1527778550219987E-3</v>
      </c>
      <c r="AA20" s="2" t="str">
        <v>GENTERA.MX</v>
      </c>
    </row>
    <row r="21" spans="1:27" x14ac:dyDescent="0.25">
      <c r="A21" s="1">
        <v>43881</v>
      </c>
      <c r="B21">
        <v>56.447678000000003</v>
      </c>
      <c r="D21">
        <v>24.9</v>
      </c>
      <c r="H21">
        <f t="shared" si="1"/>
        <v>2.6719916450901198E-2</v>
      </c>
      <c r="J21">
        <f t="shared" si="1"/>
        <v>7.2552113342470078E-3</v>
      </c>
      <c r="N21">
        <f>_xlfn.COVARIANCE.S($L$3:$L$356,H3:H356)</f>
        <v>-5.9294712139676219E-6</v>
      </c>
      <c r="O21">
        <f t="shared" ref="O21:R21" si="13">_xlfn.COVARIANCE.S($L$3:$L$356,I3:I356)</f>
        <v>-1.7440265795736229E-5</v>
      </c>
      <c r="P21">
        <f t="shared" si="13"/>
        <v>9.05431462676801E-5</v>
      </c>
      <c r="Q21">
        <f t="shared" si="13"/>
        <v>-3.8425928500733289E-5</v>
      </c>
      <c r="R21">
        <f t="shared" si="13"/>
        <v>1.7479471211056456E-4</v>
      </c>
      <c r="S21" s="2" t="str">
        <v>GENIUS ETF</v>
      </c>
      <c r="V21">
        <f t="shared" si="6"/>
        <v>-1.7788413641902867E-4</v>
      </c>
      <c r="W21">
        <f t="shared" si="7"/>
        <v>-5.2320797387208685E-4</v>
      </c>
      <c r="X21">
        <f t="shared" si="8"/>
        <v>2.7162943880304031E-3</v>
      </c>
      <c r="Y21">
        <f t="shared" si="9"/>
        <v>-1.1527778550219987E-3</v>
      </c>
      <c r="Z21">
        <f t="shared" si="10"/>
        <v>5.2438413633169364E-3</v>
      </c>
      <c r="AA21" s="2" t="str">
        <v>GENIUS ETF</v>
      </c>
    </row>
    <row r="22" spans="1:27" x14ac:dyDescent="0.25">
      <c r="A22" s="1">
        <v>43882</v>
      </c>
      <c r="B22">
        <v>57.603065000000001</v>
      </c>
      <c r="D22">
        <v>24.85</v>
      </c>
      <c r="H22">
        <f t="shared" si="1"/>
        <v>2.0261622088726439E-2</v>
      </c>
      <c r="J22">
        <f t="shared" si="1"/>
        <v>-2.0100509280241118E-3</v>
      </c>
    </row>
    <row r="23" spans="1:27" x14ac:dyDescent="0.25">
      <c r="A23" s="1">
        <v>43885</v>
      </c>
      <c r="B23">
        <v>55.654567999999998</v>
      </c>
      <c r="D23">
        <v>23.92</v>
      </c>
      <c r="H23">
        <f t="shared" si="1"/>
        <v>-3.4411619282469941E-2</v>
      </c>
      <c r="J23">
        <f t="shared" si="1"/>
        <v>-3.8142823460206678E-2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6</v>
      </c>
    </row>
    <row r="24" spans="1:27" x14ac:dyDescent="0.25">
      <c r="A24" s="1">
        <v>43886</v>
      </c>
      <c r="B24">
        <v>55.292285999999997</v>
      </c>
      <c r="D24">
        <v>23.639999</v>
      </c>
      <c r="H24">
        <f t="shared" si="1"/>
        <v>-6.5307536819772423E-3</v>
      </c>
      <c r="J24">
        <f t="shared" si="1"/>
        <v>-1.1774778845718994E-2</v>
      </c>
      <c r="U24" t="s">
        <v>12</v>
      </c>
      <c r="V24">
        <f t="array" ref="V24:Z28">MINVERSE(V17:Z21)</f>
        <v>108.07494468595621</v>
      </c>
      <c r="W24">
        <v>-15.007004941982171</v>
      </c>
      <c r="X24">
        <v>-10.786437237323238</v>
      </c>
      <c r="Y24">
        <v>8.2082617599061436</v>
      </c>
      <c r="Z24">
        <v>9.560639119396944</v>
      </c>
      <c r="AA24" s="2" t="str">
        <f t="array" ref="AA24:AA28">TRANSPOSE(V23:Z23)</f>
        <v>WALMEX.MX</v>
      </c>
    </row>
    <row r="25" spans="1:27" x14ac:dyDescent="0.25">
      <c r="A25" s="1">
        <v>43887</v>
      </c>
      <c r="B25">
        <v>54.900623000000003</v>
      </c>
      <c r="D25">
        <v>23.49</v>
      </c>
      <c r="H25">
        <f t="shared" si="1"/>
        <v>-7.1087087708756602E-3</v>
      </c>
      <c r="J25">
        <f t="shared" si="1"/>
        <v>-6.3653515658907206E-3</v>
      </c>
      <c r="V25">
        <v>-15.007004941982171</v>
      </c>
      <c r="W25">
        <v>53.285994664517581</v>
      </c>
      <c r="X25">
        <v>-9.5262938577067651</v>
      </c>
      <c r="Y25">
        <v>-11.08235205966087</v>
      </c>
      <c r="Z25">
        <v>7.3058803735607754</v>
      </c>
      <c r="AA25" s="2" t="str">
        <v>GAP.MX</v>
      </c>
    </row>
    <row r="26" spans="1:27" x14ac:dyDescent="0.25">
      <c r="A26" s="1">
        <v>43888</v>
      </c>
      <c r="B26">
        <v>54.185851999999997</v>
      </c>
      <c r="D26">
        <v>20.809999000000001</v>
      </c>
      <c r="H26">
        <f t="shared" si="1"/>
        <v>-1.3104855196210342E-2</v>
      </c>
      <c r="J26">
        <f t="shared" si="1"/>
        <v>-0.12114120631909968</v>
      </c>
      <c r="V26">
        <v>-10.786437237323238</v>
      </c>
      <c r="W26">
        <v>-9.5262938577067686</v>
      </c>
      <c r="X26">
        <v>24.480600827144841</v>
      </c>
      <c r="Y26">
        <v>-2.8081341381826235</v>
      </c>
      <c r="Z26">
        <v>-14.614599710762162</v>
      </c>
      <c r="AA26" s="2" t="str">
        <v>VOLARA.MX</v>
      </c>
    </row>
    <row r="27" spans="1:27" x14ac:dyDescent="0.25">
      <c r="A27" s="1">
        <v>43889</v>
      </c>
      <c r="B27">
        <v>54.048766999999998</v>
      </c>
      <c r="D27">
        <v>20.059999000000001</v>
      </c>
      <c r="H27">
        <f t="shared" si="1"/>
        <v>-2.5331095460709514E-3</v>
      </c>
      <c r="J27">
        <f t="shared" si="1"/>
        <v>-3.670585966838201E-2</v>
      </c>
      <c r="V27">
        <v>8.2082617599061436</v>
      </c>
      <c r="W27">
        <v>-11.082352059660868</v>
      </c>
      <c r="X27">
        <v>-2.8081341381826239</v>
      </c>
      <c r="Y27">
        <v>26.522868490108195</v>
      </c>
      <c r="Z27">
        <v>6.4579449851642492</v>
      </c>
      <c r="AA27" s="2" t="str">
        <v>GENTERA.MX</v>
      </c>
    </row>
    <row r="28" spans="1:27" x14ac:dyDescent="0.25">
      <c r="A28" s="1">
        <v>43892</v>
      </c>
      <c r="B28">
        <v>56.320388999999999</v>
      </c>
      <c r="D28">
        <v>20.129999000000002</v>
      </c>
      <c r="H28">
        <f t="shared" si="1"/>
        <v>4.1169887172062276E-2</v>
      </c>
      <c r="J28">
        <f t="shared" si="1"/>
        <v>3.4834572912604972E-3</v>
      </c>
      <c r="V28">
        <v>9.5606391193969458</v>
      </c>
      <c r="W28">
        <v>7.3058803735607762</v>
      </c>
      <c r="X28">
        <v>-14.614599710762162</v>
      </c>
      <c r="Y28">
        <v>6.4579449851642492</v>
      </c>
      <c r="Z28">
        <v>200.74316500311139</v>
      </c>
      <c r="AA28" s="2" t="str">
        <v>GENIUS ETF</v>
      </c>
    </row>
    <row r="29" spans="1:27" x14ac:dyDescent="0.25">
      <c r="A29" s="1">
        <v>43893</v>
      </c>
      <c r="B29">
        <v>56.721831999999999</v>
      </c>
      <c r="D29">
        <v>18.719999000000001</v>
      </c>
      <c r="H29">
        <f t="shared" si="1"/>
        <v>7.1025619288027746E-3</v>
      </c>
      <c r="J29">
        <f t="shared" si="1"/>
        <v>-7.2618772343958887E-2</v>
      </c>
    </row>
    <row r="30" spans="1:27" x14ac:dyDescent="0.25">
      <c r="A30" s="1">
        <v>43894</v>
      </c>
      <c r="B30">
        <v>57.436615000000003</v>
      </c>
      <c r="D30">
        <v>19.620000999999998</v>
      </c>
      <c r="H30">
        <f t="shared" si="1"/>
        <v>1.2522811230005858E-2</v>
      </c>
      <c r="J30">
        <f t="shared" si="1"/>
        <v>4.6957087474974027E-2</v>
      </c>
    </row>
    <row r="31" spans="1:27" x14ac:dyDescent="0.25">
      <c r="A31" s="1">
        <v>43895</v>
      </c>
      <c r="B31">
        <v>56.271431</v>
      </c>
      <c r="D31">
        <v>18.73</v>
      </c>
      <c r="H31">
        <f t="shared" si="1"/>
        <v>-2.0495027865261993E-2</v>
      </c>
      <c r="J31">
        <f t="shared" si="1"/>
        <v>-4.6422988649618115E-2</v>
      </c>
      <c r="R31">
        <v>1</v>
      </c>
      <c r="V31">
        <f t="array" ref="V31:V35">MMULT(V24:Z28,TRANSPOSE(N4:R4))</f>
        <v>0.4202596339803778</v>
      </c>
    </row>
    <row r="32" spans="1:27" x14ac:dyDescent="0.25">
      <c r="A32" s="1">
        <v>43896</v>
      </c>
      <c r="B32">
        <v>56.300803999999999</v>
      </c>
      <c r="D32">
        <v>17.66</v>
      </c>
      <c r="H32">
        <f t="shared" si="1"/>
        <v>5.2185160340106191E-4</v>
      </c>
      <c r="J32">
        <f t="shared" si="1"/>
        <v>-5.8824321280183167E-2</v>
      </c>
      <c r="R32">
        <v>1</v>
      </c>
      <c r="V32">
        <v>2.9205894005551265</v>
      </c>
    </row>
    <row r="33" spans="1:29" ht="17.25" x14ac:dyDescent="0.25">
      <c r="A33" s="1">
        <v>43899</v>
      </c>
      <c r="B33">
        <v>54.655838000000003</v>
      </c>
      <c r="D33">
        <v>15.81</v>
      </c>
      <c r="H33">
        <f t="shared" si="1"/>
        <v>-2.9652781514371066E-2</v>
      </c>
      <c r="J33">
        <f t="shared" si="1"/>
        <v>-0.11065954395443323</v>
      </c>
      <c r="R33">
        <v>1</v>
      </c>
      <c r="U33" s="7" t="s">
        <v>13</v>
      </c>
      <c r="V33">
        <v>-0.49086949543716163</v>
      </c>
      <c r="Y33">
        <f t="array" ref="Y33">MMULT(TRANSPOSE(R31:R35),V31:V35)</f>
        <v>14.025571248004422</v>
      </c>
    </row>
    <row r="34" spans="1:29" x14ac:dyDescent="0.25">
      <c r="A34" s="1">
        <v>43900</v>
      </c>
      <c r="B34">
        <v>57.632438999999998</v>
      </c>
      <c r="D34">
        <v>16</v>
      </c>
      <c r="H34">
        <f t="shared" si="1"/>
        <v>5.3029552091743003E-2</v>
      </c>
      <c r="J34">
        <f t="shared" si="1"/>
        <v>1.1946071018400539E-2</v>
      </c>
      <c r="R34">
        <v>1</v>
      </c>
      <c r="V34">
        <v>0.14390461747749628</v>
      </c>
    </row>
    <row r="35" spans="1:29" x14ac:dyDescent="0.25">
      <c r="A35" s="1">
        <v>43901</v>
      </c>
      <c r="B35">
        <v>57.984932000000001</v>
      </c>
      <c r="D35">
        <v>14.69</v>
      </c>
      <c r="H35">
        <f t="shared" si="1"/>
        <v>6.0975974304160784E-3</v>
      </c>
      <c r="J35">
        <f t="shared" si="1"/>
        <v>-8.5421732053995336E-2</v>
      </c>
      <c r="R35">
        <v>1</v>
      </c>
      <c r="V35">
        <v>11.031687091428584</v>
      </c>
    </row>
    <row r="36" spans="1:29" x14ac:dyDescent="0.25">
      <c r="A36" s="1">
        <v>43902</v>
      </c>
      <c r="B36">
        <v>54.440429999999999</v>
      </c>
      <c r="D36">
        <v>12.23</v>
      </c>
      <c r="H36">
        <f t="shared" si="1"/>
        <v>-6.3076107334857731E-2</v>
      </c>
      <c r="J36">
        <f t="shared" si="1"/>
        <v>-0.18327504048670495</v>
      </c>
      <c r="AB36" t="s">
        <v>15</v>
      </c>
      <c r="AC36" s="8">
        <v>20000</v>
      </c>
    </row>
    <row r="37" spans="1:29" x14ac:dyDescent="0.25">
      <c r="A37" s="1">
        <v>43903</v>
      </c>
      <c r="B37">
        <v>55.174788999999997</v>
      </c>
      <c r="D37">
        <v>12.62</v>
      </c>
      <c r="H37">
        <f t="shared" si="1"/>
        <v>1.3399051583707727E-2</v>
      </c>
      <c r="J37">
        <f t="shared" si="1"/>
        <v>3.1390907413986036E-2</v>
      </c>
    </row>
    <row r="38" spans="1:29" x14ac:dyDescent="0.25">
      <c r="A38" s="1">
        <v>43907</v>
      </c>
      <c r="B38">
        <v>52.785674999999998</v>
      </c>
      <c r="D38">
        <v>8.99</v>
      </c>
      <c r="H38">
        <f t="shared" si="1"/>
        <v>-4.4266280856065973E-2</v>
      </c>
      <c r="J38">
        <f t="shared" si="1"/>
        <v>-0.33917000862953811</v>
      </c>
      <c r="X38" s="5">
        <f>V31/$Y$33</f>
        <v>2.99638158438768E-2</v>
      </c>
      <c r="Y38" s="2" t="s">
        <v>1</v>
      </c>
      <c r="Z38">
        <f>RANK(X38,$X$38:$X$42,1)</f>
        <v>3</v>
      </c>
      <c r="AB38" s="2" t="s">
        <v>1</v>
      </c>
      <c r="AC38" s="9">
        <f>$AC$36*X38</f>
        <v>599.27631687753603</v>
      </c>
    </row>
    <row r="39" spans="1:29" x14ac:dyDescent="0.25">
      <c r="A39" s="1">
        <v>43908</v>
      </c>
      <c r="B39">
        <v>53.735447000000001</v>
      </c>
      <c r="D39">
        <v>7.83</v>
      </c>
      <c r="H39">
        <f t="shared" si="1"/>
        <v>1.7833029775375844E-2</v>
      </c>
      <c r="J39">
        <f t="shared" si="1"/>
        <v>-0.13815033848081718</v>
      </c>
      <c r="X39" s="5">
        <f t="shared" ref="X39:X43" si="14">V32/$Y$33</f>
        <v>0.20823318700624563</v>
      </c>
      <c r="Y39" s="2" t="s">
        <v>2</v>
      </c>
      <c r="Z39">
        <f t="shared" ref="Z39:Z42" si="15">RANK(X39,$X$38:$X$42,1)</f>
        <v>4</v>
      </c>
      <c r="AB39" s="2" t="s">
        <v>2</v>
      </c>
      <c r="AC39" s="9">
        <f t="shared" ref="AC39:AC42" si="16">$AC$36*X39</f>
        <v>4164.6637401249127</v>
      </c>
    </row>
    <row r="40" spans="1:29" x14ac:dyDescent="0.25">
      <c r="A40" s="1">
        <v>43909</v>
      </c>
      <c r="B40">
        <v>52.305892999999998</v>
      </c>
      <c r="C40">
        <v>112.888519</v>
      </c>
      <c r="D40">
        <v>8.5500000000000007</v>
      </c>
      <c r="H40">
        <f t="shared" si="1"/>
        <v>-2.6963835271496123E-2</v>
      </c>
      <c r="J40">
        <f t="shared" si="1"/>
        <v>8.7968772945957216E-2</v>
      </c>
      <c r="U40" t="s">
        <v>14</v>
      </c>
      <c r="X40" s="5">
        <f t="shared" si="14"/>
        <v>-3.4998182017506291E-2</v>
      </c>
      <c r="Y40" s="2" t="s">
        <v>3</v>
      </c>
      <c r="Z40">
        <f t="shared" si="15"/>
        <v>1</v>
      </c>
      <c r="AB40" s="2" t="s">
        <v>3</v>
      </c>
      <c r="AC40" s="9">
        <f t="shared" si="16"/>
        <v>-699.96364035012584</v>
      </c>
    </row>
    <row r="41" spans="1:29" x14ac:dyDescent="0.25">
      <c r="A41" s="1">
        <v>43910</v>
      </c>
      <c r="B41">
        <v>50.034278999999998</v>
      </c>
      <c r="C41">
        <v>115.883827</v>
      </c>
      <c r="D41">
        <v>8.65</v>
      </c>
      <c r="E41">
        <v>9.51</v>
      </c>
      <c r="H41">
        <f t="shared" si="1"/>
        <v>-4.4400691062026106E-2</v>
      </c>
      <c r="I41">
        <f t="shared" si="1"/>
        <v>2.6187423677447412E-2</v>
      </c>
      <c r="J41">
        <f t="shared" si="1"/>
        <v>1.1628037995118993E-2</v>
      </c>
      <c r="X41" s="5">
        <f t="shared" si="14"/>
        <v>1.0260160882785521E-2</v>
      </c>
      <c r="Y41" s="2" t="s">
        <v>4</v>
      </c>
      <c r="Z41">
        <f t="shared" si="15"/>
        <v>2</v>
      </c>
      <c r="AB41" s="2" t="s">
        <v>4</v>
      </c>
      <c r="AC41" s="9">
        <f t="shared" si="16"/>
        <v>205.2032176557104</v>
      </c>
    </row>
    <row r="42" spans="1:29" x14ac:dyDescent="0.25">
      <c r="A42" s="1">
        <v>43913</v>
      </c>
      <c r="B42">
        <v>50.455306999999998</v>
      </c>
      <c r="C42">
        <v>109.510216</v>
      </c>
      <c r="D42">
        <v>8.44</v>
      </c>
      <c r="E42">
        <v>8.1300000000000008</v>
      </c>
      <c r="H42">
        <f t="shared" si="1"/>
        <v>8.3795840023142172E-3</v>
      </c>
      <c r="I42">
        <f t="shared" si="1"/>
        <v>-5.6570356191151888E-2</v>
      </c>
      <c r="J42">
        <f t="shared" si="1"/>
        <v>-2.4577012335922251E-2</v>
      </c>
      <c r="K42">
        <f t="shared" si="1"/>
        <v>-0.15678295299757958</v>
      </c>
      <c r="X42" s="5">
        <f t="shared" si="14"/>
        <v>0.78654101828459844</v>
      </c>
      <c r="Y42" s="2" t="s">
        <v>6</v>
      </c>
      <c r="Z42">
        <f t="shared" si="15"/>
        <v>5</v>
      </c>
      <c r="AB42" s="2" t="s">
        <v>6</v>
      </c>
      <c r="AC42" s="9">
        <f t="shared" si="16"/>
        <v>15730.820365691969</v>
      </c>
    </row>
    <row r="43" spans="1:29" x14ac:dyDescent="0.25">
      <c r="A43" s="1">
        <v>43914</v>
      </c>
      <c r="B43">
        <v>52.354855000000001</v>
      </c>
      <c r="C43">
        <v>124.732246</v>
      </c>
      <c r="D43">
        <v>8.34</v>
      </c>
      <c r="E43">
        <v>8.1</v>
      </c>
      <c r="H43">
        <f t="shared" si="1"/>
        <v>3.6956739653734992E-2</v>
      </c>
      <c r="I43">
        <f t="shared" si="1"/>
        <v>0.13015156616205611</v>
      </c>
      <c r="J43">
        <f t="shared" si="1"/>
        <v>-1.1919092237210311E-2</v>
      </c>
      <c r="K43">
        <f t="shared" si="1"/>
        <v>-3.6968618813263145E-3</v>
      </c>
    </row>
    <row r="44" spans="1:29" x14ac:dyDescent="0.25">
      <c r="A44" s="1">
        <v>43915</v>
      </c>
      <c r="B44">
        <v>53.608153999999999</v>
      </c>
      <c r="C44">
        <v>134.317215</v>
      </c>
      <c r="D44">
        <v>9.06</v>
      </c>
      <c r="E44">
        <v>7.62</v>
      </c>
      <c r="H44">
        <f t="shared" si="1"/>
        <v>2.3656509190725795E-2</v>
      </c>
      <c r="I44">
        <f t="shared" si="1"/>
        <v>7.4034870616045564E-2</v>
      </c>
      <c r="J44">
        <f t="shared" si="1"/>
        <v>8.2805903684232685E-2</v>
      </c>
      <c r="K44">
        <f t="shared" si="1"/>
        <v>-6.1087691979838148E-2</v>
      </c>
    </row>
    <row r="45" spans="1:29" x14ac:dyDescent="0.25">
      <c r="A45" s="1">
        <v>43916</v>
      </c>
      <c r="B45">
        <v>52.677970999999999</v>
      </c>
      <c r="C45">
        <v>144.314651</v>
      </c>
      <c r="D45">
        <v>8.9499999999999993</v>
      </c>
      <c r="E45">
        <v>8.7100000000000009</v>
      </c>
      <c r="H45">
        <f t="shared" si="1"/>
        <v>-1.7503822804652423E-2</v>
      </c>
      <c r="I45">
        <f t="shared" si="1"/>
        <v>7.1791713670945431E-2</v>
      </c>
      <c r="J45">
        <f t="shared" si="1"/>
        <v>-1.2215587768124134E-2</v>
      </c>
      <c r="K45">
        <f t="shared" si="1"/>
        <v>0.13369542116585661</v>
      </c>
    </row>
    <row r="46" spans="1:29" x14ac:dyDescent="0.25">
      <c r="A46" s="1">
        <v>43917</v>
      </c>
      <c r="B46">
        <v>52.237349999999999</v>
      </c>
      <c r="C46">
        <v>129.68187</v>
      </c>
      <c r="D46">
        <v>8.5299999999999994</v>
      </c>
      <c r="E46">
        <v>8.41</v>
      </c>
      <c r="H46">
        <f t="shared" si="1"/>
        <v>-8.3996042981051913E-3</v>
      </c>
      <c r="I46">
        <f t="shared" si="1"/>
        <v>-0.10691169472288513</v>
      </c>
      <c r="J46">
        <f t="shared" si="1"/>
        <v>-4.8064170783176201E-2</v>
      </c>
      <c r="K46">
        <f t="shared" si="1"/>
        <v>-3.5050316879554851E-2</v>
      </c>
    </row>
    <row r="47" spans="1:29" x14ac:dyDescent="0.25">
      <c r="A47" s="1">
        <v>43920</v>
      </c>
      <c r="B47">
        <v>54.02919</v>
      </c>
      <c r="C47">
        <v>129.70150799999999</v>
      </c>
      <c r="D47">
        <v>8.6199999999999992</v>
      </c>
      <c r="E47">
        <v>8.65</v>
      </c>
      <c r="H47">
        <f t="shared" si="1"/>
        <v>3.3726699802752377E-2</v>
      </c>
      <c r="I47">
        <f t="shared" si="1"/>
        <v>1.5142065146137623E-4</v>
      </c>
      <c r="J47">
        <f t="shared" si="1"/>
        <v>1.049572317201387E-2</v>
      </c>
      <c r="K47">
        <f t="shared" si="1"/>
        <v>2.8137846958931352E-2</v>
      </c>
    </row>
    <row r="48" spans="1:29" x14ac:dyDescent="0.25">
      <c r="A48" s="1">
        <v>43921</v>
      </c>
      <c r="B48">
        <v>54.587302999999999</v>
      </c>
      <c r="C48">
        <v>125.105431</v>
      </c>
      <c r="D48">
        <v>8.3699999999999992</v>
      </c>
      <c r="E48">
        <v>9.06</v>
      </c>
      <c r="H48">
        <f t="shared" si="1"/>
        <v>1.0276853848044843E-2</v>
      </c>
      <c r="I48">
        <f t="shared" si="1"/>
        <v>-3.607888828603463E-2</v>
      </c>
      <c r="J48">
        <f t="shared" si="1"/>
        <v>-2.9431200174217811E-2</v>
      </c>
      <c r="K48">
        <f t="shared" si="1"/>
        <v>4.6309799111100038E-2</v>
      </c>
    </row>
    <row r="49" spans="1:11" x14ac:dyDescent="0.25">
      <c r="A49" s="1">
        <v>43922</v>
      </c>
      <c r="B49">
        <v>54.929996000000003</v>
      </c>
      <c r="C49">
        <v>117.180153</v>
      </c>
      <c r="D49">
        <v>7.49</v>
      </c>
      <c r="E49">
        <v>8.2799999999999994</v>
      </c>
      <c r="H49">
        <f t="shared" si="1"/>
        <v>6.258264614224524E-3</v>
      </c>
      <c r="I49">
        <f t="shared" si="1"/>
        <v>-6.544431000056726E-2</v>
      </c>
      <c r="J49">
        <f t="shared" si="1"/>
        <v>-0.11108508697225575</v>
      </c>
      <c r="K49">
        <f t="shared" si="1"/>
        <v>-9.0026151657719752E-2</v>
      </c>
    </row>
    <row r="50" spans="1:11" x14ac:dyDescent="0.25">
      <c r="A50" s="1">
        <v>43923</v>
      </c>
      <c r="B50">
        <v>54.283763999999998</v>
      </c>
      <c r="C50">
        <v>118.91841100000001</v>
      </c>
      <c r="D50">
        <v>7.54</v>
      </c>
      <c r="E50">
        <v>9.36</v>
      </c>
      <c r="H50">
        <f t="shared" si="1"/>
        <v>-1.1834397830610658E-2</v>
      </c>
      <c r="I50">
        <f t="shared" si="1"/>
        <v>1.4725116317289224E-2</v>
      </c>
      <c r="J50">
        <f t="shared" si="1"/>
        <v>6.6533844907366736E-3</v>
      </c>
      <c r="K50">
        <f t="shared" si="1"/>
        <v>0.12260232209233228</v>
      </c>
    </row>
    <row r="51" spans="1:11" x14ac:dyDescent="0.25">
      <c r="A51" s="1">
        <v>43924</v>
      </c>
      <c r="B51">
        <v>53.774608999999998</v>
      </c>
      <c r="C51">
        <v>111.00296</v>
      </c>
      <c r="D51">
        <v>8.0299999999999994</v>
      </c>
      <c r="E51">
        <v>9.0399999999999991</v>
      </c>
      <c r="H51">
        <f t="shared" si="1"/>
        <v>-9.4237726133306488E-3</v>
      </c>
      <c r="I51">
        <f t="shared" si="1"/>
        <v>-6.8880768493191566E-2</v>
      </c>
      <c r="J51">
        <f t="shared" si="1"/>
        <v>6.2962345938805508E-2</v>
      </c>
      <c r="K51">
        <f t="shared" si="1"/>
        <v>-3.4786116085415542E-2</v>
      </c>
    </row>
    <row r="52" spans="1:11" x14ac:dyDescent="0.25">
      <c r="A52" s="1">
        <v>43927</v>
      </c>
      <c r="B52">
        <v>54.058562999999999</v>
      </c>
      <c r="C52">
        <v>113.438484</v>
      </c>
      <c r="D52">
        <v>8.9600000000000009</v>
      </c>
      <c r="E52">
        <v>9.43</v>
      </c>
      <c r="H52">
        <f t="shared" si="1"/>
        <v>5.2665548283461648E-3</v>
      </c>
      <c r="I52">
        <f t="shared" si="1"/>
        <v>2.170383117826151E-2</v>
      </c>
      <c r="J52">
        <f t="shared" si="1"/>
        <v>0.10958569902816902</v>
      </c>
      <c r="K52">
        <f t="shared" si="1"/>
        <v>4.2236922241281033E-2</v>
      </c>
    </row>
    <row r="53" spans="1:11" x14ac:dyDescent="0.25">
      <c r="A53" s="1">
        <v>43928</v>
      </c>
      <c r="B53">
        <v>54.420848999999997</v>
      </c>
      <c r="C53">
        <v>120.882538</v>
      </c>
      <c r="D53">
        <v>9.49</v>
      </c>
      <c r="E53">
        <v>9.16</v>
      </c>
      <c r="H53">
        <f t="shared" si="1"/>
        <v>6.6793751964578062E-3</v>
      </c>
      <c r="I53">
        <f t="shared" si="1"/>
        <v>6.3558614971477301E-2</v>
      </c>
      <c r="J53">
        <f t="shared" si="1"/>
        <v>5.7468385634997274E-2</v>
      </c>
      <c r="K53">
        <f t="shared" si="1"/>
        <v>-2.904991795932715E-2</v>
      </c>
    </row>
    <row r="54" spans="1:11" x14ac:dyDescent="0.25">
      <c r="A54" s="1">
        <v>43929</v>
      </c>
      <c r="B54">
        <v>55.253117000000003</v>
      </c>
      <c r="C54">
        <v>126.401764</v>
      </c>
      <c r="D54">
        <v>9.6</v>
      </c>
      <c r="E54">
        <v>9.34</v>
      </c>
      <c r="H54">
        <f t="shared" si="1"/>
        <v>1.5177420980679654E-2</v>
      </c>
      <c r="I54">
        <f t="shared" si="1"/>
        <v>4.4646123538389391E-2</v>
      </c>
      <c r="J54">
        <f t="shared" si="1"/>
        <v>1.1524485851953918E-2</v>
      </c>
      <c r="K54">
        <f t="shared" si="1"/>
        <v>1.9460073554712343E-2</v>
      </c>
    </row>
    <row r="55" spans="1:11" x14ac:dyDescent="0.25">
      <c r="A55" s="1">
        <v>43934</v>
      </c>
      <c r="B55">
        <v>56.212676999999999</v>
      </c>
      <c r="C55">
        <v>134.46452300000001</v>
      </c>
      <c r="D55">
        <v>9.01</v>
      </c>
      <c r="E55">
        <v>9.86</v>
      </c>
      <c r="H55">
        <f t="shared" si="1"/>
        <v>1.7217545761596273E-2</v>
      </c>
      <c r="I55">
        <f t="shared" si="1"/>
        <v>6.183495742028812E-2</v>
      </c>
      <c r="J55">
        <f t="shared" si="1"/>
        <v>-6.3428026853543956E-2</v>
      </c>
      <c r="K55">
        <f t="shared" si="1"/>
        <v>5.4179916373792776E-2</v>
      </c>
    </row>
    <row r="56" spans="1:11" x14ac:dyDescent="0.25">
      <c r="A56" s="1">
        <v>43935</v>
      </c>
      <c r="B56">
        <v>54.675423000000002</v>
      </c>
      <c r="C56">
        <v>136.99825999999999</v>
      </c>
      <c r="D56">
        <v>9.06</v>
      </c>
      <c r="E56">
        <v>10.46</v>
      </c>
      <c r="H56">
        <f t="shared" si="1"/>
        <v>-2.7727997699293853E-2</v>
      </c>
      <c r="I56">
        <f t="shared" si="1"/>
        <v>1.8667830285674984E-2</v>
      </c>
      <c r="J56">
        <f t="shared" si="1"/>
        <v>5.5340484346414788E-3</v>
      </c>
      <c r="K56">
        <f t="shared" si="1"/>
        <v>5.9072290022232868E-2</v>
      </c>
    </row>
    <row r="57" spans="1:11" x14ac:dyDescent="0.25">
      <c r="A57" s="1">
        <v>43936</v>
      </c>
      <c r="B57">
        <v>53.314411</v>
      </c>
      <c r="C57">
        <v>129.06315599999999</v>
      </c>
      <c r="D57">
        <v>9.4</v>
      </c>
      <c r="E57">
        <v>10.38</v>
      </c>
      <c r="H57">
        <f t="shared" si="1"/>
        <v>-2.5207633296894631E-2</v>
      </c>
      <c r="I57">
        <f t="shared" si="1"/>
        <v>-5.9666359066391728E-2</v>
      </c>
      <c r="J57">
        <f t="shared" si="1"/>
        <v>3.6840569221070221E-2</v>
      </c>
      <c r="K57">
        <f t="shared" si="1"/>
        <v>-7.677580899034306E-3</v>
      </c>
    </row>
    <row r="58" spans="1:11" x14ac:dyDescent="0.25">
      <c r="A58" s="1">
        <v>43937</v>
      </c>
      <c r="B58">
        <v>53.990020999999999</v>
      </c>
      <c r="C58">
        <v>128.18911700000001</v>
      </c>
      <c r="D58">
        <v>8.8800000000000008</v>
      </c>
      <c r="E58">
        <v>10.24</v>
      </c>
      <c r="H58">
        <f t="shared" si="1"/>
        <v>1.2592563329514824E-2</v>
      </c>
      <c r="I58">
        <f t="shared" si="1"/>
        <v>-6.7952158636407035E-3</v>
      </c>
      <c r="J58">
        <f t="shared" si="1"/>
        <v>-5.6908132271879484E-2</v>
      </c>
      <c r="K58">
        <f t="shared" si="1"/>
        <v>-1.3579258126380866E-2</v>
      </c>
    </row>
    <row r="59" spans="1:11" x14ac:dyDescent="0.25">
      <c r="A59" s="1">
        <v>43938</v>
      </c>
      <c r="B59">
        <v>56.721831999999999</v>
      </c>
      <c r="C59">
        <v>135.112686</v>
      </c>
      <c r="D59">
        <v>9.48</v>
      </c>
      <c r="E59">
        <v>10.199999999999999</v>
      </c>
      <c r="H59">
        <f t="shared" si="1"/>
        <v>4.9359947523925439E-2</v>
      </c>
      <c r="I59">
        <f t="shared" si="1"/>
        <v>5.2602491284449063E-2</v>
      </c>
      <c r="J59">
        <f t="shared" si="1"/>
        <v>6.5382759262851711E-2</v>
      </c>
      <c r="K59">
        <f t="shared" si="1"/>
        <v>-3.9138993211364406E-3</v>
      </c>
    </row>
    <row r="60" spans="1:11" x14ac:dyDescent="0.25">
      <c r="A60" s="1">
        <v>43941</v>
      </c>
      <c r="B60">
        <v>56.173515000000002</v>
      </c>
      <c r="C60">
        <v>135.888519</v>
      </c>
      <c r="D60">
        <v>9.5</v>
      </c>
      <c r="E60">
        <v>10.01</v>
      </c>
      <c r="H60">
        <f t="shared" si="1"/>
        <v>-9.713798239984462E-3</v>
      </c>
      <c r="I60">
        <f t="shared" si="1"/>
        <v>5.7256949801949373E-3</v>
      </c>
      <c r="J60">
        <f t="shared" si="1"/>
        <v>2.1074823395645778E-3</v>
      </c>
      <c r="K60">
        <f t="shared" si="1"/>
        <v>-1.8803126963096113E-2</v>
      </c>
    </row>
    <row r="61" spans="1:11" x14ac:dyDescent="0.25">
      <c r="A61" s="1">
        <v>43942</v>
      </c>
      <c r="B61">
        <v>54.724376999999997</v>
      </c>
      <c r="C61">
        <v>131.36119099999999</v>
      </c>
      <c r="D61">
        <v>9.14</v>
      </c>
      <c r="E61">
        <v>10.08</v>
      </c>
      <c r="H61">
        <f t="shared" si="1"/>
        <v>-2.6136123324549149E-2</v>
      </c>
      <c r="I61">
        <f t="shared" si="1"/>
        <v>-3.3884124002171397E-2</v>
      </c>
      <c r="J61">
        <f t="shared" si="1"/>
        <v>-3.8631413140436451E-2</v>
      </c>
      <c r="K61">
        <f t="shared" si="1"/>
        <v>6.9686693160934355E-3</v>
      </c>
    </row>
    <row r="62" spans="1:11" x14ac:dyDescent="0.25">
      <c r="A62" s="1">
        <v>43943</v>
      </c>
      <c r="B62">
        <v>55.321658999999997</v>
      </c>
      <c r="C62">
        <v>134.94574</v>
      </c>
      <c r="D62">
        <v>9.2100000000000009</v>
      </c>
      <c r="E62">
        <v>9.74</v>
      </c>
      <c r="H62">
        <f t="shared" si="1"/>
        <v>1.0855236350474426E-2</v>
      </c>
      <c r="I62">
        <f t="shared" si="1"/>
        <v>2.6922059368646143E-2</v>
      </c>
      <c r="J62">
        <f t="shared" si="1"/>
        <v>7.6294648011569419E-3</v>
      </c>
      <c r="K62">
        <f t="shared" si="1"/>
        <v>-3.4312144988778819E-2</v>
      </c>
    </row>
    <row r="63" spans="1:11" x14ac:dyDescent="0.25">
      <c r="A63" s="1">
        <v>43944</v>
      </c>
      <c r="B63">
        <v>54.264183000000003</v>
      </c>
      <c r="C63">
        <v>134.02259799999999</v>
      </c>
      <c r="D63">
        <v>9.5299999999999994</v>
      </c>
      <c r="E63">
        <v>9.6199999999999992</v>
      </c>
      <c r="H63">
        <f t="shared" si="1"/>
        <v>-1.9300099461220611E-2</v>
      </c>
      <c r="I63">
        <f t="shared" si="1"/>
        <v>-6.8643441951013332E-3</v>
      </c>
      <c r="J63">
        <f t="shared" si="1"/>
        <v>3.4154867398895068E-2</v>
      </c>
      <c r="K63">
        <f t="shared" si="1"/>
        <v>-1.2396852976828682E-2</v>
      </c>
    </row>
    <row r="64" spans="1:11" x14ac:dyDescent="0.25">
      <c r="A64" s="1">
        <v>43945</v>
      </c>
      <c r="B64">
        <v>55.850399000000003</v>
      </c>
      <c r="C64">
        <v>133.217285</v>
      </c>
      <c r="D64">
        <v>9.74</v>
      </c>
      <c r="E64">
        <v>9.59</v>
      </c>
      <c r="H64">
        <f t="shared" si="1"/>
        <v>2.8812273586085128E-2</v>
      </c>
      <c r="I64">
        <f t="shared" si="1"/>
        <v>-6.0269105690152185E-3</v>
      </c>
      <c r="J64">
        <f t="shared" si="1"/>
        <v>2.17963999883331E-2</v>
      </c>
      <c r="K64">
        <f t="shared" si="1"/>
        <v>-3.1233757822681863E-3</v>
      </c>
    </row>
    <row r="65" spans="1:11" x14ac:dyDescent="0.25">
      <c r="A65" s="1">
        <v>43948</v>
      </c>
      <c r="B65">
        <v>56.242054000000003</v>
      </c>
      <c r="C65">
        <v>137.71516399999999</v>
      </c>
      <c r="D65">
        <v>9.82</v>
      </c>
      <c r="E65">
        <v>10.16</v>
      </c>
      <c r="H65">
        <f t="shared" si="1"/>
        <v>6.9880992580906107E-3</v>
      </c>
      <c r="I65">
        <f t="shared" si="1"/>
        <v>3.3206006173743821E-2</v>
      </c>
      <c r="J65">
        <f t="shared" si="1"/>
        <v>8.1800047119306891E-3</v>
      </c>
      <c r="K65">
        <f t="shared" si="1"/>
        <v>5.773755325498902E-2</v>
      </c>
    </row>
    <row r="66" spans="1:11" x14ac:dyDescent="0.25">
      <c r="A66" s="1">
        <v>43949</v>
      </c>
      <c r="B66">
        <v>58.817203999999997</v>
      </c>
      <c r="C66">
        <v>139.23736600000001</v>
      </c>
      <c r="D66">
        <v>10.39</v>
      </c>
      <c r="E66">
        <v>9.91</v>
      </c>
      <c r="H66">
        <f t="shared" si="1"/>
        <v>4.4769628260080893E-2</v>
      </c>
      <c r="I66">
        <f t="shared" si="1"/>
        <v>1.0992622658173495E-2</v>
      </c>
      <c r="J66">
        <f t="shared" si="1"/>
        <v>5.6422682744761483E-2</v>
      </c>
      <c r="K66">
        <f t="shared" si="1"/>
        <v>-2.4914093808439168E-2</v>
      </c>
    </row>
    <row r="67" spans="1:11" x14ac:dyDescent="0.25">
      <c r="A67" s="1">
        <v>43950</v>
      </c>
      <c r="B67">
        <v>58.846577000000003</v>
      </c>
      <c r="C67">
        <v>143.40133700000001</v>
      </c>
      <c r="D67">
        <v>11.9</v>
      </c>
      <c r="E67">
        <v>9.7899999999999991</v>
      </c>
      <c r="H67">
        <f t="shared" si="1"/>
        <v>4.99270044877426E-4</v>
      </c>
      <c r="I67">
        <f t="shared" si="1"/>
        <v>2.9467105906058111E-2</v>
      </c>
      <c r="J67">
        <f t="shared" si="1"/>
        <v>0.1356945950063477</v>
      </c>
      <c r="K67">
        <f t="shared" si="1"/>
        <v>-1.2182891799477744E-2</v>
      </c>
    </row>
    <row r="68" spans="1:11" x14ac:dyDescent="0.25">
      <c r="A68" s="1">
        <v>43951</v>
      </c>
      <c r="B68">
        <v>56.761004999999997</v>
      </c>
      <c r="C68">
        <v>147.89920000000001</v>
      </c>
      <c r="D68">
        <v>11.87</v>
      </c>
      <c r="E68">
        <v>9.58</v>
      </c>
      <c r="H68">
        <f t="shared" ref="H68:K131" si="17">LN(B68/B67)</f>
        <v>-3.6084108922649884E-2</v>
      </c>
      <c r="I68">
        <f t="shared" si="17"/>
        <v>3.0883708949461058E-2</v>
      </c>
      <c r="J68">
        <f t="shared" si="17"/>
        <v>-2.5241914959071346E-3</v>
      </c>
      <c r="K68">
        <f t="shared" si="17"/>
        <v>-2.1683864559649747E-2</v>
      </c>
    </row>
    <row r="69" spans="1:11" x14ac:dyDescent="0.25">
      <c r="A69" s="1">
        <v>43955</v>
      </c>
      <c r="B69">
        <v>56.428092999999997</v>
      </c>
      <c r="C69">
        <v>153.61480700000001</v>
      </c>
      <c r="D69">
        <v>10.83</v>
      </c>
      <c r="E69">
        <v>10.06</v>
      </c>
      <c r="H69">
        <f t="shared" si="17"/>
        <v>-5.8824209373150747E-3</v>
      </c>
      <c r="I69">
        <f t="shared" si="17"/>
        <v>3.7917255165049582E-2</v>
      </c>
      <c r="J69">
        <f t="shared" si="17"/>
        <v>-9.1694147608677334E-2</v>
      </c>
      <c r="K69">
        <f t="shared" si="17"/>
        <v>4.8889572688824011E-2</v>
      </c>
    </row>
    <row r="70" spans="1:11" x14ac:dyDescent="0.25">
      <c r="A70" s="1">
        <v>43956</v>
      </c>
      <c r="B70">
        <v>55.781857000000002</v>
      </c>
      <c r="C70">
        <v>157.22882100000001</v>
      </c>
      <c r="D70">
        <v>10.92</v>
      </c>
      <c r="E70">
        <v>10.07</v>
      </c>
      <c r="H70">
        <f t="shared" si="17"/>
        <v>-1.1518464181329542E-2</v>
      </c>
      <c r="I70">
        <f t="shared" si="17"/>
        <v>2.3253987078095961E-2</v>
      </c>
      <c r="J70">
        <f t="shared" si="17"/>
        <v>8.2759093038596611E-3</v>
      </c>
      <c r="K70">
        <f t="shared" si="17"/>
        <v>9.9354205887773562E-4</v>
      </c>
    </row>
    <row r="71" spans="1:11" x14ac:dyDescent="0.25">
      <c r="A71" s="1">
        <v>43957</v>
      </c>
      <c r="B71">
        <v>57.191822000000002</v>
      </c>
      <c r="C71">
        <v>159.57595800000001</v>
      </c>
      <c r="D71">
        <v>11.22</v>
      </c>
      <c r="E71">
        <v>9.7899999999999991</v>
      </c>
      <c r="H71">
        <f t="shared" si="17"/>
        <v>2.4962242988781712E-2</v>
      </c>
      <c r="I71">
        <f t="shared" si="17"/>
        <v>1.4817831685660775E-2</v>
      </c>
      <c r="J71">
        <f t="shared" si="17"/>
        <v>2.7101929777791394E-2</v>
      </c>
      <c r="K71">
        <f t="shared" si="17"/>
        <v>-2.8199250188052014E-2</v>
      </c>
    </row>
    <row r="72" spans="1:11" x14ac:dyDescent="0.25">
      <c r="A72" s="1">
        <v>43958</v>
      </c>
      <c r="B72">
        <v>57.103698999999999</v>
      </c>
      <c r="C72">
        <v>156.78688</v>
      </c>
      <c r="D72">
        <v>10.87</v>
      </c>
      <c r="E72">
        <v>10.1</v>
      </c>
      <c r="H72">
        <f t="shared" si="17"/>
        <v>-1.5420204867305752E-3</v>
      </c>
      <c r="I72">
        <f t="shared" si="17"/>
        <v>-1.7632603624656046E-2</v>
      </c>
      <c r="J72">
        <f t="shared" si="17"/>
        <v>-3.1691198961432347E-2</v>
      </c>
      <c r="K72">
        <f t="shared" si="17"/>
        <v>3.117396730479477E-2</v>
      </c>
    </row>
    <row r="73" spans="1:11" x14ac:dyDescent="0.25">
      <c r="A73" s="1">
        <v>43959</v>
      </c>
      <c r="B73">
        <v>57.368068999999998</v>
      </c>
      <c r="C73">
        <v>152.377411</v>
      </c>
      <c r="D73">
        <v>10.98</v>
      </c>
      <c r="E73">
        <v>10.46</v>
      </c>
      <c r="H73">
        <f t="shared" si="17"/>
        <v>4.6189636910966905E-3</v>
      </c>
      <c r="I73">
        <f t="shared" si="17"/>
        <v>-2.8527020464264977E-2</v>
      </c>
      <c r="J73">
        <f t="shared" si="17"/>
        <v>1.0068734948266579E-2</v>
      </c>
      <c r="K73">
        <f t="shared" si="17"/>
        <v>3.5023034789563104E-2</v>
      </c>
    </row>
    <row r="74" spans="1:11" x14ac:dyDescent="0.25">
      <c r="A74" s="1">
        <v>43962</v>
      </c>
      <c r="B74">
        <v>56.721831999999999</v>
      </c>
      <c r="C74">
        <v>146.946594</v>
      </c>
      <c r="D74">
        <v>10.62</v>
      </c>
      <c r="E74">
        <v>10.5</v>
      </c>
      <c r="H74">
        <f t="shared" si="17"/>
        <v>-1.1328678625707451E-2</v>
      </c>
      <c r="I74">
        <f t="shared" si="17"/>
        <v>-3.6291195837205331E-2</v>
      </c>
      <c r="J74">
        <f t="shared" si="17"/>
        <v>-3.3336420267591947E-2</v>
      </c>
      <c r="K74">
        <f t="shared" si="17"/>
        <v>3.8167985267008112E-3</v>
      </c>
    </row>
    <row r="75" spans="1:11" x14ac:dyDescent="0.25">
      <c r="A75" s="1">
        <v>43963</v>
      </c>
      <c r="B75">
        <v>57.152656999999998</v>
      </c>
      <c r="C75">
        <v>139.24717699999999</v>
      </c>
      <c r="D75">
        <v>10.67</v>
      </c>
      <c r="E75">
        <v>9.99</v>
      </c>
      <c r="H75">
        <f t="shared" si="17"/>
        <v>7.5667001336893998E-3</v>
      </c>
      <c r="I75">
        <f t="shared" si="17"/>
        <v>-5.3818608933218458E-2</v>
      </c>
      <c r="J75">
        <f t="shared" si="17"/>
        <v>4.6970494998693829E-3</v>
      </c>
      <c r="K75">
        <f t="shared" si="17"/>
        <v>-4.9790664503015565E-2</v>
      </c>
    </row>
    <row r="76" spans="1:11" x14ac:dyDescent="0.25">
      <c r="A76" s="1">
        <v>43964</v>
      </c>
      <c r="B76">
        <v>56.271431</v>
      </c>
      <c r="C76">
        <v>138.402603</v>
      </c>
      <c r="D76">
        <v>10.1</v>
      </c>
      <c r="E76">
        <v>9.75</v>
      </c>
      <c r="H76">
        <f t="shared" si="17"/>
        <v>-1.5538916768945614E-2</v>
      </c>
      <c r="I76">
        <f t="shared" si="17"/>
        <v>-6.0837549012379248E-3</v>
      </c>
      <c r="J76">
        <f t="shared" si="17"/>
        <v>-5.4900641466448241E-2</v>
      </c>
      <c r="K76">
        <f t="shared" si="17"/>
        <v>-2.4317307650706357E-2</v>
      </c>
    </row>
    <row r="77" spans="1:11" x14ac:dyDescent="0.25">
      <c r="A77" s="1">
        <v>43965</v>
      </c>
      <c r="B77">
        <v>55.537070999999997</v>
      </c>
      <c r="C77">
        <v>137.008072</v>
      </c>
      <c r="D77">
        <v>9.74</v>
      </c>
      <c r="E77">
        <v>9.89</v>
      </c>
      <c r="H77">
        <f t="shared" si="17"/>
        <v>-1.3136220357981199E-2</v>
      </c>
      <c r="I77">
        <f t="shared" si="17"/>
        <v>-1.0127007009716572E-2</v>
      </c>
      <c r="J77">
        <f t="shared" si="17"/>
        <v>-3.6294306192769951E-2</v>
      </c>
      <c r="K77">
        <f t="shared" si="17"/>
        <v>1.4256860624865062E-2</v>
      </c>
    </row>
    <row r="78" spans="1:11" x14ac:dyDescent="0.25">
      <c r="A78" s="1">
        <v>43966</v>
      </c>
      <c r="B78">
        <v>54.861457999999999</v>
      </c>
      <c r="C78">
        <v>131.066574</v>
      </c>
      <c r="D78">
        <v>9.66</v>
      </c>
      <c r="E78">
        <v>9.75</v>
      </c>
      <c r="H78">
        <f t="shared" si="17"/>
        <v>-1.2239681824630139E-2</v>
      </c>
      <c r="I78">
        <f t="shared" si="17"/>
        <v>-4.4334451215133013E-2</v>
      </c>
      <c r="J78">
        <f t="shared" si="17"/>
        <v>-8.2474694300171143E-3</v>
      </c>
      <c r="K78">
        <f t="shared" si="17"/>
        <v>-1.4256860624864977E-2</v>
      </c>
    </row>
    <row r="79" spans="1:11" x14ac:dyDescent="0.25">
      <c r="A79" s="1">
        <v>43969</v>
      </c>
      <c r="B79">
        <v>57.260368</v>
      </c>
      <c r="C79">
        <v>138.500809</v>
      </c>
      <c r="D79">
        <v>10.62</v>
      </c>
      <c r="E79">
        <v>10.210000000000001</v>
      </c>
      <c r="H79">
        <f t="shared" si="17"/>
        <v>4.2797664577229194E-2</v>
      </c>
      <c r="I79">
        <f t="shared" si="17"/>
        <v>5.5170774180245089E-2</v>
      </c>
      <c r="J79">
        <f t="shared" si="17"/>
        <v>9.4745367589366108E-2</v>
      </c>
      <c r="K79">
        <f t="shared" si="17"/>
        <v>4.6100347166818476E-2</v>
      </c>
    </row>
    <row r="80" spans="1:11" x14ac:dyDescent="0.25">
      <c r="A80" s="1">
        <v>43970</v>
      </c>
      <c r="B80">
        <v>55.243324000000001</v>
      </c>
      <c r="C80">
        <v>134.042236</v>
      </c>
      <c r="D80">
        <v>10.39</v>
      </c>
      <c r="E80">
        <v>9.9600000000000009</v>
      </c>
      <c r="H80">
        <f t="shared" si="17"/>
        <v>-3.5861225956493326E-2</v>
      </c>
      <c r="I80">
        <f t="shared" si="17"/>
        <v>-3.2721222448009069E-2</v>
      </c>
      <c r="J80">
        <f t="shared" si="17"/>
        <v>-2.1895210702656639E-2</v>
      </c>
      <c r="K80">
        <f t="shared" si="17"/>
        <v>-2.4790560580067369E-2</v>
      </c>
    </row>
    <row r="81" spans="1:11" x14ac:dyDescent="0.25">
      <c r="A81" s="1">
        <v>43971</v>
      </c>
      <c r="B81">
        <v>55.155205000000002</v>
      </c>
      <c r="C81">
        <v>139.24717699999999</v>
      </c>
      <c r="D81">
        <v>10.81</v>
      </c>
      <c r="E81">
        <v>10.02</v>
      </c>
      <c r="H81">
        <f t="shared" si="17"/>
        <v>-1.5963803052802391E-3</v>
      </c>
      <c r="I81">
        <f t="shared" si="17"/>
        <v>3.809566139385151E-2</v>
      </c>
      <c r="J81">
        <f t="shared" si="17"/>
        <v>3.9627826539980954E-2</v>
      </c>
      <c r="K81">
        <f t="shared" si="17"/>
        <v>6.0060240602117284E-3</v>
      </c>
    </row>
    <row r="82" spans="1:11" x14ac:dyDescent="0.25">
      <c r="A82" s="1">
        <v>43972</v>
      </c>
      <c r="B82">
        <v>54.675423000000002</v>
      </c>
      <c r="C82">
        <v>135.82959</v>
      </c>
      <c r="D82">
        <v>10.78</v>
      </c>
      <c r="E82">
        <v>9.9600000000000009</v>
      </c>
      <c r="H82">
        <f t="shared" si="17"/>
        <v>-8.7368170541336897E-3</v>
      </c>
      <c r="I82">
        <f t="shared" si="17"/>
        <v>-2.4849520360548185E-2</v>
      </c>
      <c r="J82">
        <f t="shared" si="17"/>
        <v>-2.7790661702658762E-3</v>
      </c>
      <c r="K82">
        <f t="shared" si="17"/>
        <v>-6.006024060211698E-3</v>
      </c>
    </row>
    <row r="83" spans="1:11" x14ac:dyDescent="0.25">
      <c r="A83" s="1">
        <v>43973</v>
      </c>
      <c r="B83">
        <v>54.646053000000002</v>
      </c>
      <c r="C83">
        <v>136.07510400000001</v>
      </c>
      <c r="D83">
        <v>10.65</v>
      </c>
      <c r="E83">
        <v>9.6999999999999993</v>
      </c>
      <c r="H83">
        <f t="shared" si="17"/>
        <v>-5.3731438288680852E-4</v>
      </c>
      <c r="I83">
        <f t="shared" si="17"/>
        <v>1.8058832535110291E-3</v>
      </c>
      <c r="J83">
        <f t="shared" si="17"/>
        <v>-1.2132673325416909E-2</v>
      </c>
      <c r="K83">
        <f t="shared" si="17"/>
        <v>-2.6451186087169832E-2</v>
      </c>
    </row>
    <row r="84" spans="1:11" x14ac:dyDescent="0.25">
      <c r="A84" s="1">
        <v>43976</v>
      </c>
      <c r="B84">
        <v>54.518760999999998</v>
      </c>
      <c r="C84">
        <v>138.53027299999999</v>
      </c>
      <c r="D84">
        <v>10.69</v>
      </c>
      <c r="E84">
        <v>9.76</v>
      </c>
      <c r="H84">
        <f t="shared" si="17"/>
        <v>-2.3321078107126649E-3</v>
      </c>
      <c r="I84">
        <f t="shared" si="17"/>
        <v>1.7881910755740825E-2</v>
      </c>
      <c r="J84">
        <f t="shared" si="17"/>
        <v>3.7488328815196595E-3</v>
      </c>
      <c r="K84">
        <f t="shared" si="17"/>
        <v>6.1665149156639584E-3</v>
      </c>
    </row>
    <row r="85" spans="1:11" x14ac:dyDescent="0.25">
      <c r="A85" s="1">
        <v>43977</v>
      </c>
      <c r="B85">
        <v>54.998542999999998</v>
      </c>
      <c r="C85">
        <v>147.54565400000001</v>
      </c>
      <c r="D85">
        <v>11.5</v>
      </c>
      <c r="E85">
        <v>9.7799999999999994</v>
      </c>
      <c r="H85">
        <f t="shared" si="17"/>
        <v>8.7618130076707636E-3</v>
      </c>
      <c r="I85">
        <f t="shared" si="17"/>
        <v>6.3048767172814102E-2</v>
      </c>
      <c r="J85">
        <f t="shared" si="17"/>
        <v>7.3038310332250583E-2</v>
      </c>
      <c r="K85">
        <f t="shared" si="17"/>
        <v>2.047083621724823E-3</v>
      </c>
    </row>
    <row r="86" spans="1:11" x14ac:dyDescent="0.25">
      <c r="A86" s="1">
        <v>43978</v>
      </c>
      <c r="B86">
        <v>55.448948000000001</v>
      </c>
      <c r="C86">
        <v>148.22326699999999</v>
      </c>
      <c r="D86">
        <v>11.59</v>
      </c>
      <c r="E86">
        <v>9.82</v>
      </c>
      <c r="H86">
        <f t="shared" si="17"/>
        <v>8.1560475970258745E-3</v>
      </c>
      <c r="I86">
        <f t="shared" si="17"/>
        <v>4.5820513072158467E-3</v>
      </c>
      <c r="J86">
        <f t="shared" si="17"/>
        <v>7.7956219824558701E-3</v>
      </c>
      <c r="K86">
        <f t="shared" si="17"/>
        <v>4.0816383196486776E-3</v>
      </c>
    </row>
    <row r="87" spans="1:11" x14ac:dyDescent="0.25">
      <c r="A87" s="1">
        <v>43979</v>
      </c>
      <c r="B87">
        <v>54.695006999999997</v>
      </c>
      <c r="C87">
        <v>146.200211</v>
      </c>
      <c r="D87">
        <v>11.08</v>
      </c>
      <c r="E87">
        <v>9.44</v>
      </c>
      <c r="H87">
        <f t="shared" si="17"/>
        <v>-1.3690316015321377E-2</v>
      </c>
      <c r="I87">
        <f t="shared" si="17"/>
        <v>-1.3742707297053776E-2</v>
      </c>
      <c r="J87">
        <f t="shared" si="17"/>
        <v>-4.5000976032522594E-2</v>
      </c>
      <c r="K87">
        <f t="shared" si="17"/>
        <v>-3.9465142208965263E-2</v>
      </c>
    </row>
    <row r="88" spans="1:11" x14ac:dyDescent="0.25">
      <c r="A88" s="1">
        <v>43980</v>
      </c>
      <c r="B88">
        <v>54.195636999999998</v>
      </c>
      <c r="C88">
        <v>143.76469399999999</v>
      </c>
      <c r="D88">
        <v>10.94</v>
      </c>
      <c r="E88">
        <v>9.16</v>
      </c>
      <c r="H88">
        <f t="shared" si="17"/>
        <v>-9.1720185037254751E-3</v>
      </c>
      <c r="I88">
        <f t="shared" si="17"/>
        <v>-1.6799096959215637E-2</v>
      </c>
      <c r="J88">
        <f t="shared" si="17"/>
        <v>-1.2715884325302674E-2</v>
      </c>
      <c r="K88">
        <f t="shared" si="17"/>
        <v>-3.0109801471370341E-2</v>
      </c>
    </row>
    <row r="89" spans="1:11" x14ac:dyDescent="0.25">
      <c r="A89" s="1">
        <v>43983</v>
      </c>
      <c r="B89">
        <v>55.292285999999997</v>
      </c>
      <c r="C89">
        <v>156.99311800000001</v>
      </c>
      <c r="D89">
        <v>11.22</v>
      </c>
      <c r="E89">
        <v>8.9600000000000009</v>
      </c>
      <c r="H89">
        <f t="shared" si="17"/>
        <v>2.003299807678741E-2</v>
      </c>
      <c r="I89">
        <f t="shared" si="17"/>
        <v>8.8024076408773216E-2</v>
      </c>
      <c r="J89">
        <f t="shared" si="17"/>
        <v>2.527210310071511E-2</v>
      </c>
      <c r="K89">
        <f t="shared" si="17"/>
        <v>-2.2075951699199736E-2</v>
      </c>
    </row>
    <row r="90" spans="1:11" x14ac:dyDescent="0.25">
      <c r="A90" s="1">
        <v>43984</v>
      </c>
      <c r="B90">
        <v>54.205437000000003</v>
      </c>
      <c r="C90">
        <v>159.19296299999999</v>
      </c>
      <c r="D90">
        <v>11.64</v>
      </c>
      <c r="E90">
        <v>9.32</v>
      </c>
      <c r="H90">
        <f t="shared" si="17"/>
        <v>-1.9852188059596893E-2</v>
      </c>
      <c r="I90">
        <f t="shared" si="17"/>
        <v>1.3915100179378762E-2</v>
      </c>
      <c r="J90">
        <f t="shared" si="17"/>
        <v>3.6749542208741437E-2</v>
      </c>
      <c r="K90">
        <f t="shared" si="17"/>
        <v>3.9392401710660684E-2</v>
      </c>
    </row>
    <row r="91" spans="1:11" x14ac:dyDescent="0.25">
      <c r="A91" s="1">
        <v>43985</v>
      </c>
      <c r="B91">
        <v>53.862732000000001</v>
      </c>
      <c r="C91">
        <v>171.73393200000001</v>
      </c>
      <c r="D91">
        <v>12.24</v>
      </c>
      <c r="E91">
        <v>9.8000000000000007</v>
      </c>
      <c r="H91">
        <f t="shared" si="17"/>
        <v>-6.3424068711125259E-3</v>
      </c>
      <c r="I91">
        <f t="shared" si="17"/>
        <v>7.5829301968775478E-2</v>
      </c>
      <c r="J91">
        <f t="shared" si="17"/>
        <v>5.0261834780888297E-2</v>
      </c>
      <c r="K91">
        <f t="shared" si="17"/>
        <v>5.0219756979026565E-2</v>
      </c>
    </row>
    <row r="92" spans="1:11" x14ac:dyDescent="0.25">
      <c r="A92" s="1">
        <v>43986</v>
      </c>
      <c r="B92">
        <v>53.794189000000003</v>
      </c>
      <c r="C92">
        <v>166.450424</v>
      </c>
      <c r="D92">
        <v>13</v>
      </c>
      <c r="E92">
        <v>9.94</v>
      </c>
      <c r="H92">
        <f t="shared" si="17"/>
        <v>-1.2733600148486387E-3</v>
      </c>
      <c r="I92">
        <f t="shared" si="17"/>
        <v>-3.1248860811508315E-2</v>
      </c>
      <c r="J92">
        <f t="shared" si="17"/>
        <v>6.0240080377356717E-2</v>
      </c>
      <c r="K92">
        <f t="shared" si="17"/>
        <v>1.4184634991956381E-2</v>
      </c>
    </row>
    <row r="93" spans="1:11" x14ac:dyDescent="0.25">
      <c r="A93" s="1">
        <v>43987</v>
      </c>
      <c r="B93">
        <v>54.205437000000003</v>
      </c>
      <c r="C93">
        <v>167.25572199999999</v>
      </c>
      <c r="D93">
        <v>14.08</v>
      </c>
      <c r="E93">
        <v>11.02</v>
      </c>
      <c r="H93">
        <f t="shared" si="17"/>
        <v>7.6157668859611954E-3</v>
      </c>
      <c r="I93">
        <f t="shared" si="17"/>
        <v>4.8263993509175982E-3</v>
      </c>
      <c r="J93">
        <f t="shared" si="17"/>
        <v>7.9805993268359576E-2</v>
      </c>
      <c r="K93">
        <f t="shared" si="17"/>
        <v>0.1031447830562858</v>
      </c>
    </row>
    <row r="94" spans="1:11" x14ac:dyDescent="0.25">
      <c r="A94" s="1">
        <v>43990</v>
      </c>
      <c r="B94">
        <v>56.104973000000001</v>
      </c>
      <c r="C94">
        <v>172.98117099999999</v>
      </c>
      <c r="D94">
        <v>14.33</v>
      </c>
      <c r="E94">
        <v>11.26</v>
      </c>
      <c r="H94">
        <f t="shared" si="17"/>
        <v>3.4443236808523535E-2</v>
      </c>
      <c r="I94">
        <f t="shared" si="17"/>
        <v>3.3658839743976668E-2</v>
      </c>
      <c r="J94">
        <f t="shared" si="17"/>
        <v>1.7599891110184198E-2</v>
      </c>
      <c r="K94">
        <f t="shared" si="17"/>
        <v>2.1544818986776005E-2</v>
      </c>
    </row>
    <row r="95" spans="1:11" x14ac:dyDescent="0.25">
      <c r="A95" s="1">
        <v>43991</v>
      </c>
      <c r="B95">
        <v>55.605609999999999</v>
      </c>
      <c r="C95">
        <v>165.73350500000001</v>
      </c>
      <c r="D95">
        <v>13.68</v>
      </c>
      <c r="E95">
        <v>10.61</v>
      </c>
      <c r="H95">
        <f t="shared" si="17"/>
        <v>-8.9403584290604476E-3</v>
      </c>
      <c r="I95">
        <f t="shared" si="17"/>
        <v>-4.2801643655795946E-2</v>
      </c>
      <c r="J95">
        <f t="shared" si="17"/>
        <v>-4.6420329645676141E-2</v>
      </c>
      <c r="K95">
        <f t="shared" si="17"/>
        <v>-5.945967008565263E-2</v>
      </c>
    </row>
    <row r="96" spans="1:11" x14ac:dyDescent="0.25">
      <c r="A96" s="1">
        <v>43992</v>
      </c>
      <c r="B96">
        <v>54.792923000000002</v>
      </c>
      <c r="C96">
        <v>159.35990899999999</v>
      </c>
      <c r="D96">
        <v>13.17</v>
      </c>
      <c r="E96">
        <v>10.78</v>
      </c>
      <c r="H96">
        <f t="shared" si="17"/>
        <v>-1.4723052168508147E-2</v>
      </c>
      <c r="I96">
        <f t="shared" si="17"/>
        <v>-3.9215883966404227E-2</v>
      </c>
      <c r="J96">
        <f t="shared" si="17"/>
        <v>-3.7993396439214677E-2</v>
      </c>
      <c r="K96">
        <f t="shared" si="17"/>
        <v>1.5895612854959228E-2</v>
      </c>
    </row>
    <row r="97" spans="1:11" x14ac:dyDescent="0.25">
      <c r="A97" s="1">
        <v>43993</v>
      </c>
      <c r="B97">
        <v>53.901896999999998</v>
      </c>
      <c r="C97">
        <v>149.038376</v>
      </c>
      <c r="D97">
        <v>11.38</v>
      </c>
      <c r="E97">
        <v>10.199999999999999</v>
      </c>
      <c r="H97">
        <f t="shared" si="17"/>
        <v>-1.6395371177790417E-2</v>
      </c>
      <c r="I97">
        <f t="shared" si="17"/>
        <v>-6.6961392971671696E-2</v>
      </c>
      <c r="J97">
        <f t="shared" si="17"/>
        <v>-0.14608408705700474</v>
      </c>
      <c r="K97">
        <f t="shared" si="17"/>
        <v>-5.530484519062575E-2</v>
      </c>
    </row>
    <row r="98" spans="1:11" x14ac:dyDescent="0.25">
      <c r="A98" s="1">
        <v>43994</v>
      </c>
      <c r="B98">
        <v>53.255661000000003</v>
      </c>
      <c r="C98">
        <v>155.667328</v>
      </c>
      <c r="D98">
        <v>11.82</v>
      </c>
      <c r="E98">
        <v>10.53</v>
      </c>
      <c r="H98">
        <f t="shared" si="17"/>
        <v>-1.2061563302626753E-2</v>
      </c>
      <c r="I98">
        <f t="shared" si="17"/>
        <v>4.3517387555450718E-2</v>
      </c>
      <c r="J98">
        <f t="shared" si="17"/>
        <v>3.7935583279767225E-2</v>
      </c>
      <c r="K98">
        <f t="shared" si="17"/>
        <v>3.1840605855658843E-2</v>
      </c>
    </row>
    <row r="99" spans="1:11" x14ac:dyDescent="0.25">
      <c r="A99" s="1">
        <v>43997</v>
      </c>
      <c r="B99">
        <v>54.136893999999998</v>
      </c>
      <c r="C99">
        <v>157.739487</v>
      </c>
      <c r="D99">
        <v>11.92</v>
      </c>
      <c r="E99">
        <v>10.43</v>
      </c>
      <c r="H99">
        <f t="shared" si="17"/>
        <v>1.6411803960202878E-2</v>
      </c>
      <c r="I99">
        <f t="shared" si="17"/>
        <v>1.3223638391645467E-2</v>
      </c>
      <c r="J99">
        <f t="shared" si="17"/>
        <v>8.4246496592516231E-3</v>
      </c>
      <c r="K99">
        <f t="shared" si="17"/>
        <v>-9.5420571332030472E-3</v>
      </c>
    </row>
    <row r="100" spans="1:11" x14ac:dyDescent="0.25">
      <c r="A100" s="1">
        <v>43998</v>
      </c>
      <c r="B100">
        <v>53.637526999999999</v>
      </c>
      <c r="C100">
        <v>162.119507</v>
      </c>
      <c r="D100">
        <v>12.86</v>
      </c>
      <c r="E100">
        <v>10.36</v>
      </c>
      <c r="H100">
        <f t="shared" si="17"/>
        <v>-9.2669590617175321E-3</v>
      </c>
      <c r="I100">
        <f t="shared" si="17"/>
        <v>2.7388905020755454E-2</v>
      </c>
      <c r="J100">
        <f t="shared" si="17"/>
        <v>7.5904057172269501E-2</v>
      </c>
      <c r="K100">
        <f t="shared" si="17"/>
        <v>-6.7340321813440683E-3</v>
      </c>
    </row>
    <row r="101" spans="1:11" x14ac:dyDescent="0.25">
      <c r="A101" s="1">
        <v>43999</v>
      </c>
      <c r="B101">
        <v>54.078144000000002</v>
      </c>
      <c r="C101">
        <v>159.51702900000001</v>
      </c>
      <c r="D101">
        <v>12.62</v>
      </c>
      <c r="E101">
        <v>10.35</v>
      </c>
      <c r="H101">
        <f t="shared" si="17"/>
        <v>8.1811579224708685E-3</v>
      </c>
      <c r="I101">
        <f t="shared" si="17"/>
        <v>-1.6183079381952282E-2</v>
      </c>
      <c r="J101">
        <f t="shared" si="17"/>
        <v>-1.883886169640624E-2</v>
      </c>
      <c r="K101">
        <f t="shared" si="17"/>
        <v>-9.6571711995886266E-4</v>
      </c>
    </row>
    <row r="102" spans="1:11" x14ac:dyDescent="0.25">
      <c r="A102" s="1">
        <v>44000</v>
      </c>
      <c r="B102">
        <v>53.441704000000001</v>
      </c>
      <c r="C102">
        <v>153.27110300000001</v>
      </c>
      <c r="D102">
        <v>12.67</v>
      </c>
      <c r="E102">
        <v>10.199999999999999</v>
      </c>
      <c r="H102">
        <f t="shared" si="17"/>
        <v>-1.1838696671572745E-2</v>
      </c>
      <c r="I102">
        <f t="shared" si="17"/>
        <v>-3.9942412980586248E-2</v>
      </c>
      <c r="J102">
        <f t="shared" si="17"/>
        <v>3.9541372199806942E-3</v>
      </c>
      <c r="K102">
        <f t="shared" si="17"/>
        <v>-1.4598799421152749E-2</v>
      </c>
    </row>
    <row r="103" spans="1:11" x14ac:dyDescent="0.25">
      <c r="A103" s="1">
        <v>44001</v>
      </c>
      <c r="B103">
        <v>53.833359000000002</v>
      </c>
      <c r="C103">
        <v>161.42224100000001</v>
      </c>
      <c r="D103">
        <v>13.59</v>
      </c>
      <c r="E103">
        <v>10.73</v>
      </c>
      <c r="H103">
        <f t="shared" si="17"/>
        <v>7.3019158270934553E-3</v>
      </c>
      <c r="I103">
        <f t="shared" si="17"/>
        <v>5.1815278402265373E-2</v>
      </c>
      <c r="J103">
        <f t="shared" si="17"/>
        <v>7.0097233830004727E-2</v>
      </c>
      <c r="K103">
        <f t="shared" si="17"/>
        <v>5.0655836352381745E-2</v>
      </c>
    </row>
    <row r="104" spans="1:11" x14ac:dyDescent="0.25">
      <c r="A104" s="1">
        <v>44004</v>
      </c>
      <c r="B104">
        <v>53.754641999999997</v>
      </c>
      <c r="C104">
        <v>156.433334</v>
      </c>
      <c r="D104">
        <v>13.33</v>
      </c>
      <c r="E104">
        <v>11.01</v>
      </c>
      <c r="H104">
        <f t="shared" si="17"/>
        <v>-1.463304705255001E-3</v>
      </c>
      <c r="I104">
        <f t="shared" si="17"/>
        <v>-3.1393608443966645E-2</v>
      </c>
      <c r="J104">
        <f t="shared" si="17"/>
        <v>-1.9317093972434991E-2</v>
      </c>
      <c r="K104">
        <f t="shared" si="17"/>
        <v>2.5760394091981477E-2</v>
      </c>
    </row>
    <row r="105" spans="1:11" x14ac:dyDescent="0.25">
      <c r="A105" s="1">
        <v>44005</v>
      </c>
      <c r="B105">
        <v>54.030155000000001</v>
      </c>
      <c r="C105">
        <v>167.55033900000001</v>
      </c>
      <c r="D105">
        <v>12.92</v>
      </c>
      <c r="E105">
        <v>11.3</v>
      </c>
      <c r="H105">
        <f t="shared" si="17"/>
        <v>5.1122905590464162E-3</v>
      </c>
      <c r="I105">
        <f t="shared" si="17"/>
        <v>6.8653899063977925E-2</v>
      </c>
      <c r="J105">
        <f t="shared" si="17"/>
        <v>-3.1240635836161493E-2</v>
      </c>
      <c r="K105">
        <f t="shared" si="17"/>
        <v>2.5998774983706344E-2</v>
      </c>
    </row>
    <row r="106" spans="1:11" x14ac:dyDescent="0.25">
      <c r="A106" s="1">
        <v>44006</v>
      </c>
      <c r="B106">
        <v>54.591019000000003</v>
      </c>
      <c r="C106">
        <v>163.28817699999999</v>
      </c>
      <c r="D106">
        <v>12.32</v>
      </c>
      <c r="E106">
        <v>11.06</v>
      </c>
      <c r="H106">
        <f t="shared" si="17"/>
        <v>1.0327065413407444E-2</v>
      </c>
      <c r="I106">
        <f t="shared" si="17"/>
        <v>-2.5767240592424953E-2</v>
      </c>
      <c r="J106">
        <f t="shared" si="17"/>
        <v>-4.7552540249082051E-2</v>
      </c>
      <c r="K106">
        <f t="shared" si="17"/>
        <v>-2.1467729624106199E-2</v>
      </c>
    </row>
    <row r="107" spans="1:11" x14ac:dyDescent="0.25">
      <c r="A107" s="1">
        <v>44007</v>
      </c>
      <c r="B107">
        <v>54.177753000000003</v>
      </c>
      <c r="C107">
        <v>158.24035599999999</v>
      </c>
      <c r="D107">
        <v>12.27</v>
      </c>
      <c r="E107">
        <v>11.4</v>
      </c>
      <c r="H107">
        <f t="shared" si="17"/>
        <v>-7.5990191131636107E-3</v>
      </c>
      <c r="I107">
        <f t="shared" si="17"/>
        <v>-3.1401479246390876E-2</v>
      </c>
      <c r="J107">
        <f t="shared" si="17"/>
        <v>-4.0666993825536858E-3</v>
      </c>
      <c r="K107">
        <f t="shared" si="17"/>
        <v>3.0278359306261073E-2</v>
      </c>
    </row>
    <row r="108" spans="1:11" x14ac:dyDescent="0.25">
      <c r="A108" s="1">
        <v>44008</v>
      </c>
      <c r="B108">
        <v>54.138393000000001</v>
      </c>
      <c r="C108">
        <v>156.93420399999999</v>
      </c>
      <c r="D108">
        <v>11.91</v>
      </c>
      <c r="E108">
        <v>11.13</v>
      </c>
      <c r="H108">
        <f t="shared" si="17"/>
        <v>-7.2676148821693479E-4</v>
      </c>
      <c r="I108">
        <f t="shared" si="17"/>
        <v>-8.2884829130703535E-3</v>
      </c>
      <c r="J108">
        <f t="shared" si="17"/>
        <v>-2.9778875355611242E-2</v>
      </c>
      <c r="K108">
        <f t="shared" si="17"/>
        <v>-2.3969190112996277E-2</v>
      </c>
    </row>
    <row r="109" spans="1:11" x14ac:dyDescent="0.25">
      <c r="A109" s="1">
        <v>44011</v>
      </c>
      <c r="B109">
        <v>54.630383000000002</v>
      </c>
      <c r="C109">
        <v>160.63659699999999</v>
      </c>
      <c r="D109">
        <v>12.5</v>
      </c>
      <c r="E109">
        <v>10.96</v>
      </c>
      <c r="H109">
        <f t="shared" si="17"/>
        <v>9.0465917424856056E-3</v>
      </c>
      <c r="I109">
        <f t="shared" si="17"/>
        <v>2.3318017559015431E-2</v>
      </c>
      <c r="J109">
        <f t="shared" si="17"/>
        <v>4.8350260941046767E-2</v>
      </c>
      <c r="K109">
        <f t="shared" si="17"/>
        <v>-1.5391883767584031E-2</v>
      </c>
    </row>
    <row r="110" spans="1:11" x14ac:dyDescent="0.25">
      <c r="A110" s="1">
        <v>44012</v>
      </c>
      <c r="B110">
        <v>54.266311999999999</v>
      </c>
      <c r="C110">
        <v>162.306107</v>
      </c>
      <c r="D110">
        <v>12.01</v>
      </c>
      <c r="E110">
        <v>11.01</v>
      </c>
      <c r="H110">
        <f t="shared" si="17"/>
        <v>-6.6865639305402954E-3</v>
      </c>
      <c r="I110">
        <f t="shared" si="17"/>
        <v>1.0339449397261101E-2</v>
      </c>
      <c r="J110">
        <f t="shared" si="17"/>
        <v>-3.9989008216363281E-2</v>
      </c>
      <c r="K110">
        <f t="shared" si="17"/>
        <v>4.5516692147191005E-3</v>
      </c>
    </row>
    <row r="111" spans="1:11" x14ac:dyDescent="0.25">
      <c r="A111" s="1">
        <v>44013</v>
      </c>
      <c r="B111">
        <v>54.886215</v>
      </c>
      <c r="C111">
        <v>160.695526</v>
      </c>
      <c r="D111">
        <v>12.07</v>
      </c>
      <c r="E111">
        <v>10.82</v>
      </c>
      <c r="H111">
        <f t="shared" si="17"/>
        <v>1.1358594837773633E-2</v>
      </c>
      <c r="I111">
        <f t="shared" si="17"/>
        <v>-9.9726700033402373E-3</v>
      </c>
      <c r="J111">
        <f t="shared" si="17"/>
        <v>4.9833990175480909E-3</v>
      </c>
      <c r="K111">
        <f t="shared" si="17"/>
        <v>-1.7407677316253051E-2</v>
      </c>
    </row>
    <row r="112" spans="1:11" x14ac:dyDescent="0.25">
      <c r="A112" s="1">
        <v>44014</v>
      </c>
      <c r="B112">
        <v>56.017788000000003</v>
      </c>
      <c r="C112">
        <v>156.72796600000001</v>
      </c>
      <c r="D112">
        <v>11.85</v>
      </c>
      <c r="E112">
        <v>10.46</v>
      </c>
      <c r="H112">
        <f t="shared" si="17"/>
        <v>2.0407059064269453E-2</v>
      </c>
      <c r="I112">
        <f t="shared" si="17"/>
        <v>-2.4999829809597363E-2</v>
      </c>
      <c r="J112">
        <f t="shared" si="17"/>
        <v>-1.8395167528299998E-2</v>
      </c>
      <c r="K112">
        <f t="shared" si="17"/>
        <v>-3.3837814781558596E-2</v>
      </c>
    </row>
    <row r="113" spans="1:11" x14ac:dyDescent="0.25">
      <c r="A113" s="1">
        <v>44015</v>
      </c>
      <c r="B113">
        <v>55.653717</v>
      </c>
      <c r="C113">
        <v>161.29458600000001</v>
      </c>
      <c r="D113">
        <v>12.02</v>
      </c>
      <c r="E113">
        <v>10.67</v>
      </c>
      <c r="H113">
        <f t="shared" si="17"/>
        <v>-6.5204152106128196E-3</v>
      </c>
      <c r="I113">
        <f t="shared" si="17"/>
        <v>2.872081793238105E-2</v>
      </c>
      <c r="J113">
        <f t="shared" si="17"/>
        <v>1.4244061525921331E-2</v>
      </c>
      <c r="K113">
        <f t="shared" si="17"/>
        <v>1.9877606676884981E-2</v>
      </c>
    </row>
    <row r="114" spans="1:11" x14ac:dyDescent="0.25">
      <c r="A114" s="1">
        <v>44018</v>
      </c>
      <c r="B114">
        <v>54.079352999999998</v>
      </c>
      <c r="C114">
        <v>159.54650899999999</v>
      </c>
      <c r="D114">
        <v>11.77</v>
      </c>
      <c r="E114">
        <v>10.85</v>
      </c>
      <c r="H114">
        <f t="shared" si="17"/>
        <v>-2.8696400038121645E-2</v>
      </c>
      <c r="I114">
        <f t="shared" si="17"/>
        <v>-1.089694758517582E-2</v>
      </c>
      <c r="J114">
        <f t="shared" si="17"/>
        <v>-2.1018007834876153E-2</v>
      </c>
      <c r="K114">
        <f t="shared" si="17"/>
        <v>1.672901467280654E-2</v>
      </c>
    </row>
    <row r="115" spans="1:11" x14ac:dyDescent="0.25">
      <c r="A115" s="1">
        <v>44019</v>
      </c>
      <c r="B115">
        <v>54.915737</v>
      </c>
      <c r="C115">
        <v>158.77065999999999</v>
      </c>
      <c r="D115">
        <v>11.73</v>
      </c>
      <c r="E115">
        <v>10.49</v>
      </c>
      <c r="H115">
        <f t="shared" si="17"/>
        <v>1.5347487985651401E-2</v>
      </c>
      <c r="I115">
        <f t="shared" si="17"/>
        <v>-4.8747011591806508E-3</v>
      </c>
      <c r="J115">
        <f t="shared" si="17"/>
        <v>-3.4042586068011539E-3</v>
      </c>
      <c r="K115">
        <f t="shared" si="17"/>
        <v>-3.3742657578262739E-2</v>
      </c>
    </row>
    <row r="116" spans="1:11" x14ac:dyDescent="0.25">
      <c r="A116" s="1">
        <v>44020</v>
      </c>
      <c r="B116">
        <v>54.285983999999999</v>
      </c>
      <c r="C116">
        <v>154.40046699999999</v>
      </c>
      <c r="D116">
        <v>11.9</v>
      </c>
      <c r="E116">
        <v>10.51</v>
      </c>
      <c r="H116">
        <f t="shared" si="17"/>
        <v>-1.1533883817569108E-2</v>
      </c>
      <c r="I116">
        <f t="shared" si="17"/>
        <v>-2.791110883988325E-2</v>
      </c>
      <c r="J116">
        <f t="shared" si="17"/>
        <v>1.4388737452099671E-2</v>
      </c>
      <c r="K116">
        <f t="shared" si="17"/>
        <v>1.9047624806538821E-3</v>
      </c>
    </row>
    <row r="117" spans="1:11" x14ac:dyDescent="0.25">
      <c r="A117" s="1">
        <v>44021</v>
      </c>
      <c r="B117">
        <v>54.138393000000001</v>
      </c>
      <c r="C117">
        <v>144.324478</v>
      </c>
      <c r="D117">
        <v>11.47</v>
      </c>
      <c r="E117">
        <v>10.16</v>
      </c>
      <c r="H117">
        <f t="shared" si="17"/>
        <v>-2.7224706333362461E-3</v>
      </c>
      <c r="I117">
        <f t="shared" si="17"/>
        <v>-6.7485578094043944E-2</v>
      </c>
      <c r="J117">
        <f t="shared" si="17"/>
        <v>-3.6803468976204359E-2</v>
      </c>
      <c r="K117">
        <f t="shared" si="17"/>
        <v>-3.3868742738523867E-2</v>
      </c>
    </row>
    <row r="118" spans="1:11" x14ac:dyDescent="0.25">
      <c r="A118" s="1">
        <v>44022</v>
      </c>
      <c r="B118">
        <v>54.000636999999998</v>
      </c>
      <c r="C118">
        <v>142.93975800000001</v>
      </c>
      <c r="D118">
        <v>11.33</v>
      </c>
      <c r="E118">
        <v>10.039999999999999</v>
      </c>
      <c r="H118">
        <f t="shared" si="17"/>
        <v>-2.547758649497054E-3</v>
      </c>
      <c r="I118">
        <f t="shared" si="17"/>
        <v>-9.6408153311064414E-3</v>
      </c>
      <c r="J118">
        <f t="shared" si="17"/>
        <v>-1.2280856101364397E-2</v>
      </c>
      <c r="K118">
        <f t="shared" si="17"/>
        <v>-1.1881327886752788E-2</v>
      </c>
    </row>
    <row r="119" spans="1:11" x14ac:dyDescent="0.25">
      <c r="A119" s="1">
        <v>44025</v>
      </c>
      <c r="B119">
        <v>53.026496999999999</v>
      </c>
      <c r="C119">
        <v>142.38980100000001</v>
      </c>
      <c r="D119">
        <v>11.08</v>
      </c>
      <c r="E119">
        <v>9.75</v>
      </c>
      <c r="H119">
        <f t="shared" si="17"/>
        <v>-1.8204110772709402E-2</v>
      </c>
      <c r="I119">
        <f t="shared" si="17"/>
        <v>-3.8548945504776146E-3</v>
      </c>
      <c r="J119">
        <f t="shared" si="17"/>
        <v>-2.2312393720777157E-2</v>
      </c>
      <c r="K119">
        <f t="shared" si="17"/>
        <v>-2.9309829253827187E-2</v>
      </c>
    </row>
    <row r="120" spans="1:11" x14ac:dyDescent="0.25">
      <c r="A120" s="1">
        <v>44026</v>
      </c>
      <c r="B120">
        <v>53.508648000000001</v>
      </c>
      <c r="C120">
        <v>140.29800399999999</v>
      </c>
      <c r="D120">
        <v>11</v>
      </c>
      <c r="E120">
        <v>9.3000000000000007</v>
      </c>
      <c r="H120">
        <f t="shared" si="17"/>
        <v>9.0515536803658248E-3</v>
      </c>
      <c r="I120">
        <f t="shared" si="17"/>
        <v>-1.4799613871820516E-2</v>
      </c>
      <c r="J120">
        <f t="shared" si="17"/>
        <v>-7.2464085207671978E-3</v>
      </c>
      <c r="K120">
        <f t="shared" si="17"/>
        <v>-4.7252884850545497E-2</v>
      </c>
    </row>
    <row r="121" spans="1:11" x14ac:dyDescent="0.25">
      <c r="A121" s="1">
        <v>44027</v>
      </c>
      <c r="B121">
        <v>53.725121000000001</v>
      </c>
      <c r="C121">
        <v>143.45043899999999</v>
      </c>
      <c r="D121">
        <v>11.75</v>
      </c>
      <c r="E121">
        <v>9.17</v>
      </c>
      <c r="H121">
        <f t="shared" si="17"/>
        <v>4.0374090377170366E-3</v>
      </c>
      <c r="I121">
        <f t="shared" si="17"/>
        <v>2.222084237239489E-2</v>
      </c>
      <c r="J121">
        <f t="shared" si="17"/>
        <v>6.595796779179737E-2</v>
      </c>
      <c r="K121">
        <f t="shared" si="17"/>
        <v>-1.4077113890836827E-2</v>
      </c>
    </row>
    <row r="122" spans="1:11" x14ac:dyDescent="0.25">
      <c r="A122" s="1">
        <v>44028</v>
      </c>
      <c r="B122">
        <v>55.132205999999996</v>
      </c>
      <c r="C122">
        <v>144.05931100000001</v>
      </c>
      <c r="D122">
        <v>11.34</v>
      </c>
      <c r="E122">
        <v>9.2799999999999994</v>
      </c>
      <c r="H122">
        <f t="shared" si="17"/>
        <v>2.585335157582009E-2</v>
      </c>
      <c r="I122">
        <f t="shared" si="17"/>
        <v>4.2354939979142676E-3</v>
      </c>
      <c r="J122">
        <f t="shared" si="17"/>
        <v>-3.5516942290561938E-2</v>
      </c>
      <c r="K122">
        <f t="shared" si="17"/>
        <v>1.1924260529735572E-2</v>
      </c>
    </row>
    <row r="123" spans="1:11" x14ac:dyDescent="0.25">
      <c r="A123" s="1">
        <v>44029</v>
      </c>
      <c r="B123">
        <v>55.525798999999999</v>
      </c>
      <c r="C123">
        <v>143.509354</v>
      </c>
      <c r="D123">
        <v>11.09</v>
      </c>
      <c r="E123">
        <v>9.07</v>
      </c>
      <c r="H123">
        <f t="shared" si="17"/>
        <v>7.1137132792218269E-3</v>
      </c>
      <c r="I123">
        <f t="shared" si="17"/>
        <v>-3.8248789761242052E-3</v>
      </c>
      <c r="J123">
        <f t="shared" si="17"/>
        <v>-2.2292496937330316E-2</v>
      </c>
      <c r="K123">
        <f t="shared" si="17"/>
        <v>-2.2889282671063896E-2</v>
      </c>
    </row>
    <row r="124" spans="1:11" x14ac:dyDescent="0.25">
      <c r="A124" s="1">
        <v>44032</v>
      </c>
      <c r="B124">
        <v>55.181407999999998</v>
      </c>
      <c r="C124">
        <v>138.92311100000001</v>
      </c>
      <c r="D124">
        <v>10.98</v>
      </c>
      <c r="E124">
        <v>8.86</v>
      </c>
      <c r="H124">
        <f t="shared" si="17"/>
        <v>-6.2216746363279391E-3</v>
      </c>
      <c r="I124">
        <f t="shared" si="17"/>
        <v>-3.2479595935406974E-2</v>
      </c>
      <c r="J124">
        <f t="shared" si="17"/>
        <v>-9.9683652808910134E-3</v>
      </c>
      <c r="K124">
        <f t="shared" si="17"/>
        <v>-2.3425499510055802E-2</v>
      </c>
    </row>
    <row r="125" spans="1:11" x14ac:dyDescent="0.25">
      <c r="A125" s="1">
        <v>44033</v>
      </c>
      <c r="B125">
        <v>55.594676999999997</v>
      </c>
      <c r="C125">
        <v>141.68270899999999</v>
      </c>
      <c r="D125">
        <v>11.86</v>
      </c>
      <c r="E125">
        <v>9.01</v>
      </c>
      <c r="H125">
        <f t="shared" si="17"/>
        <v>7.4613743082640425E-3</v>
      </c>
      <c r="I125">
        <f t="shared" si="17"/>
        <v>1.9669492036312138E-2</v>
      </c>
      <c r="J125">
        <f t="shared" si="17"/>
        <v>7.7095957488194769E-2</v>
      </c>
      <c r="K125">
        <f t="shared" si="17"/>
        <v>1.6788307003257046E-2</v>
      </c>
    </row>
    <row r="126" spans="1:11" x14ac:dyDescent="0.25">
      <c r="A126" s="1">
        <v>44034</v>
      </c>
      <c r="B126">
        <v>55.456921000000001</v>
      </c>
      <c r="C126">
        <v>147.643845</v>
      </c>
      <c r="D126">
        <v>12.19</v>
      </c>
      <c r="E126">
        <v>9.0299999999999994</v>
      </c>
      <c r="H126">
        <f t="shared" si="17"/>
        <v>-2.4809381069501322E-3</v>
      </c>
      <c r="I126">
        <f t="shared" si="17"/>
        <v>4.1212807055297167E-2</v>
      </c>
      <c r="J126">
        <f t="shared" si="17"/>
        <v>2.744454992360083E-2</v>
      </c>
      <c r="K126">
        <f t="shared" si="17"/>
        <v>2.2172958086475311E-3</v>
      </c>
    </row>
    <row r="127" spans="1:11" x14ac:dyDescent="0.25">
      <c r="A127" s="1">
        <v>44035</v>
      </c>
      <c r="B127">
        <v>54.728779000000003</v>
      </c>
      <c r="C127">
        <v>149.008926</v>
      </c>
      <c r="D127">
        <v>12.11</v>
      </c>
      <c r="E127">
        <v>9.27</v>
      </c>
      <c r="H127">
        <f t="shared" si="17"/>
        <v>-1.3216825768889554E-2</v>
      </c>
      <c r="I127">
        <f t="shared" si="17"/>
        <v>9.2032892909928912E-3</v>
      </c>
      <c r="J127">
        <f t="shared" si="17"/>
        <v>-6.5843859281792816E-3</v>
      </c>
      <c r="K127">
        <f t="shared" si="17"/>
        <v>2.6231012148869685E-2</v>
      </c>
    </row>
    <row r="128" spans="1:11" x14ac:dyDescent="0.25">
      <c r="A128" s="1">
        <v>44036</v>
      </c>
      <c r="B128">
        <v>55.584839000000002</v>
      </c>
      <c r="C128">
        <v>142.92993200000001</v>
      </c>
      <c r="D128">
        <v>11.99</v>
      </c>
      <c r="E128">
        <v>8.84</v>
      </c>
      <c r="H128">
        <f t="shared" si="17"/>
        <v>1.5520788829003264E-2</v>
      </c>
      <c r="I128">
        <f t="shared" si="17"/>
        <v>-4.1651686027885437E-2</v>
      </c>
      <c r="J128">
        <f t="shared" si="17"/>
        <v>-9.9585885255779553E-3</v>
      </c>
      <c r="K128">
        <f t="shared" si="17"/>
        <v>-4.7496502928211642E-2</v>
      </c>
    </row>
    <row r="129" spans="1:11" x14ac:dyDescent="0.25">
      <c r="A129" s="1">
        <v>44039</v>
      </c>
      <c r="B129">
        <v>55.417563999999999</v>
      </c>
      <c r="C129">
        <v>144.07896400000001</v>
      </c>
      <c r="D129">
        <v>11.22</v>
      </c>
      <c r="E129">
        <v>8.7200000000000006</v>
      </c>
      <c r="H129">
        <f t="shared" si="17"/>
        <v>-3.013900998549915E-3</v>
      </c>
      <c r="I129">
        <f t="shared" si="17"/>
        <v>8.0069862285521987E-3</v>
      </c>
      <c r="J129">
        <f t="shared" si="17"/>
        <v>-6.6375068944872564E-2</v>
      </c>
      <c r="K129">
        <f t="shared" si="17"/>
        <v>-1.3667638728663757E-2</v>
      </c>
    </row>
    <row r="130" spans="1:11" x14ac:dyDescent="0.25">
      <c r="A130" s="1">
        <v>44040</v>
      </c>
      <c r="B130">
        <v>53.784160999999997</v>
      </c>
      <c r="C130">
        <v>140.95597799999999</v>
      </c>
      <c r="D130">
        <v>11.57</v>
      </c>
      <c r="E130">
        <v>8.39</v>
      </c>
      <c r="H130">
        <f t="shared" si="17"/>
        <v>-2.9917564600402125E-2</v>
      </c>
      <c r="I130">
        <f t="shared" si="17"/>
        <v>-2.1913881528440905E-2</v>
      </c>
      <c r="J130">
        <f t="shared" si="17"/>
        <v>3.0717641111034998E-2</v>
      </c>
      <c r="K130">
        <f t="shared" si="17"/>
        <v>-3.8578717441773415E-2</v>
      </c>
    </row>
    <row r="131" spans="1:11" x14ac:dyDescent="0.25">
      <c r="A131" s="1">
        <v>44041</v>
      </c>
      <c r="B131">
        <v>53.528328000000002</v>
      </c>
      <c r="C131">
        <v>143.44061300000001</v>
      </c>
      <c r="D131">
        <v>11.9</v>
      </c>
      <c r="E131">
        <v>8.25</v>
      </c>
      <c r="H131">
        <f t="shared" si="17"/>
        <v>-4.7680095216804386E-3</v>
      </c>
      <c r="I131">
        <f t="shared" si="17"/>
        <v>1.7473473987947068E-2</v>
      </c>
      <c r="J131">
        <f t="shared" si="17"/>
        <v>2.8122858911898512E-2</v>
      </c>
      <c r="K131">
        <f t="shared" ref="K131:L194" si="18">LN(E131/E130)</f>
        <v>-1.6827320132525293E-2</v>
      </c>
    </row>
    <row r="132" spans="1:11" x14ac:dyDescent="0.25">
      <c r="A132" s="1">
        <v>44042</v>
      </c>
      <c r="B132">
        <v>51.963805999999998</v>
      </c>
      <c r="C132">
        <v>139.29628</v>
      </c>
      <c r="D132">
        <v>12.08</v>
      </c>
      <c r="E132">
        <v>7.89</v>
      </c>
      <c r="H132">
        <f t="shared" ref="H132:L195" si="19">LN(B132/B131)</f>
        <v>-2.9663571323220384E-2</v>
      </c>
      <c r="I132">
        <f t="shared" si="19"/>
        <v>-2.9317927375767047E-2</v>
      </c>
      <c r="J132">
        <f t="shared" si="19"/>
        <v>1.5012792389185134E-2</v>
      </c>
      <c r="K132">
        <f t="shared" si="18"/>
        <v>-4.4617065488806805E-2</v>
      </c>
    </row>
    <row r="133" spans="1:11" x14ac:dyDescent="0.25">
      <c r="A133" s="1">
        <v>44043</v>
      </c>
      <c r="B133">
        <v>51.393096999999997</v>
      </c>
      <c r="C133">
        <v>145.080658</v>
      </c>
      <c r="D133">
        <v>12.18</v>
      </c>
      <c r="E133">
        <v>7.77</v>
      </c>
      <c r="H133">
        <f t="shared" si="19"/>
        <v>-1.1043573941432865E-2</v>
      </c>
      <c r="I133">
        <f t="shared" si="19"/>
        <v>4.0686674357307238E-2</v>
      </c>
      <c r="J133">
        <f t="shared" si="19"/>
        <v>8.2440697750820625E-3</v>
      </c>
      <c r="K133">
        <f t="shared" si="18"/>
        <v>-1.5325970478226821E-2</v>
      </c>
    </row>
    <row r="134" spans="1:11" x14ac:dyDescent="0.25">
      <c r="A134" s="1">
        <v>44046</v>
      </c>
      <c r="B134">
        <v>53.046177</v>
      </c>
      <c r="C134">
        <v>146.45555100000001</v>
      </c>
      <c r="D134">
        <v>12.43</v>
      </c>
      <c r="E134">
        <v>7.45</v>
      </c>
      <c r="H134">
        <f t="shared" si="19"/>
        <v>3.1658934541546065E-2</v>
      </c>
      <c r="I134">
        <f t="shared" si="19"/>
        <v>9.432126443675793E-3</v>
      </c>
      <c r="J134">
        <f t="shared" si="19"/>
        <v>2.03176432408687E-2</v>
      </c>
      <c r="K134">
        <f t="shared" si="18"/>
        <v>-4.2056131988087803E-2</v>
      </c>
    </row>
    <row r="135" spans="1:11" x14ac:dyDescent="0.25">
      <c r="A135" s="1">
        <v>44047</v>
      </c>
      <c r="B135">
        <v>53.557845999999998</v>
      </c>
      <c r="C135">
        <v>142.17375200000001</v>
      </c>
      <c r="D135">
        <v>12.88</v>
      </c>
      <c r="E135">
        <v>7.29</v>
      </c>
      <c r="H135">
        <f t="shared" si="19"/>
        <v>9.599505061956214E-3</v>
      </c>
      <c r="I135">
        <f t="shared" si="19"/>
        <v>-2.9672061037025931E-2</v>
      </c>
      <c r="J135">
        <f t="shared" si="19"/>
        <v>3.5562815153587869E-2</v>
      </c>
      <c r="K135">
        <f t="shared" si="18"/>
        <v>-2.1710486370901425E-2</v>
      </c>
    </row>
    <row r="136" spans="1:11" x14ac:dyDescent="0.25">
      <c r="A136" s="1">
        <v>44048</v>
      </c>
      <c r="B136">
        <v>54.089194999999997</v>
      </c>
      <c r="C136">
        <v>144.363754</v>
      </c>
      <c r="D136">
        <v>12.99</v>
      </c>
      <c r="E136">
        <v>7.38</v>
      </c>
      <c r="H136">
        <f t="shared" si="19"/>
        <v>9.8721397347931571E-3</v>
      </c>
      <c r="I136">
        <f t="shared" si="19"/>
        <v>1.5286268630044127E-2</v>
      </c>
      <c r="J136">
        <f t="shared" si="19"/>
        <v>8.504110006300478E-3</v>
      </c>
      <c r="K136">
        <f t="shared" si="18"/>
        <v>1.2270092591814401E-2</v>
      </c>
    </row>
    <row r="137" spans="1:11" x14ac:dyDescent="0.25">
      <c r="A137" s="1">
        <v>44049</v>
      </c>
      <c r="B137">
        <v>53.164253000000002</v>
      </c>
      <c r="C137">
        <v>157.13061500000001</v>
      </c>
      <c r="D137">
        <v>14.16</v>
      </c>
      <c r="E137">
        <v>7.53</v>
      </c>
      <c r="H137">
        <f t="shared" si="19"/>
        <v>-1.7248208762377926E-2</v>
      </c>
      <c r="I137">
        <f t="shared" si="19"/>
        <v>8.4741218281138009E-2</v>
      </c>
      <c r="J137">
        <f t="shared" si="19"/>
        <v>8.6241257583065487E-2</v>
      </c>
      <c r="K137">
        <f t="shared" si="18"/>
        <v>2.0121403199421028E-2</v>
      </c>
    </row>
    <row r="138" spans="1:11" x14ac:dyDescent="0.25">
      <c r="A138" s="1">
        <v>44050</v>
      </c>
      <c r="B138">
        <v>54.699257000000003</v>
      </c>
      <c r="C138">
        <v>156.796707</v>
      </c>
      <c r="D138">
        <v>14.18</v>
      </c>
      <c r="E138">
        <v>7.33</v>
      </c>
      <c r="H138">
        <f t="shared" si="19"/>
        <v>2.8463891747554565E-2</v>
      </c>
      <c r="I138">
        <f t="shared" si="19"/>
        <v>-2.1272957307099513E-3</v>
      </c>
      <c r="J138">
        <f t="shared" si="19"/>
        <v>1.4114328384078085E-3</v>
      </c>
      <c r="K138">
        <f t="shared" si="18"/>
        <v>-2.6919525913242062E-2</v>
      </c>
    </row>
    <row r="139" spans="1:11" x14ac:dyDescent="0.25">
      <c r="A139" s="1">
        <v>44053</v>
      </c>
      <c r="B139">
        <v>55.230606000000002</v>
      </c>
      <c r="C139">
        <v>165.76297</v>
      </c>
      <c r="D139">
        <v>14.54</v>
      </c>
      <c r="E139">
        <v>7.24</v>
      </c>
      <c r="H139">
        <f t="shared" si="19"/>
        <v>9.6671299958691979E-3</v>
      </c>
      <c r="I139">
        <f t="shared" si="19"/>
        <v>5.5608769961377431E-2</v>
      </c>
      <c r="J139">
        <f t="shared" si="19"/>
        <v>2.5070951001391829E-2</v>
      </c>
      <c r="K139">
        <f t="shared" si="18"/>
        <v>-1.2354309500935124E-2</v>
      </c>
    </row>
    <row r="140" spans="1:11" x14ac:dyDescent="0.25">
      <c r="A140" s="1">
        <v>44054</v>
      </c>
      <c r="B140">
        <v>55.614356999999998</v>
      </c>
      <c r="C140">
        <v>172.529404</v>
      </c>
      <c r="D140">
        <v>15.33</v>
      </c>
      <c r="E140">
        <v>7.53</v>
      </c>
      <c r="H140">
        <f t="shared" si="19"/>
        <v>6.9241311975342676E-3</v>
      </c>
      <c r="I140">
        <f t="shared" si="19"/>
        <v>4.0008803534474946E-2</v>
      </c>
      <c r="J140">
        <f t="shared" si="19"/>
        <v>5.2908220778349412E-2</v>
      </c>
      <c r="K140">
        <f t="shared" si="18"/>
        <v>3.9273835414177304E-2</v>
      </c>
    </row>
    <row r="141" spans="1:11" x14ac:dyDescent="0.25">
      <c r="A141" s="1">
        <v>44055</v>
      </c>
      <c r="B141">
        <v>55.407722</v>
      </c>
      <c r="C141">
        <v>170.378693</v>
      </c>
      <c r="D141">
        <v>15.06</v>
      </c>
      <c r="E141">
        <v>7.65</v>
      </c>
      <c r="H141">
        <f t="shared" si="19"/>
        <v>-3.722417026638065E-3</v>
      </c>
      <c r="I141">
        <f t="shared" si="19"/>
        <v>-1.2544114419004151E-2</v>
      </c>
      <c r="J141">
        <f t="shared" si="19"/>
        <v>-1.776947051197518E-2</v>
      </c>
      <c r="K141">
        <f t="shared" si="18"/>
        <v>1.5810606026642245E-2</v>
      </c>
    </row>
    <row r="142" spans="1:11" x14ac:dyDescent="0.25">
      <c r="A142" s="1">
        <v>44056</v>
      </c>
      <c r="B142">
        <v>55.525798999999999</v>
      </c>
      <c r="C142">
        <v>168.71899400000001</v>
      </c>
      <c r="D142">
        <v>15.29</v>
      </c>
      <c r="E142">
        <v>7.64</v>
      </c>
      <c r="H142">
        <f t="shared" si="19"/>
        <v>2.1287892699489203E-3</v>
      </c>
      <c r="I142">
        <f t="shared" si="19"/>
        <v>-9.788991885861258E-3</v>
      </c>
      <c r="J142">
        <f t="shared" si="19"/>
        <v>1.5156797569223401E-2</v>
      </c>
      <c r="K142">
        <f t="shared" si="18"/>
        <v>-1.3080446600154524E-3</v>
      </c>
    </row>
    <row r="143" spans="1:11" x14ac:dyDescent="0.25">
      <c r="A143" s="1">
        <v>44057</v>
      </c>
      <c r="B143">
        <v>56.194904000000001</v>
      </c>
      <c r="C143">
        <v>175.50508099999999</v>
      </c>
      <c r="D143">
        <v>15.22</v>
      </c>
      <c r="E143">
        <v>7.66</v>
      </c>
      <c r="H143">
        <f t="shared" si="19"/>
        <v>1.1978317040320303E-2</v>
      </c>
      <c r="I143">
        <f t="shared" si="19"/>
        <v>3.9433420442529211E-2</v>
      </c>
      <c r="J143">
        <f t="shared" si="19"/>
        <v>-4.5886675074310558E-3</v>
      </c>
      <c r="K143">
        <f t="shared" si="18"/>
        <v>2.6143805740708936E-3</v>
      </c>
    </row>
    <row r="144" spans="1:11" x14ac:dyDescent="0.25">
      <c r="A144" s="1">
        <v>44060</v>
      </c>
      <c r="B144">
        <v>56.755772</v>
      </c>
      <c r="C144">
        <v>174.19892899999999</v>
      </c>
      <c r="D144">
        <v>15.37</v>
      </c>
      <c r="E144">
        <v>7.71</v>
      </c>
      <c r="H144">
        <f t="shared" si="19"/>
        <v>9.931283808847606E-3</v>
      </c>
      <c r="I144">
        <f t="shared" si="19"/>
        <v>-7.4700777599065364E-3</v>
      </c>
      <c r="J144">
        <f t="shared" si="19"/>
        <v>9.8072051169647134E-3</v>
      </c>
      <c r="K144">
        <f t="shared" si="18"/>
        <v>6.5062038227380577E-3</v>
      </c>
    </row>
    <row r="145" spans="1:11" x14ac:dyDescent="0.25">
      <c r="A145" s="1">
        <v>44061</v>
      </c>
      <c r="B145">
        <v>56.972244000000003</v>
      </c>
      <c r="C145">
        <v>172.53923</v>
      </c>
      <c r="D145">
        <v>15.36</v>
      </c>
      <c r="E145">
        <v>7.74</v>
      </c>
      <c r="H145">
        <f t="shared" si="19"/>
        <v>3.8068414281791502E-3</v>
      </c>
      <c r="I145">
        <f t="shared" si="19"/>
        <v>-9.5732853886814837E-3</v>
      </c>
      <c r="J145">
        <f t="shared" si="19"/>
        <v>-6.5082983097836968E-4</v>
      </c>
      <c r="K145">
        <f t="shared" si="18"/>
        <v>3.8835000263976122E-3</v>
      </c>
    </row>
    <row r="146" spans="1:11" x14ac:dyDescent="0.25">
      <c r="A146" s="1">
        <v>44062</v>
      </c>
      <c r="B146">
        <v>56.499935000000001</v>
      </c>
      <c r="C146">
        <v>169.37698399999999</v>
      </c>
      <c r="D146">
        <v>15.8</v>
      </c>
      <c r="E146">
        <v>7.76</v>
      </c>
      <c r="H146">
        <f t="shared" si="19"/>
        <v>-8.3247141595017057E-3</v>
      </c>
      <c r="I146">
        <f t="shared" si="19"/>
        <v>-1.8497725686697986E-2</v>
      </c>
      <c r="J146">
        <f t="shared" si="19"/>
        <v>2.8243212313395154E-2</v>
      </c>
      <c r="K146">
        <f t="shared" si="18"/>
        <v>2.5806465934914914E-3</v>
      </c>
    </row>
    <row r="147" spans="1:11" x14ac:dyDescent="0.25">
      <c r="A147" s="1">
        <v>44063</v>
      </c>
      <c r="B147">
        <v>56.598334999999999</v>
      </c>
      <c r="C147">
        <v>168.05119300000001</v>
      </c>
      <c r="D147">
        <v>16.690000999999999</v>
      </c>
      <c r="E147">
        <v>7.69</v>
      </c>
      <c r="H147">
        <f t="shared" si="19"/>
        <v>1.7400801060635915E-3</v>
      </c>
      <c r="I147">
        <f t="shared" si="19"/>
        <v>-7.8582519949256212E-3</v>
      </c>
      <c r="J147">
        <f t="shared" si="19"/>
        <v>5.4799857556938072E-2</v>
      </c>
      <c r="K147">
        <f t="shared" si="18"/>
        <v>-9.0615506775747427E-3</v>
      </c>
    </row>
    <row r="148" spans="1:11" x14ac:dyDescent="0.25">
      <c r="A148" s="1">
        <v>44064</v>
      </c>
      <c r="B148">
        <v>55.85051</v>
      </c>
      <c r="C148">
        <v>165.34068300000001</v>
      </c>
      <c r="D148">
        <v>16.34</v>
      </c>
      <c r="E148">
        <v>7.52</v>
      </c>
      <c r="H148">
        <f t="shared" si="19"/>
        <v>-1.3300910739295612E-2</v>
      </c>
      <c r="I148">
        <f t="shared" si="19"/>
        <v>-1.6260562525755022E-2</v>
      </c>
      <c r="J148">
        <f t="shared" si="19"/>
        <v>-2.1193708158002419E-2</v>
      </c>
      <c r="K148">
        <f t="shared" si="18"/>
        <v>-2.2354645555804221E-2</v>
      </c>
    </row>
    <row r="149" spans="1:11" x14ac:dyDescent="0.25">
      <c r="A149" s="1">
        <v>44067</v>
      </c>
      <c r="B149">
        <v>56.155543999999999</v>
      </c>
      <c r="C149">
        <v>162.70874000000001</v>
      </c>
      <c r="D149">
        <v>18.16</v>
      </c>
      <c r="E149">
        <v>7.53</v>
      </c>
      <c r="H149">
        <f t="shared" si="19"/>
        <v>5.4467547642277755E-3</v>
      </c>
      <c r="I149">
        <f t="shared" si="19"/>
        <v>-1.6046359415304395E-2</v>
      </c>
      <c r="J149">
        <f t="shared" si="19"/>
        <v>0.10560528374129038</v>
      </c>
      <c r="K149">
        <f t="shared" si="18"/>
        <v>1.3289038500537342E-3</v>
      </c>
    </row>
    <row r="150" spans="1:11" x14ac:dyDescent="0.25">
      <c r="A150" s="1">
        <v>44068</v>
      </c>
      <c r="B150">
        <v>55.820991999999997</v>
      </c>
      <c r="C150">
        <v>168.36544799999999</v>
      </c>
      <c r="D150">
        <v>17.649999999999999</v>
      </c>
      <c r="E150">
        <v>7.5</v>
      </c>
      <c r="H150">
        <f t="shared" si="19"/>
        <v>-5.9754124818874807E-3</v>
      </c>
      <c r="I150">
        <f t="shared" si="19"/>
        <v>3.4175171326529634E-2</v>
      </c>
      <c r="J150">
        <f t="shared" si="19"/>
        <v>-2.8485589793841599E-2</v>
      </c>
      <c r="K150">
        <f t="shared" si="18"/>
        <v>-3.9920212695374498E-3</v>
      </c>
    </row>
    <row r="151" spans="1:11" x14ac:dyDescent="0.25">
      <c r="A151" s="1">
        <v>44069</v>
      </c>
      <c r="B151">
        <v>54.669739</v>
      </c>
      <c r="C151">
        <v>162.23734999999999</v>
      </c>
      <c r="D151">
        <v>17.280000999999999</v>
      </c>
      <c r="E151">
        <v>7.34</v>
      </c>
      <c r="H151">
        <f t="shared" si="19"/>
        <v>-2.0839660561992306E-2</v>
      </c>
      <c r="I151">
        <f t="shared" si="19"/>
        <v>-3.7076516166052238E-2</v>
      </c>
      <c r="J151">
        <f t="shared" si="19"/>
        <v>-2.1185962133027571E-2</v>
      </c>
      <c r="K151">
        <f t="shared" si="18"/>
        <v>-2.1564177915840525E-2</v>
      </c>
    </row>
    <row r="152" spans="1:11" x14ac:dyDescent="0.25">
      <c r="A152" s="1">
        <v>44070</v>
      </c>
      <c r="B152">
        <v>53.961277000000003</v>
      </c>
      <c r="C152">
        <v>163.474762</v>
      </c>
      <c r="D152">
        <v>17.299999</v>
      </c>
      <c r="E152">
        <v>7.15</v>
      </c>
      <c r="H152">
        <f t="shared" si="19"/>
        <v>-1.3043642058563931E-2</v>
      </c>
      <c r="I152">
        <f t="shared" si="19"/>
        <v>7.5982311231859914E-3</v>
      </c>
      <c r="J152">
        <f t="shared" si="19"/>
        <v>1.1566224539851519E-3</v>
      </c>
      <c r="K152">
        <f t="shared" si="18"/>
        <v>-2.6226485920507806E-2</v>
      </c>
    </row>
    <row r="153" spans="1:11" x14ac:dyDescent="0.25">
      <c r="A153" s="1">
        <v>44071</v>
      </c>
      <c r="B153">
        <v>53.469287999999999</v>
      </c>
      <c r="C153">
        <v>168.45384200000001</v>
      </c>
      <c r="D153">
        <v>18.190000999999999</v>
      </c>
      <c r="E153">
        <v>7.3</v>
      </c>
      <c r="H153">
        <f t="shared" si="19"/>
        <v>-9.1592637438870604E-3</v>
      </c>
      <c r="I153">
        <f t="shared" si="19"/>
        <v>3.0003159981171389E-2</v>
      </c>
      <c r="J153">
        <f t="shared" si="19"/>
        <v>5.0165603805027166E-2</v>
      </c>
      <c r="K153">
        <f t="shared" si="18"/>
        <v>2.0761991448429006E-2</v>
      </c>
    </row>
    <row r="154" spans="1:11" x14ac:dyDescent="0.25">
      <c r="A154" s="1">
        <v>44074</v>
      </c>
      <c r="B154">
        <v>51.688290000000002</v>
      </c>
      <c r="C154">
        <v>167.12803600000001</v>
      </c>
      <c r="D154">
        <v>17.670000000000002</v>
      </c>
      <c r="E154">
        <v>7.18</v>
      </c>
      <c r="H154">
        <f t="shared" si="19"/>
        <v>-3.3876176167199026E-2</v>
      </c>
      <c r="I154">
        <f t="shared" si="19"/>
        <v>-7.9015762468597657E-3</v>
      </c>
      <c r="J154">
        <f t="shared" si="19"/>
        <v>-2.9003761173685284E-2</v>
      </c>
      <c r="K154">
        <f t="shared" si="18"/>
        <v>-1.6574965094212676E-2</v>
      </c>
    </row>
    <row r="155" spans="1:11" x14ac:dyDescent="0.25">
      <c r="A155" s="1">
        <v>44075</v>
      </c>
      <c r="B155">
        <v>52.239314999999998</v>
      </c>
      <c r="C155">
        <v>167.32446300000001</v>
      </c>
      <c r="D155">
        <v>17.799999</v>
      </c>
      <c r="E155">
        <v>7.39</v>
      </c>
      <c r="H155">
        <f t="shared" si="19"/>
        <v>1.0604115498056286E-2</v>
      </c>
      <c r="I155">
        <f t="shared" si="19"/>
        <v>1.1746183578950824E-3</v>
      </c>
      <c r="J155">
        <f t="shared" si="19"/>
        <v>7.3301147866574124E-3</v>
      </c>
      <c r="K155">
        <f t="shared" si="18"/>
        <v>2.8828351899977595E-2</v>
      </c>
    </row>
    <row r="156" spans="1:11" x14ac:dyDescent="0.25">
      <c r="A156" s="1">
        <v>44076</v>
      </c>
      <c r="B156">
        <v>51.806370000000001</v>
      </c>
      <c r="C156">
        <v>164.30950899999999</v>
      </c>
      <c r="D156">
        <v>18.870000999999998</v>
      </c>
      <c r="E156">
        <v>7.04</v>
      </c>
      <c r="H156">
        <f t="shared" si="19"/>
        <v>-8.3222576469238873E-3</v>
      </c>
      <c r="I156">
        <f t="shared" si="19"/>
        <v>-1.8182920453018114E-2</v>
      </c>
      <c r="J156">
        <f t="shared" si="19"/>
        <v>5.8375011256365517E-2</v>
      </c>
      <c r="K156">
        <f t="shared" si="18"/>
        <v>-4.8519564790159328E-2</v>
      </c>
    </row>
    <row r="157" spans="1:11" x14ac:dyDescent="0.25">
      <c r="A157" s="1">
        <v>44077</v>
      </c>
      <c r="B157">
        <v>51.530853</v>
      </c>
      <c r="C157">
        <v>158.68228099999999</v>
      </c>
      <c r="D157">
        <v>18.280000999999999</v>
      </c>
      <c r="E157">
        <v>7.01</v>
      </c>
      <c r="H157">
        <f t="shared" si="19"/>
        <v>-5.3323990107267656E-3</v>
      </c>
      <c r="I157">
        <f t="shared" si="19"/>
        <v>-3.4847928820101952E-2</v>
      </c>
      <c r="J157">
        <f t="shared" si="19"/>
        <v>-3.1765791644030407E-2</v>
      </c>
      <c r="K157">
        <f t="shared" si="18"/>
        <v>-4.2704691234523202E-3</v>
      </c>
    </row>
    <row r="158" spans="1:11" x14ac:dyDescent="0.25">
      <c r="A158" s="1">
        <v>44078</v>
      </c>
      <c r="B158">
        <v>51.019188</v>
      </c>
      <c r="C158">
        <v>161.176727</v>
      </c>
      <c r="D158">
        <v>17.739999999999998</v>
      </c>
      <c r="E158">
        <v>6.99</v>
      </c>
      <c r="H158">
        <f t="shared" si="19"/>
        <v>-9.9789184074348617E-3</v>
      </c>
      <c r="I158">
        <f t="shared" si="19"/>
        <v>1.5597475815284357E-2</v>
      </c>
      <c r="J158">
        <f t="shared" si="19"/>
        <v>-2.998564384916419E-2</v>
      </c>
      <c r="K158">
        <f t="shared" si="18"/>
        <v>-2.85714480077978E-3</v>
      </c>
    </row>
    <row r="159" spans="1:11" x14ac:dyDescent="0.25">
      <c r="A159" s="1">
        <v>44081</v>
      </c>
      <c r="B159">
        <v>51.206142</v>
      </c>
      <c r="C159">
        <v>162.365036</v>
      </c>
      <c r="D159">
        <v>17.670000000000002</v>
      </c>
      <c r="E159">
        <v>7.05</v>
      </c>
      <c r="H159">
        <f t="shared" si="19"/>
        <v>3.6576885285316812E-3</v>
      </c>
      <c r="I159">
        <f t="shared" si="19"/>
        <v>7.3456627811108012E-3</v>
      </c>
      <c r="J159">
        <f t="shared" si="19"/>
        <v>-3.9536905498281745E-3</v>
      </c>
      <c r="K159">
        <f t="shared" si="18"/>
        <v>8.5470605784583476E-3</v>
      </c>
    </row>
    <row r="160" spans="1:11" x14ac:dyDescent="0.25">
      <c r="A160" s="1">
        <v>44082</v>
      </c>
      <c r="B160">
        <v>50.251685999999999</v>
      </c>
      <c r="C160">
        <v>165.537094</v>
      </c>
      <c r="D160">
        <v>17.690000999999999</v>
      </c>
      <c r="E160">
        <v>6.97</v>
      </c>
      <c r="H160">
        <f t="shared" si="19"/>
        <v>-1.8815387173096939E-2</v>
      </c>
      <c r="I160">
        <f t="shared" si="19"/>
        <v>1.9348193651940699E-2</v>
      </c>
      <c r="J160">
        <f t="shared" si="19"/>
        <v>1.1312783691996855E-3</v>
      </c>
      <c r="K160">
        <f t="shared" si="18"/>
        <v>-1.1412392051744786E-2</v>
      </c>
    </row>
    <row r="161" spans="1:11" x14ac:dyDescent="0.25">
      <c r="A161" s="1">
        <v>44083</v>
      </c>
      <c r="B161">
        <v>50.222163999999999</v>
      </c>
      <c r="C161">
        <v>159.47775300000001</v>
      </c>
      <c r="D161">
        <v>17.149999999999999</v>
      </c>
      <c r="E161">
        <v>6.77</v>
      </c>
      <c r="H161">
        <f t="shared" si="19"/>
        <v>-5.8765541182291287E-4</v>
      </c>
      <c r="I161">
        <f t="shared" si="19"/>
        <v>-3.7290869760710887E-2</v>
      </c>
      <c r="J161">
        <f t="shared" si="19"/>
        <v>-3.1001391088855922E-2</v>
      </c>
      <c r="K161">
        <f t="shared" si="18"/>
        <v>-2.9114137848248883E-2</v>
      </c>
    </row>
    <row r="162" spans="1:11" x14ac:dyDescent="0.25">
      <c r="A162" s="1">
        <v>44084</v>
      </c>
      <c r="B162">
        <v>49.513702000000002</v>
      </c>
      <c r="C162">
        <v>160.63659699999999</v>
      </c>
      <c r="D162">
        <v>17.309999000000001</v>
      </c>
      <c r="E162">
        <v>6.65</v>
      </c>
      <c r="H162">
        <f t="shared" si="19"/>
        <v>-1.4207003852140016E-2</v>
      </c>
      <c r="I162">
        <f t="shared" si="19"/>
        <v>7.2402193921481143E-3</v>
      </c>
      <c r="J162">
        <f t="shared" si="19"/>
        <v>9.2861378060923212E-3</v>
      </c>
      <c r="K162">
        <f t="shared" si="18"/>
        <v>-1.788423225642076E-2</v>
      </c>
    </row>
    <row r="163" spans="1:11" x14ac:dyDescent="0.25">
      <c r="A163" s="1">
        <v>44085</v>
      </c>
      <c r="B163">
        <v>49.799056999999998</v>
      </c>
      <c r="C163">
        <v>154.43974299999999</v>
      </c>
      <c r="D163">
        <v>17.07</v>
      </c>
      <c r="E163">
        <v>6.61</v>
      </c>
      <c r="H163">
        <f t="shared" si="19"/>
        <v>5.7466087571874319E-3</v>
      </c>
      <c r="I163">
        <f t="shared" si="19"/>
        <v>-3.9340644947048801E-2</v>
      </c>
      <c r="J163">
        <f t="shared" si="19"/>
        <v>-1.3961774611691914E-2</v>
      </c>
      <c r="K163">
        <f t="shared" si="18"/>
        <v>-6.0332008041678086E-3</v>
      </c>
    </row>
    <row r="164" spans="1:11" x14ac:dyDescent="0.25">
      <c r="A164" s="1">
        <v>44088</v>
      </c>
      <c r="B164">
        <v>50.05489</v>
      </c>
      <c r="C164">
        <v>157.33685299999999</v>
      </c>
      <c r="D164">
        <v>17.02</v>
      </c>
      <c r="E164">
        <v>6.54</v>
      </c>
      <c r="H164">
        <f t="shared" si="19"/>
        <v>5.1241551780214518E-3</v>
      </c>
      <c r="I164">
        <f t="shared" si="19"/>
        <v>1.8585060111948739E-2</v>
      </c>
      <c r="J164">
        <f t="shared" si="19"/>
        <v>-2.9334136611212577E-3</v>
      </c>
      <c r="K164">
        <f t="shared" si="18"/>
        <v>-1.0646488394487577E-2</v>
      </c>
    </row>
    <row r="165" spans="1:11" x14ac:dyDescent="0.25">
      <c r="A165" s="1">
        <v>44089</v>
      </c>
      <c r="B165">
        <v>50.153289999999998</v>
      </c>
      <c r="C165">
        <v>156.20747399999999</v>
      </c>
      <c r="D165">
        <v>16.799999</v>
      </c>
      <c r="E165">
        <v>6.51</v>
      </c>
      <c r="H165">
        <f t="shared" si="19"/>
        <v>1.9639121602048545E-3</v>
      </c>
      <c r="I165">
        <f t="shared" si="19"/>
        <v>-7.2039822574211402E-3</v>
      </c>
      <c r="J165">
        <f t="shared" si="19"/>
        <v>-1.3010296259826165E-2</v>
      </c>
      <c r="K165">
        <f t="shared" si="18"/>
        <v>-4.5977092486295425E-3</v>
      </c>
    </row>
    <row r="166" spans="1:11" x14ac:dyDescent="0.25">
      <c r="A166" s="1">
        <v>44091</v>
      </c>
      <c r="B166">
        <v>50.074570000000001</v>
      </c>
      <c r="C166">
        <v>156.394058</v>
      </c>
      <c r="D166">
        <v>16.239999999999998</v>
      </c>
      <c r="E166">
        <v>6.23</v>
      </c>
      <c r="H166">
        <f t="shared" si="19"/>
        <v>-1.5708210508865634E-3</v>
      </c>
      <c r="I166">
        <f t="shared" si="19"/>
        <v>1.1937498896036148E-3</v>
      </c>
      <c r="J166">
        <f t="shared" si="19"/>
        <v>-3.3901492151870105E-2</v>
      </c>
      <c r="K166">
        <f t="shared" si="18"/>
        <v>-4.3963123421115941E-2</v>
      </c>
    </row>
    <row r="167" spans="1:11" x14ac:dyDescent="0.25">
      <c r="A167" s="1">
        <v>44092</v>
      </c>
      <c r="B167">
        <v>50.005692000000003</v>
      </c>
      <c r="C167">
        <v>156.600311</v>
      </c>
      <c r="D167">
        <v>15.71</v>
      </c>
      <c r="E167">
        <v>6.04</v>
      </c>
      <c r="H167">
        <f t="shared" si="19"/>
        <v>-1.3764554468263348E-3</v>
      </c>
      <c r="I167">
        <f t="shared" si="19"/>
        <v>1.3179344440813316E-3</v>
      </c>
      <c r="J167">
        <f t="shared" si="19"/>
        <v>-3.3179882466001905E-2</v>
      </c>
      <c r="K167">
        <f t="shared" si="18"/>
        <v>-3.0972320852638305E-2</v>
      </c>
    </row>
    <row r="168" spans="1:11" x14ac:dyDescent="0.25">
      <c r="A168" s="1">
        <v>44095</v>
      </c>
      <c r="B168">
        <v>50.084412</v>
      </c>
      <c r="C168">
        <v>153.280914</v>
      </c>
      <c r="D168">
        <v>15.39</v>
      </c>
      <c r="E168">
        <v>5.91</v>
      </c>
      <c r="H168">
        <f t="shared" si="19"/>
        <v>1.5729830040188257E-3</v>
      </c>
      <c r="I168">
        <f t="shared" si="19"/>
        <v>-2.1424492357794783E-2</v>
      </c>
      <c r="J168">
        <f t="shared" si="19"/>
        <v>-2.0579504416741914E-2</v>
      </c>
      <c r="K168">
        <f t="shared" si="18"/>
        <v>-2.175818052871669E-2</v>
      </c>
    </row>
    <row r="169" spans="1:11" x14ac:dyDescent="0.25">
      <c r="A169" s="1">
        <v>44096</v>
      </c>
      <c r="B169">
        <v>50.655113</v>
      </c>
      <c r="C169">
        <v>153.52642800000001</v>
      </c>
      <c r="D169">
        <v>15.03</v>
      </c>
      <c r="E169">
        <v>5.82</v>
      </c>
      <c r="H169">
        <f t="shared" si="19"/>
        <v>1.1330351327092239E-2</v>
      </c>
      <c r="I169">
        <f t="shared" si="19"/>
        <v>1.6004444405078152E-3</v>
      </c>
      <c r="J169">
        <f t="shared" si="19"/>
        <v>-2.3669744085904849E-2</v>
      </c>
      <c r="K169">
        <f t="shared" si="18"/>
        <v>-1.5345569674660308E-2</v>
      </c>
    </row>
    <row r="170" spans="1:11" x14ac:dyDescent="0.25">
      <c r="A170" s="1">
        <v>44097</v>
      </c>
      <c r="B170">
        <v>49.936810000000001</v>
      </c>
      <c r="C170">
        <v>153.76213100000001</v>
      </c>
      <c r="D170">
        <v>14.98</v>
      </c>
      <c r="E170">
        <v>5.61</v>
      </c>
      <c r="H170">
        <f t="shared" si="19"/>
        <v>-1.4281767120531533E-2</v>
      </c>
      <c r="I170">
        <f t="shared" si="19"/>
        <v>1.5340827982175209E-3</v>
      </c>
      <c r="J170">
        <f t="shared" si="19"/>
        <v>-3.3322256758096789E-3</v>
      </c>
      <c r="K170">
        <f t="shared" si="18"/>
        <v>-3.6749542208741492E-2</v>
      </c>
    </row>
    <row r="171" spans="1:11" x14ac:dyDescent="0.25">
      <c r="A171" s="1">
        <v>44098</v>
      </c>
      <c r="B171">
        <v>51.324223000000003</v>
      </c>
      <c r="C171">
        <v>162.394485</v>
      </c>
      <c r="D171">
        <v>15.43</v>
      </c>
      <c r="E171">
        <v>5.77</v>
      </c>
      <c r="H171">
        <f t="shared" si="19"/>
        <v>2.7404417809722467E-2</v>
      </c>
      <c r="I171">
        <f t="shared" si="19"/>
        <v>5.4621663404209507E-2</v>
      </c>
      <c r="J171">
        <f t="shared" si="19"/>
        <v>2.959768828599597E-2</v>
      </c>
      <c r="K171">
        <f t="shared" si="18"/>
        <v>2.812136098540307E-2</v>
      </c>
    </row>
    <row r="172" spans="1:11" x14ac:dyDescent="0.25">
      <c r="A172" s="1">
        <v>44099</v>
      </c>
      <c r="B172">
        <v>52.603389999999997</v>
      </c>
      <c r="C172">
        <v>169.67160000000001</v>
      </c>
      <c r="D172">
        <v>15.66</v>
      </c>
      <c r="E172">
        <v>6.19</v>
      </c>
      <c r="H172">
        <f t="shared" si="19"/>
        <v>2.461774236697244E-2</v>
      </c>
      <c r="I172">
        <f t="shared" si="19"/>
        <v>4.383633628918198E-2</v>
      </c>
      <c r="J172">
        <f t="shared" si="19"/>
        <v>1.4796024187587603E-2</v>
      </c>
      <c r="K172">
        <f t="shared" si="18"/>
        <v>7.0263006176496584E-2</v>
      </c>
    </row>
    <row r="173" spans="1:11" x14ac:dyDescent="0.25">
      <c r="A173" s="1">
        <v>44102</v>
      </c>
      <c r="B173">
        <v>52.977299000000002</v>
      </c>
      <c r="C173">
        <v>174.346237</v>
      </c>
      <c r="D173">
        <v>15.84</v>
      </c>
      <c r="E173">
        <v>6.46</v>
      </c>
      <c r="H173">
        <f t="shared" si="19"/>
        <v>7.0829347057295476E-3</v>
      </c>
      <c r="I173">
        <f t="shared" si="19"/>
        <v>2.7178385785566226E-2</v>
      </c>
      <c r="J173">
        <f t="shared" si="19"/>
        <v>1.1428695823622629E-2</v>
      </c>
      <c r="K173">
        <f t="shared" si="18"/>
        <v>4.26942310980057E-2</v>
      </c>
    </row>
    <row r="174" spans="1:11" x14ac:dyDescent="0.25">
      <c r="A174" s="1">
        <v>44103</v>
      </c>
      <c r="B174">
        <v>52.544350000000001</v>
      </c>
      <c r="C174">
        <v>173.835556</v>
      </c>
      <c r="D174">
        <v>15.6</v>
      </c>
      <c r="E174">
        <v>6.36</v>
      </c>
      <c r="H174">
        <f t="shared" si="19"/>
        <v>-8.2059261500469684E-3</v>
      </c>
      <c r="I174">
        <f t="shared" si="19"/>
        <v>-2.9334179814409847E-3</v>
      </c>
      <c r="J174">
        <f t="shared" si="19"/>
        <v>-1.5267472130788421E-2</v>
      </c>
      <c r="K174">
        <f t="shared" si="18"/>
        <v>-1.5600940442479661E-2</v>
      </c>
    </row>
    <row r="175" spans="1:11" x14ac:dyDescent="0.25">
      <c r="A175" s="1">
        <v>44104</v>
      </c>
      <c r="B175">
        <v>52.199959</v>
      </c>
      <c r="C175">
        <v>174.306961</v>
      </c>
      <c r="D175">
        <v>16.02</v>
      </c>
      <c r="E175">
        <v>6.31</v>
      </c>
      <c r="H175">
        <f t="shared" si="19"/>
        <v>-6.5758654441503894E-3</v>
      </c>
      <c r="I175">
        <f t="shared" si="19"/>
        <v>2.7081167342908915E-3</v>
      </c>
      <c r="J175">
        <f t="shared" si="19"/>
        <v>2.6567027384721706E-2</v>
      </c>
      <c r="K175">
        <f t="shared" si="18"/>
        <v>-7.8927007989091531E-3</v>
      </c>
    </row>
    <row r="176" spans="1:11" x14ac:dyDescent="0.25">
      <c r="A176" s="1">
        <v>44105</v>
      </c>
      <c r="B176">
        <v>51.944125999999997</v>
      </c>
      <c r="C176">
        <v>175.20062300000001</v>
      </c>
      <c r="D176">
        <v>16.549999</v>
      </c>
      <c r="E176">
        <v>6.24</v>
      </c>
      <c r="H176">
        <f t="shared" si="19"/>
        <v>-4.913068555224223E-3</v>
      </c>
      <c r="I176">
        <f t="shared" si="19"/>
        <v>5.1138458131042451E-3</v>
      </c>
      <c r="J176">
        <f t="shared" si="19"/>
        <v>3.2548099759896219E-2</v>
      </c>
      <c r="K176">
        <f t="shared" si="18"/>
        <v>-1.1155494171785399E-2</v>
      </c>
    </row>
    <row r="177" spans="1:11" x14ac:dyDescent="0.25">
      <c r="A177" s="1">
        <v>44106</v>
      </c>
      <c r="B177">
        <v>51.137264000000002</v>
      </c>
      <c r="C177">
        <v>176.19252</v>
      </c>
      <c r="D177">
        <v>16.52</v>
      </c>
      <c r="E177">
        <v>6.25</v>
      </c>
      <c r="H177">
        <f t="shared" si="19"/>
        <v>-1.5655172656134926E-2</v>
      </c>
      <c r="I177">
        <f t="shared" si="19"/>
        <v>5.6455264095716081E-3</v>
      </c>
      <c r="J177">
        <f t="shared" si="19"/>
        <v>-1.8142733072774116E-3</v>
      </c>
      <c r="K177">
        <f t="shared" si="18"/>
        <v>1.6012813669738276E-3</v>
      </c>
    </row>
    <row r="178" spans="1:11" x14ac:dyDescent="0.25">
      <c r="A178" s="1">
        <v>44109</v>
      </c>
      <c r="B178">
        <v>51.117584000000001</v>
      </c>
      <c r="C178">
        <v>175.249741</v>
      </c>
      <c r="D178">
        <v>16.760000000000002</v>
      </c>
      <c r="E178">
        <v>6.15</v>
      </c>
      <c r="H178">
        <f t="shared" si="19"/>
        <v>-3.8492062973860438E-4</v>
      </c>
      <c r="I178">
        <f t="shared" si="19"/>
        <v>-5.3652128167363125E-3</v>
      </c>
      <c r="J178">
        <f t="shared" si="19"/>
        <v>1.4423326961105125E-2</v>
      </c>
      <c r="K178">
        <f t="shared" si="18"/>
        <v>-1.6129381929883529E-2</v>
      </c>
    </row>
    <row r="179" spans="1:11" x14ac:dyDescent="0.25">
      <c r="A179" s="1">
        <v>44110</v>
      </c>
      <c r="B179">
        <v>51.471817000000001</v>
      </c>
      <c r="C179">
        <v>178.01916499999999</v>
      </c>
      <c r="D179">
        <v>16.870000999999998</v>
      </c>
      <c r="E179">
        <v>6.13</v>
      </c>
      <c r="H179">
        <f t="shared" si="19"/>
        <v>6.9058675527227187E-3</v>
      </c>
      <c r="I179">
        <f t="shared" si="19"/>
        <v>1.5679165010692851E-2</v>
      </c>
      <c r="J179">
        <f t="shared" si="19"/>
        <v>6.5418607807607989E-3</v>
      </c>
      <c r="K179">
        <f t="shared" si="18"/>
        <v>-3.2573318703065105E-3</v>
      </c>
    </row>
    <row r="180" spans="1:11" x14ac:dyDescent="0.25">
      <c r="A180" s="1">
        <v>44111</v>
      </c>
      <c r="B180">
        <v>51.521014999999998</v>
      </c>
      <c r="C180">
        <v>182.72326699999999</v>
      </c>
      <c r="D180">
        <v>16.84</v>
      </c>
      <c r="E180">
        <v>6.09</v>
      </c>
      <c r="H180">
        <f t="shared" si="19"/>
        <v>9.5536752969417865E-4</v>
      </c>
      <c r="I180">
        <f t="shared" si="19"/>
        <v>2.6081593088345775E-2</v>
      </c>
      <c r="J180">
        <f t="shared" si="19"/>
        <v>-1.7799470205171451E-3</v>
      </c>
      <c r="K180">
        <f t="shared" si="18"/>
        <v>-6.546668226314333E-3</v>
      </c>
    </row>
    <row r="181" spans="1:11" x14ac:dyDescent="0.25">
      <c r="A181" s="1">
        <v>44112</v>
      </c>
      <c r="B181">
        <v>52.337715000000003</v>
      </c>
      <c r="C181">
        <v>185.158783</v>
      </c>
      <c r="D181">
        <v>16.84</v>
      </c>
      <c r="E181">
        <v>6.32</v>
      </c>
      <c r="H181">
        <f t="shared" si="19"/>
        <v>1.5727456601021882E-2</v>
      </c>
      <c r="I181">
        <f t="shared" si="19"/>
        <v>1.324093732366766E-2</v>
      </c>
      <c r="J181">
        <f t="shared" si="19"/>
        <v>0</v>
      </c>
      <c r="K181">
        <f t="shared" si="18"/>
        <v>3.7071126436960464E-2</v>
      </c>
    </row>
    <row r="182" spans="1:11" x14ac:dyDescent="0.25">
      <c r="A182" s="1">
        <v>44113</v>
      </c>
      <c r="B182">
        <v>52.337715000000003</v>
      </c>
      <c r="C182">
        <v>185.158783</v>
      </c>
      <c r="D182">
        <v>16.84</v>
      </c>
      <c r="E182">
        <v>6.32</v>
      </c>
      <c r="H182">
        <f t="shared" si="19"/>
        <v>0</v>
      </c>
      <c r="I182">
        <f t="shared" si="19"/>
        <v>0</v>
      </c>
      <c r="J182">
        <f t="shared" si="19"/>
        <v>0</v>
      </c>
      <c r="K182">
        <f t="shared" si="18"/>
        <v>0</v>
      </c>
    </row>
    <row r="183" spans="1:11" x14ac:dyDescent="0.25">
      <c r="A183" s="1">
        <v>44116</v>
      </c>
      <c r="B183">
        <v>52.455795000000002</v>
      </c>
      <c r="C183">
        <v>186.84793099999999</v>
      </c>
      <c r="D183">
        <v>17.41</v>
      </c>
      <c r="E183">
        <v>6.89</v>
      </c>
      <c r="H183">
        <f t="shared" si="19"/>
        <v>2.2535756264571716E-3</v>
      </c>
      <c r="I183">
        <f t="shared" si="19"/>
        <v>9.0813393693516507E-3</v>
      </c>
      <c r="J183">
        <f t="shared" si="19"/>
        <v>3.3287744965916952E-2</v>
      </c>
      <c r="K183">
        <f t="shared" si="18"/>
        <v>8.6351876866800972E-2</v>
      </c>
    </row>
    <row r="184" spans="1:11" x14ac:dyDescent="0.25">
      <c r="A184" s="1">
        <v>44117</v>
      </c>
      <c r="B184">
        <v>51.284858999999997</v>
      </c>
      <c r="C184">
        <v>184.59901400000001</v>
      </c>
      <c r="D184">
        <v>17.510000000000002</v>
      </c>
      <c r="E184">
        <v>6.83</v>
      </c>
      <c r="H184">
        <f t="shared" si="19"/>
        <v>-2.2575252502787808E-2</v>
      </c>
      <c r="I184">
        <f t="shared" si="19"/>
        <v>-1.2109102040887611E-2</v>
      </c>
      <c r="J184">
        <f t="shared" si="19"/>
        <v>5.7273925176628297E-3</v>
      </c>
      <c r="K184">
        <f t="shared" si="18"/>
        <v>-8.7464114428684094E-3</v>
      </c>
    </row>
    <row r="185" spans="1:11" x14ac:dyDescent="0.25">
      <c r="A185" s="1">
        <v>44118</v>
      </c>
      <c r="B185">
        <v>49.956493000000002</v>
      </c>
      <c r="C185">
        <v>183.754425</v>
      </c>
      <c r="D185">
        <v>17.530000999999999</v>
      </c>
      <c r="E185">
        <v>6.41</v>
      </c>
      <c r="H185">
        <f t="shared" si="19"/>
        <v>-2.6243075777096045E-2</v>
      </c>
      <c r="I185">
        <f t="shared" si="19"/>
        <v>-4.5857613404060391E-3</v>
      </c>
      <c r="J185">
        <f t="shared" si="19"/>
        <v>1.1416096804465214E-3</v>
      </c>
      <c r="K185">
        <f t="shared" si="18"/>
        <v>-6.3465402650119962E-2</v>
      </c>
    </row>
    <row r="186" spans="1:11" x14ac:dyDescent="0.25">
      <c r="A186" s="1">
        <v>44119</v>
      </c>
      <c r="B186">
        <v>49.897452999999999</v>
      </c>
      <c r="C186">
        <v>183.06698600000001</v>
      </c>
      <c r="D186">
        <v>17.670000000000002</v>
      </c>
      <c r="E186">
        <v>6.42</v>
      </c>
      <c r="H186">
        <f t="shared" si="19"/>
        <v>-1.1825272659728241E-3</v>
      </c>
      <c r="I186">
        <f t="shared" si="19"/>
        <v>-3.7480898560301513E-3</v>
      </c>
      <c r="J186">
        <f t="shared" si="19"/>
        <v>7.954530353397991E-3</v>
      </c>
      <c r="K186">
        <f t="shared" si="18"/>
        <v>1.5588467692910996E-3</v>
      </c>
    </row>
    <row r="187" spans="1:11" x14ac:dyDescent="0.25">
      <c r="A187" s="1">
        <v>44120</v>
      </c>
      <c r="B187">
        <v>50.094245999999998</v>
      </c>
      <c r="C187">
        <v>182.89021299999999</v>
      </c>
      <c r="D187">
        <v>17.530000999999999</v>
      </c>
      <c r="E187">
        <v>6.4</v>
      </c>
      <c r="H187">
        <f t="shared" si="19"/>
        <v>3.9361918250041244E-3</v>
      </c>
      <c r="I187">
        <f t="shared" si="19"/>
        <v>-9.6608572932519777E-4</v>
      </c>
      <c r="J187">
        <f t="shared" si="19"/>
        <v>-7.9545303533980986E-3</v>
      </c>
      <c r="K187">
        <f t="shared" si="18"/>
        <v>-3.1201273362435225E-3</v>
      </c>
    </row>
    <row r="188" spans="1:11" x14ac:dyDescent="0.25">
      <c r="A188" s="1">
        <v>44123</v>
      </c>
      <c r="B188">
        <v>50.094245999999998</v>
      </c>
      <c r="C188">
        <v>182.89021299999999</v>
      </c>
      <c r="D188">
        <v>17.530000999999999</v>
      </c>
      <c r="E188">
        <v>6.4</v>
      </c>
      <c r="H188">
        <f t="shared" si="19"/>
        <v>0</v>
      </c>
      <c r="I188">
        <f t="shared" si="19"/>
        <v>0</v>
      </c>
      <c r="J188">
        <f t="shared" si="19"/>
        <v>0</v>
      </c>
      <c r="K188">
        <f t="shared" si="18"/>
        <v>0</v>
      </c>
    </row>
    <row r="189" spans="1:11" x14ac:dyDescent="0.25">
      <c r="A189" s="1">
        <v>44124</v>
      </c>
      <c r="B189">
        <v>51.068390000000001</v>
      </c>
      <c r="C189">
        <v>190.471756</v>
      </c>
      <c r="D189">
        <v>18.219999000000001</v>
      </c>
      <c r="E189">
        <v>6.18</v>
      </c>
      <c r="H189">
        <f t="shared" si="19"/>
        <v>1.9259563609648141E-2</v>
      </c>
      <c r="I189">
        <f t="shared" si="19"/>
        <v>4.0617877257312085E-2</v>
      </c>
      <c r="J189">
        <f t="shared" si="19"/>
        <v>3.8606080968861735E-2</v>
      </c>
      <c r="K189">
        <f t="shared" si="18"/>
        <v>-3.4979718896026815E-2</v>
      </c>
    </row>
    <row r="190" spans="1:11" x14ac:dyDescent="0.25">
      <c r="A190" s="1">
        <v>44125</v>
      </c>
      <c r="B190">
        <v>51.225822000000001</v>
      </c>
      <c r="C190">
        <v>196.30523700000001</v>
      </c>
      <c r="D190">
        <v>18.120000999999998</v>
      </c>
      <c r="E190">
        <v>6.2</v>
      </c>
      <c r="H190">
        <f t="shared" si="19"/>
        <v>3.0780260430717855E-3</v>
      </c>
      <c r="I190">
        <f t="shared" si="19"/>
        <v>3.0166858372186026E-2</v>
      </c>
      <c r="J190">
        <f t="shared" si="19"/>
        <v>-5.5034811445992112E-3</v>
      </c>
      <c r="K190">
        <f t="shared" si="18"/>
        <v>3.23102058144654E-3</v>
      </c>
    </row>
    <row r="191" spans="1:11" x14ac:dyDescent="0.25">
      <c r="A191" s="1">
        <v>44126</v>
      </c>
      <c r="B191">
        <v>52.357394999999997</v>
      </c>
      <c r="C191">
        <v>197.650665</v>
      </c>
      <c r="D191">
        <v>19</v>
      </c>
      <c r="E191">
        <v>6.08</v>
      </c>
      <c r="H191">
        <f t="shared" si="19"/>
        <v>2.1849447236834928E-2</v>
      </c>
      <c r="I191">
        <f t="shared" si="19"/>
        <v>6.8303747905164598E-3</v>
      </c>
      <c r="J191">
        <f t="shared" si="19"/>
        <v>4.7422623363970899E-2</v>
      </c>
      <c r="K191">
        <f t="shared" si="18"/>
        <v>-1.9544596072970283E-2</v>
      </c>
    </row>
    <row r="192" spans="1:11" x14ac:dyDescent="0.25">
      <c r="A192" s="1">
        <v>44127</v>
      </c>
      <c r="B192">
        <v>52.111396999999997</v>
      </c>
      <c r="C192">
        <v>195.352631</v>
      </c>
      <c r="D192">
        <v>18.77</v>
      </c>
      <c r="E192">
        <v>6.16</v>
      </c>
      <c r="H192">
        <f t="shared" si="19"/>
        <v>-4.7095108494359314E-3</v>
      </c>
      <c r="I192">
        <f t="shared" si="19"/>
        <v>-1.1694864725797047E-2</v>
      </c>
      <c r="J192">
        <f t="shared" si="19"/>
        <v>-1.2179128568023003E-2</v>
      </c>
      <c r="K192">
        <f t="shared" si="18"/>
        <v>1.3072081567352701E-2</v>
      </c>
    </row>
    <row r="193" spans="1:11" x14ac:dyDescent="0.25">
      <c r="A193" s="1">
        <v>44130</v>
      </c>
      <c r="B193">
        <v>51.422615</v>
      </c>
      <c r="C193">
        <v>187.996948</v>
      </c>
      <c r="D193">
        <v>17.870000999999998</v>
      </c>
      <c r="E193">
        <v>6.08</v>
      </c>
      <c r="H193">
        <f t="shared" si="19"/>
        <v>-1.3305620992927871E-2</v>
      </c>
      <c r="I193">
        <f t="shared" si="19"/>
        <v>-3.8380560888880776E-2</v>
      </c>
      <c r="J193">
        <f t="shared" si="19"/>
        <v>-4.9136465467373429E-2</v>
      </c>
      <c r="K193">
        <f t="shared" si="18"/>
        <v>-1.3072081567352775E-2</v>
      </c>
    </row>
    <row r="194" spans="1:11" x14ac:dyDescent="0.25">
      <c r="A194" s="1">
        <v>44131</v>
      </c>
      <c r="B194">
        <v>51.235661</v>
      </c>
      <c r="C194">
        <v>186.64170799999999</v>
      </c>
      <c r="D194">
        <v>17.100000000000001</v>
      </c>
      <c r="E194">
        <v>6.01</v>
      </c>
      <c r="H194">
        <f t="shared" si="19"/>
        <v>-3.6422627373717681E-3</v>
      </c>
      <c r="I194">
        <f t="shared" si="19"/>
        <v>-7.2349496769913918E-3</v>
      </c>
      <c r="J194">
        <f t="shared" si="19"/>
        <v>-4.4044921622429782E-2</v>
      </c>
      <c r="K194">
        <f t="shared" si="18"/>
        <v>-1.1579947430959421E-2</v>
      </c>
    </row>
    <row r="195" spans="1:11" x14ac:dyDescent="0.25">
      <c r="A195" s="1">
        <v>44132</v>
      </c>
      <c r="B195">
        <v>50.960147999999997</v>
      </c>
      <c r="C195">
        <v>176.98799099999999</v>
      </c>
      <c r="D195">
        <v>16.100000000000001</v>
      </c>
      <c r="E195">
        <v>5.19</v>
      </c>
      <c r="H195">
        <f t="shared" si="19"/>
        <v>-5.3918780071272668E-3</v>
      </c>
      <c r="I195">
        <f t="shared" si="19"/>
        <v>-5.3108896164172054E-2</v>
      </c>
      <c r="J195">
        <f t="shared" si="19"/>
        <v>-6.0259191518196843E-2</v>
      </c>
      <c r="K195">
        <f t="shared" si="19"/>
        <v>-0.14669105136931881</v>
      </c>
    </row>
    <row r="196" spans="1:11" x14ac:dyDescent="0.25">
      <c r="A196" s="1">
        <v>44133</v>
      </c>
      <c r="B196">
        <v>50.733832999999997</v>
      </c>
      <c r="C196">
        <v>169.887665</v>
      </c>
      <c r="D196">
        <v>16.190000999999999</v>
      </c>
      <c r="E196">
        <v>5.07</v>
      </c>
      <c r="H196">
        <f t="shared" ref="H196:K259" si="20">LN(B196/B195)</f>
        <v>-4.450909904284722E-3</v>
      </c>
      <c r="I196">
        <f t="shared" si="20"/>
        <v>-4.0944458302503456E-2</v>
      </c>
      <c r="J196">
        <f t="shared" si="20"/>
        <v>5.5745574656468812E-3</v>
      </c>
      <c r="K196">
        <f t="shared" si="20"/>
        <v>-2.3392879574705462E-2</v>
      </c>
    </row>
    <row r="197" spans="1:11" x14ac:dyDescent="0.25">
      <c r="A197" s="1">
        <v>44134</v>
      </c>
      <c r="B197">
        <v>50.428801999999997</v>
      </c>
      <c r="C197">
        <v>173.36416600000001</v>
      </c>
      <c r="D197">
        <v>16.610001</v>
      </c>
      <c r="E197">
        <v>4.99</v>
      </c>
      <c r="H197">
        <f t="shared" si="20"/>
        <v>-6.0305254885332782E-3</v>
      </c>
      <c r="I197">
        <f t="shared" si="20"/>
        <v>2.025696334573043E-2</v>
      </c>
      <c r="J197">
        <f t="shared" si="20"/>
        <v>2.5611154373833343E-2</v>
      </c>
      <c r="K197">
        <f t="shared" si="20"/>
        <v>-1.5904907839664466E-2</v>
      </c>
    </row>
    <row r="198" spans="1:11" x14ac:dyDescent="0.25">
      <c r="A198" s="1">
        <v>44138</v>
      </c>
      <c r="B198">
        <v>51.648933</v>
      </c>
      <c r="C198">
        <v>176.840698</v>
      </c>
      <c r="D198">
        <v>17.149999999999999</v>
      </c>
      <c r="E198">
        <v>4.41</v>
      </c>
      <c r="H198">
        <f t="shared" si="20"/>
        <v>2.3907056969907855E-2</v>
      </c>
      <c r="I198">
        <f t="shared" si="20"/>
        <v>1.9854928163365225E-2</v>
      </c>
      <c r="J198">
        <f t="shared" si="20"/>
        <v>3.1993189782051061E-2</v>
      </c>
      <c r="K198">
        <f t="shared" si="20"/>
        <v>-0.12356122030467268</v>
      </c>
    </row>
    <row r="199" spans="1:11" x14ac:dyDescent="0.25">
      <c r="A199" s="1">
        <v>44139</v>
      </c>
      <c r="B199">
        <v>52.593547999999998</v>
      </c>
      <c r="C199">
        <v>180.20916700000001</v>
      </c>
      <c r="D199">
        <v>17.299999</v>
      </c>
      <c r="E199">
        <v>4.1900000000000004</v>
      </c>
      <c r="H199">
        <f t="shared" si="20"/>
        <v>1.8123913547758164E-2</v>
      </c>
      <c r="I199">
        <f t="shared" si="20"/>
        <v>1.8868899113450084E-2</v>
      </c>
      <c r="J199">
        <f t="shared" si="20"/>
        <v>8.7082700883146149E-3</v>
      </c>
      <c r="K199">
        <f t="shared" si="20"/>
        <v>-5.1173955524708242E-2</v>
      </c>
    </row>
    <row r="200" spans="1:11" x14ac:dyDescent="0.25">
      <c r="A200" s="1">
        <v>44140</v>
      </c>
      <c r="B200">
        <v>53.597206</v>
      </c>
      <c r="C200">
        <v>190.72711200000001</v>
      </c>
      <c r="D200">
        <v>17.73</v>
      </c>
      <c r="E200">
        <v>4.49</v>
      </c>
      <c r="H200">
        <f t="shared" si="20"/>
        <v>1.8903489229275323E-2</v>
      </c>
      <c r="I200">
        <f t="shared" si="20"/>
        <v>5.6725458315675291E-2</v>
      </c>
      <c r="J200">
        <f t="shared" si="20"/>
        <v>2.455167638585316E-2</v>
      </c>
      <c r="K200">
        <f t="shared" si="20"/>
        <v>6.9151967820116497E-2</v>
      </c>
    </row>
    <row r="201" spans="1:11" x14ac:dyDescent="0.25">
      <c r="A201" s="1">
        <v>44141</v>
      </c>
      <c r="B201">
        <v>53.213455000000003</v>
      </c>
      <c r="C201">
        <v>188.83171100000001</v>
      </c>
      <c r="D201">
        <v>18.559999000000001</v>
      </c>
      <c r="E201">
        <v>5.0199999999999996</v>
      </c>
      <c r="H201">
        <f t="shared" si="20"/>
        <v>-7.1856619482352857E-3</v>
      </c>
      <c r="I201">
        <f t="shared" si="20"/>
        <v>-9.9874730375282429E-3</v>
      </c>
      <c r="J201">
        <f t="shared" si="20"/>
        <v>4.5750553392626188E-2</v>
      </c>
      <c r="K201">
        <f t="shared" si="20"/>
        <v>0.11157723194947482</v>
      </c>
    </row>
    <row r="202" spans="1:11" x14ac:dyDescent="0.25">
      <c r="A202" s="1">
        <v>44144</v>
      </c>
      <c r="B202">
        <v>52.455795000000002</v>
      </c>
      <c r="C202">
        <v>201.52984599999999</v>
      </c>
      <c r="D202">
        <v>19.450001</v>
      </c>
      <c r="E202">
        <v>6.33</v>
      </c>
      <c r="H202">
        <f t="shared" si="20"/>
        <v>-1.4340462987727339E-2</v>
      </c>
      <c r="I202">
        <f t="shared" si="20"/>
        <v>6.5081289112237178E-2</v>
      </c>
      <c r="J202">
        <f t="shared" si="20"/>
        <v>4.683844799959299E-2</v>
      </c>
      <c r="K202">
        <f t="shared" si="20"/>
        <v>0.23187030245244716</v>
      </c>
    </row>
    <row r="203" spans="1:11" x14ac:dyDescent="0.25">
      <c r="A203" s="1">
        <v>44145</v>
      </c>
      <c r="B203">
        <v>52.760826000000002</v>
      </c>
      <c r="C203">
        <v>196.265961</v>
      </c>
      <c r="D203">
        <v>20.370000999999998</v>
      </c>
      <c r="E203">
        <v>6.79</v>
      </c>
      <c r="H203">
        <f t="shared" si="20"/>
        <v>5.798168609941731E-3</v>
      </c>
      <c r="I203">
        <f t="shared" si="20"/>
        <v>-2.6466806233161937E-2</v>
      </c>
      <c r="J203">
        <f t="shared" si="20"/>
        <v>4.6216157852179168E-2</v>
      </c>
      <c r="K203">
        <f t="shared" si="20"/>
        <v>7.0150705414519954E-2</v>
      </c>
    </row>
    <row r="204" spans="1:11" x14ac:dyDescent="0.25">
      <c r="A204" s="1">
        <v>44146</v>
      </c>
      <c r="B204">
        <v>52.839545999999999</v>
      </c>
      <c r="C204">
        <v>196.76681500000001</v>
      </c>
      <c r="D204">
        <v>20.379999000000002</v>
      </c>
      <c r="E204">
        <v>6.86</v>
      </c>
      <c r="H204">
        <f t="shared" si="20"/>
        <v>1.4909041150259913E-3</v>
      </c>
      <c r="I204">
        <f t="shared" si="20"/>
        <v>2.5486641404987892E-3</v>
      </c>
      <c r="J204">
        <f t="shared" si="20"/>
        <v>4.9069939634933902E-4</v>
      </c>
      <c r="K204">
        <f t="shared" si="20"/>
        <v>1.0256500167189061E-2</v>
      </c>
    </row>
    <row r="205" spans="1:11" x14ac:dyDescent="0.25">
      <c r="A205" s="1">
        <v>44147</v>
      </c>
      <c r="B205">
        <v>53.548003999999999</v>
      </c>
      <c r="C205">
        <v>195.264252</v>
      </c>
      <c r="D205">
        <v>19.120000999999998</v>
      </c>
      <c r="E205">
        <v>6.72</v>
      </c>
      <c r="H205">
        <f t="shared" si="20"/>
        <v>1.3318634981546189E-2</v>
      </c>
      <c r="I205">
        <f t="shared" si="20"/>
        <v>-7.6655677783787537E-3</v>
      </c>
      <c r="J205">
        <f t="shared" si="20"/>
        <v>-6.381901880235516E-2</v>
      </c>
      <c r="K205">
        <f t="shared" si="20"/>
        <v>-2.0619287202735818E-2</v>
      </c>
    </row>
    <row r="206" spans="1:11" x14ac:dyDescent="0.25">
      <c r="A206" s="1">
        <v>44148</v>
      </c>
      <c r="B206">
        <v>54.827174999999997</v>
      </c>
      <c r="C206">
        <v>196.66859400000001</v>
      </c>
      <c r="D206">
        <v>19.66</v>
      </c>
      <c r="E206">
        <v>6.86</v>
      </c>
      <c r="H206">
        <f t="shared" si="20"/>
        <v>2.360744257669441E-2</v>
      </c>
      <c r="I206">
        <f t="shared" si="20"/>
        <v>7.1662685297922361E-3</v>
      </c>
      <c r="J206">
        <f t="shared" si="20"/>
        <v>2.7851154794511491E-2</v>
      </c>
      <c r="K206">
        <f t="shared" si="20"/>
        <v>2.0619287202735825E-2</v>
      </c>
    </row>
    <row r="207" spans="1:11" x14ac:dyDescent="0.25">
      <c r="A207" s="1">
        <v>44152</v>
      </c>
      <c r="B207">
        <v>56.135863999999998</v>
      </c>
      <c r="C207">
        <v>206.92137099999999</v>
      </c>
      <c r="D207">
        <v>21.440000999999999</v>
      </c>
      <c r="E207">
        <v>7.19</v>
      </c>
      <c r="H207">
        <f t="shared" si="20"/>
        <v>2.358893005961657E-2</v>
      </c>
      <c r="I207">
        <f t="shared" si="20"/>
        <v>5.0818822678810084E-2</v>
      </c>
      <c r="J207">
        <f t="shared" si="20"/>
        <v>8.6672268125370558E-2</v>
      </c>
      <c r="K207">
        <f t="shared" si="20"/>
        <v>4.6983729995161531E-2</v>
      </c>
    </row>
    <row r="208" spans="1:11" x14ac:dyDescent="0.25">
      <c r="A208" s="1">
        <v>44153</v>
      </c>
      <c r="B208">
        <v>56.549137000000002</v>
      </c>
      <c r="C208">
        <v>205.448273</v>
      </c>
      <c r="D208">
        <v>20.34</v>
      </c>
      <c r="E208">
        <v>7.26</v>
      </c>
      <c r="H208">
        <f t="shared" si="20"/>
        <v>7.3350463552644797E-3</v>
      </c>
      <c r="I208">
        <f t="shared" si="20"/>
        <v>-7.1445815065417041E-3</v>
      </c>
      <c r="J208">
        <f t="shared" si="20"/>
        <v>-5.2668992223977203E-2</v>
      </c>
      <c r="K208">
        <f t="shared" si="20"/>
        <v>9.6886571037493388E-3</v>
      </c>
    </row>
    <row r="209" spans="1:11" x14ac:dyDescent="0.25">
      <c r="A209" s="1">
        <v>44154</v>
      </c>
      <c r="B209">
        <v>55.614356999999998</v>
      </c>
      <c r="C209">
        <v>207.55972299999999</v>
      </c>
      <c r="D209">
        <v>20.860001</v>
      </c>
      <c r="E209">
        <v>7.52</v>
      </c>
      <c r="H209">
        <f t="shared" si="20"/>
        <v>-1.6668554266459457E-2</v>
      </c>
      <c r="I209">
        <f t="shared" si="20"/>
        <v>1.0224830588880168E-2</v>
      </c>
      <c r="J209">
        <f t="shared" si="20"/>
        <v>2.5244106890849976E-2</v>
      </c>
      <c r="K209">
        <f t="shared" si="20"/>
        <v>3.5186309125043766E-2</v>
      </c>
    </row>
    <row r="210" spans="1:11" x14ac:dyDescent="0.25">
      <c r="A210" s="1">
        <v>44155</v>
      </c>
      <c r="B210">
        <v>56.460574999999999</v>
      </c>
      <c r="C210">
        <v>209.09175099999999</v>
      </c>
      <c r="D210">
        <v>20.93</v>
      </c>
      <c r="E210">
        <v>7.54</v>
      </c>
      <c r="H210">
        <f t="shared" si="20"/>
        <v>1.5101219626589505E-2</v>
      </c>
      <c r="I210">
        <f t="shared" si="20"/>
        <v>7.3540356877187423E-3</v>
      </c>
      <c r="J210">
        <f t="shared" si="20"/>
        <v>3.3500389466446273E-3</v>
      </c>
      <c r="K210">
        <f t="shared" si="20"/>
        <v>2.6560440581162104E-3</v>
      </c>
    </row>
    <row r="211" spans="1:11" x14ac:dyDescent="0.25">
      <c r="A211" s="1">
        <v>44158</v>
      </c>
      <c r="B211">
        <v>56.301898999999999</v>
      </c>
      <c r="C211">
        <v>210.16220100000001</v>
      </c>
      <c r="D211">
        <v>20.879999000000002</v>
      </c>
      <c r="E211">
        <v>8.0299999999999994</v>
      </c>
      <c r="H211">
        <f t="shared" si="20"/>
        <v>-2.8143423801265887E-3</v>
      </c>
      <c r="I211">
        <f t="shared" si="20"/>
        <v>5.1064626629129788E-3</v>
      </c>
      <c r="J211">
        <f t="shared" si="20"/>
        <v>-2.3918213361917608E-3</v>
      </c>
      <c r="K211">
        <f t="shared" si="20"/>
        <v>6.2962345938805508E-2</v>
      </c>
    </row>
    <row r="212" spans="1:11" x14ac:dyDescent="0.25">
      <c r="A212" s="1">
        <v>44159</v>
      </c>
      <c r="B212">
        <v>53.842345999999999</v>
      </c>
      <c r="C212">
        <v>216.26083399999999</v>
      </c>
      <c r="D212">
        <v>21.34</v>
      </c>
      <c r="E212">
        <v>8.64</v>
      </c>
      <c r="H212">
        <f t="shared" si="20"/>
        <v>-4.4668006656126642E-2</v>
      </c>
      <c r="I212">
        <f t="shared" si="20"/>
        <v>2.8605625683603548E-2</v>
      </c>
      <c r="J212">
        <f t="shared" si="20"/>
        <v>2.179153075189063E-2</v>
      </c>
      <c r="K212">
        <f t="shared" si="20"/>
        <v>7.3218054857294018E-2</v>
      </c>
    </row>
    <row r="213" spans="1:11" x14ac:dyDescent="0.25">
      <c r="A213" s="1">
        <v>44160</v>
      </c>
      <c r="B213">
        <v>52.652240999999997</v>
      </c>
      <c r="C213">
        <v>210.938019</v>
      </c>
      <c r="D213">
        <v>21.32</v>
      </c>
      <c r="E213">
        <v>8.35</v>
      </c>
      <c r="H213">
        <f t="shared" si="20"/>
        <v>-2.2351456161712926E-2</v>
      </c>
      <c r="I213">
        <f t="shared" si="20"/>
        <v>-2.4920902470753351E-2</v>
      </c>
      <c r="J213">
        <f t="shared" si="20"/>
        <v>-9.3764657596350344E-4</v>
      </c>
      <c r="K213">
        <f t="shared" si="20"/>
        <v>-3.4141043953200209E-2</v>
      </c>
    </row>
    <row r="214" spans="1:11" x14ac:dyDescent="0.25">
      <c r="A214" s="1">
        <v>44161</v>
      </c>
      <c r="B214">
        <v>53.425808000000004</v>
      </c>
      <c r="C214">
        <v>206.83299299999999</v>
      </c>
      <c r="D214">
        <v>21.17</v>
      </c>
      <c r="E214">
        <v>8.5500000000000007</v>
      </c>
      <c r="H214">
        <f t="shared" si="20"/>
        <v>1.4585123319737353E-2</v>
      </c>
      <c r="I214">
        <f t="shared" si="20"/>
        <v>-1.9652670980288139E-2</v>
      </c>
      <c r="J214">
        <f t="shared" si="20"/>
        <v>-7.0605141508699228E-3</v>
      </c>
      <c r="K214">
        <f t="shared" si="20"/>
        <v>2.3669744085904922E-2</v>
      </c>
    </row>
    <row r="215" spans="1:11" x14ac:dyDescent="0.25">
      <c r="A215" s="1">
        <v>44162</v>
      </c>
      <c r="B215">
        <v>52.443973999999997</v>
      </c>
      <c r="C215">
        <v>199.506775</v>
      </c>
      <c r="D215">
        <v>21.440000999999999</v>
      </c>
      <c r="E215">
        <v>8.65</v>
      </c>
      <c r="H215">
        <f t="shared" si="20"/>
        <v>-1.8548487226340997E-2</v>
      </c>
      <c r="I215">
        <f t="shared" si="20"/>
        <v>-3.6063474874935234E-2</v>
      </c>
      <c r="J215">
        <f t="shared" si="20"/>
        <v>1.2673297697617344E-2</v>
      </c>
      <c r="K215">
        <f t="shared" si="20"/>
        <v>1.1628037995118993E-2</v>
      </c>
    </row>
    <row r="216" spans="1:11" x14ac:dyDescent="0.25">
      <c r="A216" s="1">
        <v>44165</v>
      </c>
      <c r="B216">
        <v>52.810921</v>
      </c>
      <c r="C216">
        <v>203.20916700000001</v>
      </c>
      <c r="D216">
        <v>21.120000999999998</v>
      </c>
      <c r="E216">
        <v>8.7200000000000006</v>
      </c>
      <c r="H216">
        <f t="shared" si="20"/>
        <v>6.9725685754605067E-3</v>
      </c>
      <c r="I216">
        <f t="shared" si="20"/>
        <v>1.8387632222690825E-2</v>
      </c>
      <c r="J216">
        <f t="shared" si="20"/>
        <v>-1.503787665784675E-2</v>
      </c>
      <c r="K216">
        <f t="shared" si="20"/>
        <v>8.0599169771002482E-3</v>
      </c>
    </row>
    <row r="217" spans="1:11" x14ac:dyDescent="0.25">
      <c r="A217" s="1">
        <v>44166</v>
      </c>
      <c r="B217">
        <v>54.725009999999997</v>
      </c>
      <c r="C217">
        <v>211.890625</v>
      </c>
      <c r="D217">
        <v>22.1</v>
      </c>
      <c r="E217">
        <v>8.52</v>
      </c>
      <c r="H217">
        <f t="shared" si="20"/>
        <v>3.5602819695171116E-2</v>
      </c>
      <c r="I217">
        <f t="shared" si="20"/>
        <v>4.183439385253953E-2</v>
      </c>
      <c r="J217">
        <f t="shared" si="20"/>
        <v>4.5357102337162912E-2</v>
      </c>
      <c r="K217">
        <f t="shared" si="20"/>
        <v>-2.3202897079663984E-2</v>
      </c>
    </row>
    <row r="218" spans="1:11" x14ac:dyDescent="0.25">
      <c r="A218" s="1">
        <v>44167</v>
      </c>
      <c r="B218">
        <v>55.577919000000001</v>
      </c>
      <c r="C218">
        <v>213.923508</v>
      </c>
      <c r="D218">
        <v>22.360001</v>
      </c>
      <c r="E218">
        <v>8.6300000000000008</v>
      </c>
      <c r="H218">
        <f t="shared" si="20"/>
        <v>1.546515594692667E-2</v>
      </c>
      <c r="I218">
        <f t="shared" si="20"/>
        <v>9.5482901446055091E-3</v>
      </c>
      <c r="J218">
        <f t="shared" si="20"/>
        <v>1.1696084485909473E-2</v>
      </c>
      <c r="K218">
        <f t="shared" si="20"/>
        <v>1.2828164254112453E-2</v>
      </c>
    </row>
    <row r="219" spans="1:11" x14ac:dyDescent="0.25">
      <c r="A219" s="1">
        <v>44168</v>
      </c>
      <c r="B219">
        <v>56.182887999999998</v>
      </c>
      <c r="C219">
        <v>212.126328</v>
      </c>
      <c r="D219">
        <v>22.43</v>
      </c>
      <c r="E219">
        <v>8.64</v>
      </c>
      <c r="H219">
        <f t="shared" si="20"/>
        <v>1.0826244461542048E-2</v>
      </c>
      <c r="I219">
        <f t="shared" si="20"/>
        <v>-8.4365278784504175E-3</v>
      </c>
      <c r="J219">
        <f t="shared" si="20"/>
        <v>3.125655522500448E-3</v>
      </c>
      <c r="K219">
        <f t="shared" si="20"/>
        <v>1.1580777206276467E-3</v>
      </c>
    </row>
    <row r="220" spans="1:11" x14ac:dyDescent="0.25">
      <c r="A220" s="1">
        <v>44169</v>
      </c>
      <c r="B220">
        <v>54.189461000000001</v>
      </c>
      <c r="C220">
        <v>205.25186199999999</v>
      </c>
      <c r="D220">
        <v>22.209999</v>
      </c>
      <c r="E220">
        <v>9.0299999999999994</v>
      </c>
      <c r="H220">
        <f t="shared" si="20"/>
        <v>-3.612578350525468E-2</v>
      </c>
      <c r="I220">
        <f t="shared" si="20"/>
        <v>-3.2944163839459036E-2</v>
      </c>
      <c r="J220">
        <f t="shared" si="20"/>
        <v>-9.8567556505455046E-3</v>
      </c>
      <c r="K220">
        <f t="shared" si="20"/>
        <v>4.4149784612929753E-2</v>
      </c>
    </row>
    <row r="221" spans="1:11" x14ac:dyDescent="0.25">
      <c r="A221" s="1">
        <v>44172</v>
      </c>
      <c r="B221">
        <v>53.634079</v>
      </c>
      <c r="C221">
        <v>207.481155</v>
      </c>
      <c r="D221">
        <v>23.459999</v>
      </c>
      <c r="E221">
        <v>8.91</v>
      </c>
      <c r="H221">
        <f t="shared" si="20"/>
        <v>-1.0301774765013798E-2</v>
      </c>
      <c r="I221">
        <f t="shared" si="20"/>
        <v>1.0802696114354766E-2</v>
      </c>
      <c r="J221">
        <f t="shared" si="20"/>
        <v>5.4754207718011046E-2</v>
      </c>
      <c r="K221">
        <f t="shared" si="20"/>
        <v>-1.3378125946175974E-2</v>
      </c>
    </row>
    <row r="222" spans="1:11" x14ac:dyDescent="0.25">
      <c r="A222" s="1">
        <v>44173</v>
      </c>
      <c r="B222">
        <v>53.743172000000001</v>
      </c>
      <c r="C222">
        <v>208.73820499999999</v>
      </c>
      <c r="D222">
        <v>23.57</v>
      </c>
      <c r="E222">
        <v>8.84</v>
      </c>
      <c r="H222">
        <f t="shared" si="20"/>
        <v>2.0319581013627831E-3</v>
      </c>
      <c r="I222">
        <f t="shared" si="20"/>
        <v>6.0403428712743346E-3</v>
      </c>
      <c r="J222">
        <f t="shared" si="20"/>
        <v>4.6779163484571718E-3</v>
      </c>
      <c r="K222">
        <f t="shared" si="20"/>
        <v>-7.8873648331659503E-3</v>
      </c>
    </row>
    <row r="223" spans="1:11" x14ac:dyDescent="0.25">
      <c r="A223" s="1">
        <v>44174</v>
      </c>
      <c r="B223">
        <v>53.267128</v>
      </c>
      <c r="C223">
        <v>210.15237400000001</v>
      </c>
      <c r="D223">
        <v>22.66</v>
      </c>
      <c r="E223">
        <v>8.4600000000000009</v>
      </c>
      <c r="H223">
        <f t="shared" si="20"/>
        <v>-8.8972209277215115E-3</v>
      </c>
      <c r="I223">
        <f t="shared" si="20"/>
        <v>6.751998939558415E-3</v>
      </c>
      <c r="J223">
        <f t="shared" si="20"/>
        <v>-3.9373461348179456E-2</v>
      </c>
      <c r="K223">
        <f t="shared" si="20"/>
        <v>-4.3937703031419993E-2</v>
      </c>
    </row>
    <row r="224" spans="1:11" x14ac:dyDescent="0.25">
      <c r="A224" s="1">
        <v>44175</v>
      </c>
      <c r="B224">
        <v>55.042369999999998</v>
      </c>
      <c r="C224">
        <v>214.18867499999999</v>
      </c>
      <c r="D224">
        <v>22.690000999999999</v>
      </c>
      <c r="E224">
        <v>8.8699999999999992</v>
      </c>
      <c r="H224">
        <f t="shared" si="20"/>
        <v>3.2783846838481456E-2</v>
      </c>
      <c r="I224">
        <f t="shared" si="20"/>
        <v>1.9024427387303384E-2</v>
      </c>
      <c r="J224">
        <f t="shared" si="20"/>
        <v>1.3230872641675404E-3</v>
      </c>
      <c r="K224">
        <f t="shared" si="20"/>
        <v>4.7325622703356121E-2</v>
      </c>
    </row>
    <row r="225" spans="1:11" x14ac:dyDescent="0.25">
      <c r="A225" s="1">
        <v>44176</v>
      </c>
      <c r="B225">
        <v>56.530003000000001</v>
      </c>
      <c r="C225">
        <v>216.84025600000001</v>
      </c>
      <c r="D225">
        <v>22.76</v>
      </c>
      <c r="E225">
        <v>8.82</v>
      </c>
      <c r="H225">
        <f t="shared" si="20"/>
        <v>2.6668271465291157E-2</v>
      </c>
      <c r="I225">
        <f t="shared" si="20"/>
        <v>1.2303649517966397E-2</v>
      </c>
      <c r="J225">
        <f t="shared" si="20"/>
        <v>3.0802663941024368E-3</v>
      </c>
      <c r="K225">
        <f t="shared" si="20"/>
        <v>-5.6529263027881001E-3</v>
      </c>
    </row>
    <row r="226" spans="1:11" x14ac:dyDescent="0.25">
      <c r="A226" s="1">
        <v>44179</v>
      </c>
      <c r="B226">
        <v>56.200001</v>
      </c>
      <c r="C226">
        <v>214.738632</v>
      </c>
      <c r="D226">
        <v>22.73</v>
      </c>
      <c r="E226">
        <v>8.7799999999999994</v>
      </c>
      <c r="H226">
        <f t="shared" si="20"/>
        <v>-5.8547490631252908E-3</v>
      </c>
      <c r="I226">
        <f t="shared" si="20"/>
        <v>-9.7393114942807835E-3</v>
      </c>
      <c r="J226">
        <f t="shared" si="20"/>
        <v>-1.3189713936784084E-3</v>
      </c>
      <c r="K226">
        <f t="shared" si="20"/>
        <v>-4.5454623716747224E-3</v>
      </c>
    </row>
    <row r="227" spans="1:11" x14ac:dyDescent="0.25">
      <c r="A227" s="1">
        <v>44180</v>
      </c>
      <c r="B227">
        <v>55.419998</v>
      </c>
      <c r="C227">
        <v>214.15921</v>
      </c>
      <c r="D227">
        <v>22.940000999999999</v>
      </c>
      <c r="E227">
        <v>9.4700000000000006</v>
      </c>
      <c r="H227">
        <f t="shared" si="20"/>
        <v>-1.3976271346462735E-2</v>
      </c>
      <c r="I227">
        <f t="shared" si="20"/>
        <v>-2.7019131166336153E-3</v>
      </c>
      <c r="J227">
        <f t="shared" si="20"/>
        <v>9.1965174287509076E-3</v>
      </c>
      <c r="K227">
        <f t="shared" si="20"/>
        <v>7.5652499550961663E-2</v>
      </c>
    </row>
    <row r="228" spans="1:11" x14ac:dyDescent="0.25">
      <c r="A228" s="1">
        <v>44181</v>
      </c>
      <c r="B228">
        <v>55.779998999999997</v>
      </c>
      <c r="C228">
        <v>217.48841899999999</v>
      </c>
      <c r="D228">
        <v>23.57</v>
      </c>
      <c r="E228">
        <v>10.08</v>
      </c>
      <c r="H228">
        <f t="shared" si="20"/>
        <v>6.4748609249931106E-3</v>
      </c>
      <c r="I228">
        <f t="shared" si="20"/>
        <v>1.5425892759597371E-2</v>
      </c>
      <c r="J228">
        <f t="shared" si="20"/>
        <v>2.7092561654837106E-2</v>
      </c>
      <c r="K228">
        <f t="shared" si="20"/>
        <v>6.2424355445235551E-2</v>
      </c>
    </row>
    <row r="229" spans="1:11" x14ac:dyDescent="0.25">
      <c r="A229" s="1">
        <v>44182</v>
      </c>
      <c r="B229">
        <v>56.310001</v>
      </c>
      <c r="C229">
        <v>223.72453300000001</v>
      </c>
      <c r="D229">
        <v>23.43</v>
      </c>
      <c r="E229">
        <v>10</v>
      </c>
      <c r="H229">
        <f t="shared" si="20"/>
        <v>9.4567927535920328E-3</v>
      </c>
      <c r="I229">
        <f t="shared" si="20"/>
        <v>2.8269928548568263E-2</v>
      </c>
      <c r="J229">
        <f t="shared" si="20"/>
        <v>-5.9574644283355033E-3</v>
      </c>
      <c r="K229">
        <f t="shared" si="20"/>
        <v>-7.9681696491768449E-3</v>
      </c>
    </row>
    <row r="230" spans="1:11" x14ac:dyDescent="0.25">
      <c r="A230" s="1">
        <v>44183</v>
      </c>
      <c r="B230">
        <v>56.509998000000003</v>
      </c>
      <c r="C230">
        <v>224.83427399999999</v>
      </c>
      <c r="D230">
        <v>22.74</v>
      </c>
      <c r="E230">
        <v>9.06</v>
      </c>
      <c r="H230">
        <f t="shared" si="20"/>
        <v>3.545421224423259E-3</v>
      </c>
      <c r="I230">
        <f t="shared" si="20"/>
        <v>4.9480391281518229E-3</v>
      </c>
      <c r="J230">
        <f t="shared" si="20"/>
        <v>-2.9891764197314413E-2</v>
      </c>
      <c r="K230">
        <f t="shared" si="20"/>
        <v>-9.8715972939157695E-2</v>
      </c>
    </row>
    <row r="231" spans="1:11" x14ac:dyDescent="0.25">
      <c r="A231" s="1">
        <v>44186</v>
      </c>
      <c r="B231">
        <v>55.560001</v>
      </c>
      <c r="C231">
        <v>214.16902200000001</v>
      </c>
      <c r="D231">
        <v>21.809999000000001</v>
      </c>
      <c r="E231">
        <v>8.73</v>
      </c>
      <c r="H231">
        <f t="shared" si="20"/>
        <v>-1.6954042365082377E-2</v>
      </c>
      <c r="I231">
        <f t="shared" si="20"/>
        <v>-4.8598045104669051E-2</v>
      </c>
      <c r="J231">
        <f t="shared" si="20"/>
        <v>-4.175695395938047E-2</v>
      </c>
      <c r="K231">
        <f t="shared" si="20"/>
        <v>-3.7103750203377084E-2</v>
      </c>
    </row>
    <row r="232" spans="1:11" x14ac:dyDescent="0.25">
      <c r="A232" s="1">
        <v>44187</v>
      </c>
      <c r="B232">
        <v>55.32</v>
      </c>
      <c r="C232">
        <v>212.70574999999999</v>
      </c>
      <c r="D232">
        <v>22.219999000000001</v>
      </c>
      <c r="E232">
        <v>8.42</v>
      </c>
      <c r="H232">
        <f t="shared" si="20"/>
        <v>-4.3290290881454691E-3</v>
      </c>
      <c r="I232">
        <f t="shared" si="20"/>
        <v>-6.8557704850168285E-3</v>
      </c>
      <c r="J232">
        <f t="shared" si="20"/>
        <v>1.8624204843973185E-2</v>
      </c>
      <c r="K232">
        <f t="shared" si="20"/>
        <v>-3.6155541597275576E-2</v>
      </c>
    </row>
    <row r="233" spans="1:11" x14ac:dyDescent="0.25">
      <c r="A233" s="1">
        <v>44188</v>
      </c>
      <c r="B233">
        <v>56.029998999999997</v>
      </c>
      <c r="C233">
        <v>216.04478499999999</v>
      </c>
      <c r="D233">
        <v>22.610001</v>
      </c>
      <c r="E233">
        <v>8.91</v>
      </c>
      <c r="H233">
        <f t="shared" si="20"/>
        <v>1.2752736933053857E-2</v>
      </c>
      <c r="I233">
        <f t="shared" si="20"/>
        <v>1.5575968934438938E-2</v>
      </c>
      <c r="J233">
        <f t="shared" si="20"/>
        <v>1.7399591311112499E-2</v>
      </c>
      <c r="K233">
        <f t="shared" si="20"/>
        <v>5.6564413228482664E-2</v>
      </c>
    </row>
    <row r="234" spans="1:11" x14ac:dyDescent="0.25">
      <c r="A234" s="1">
        <v>44189</v>
      </c>
      <c r="B234">
        <v>55.77</v>
      </c>
      <c r="C234">
        <v>214.12973</v>
      </c>
      <c r="D234">
        <v>22.01</v>
      </c>
      <c r="E234">
        <v>9.49</v>
      </c>
      <c r="H234">
        <f t="shared" si="20"/>
        <v>-4.6511533281489359E-3</v>
      </c>
      <c r="I234">
        <f t="shared" si="20"/>
        <v>-8.9036778545184981E-3</v>
      </c>
      <c r="J234">
        <f t="shared" si="20"/>
        <v>-2.6895434979724742E-2</v>
      </c>
      <c r="K234">
        <f t="shared" si="20"/>
        <v>6.3064371139118489E-2</v>
      </c>
    </row>
    <row r="235" spans="1:11" x14ac:dyDescent="0.25">
      <c r="A235" s="1">
        <v>44193</v>
      </c>
      <c r="B235">
        <v>56.07</v>
      </c>
      <c r="C235">
        <v>215.730515</v>
      </c>
      <c r="D235">
        <v>22.76</v>
      </c>
      <c r="E235">
        <v>9.52</v>
      </c>
      <c r="H235">
        <f t="shared" si="20"/>
        <v>5.3648197341187058E-3</v>
      </c>
      <c r="I235">
        <f t="shared" si="20"/>
        <v>7.447966721911726E-3</v>
      </c>
      <c r="J235">
        <f t="shared" si="20"/>
        <v>3.3507713719759802E-2</v>
      </c>
      <c r="K235">
        <f t="shared" si="20"/>
        <v>3.15623618143741E-3</v>
      </c>
    </row>
    <row r="236" spans="1:11" x14ac:dyDescent="0.25">
      <c r="A236" s="1">
        <v>44194</v>
      </c>
      <c r="B236">
        <v>57.439999</v>
      </c>
      <c r="C236">
        <v>220.26765399999999</v>
      </c>
      <c r="D236">
        <v>23.629999000000002</v>
      </c>
      <c r="E236">
        <v>9.7799999999999994</v>
      </c>
      <c r="H236">
        <f t="shared" si="20"/>
        <v>2.4139997194916631E-2</v>
      </c>
      <c r="I236">
        <f t="shared" si="20"/>
        <v>2.0813402951156728E-2</v>
      </c>
      <c r="J236">
        <f t="shared" si="20"/>
        <v>3.7512439621599593E-2</v>
      </c>
      <c r="K236">
        <f t="shared" si="20"/>
        <v>2.6944635243451927E-2</v>
      </c>
    </row>
    <row r="237" spans="1:11" x14ac:dyDescent="0.25">
      <c r="A237" s="1">
        <v>44195</v>
      </c>
      <c r="B237">
        <v>57.439999</v>
      </c>
      <c r="C237">
        <v>219.40344200000001</v>
      </c>
      <c r="D237">
        <v>23.9</v>
      </c>
      <c r="E237">
        <v>9.98</v>
      </c>
      <c r="H237">
        <f t="shared" si="20"/>
        <v>0</v>
      </c>
      <c r="I237">
        <f t="shared" si="20"/>
        <v>-3.9311800154059459E-3</v>
      </c>
      <c r="J237">
        <f t="shared" si="20"/>
        <v>1.1361410057735132E-2</v>
      </c>
      <c r="K237">
        <f t="shared" si="20"/>
        <v>2.0243606276646814E-2</v>
      </c>
    </row>
    <row r="238" spans="1:11" x14ac:dyDescent="0.25">
      <c r="A238" s="1">
        <v>44196</v>
      </c>
      <c r="B238">
        <v>55.98</v>
      </c>
      <c r="C238">
        <v>218.15621899999999</v>
      </c>
      <c r="D238">
        <v>24.77</v>
      </c>
      <c r="E238">
        <v>9.73</v>
      </c>
      <c r="H238">
        <f t="shared" si="20"/>
        <v>-2.5746423243190399E-2</v>
      </c>
      <c r="I238">
        <f t="shared" si="20"/>
        <v>-5.7008288880480481E-3</v>
      </c>
      <c r="J238">
        <f t="shared" si="20"/>
        <v>3.5754784563803176E-2</v>
      </c>
      <c r="K238">
        <f t="shared" si="20"/>
        <v>-2.5369194125458881E-2</v>
      </c>
    </row>
    <row r="239" spans="1:11" x14ac:dyDescent="0.25">
      <c r="A239" s="1">
        <v>44200</v>
      </c>
      <c r="B239">
        <v>57.220001000000003</v>
      </c>
      <c r="C239">
        <v>213.27534499999999</v>
      </c>
      <c r="D239">
        <v>23.889999</v>
      </c>
      <c r="E239">
        <v>9.4</v>
      </c>
      <c r="H239">
        <f t="shared" si="20"/>
        <v>2.1909021011063536E-2</v>
      </c>
      <c r="I239">
        <f t="shared" si="20"/>
        <v>-2.2627376647408382E-2</v>
      </c>
      <c r="J239">
        <f t="shared" si="20"/>
        <v>-3.6173324022069069E-2</v>
      </c>
      <c r="K239">
        <f t="shared" si="20"/>
        <v>-3.450420692195548E-2</v>
      </c>
    </row>
    <row r="240" spans="1:11" x14ac:dyDescent="0.25">
      <c r="A240" s="1">
        <v>44201</v>
      </c>
      <c r="B240">
        <v>57.959999000000003</v>
      </c>
      <c r="C240">
        <v>212.843231</v>
      </c>
      <c r="D240">
        <v>23.51</v>
      </c>
      <c r="E240">
        <v>9.14</v>
      </c>
      <c r="H240">
        <f t="shared" si="20"/>
        <v>1.2849595100832381E-2</v>
      </c>
      <c r="I240">
        <f t="shared" si="20"/>
        <v>-2.0281403931086597E-3</v>
      </c>
      <c r="J240">
        <f t="shared" si="20"/>
        <v>-1.6034056927220836E-2</v>
      </c>
      <c r="K240">
        <f t="shared" si="20"/>
        <v>-2.8049303809899555E-2</v>
      </c>
    </row>
    <row r="241" spans="1:11" x14ac:dyDescent="0.25">
      <c r="A241" s="1">
        <v>44202</v>
      </c>
      <c r="B241">
        <v>59.810001</v>
      </c>
      <c r="C241">
        <v>224.66731300000001</v>
      </c>
      <c r="D241">
        <v>24.190000999999999</v>
      </c>
      <c r="E241">
        <v>9.1999999999999993</v>
      </c>
      <c r="H241">
        <f t="shared" si="20"/>
        <v>3.1419787576874178E-2</v>
      </c>
      <c r="I241">
        <f t="shared" si="20"/>
        <v>5.4064809064496552E-2</v>
      </c>
      <c r="J241">
        <f t="shared" si="20"/>
        <v>2.8513503409353134E-2</v>
      </c>
      <c r="K241">
        <f t="shared" si="20"/>
        <v>6.5430985889358868E-3</v>
      </c>
    </row>
    <row r="242" spans="1:11" x14ac:dyDescent="0.25">
      <c r="A242" s="1">
        <v>44203</v>
      </c>
      <c r="B242">
        <v>58.709999000000003</v>
      </c>
      <c r="C242">
        <v>230.86415099999999</v>
      </c>
      <c r="D242">
        <v>23.9</v>
      </c>
      <c r="E242">
        <v>9.67</v>
      </c>
      <c r="H242">
        <f t="shared" si="20"/>
        <v>-1.8562834732856595E-2</v>
      </c>
      <c r="I242">
        <f t="shared" si="20"/>
        <v>2.7208747524758173E-2</v>
      </c>
      <c r="J242">
        <f t="shared" si="20"/>
        <v>-1.2060907023866538E-2</v>
      </c>
      <c r="K242">
        <f t="shared" si="20"/>
        <v>4.9824825410208315E-2</v>
      </c>
    </row>
    <row r="243" spans="1:11" x14ac:dyDescent="0.25">
      <c r="A243" s="1">
        <v>44204</v>
      </c>
      <c r="B243">
        <v>60.75</v>
      </c>
      <c r="C243">
        <v>226.867142</v>
      </c>
      <c r="D243">
        <v>23.879999000000002</v>
      </c>
      <c r="E243">
        <v>9.51</v>
      </c>
      <c r="H243">
        <f t="shared" si="20"/>
        <v>3.4157029177436758E-2</v>
      </c>
      <c r="I243">
        <f t="shared" si="20"/>
        <v>-1.7464878012807321E-2</v>
      </c>
      <c r="J243">
        <f t="shared" si="20"/>
        <v>-8.3721228911124725E-4</v>
      </c>
      <c r="K243">
        <f t="shared" si="20"/>
        <v>-1.6684432907904043E-2</v>
      </c>
    </row>
    <row r="244" spans="1:11" x14ac:dyDescent="0.25">
      <c r="A244" s="1">
        <v>44207</v>
      </c>
      <c r="B244">
        <v>60.919998</v>
      </c>
      <c r="C244">
        <v>220.94528199999999</v>
      </c>
      <c r="D244">
        <v>23.32</v>
      </c>
      <c r="E244">
        <v>9.44</v>
      </c>
      <c r="H244">
        <f t="shared" si="20"/>
        <v>2.7944129763617701E-3</v>
      </c>
      <c r="I244">
        <f t="shared" si="20"/>
        <v>-2.6449490505185379E-2</v>
      </c>
      <c r="J244">
        <f t="shared" si="20"/>
        <v>-2.3729885166061931E-2</v>
      </c>
      <c r="K244">
        <f t="shared" si="20"/>
        <v>-7.3878963998896827E-3</v>
      </c>
    </row>
    <row r="245" spans="1:11" x14ac:dyDescent="0.25">
      <c r="A245" s="1">
        <v>44208</v>
      </c>
      <c r="B245">
        <v>61.75</v>
      </c>
      <c r="C245">
        <v>220.75868199999999</v>
      </c>
      <c r="D245">
        <v>23.23</v>
      </c>
      <c r="E245">
        <v>9.2100000000000009</v>
      </c>
      <c r="H245">
        <f t="shared" si="20"/>
        <v>1.353248031106697E-2</v>
      </c>
      <c r="I245">
        <f t="shared" si="20"/>
        <v>-8.4490983241759213E-4</v>
      </c>
      <c r="J245">
        <f t="shared" si="20"/>
        <v>-3.8668146999738394E-3</v>
      </c>
      <c r="K245">
        <f t="shared" si="20"/>
        <v>-2.4666129890193719E-2</v>
      </c>
    </row>
    <row r="246" spans="1:11" x14ac:dyDescent="0.25">
      <c r="A246" s="1">
        <v>44209</v>
      </c>
      <c r="B246">
        <v>63.189999</v>
      </c>
      <c r="C246">
        <v>212.76466400000001</v>
      </c>
      <c r="D246">
        <v>23.059999000000001</v>
      </c>
      <c r="E246">
        <v>9.09</v>
      </c>
      <c r="H246">
        <f t="shared" si="20"/>
        <v>2.3052069451988465E-2</v>
      </c>
      <c r="I246">
        <f t="shared" si="20"/>
        <v>-3.6883477221360698E-2</v>
      </c>
      <c r="J246">
        <f t="shared" si="20"/>
        <v>-7.3450753065401209E-3</v>
      </c>
      <c r="K246">
        <f t="shared" si="20"/>
        <v>-1.311494207782813E-2</v>
      </c>
    </row>
    <row r="247" spans="1:11" x14ac:dyDescent="0.25">
      <c r="A247" s="1">
        <v>44210</v>
      </c>
      <c r="B247">
        <v>64.510002</v>
      </c>
      <c r="C247">
        <v>215.95637500000001</v>
      </c>
      <c r="D247">
        <v>23.309999000000001</v>
      </c>
      <c r="E247">
        <v>9.16</v>
      </c>
      <c r="H247">
        <f t="shared" si="20"/>
        <v>2.0674236587020112E-2</v>
      </c>
      <c r="I247">
        <f t="shared" si="20"/>
        <v>1.4889728645725922E-2</v>
      </c>
      <c r="J247">
        <f t="shared" si="20"/>
        <v>1.0782938671844334E-2</v>
      </c>
      <c r="K247">
        <f t="shared" si="20"/>
        <v>7.671270496651489E-3</v>
      </c>
    </row>
    <row r="248" spans="1:11" x14ac:dyDescent="0.25">
      <c r="A248" s="1">
        <v>44211</v>
      </c>
      <c r="B248">
        <v>65.910004000000001</v>
      </c>
      <c r="C248">
        <v>212.81376599999999</v>
      </c>
      <c r="D248">
        <v>23</v>
      </c>
      <c r="E248">
        <v>9.36</v>
      </c>
      <c r="H248">
        <f t="shared" si="20"/>
        <v>2.1469954206349673E-2</v>
      </c>
      <c r="I248">
        <f t="shared" si="20"/>
        <v>-1.4658974468556388E-2</v>
      </c>
      <c r="J248">
        <f t="shared" si="20"/>
        <v>-1.3388194218472267E-2</v>
      </c>
      <c r="K248">
        <f t="shared" si="20"/>
        <v>2.1599111803461721E-2</v>
      </c>
    </row>
    <row r="249" spans="1:11" x14ac:dyDescent="0.25">
      <c r="A249" s="1">
        <v>44214</v>
      </c>
      <c r="B249">
        <v>67.620002999999997</v>
      </c>
      <c r="C249">
        <v>211.79243500000001</v>
      </c>
      <c r="D249">
        <v>22.91</v>
      </c>
      <c r="E249">
        <v>9.15</v>
      </c>
      <c r="H249">
        <f t="shared" si="20"/>
        <v>2.5613605891866485E-2</v>
      </c>
      <c r="I249">
        <f t="shared" si="20"/>
        <v>-4.8107303535678877E-3</v>
      </c>
      <c r="J249">
        <f t="shared" si="20"/>
        <v>-3.9207194637454921E-3</v>
      </c>
      <c r="K249">
        <f t="shared" si="20"/>
        <v>-2.269141120207065E-2</v>
      </c>
    </row>
    <row r="250" spans="1:11" x14ac:dyDescent="0.25">
      <c r="A250" s="1">
        <v>44215</v>
      </c>
      <c r="B250">
        <v>63.990001999999997</v>
      </c>
      <c r="C250">
        <v>208.158783</v>
      </c>
      <c r="D250">
        <v>22.860001</v>
      </c>
      <c r="E250">
        <v>8.9</v>
      </c>
      <c r="H250">
        <f t="shared" si="20"/>
        <v>-5.517698923905931E-2</v>
      </c>
      <c r="I250">
        <f t="shared" si="20"/>
        <v>-1.7305546588401052E-2</v>
      </c>
      <c r="J250">
        <f t="shared" si="20"/>
        <v>-2.1847943542085374E-3</v>
      </c>
      <c r="K250">
        <f t="shared" si="20"/>
        <v>-2.7702602549335823E-2</v>
      </c>
    </row>
    <row r="251" spans="1:11" x14ac:dyDescent="0.25">
      <c r="A251" s="1">
        <v>44216</v>
      </c>
      <c r="B251">
        <v>61.959999000000003</v>
      </c>
      <c r="C251">
        <v>208.58107000000001</v>
      </c>
      <c r="D251">
        <v>22.48</v>
      </c>
      <c r="E251">
        <v>8.73</v>
      </c>
      <c r="H251">
        <f t="shared" si="20"/>
        <v>-3.2237852997028971E-2</v>
      </c>
      <c r="I251">
        <f t="shared" si="20"/>
        <v>2.0266223232300444E-3</v>
      </c>
      <c r="J251">
        <f t="shared" si="20"/>
        <v>-1.6762677085705252E-2</v>
      </c>
      <c r="K251">
        <f t="shared" si="20"/>
        <v>-1.9285906886583343E-2</v>
      </c>
    </row>
    <row r="252" spans="1:11" x14ac:dyDescent="0.25">
      <c r="A252" s="1">
        <v>44217</v>
      </c>
      <c r="B252">
        <v>61</v>
      </c>
      <c r="C252">
        <v>204.46620200000001</v>
      </c>
      <c r="D252">
        <v>22.25</v>
      </c>
      <c r="E252">
        <v>8.52</v>
      </c>
      <c r="H252">
        <f t="shared" si="20"/>
        <v>-1.5615135235911709E-2</v>
      </c>
      <c r="I252">
        <f t="shared" si="20"/>
        <v>-1.9925100175684513E-2</v>
      </c>
      <c r="J252">
        <f t="shared" si="20"/>
        <v>-1.0284016413241115E-2</v>
      </c>
      <c r="K252">
        <f t="shared" si="20"/>
        <v>-2.4349029010286613E-2</v>
      </c>
    </row>
    <row r="253" spans="1:11" x14ac:dyDescent="0.25">
      <c r="A253" s="1">
        <v>44218</v>
      </c>
      <c r="B253">
        <v>60.27</v>
      </c>
      <c r="C253">
        <v>201.97177099999999</v>
      </c>
      <c r="D253">
        <v>22.18</v>
      </c>
      <c r="E253">
        <v>8.17</v>
      </c>
      <c r="H253">
        <f t="shared" si="20"/>
        <v>-1.2039396678358428E-2</v>
      </c>
      <c r="I253">
        <f t="shared" si="20"/>
        <v>-1.2274750319534688E-2</v>
      </c>
      <c r="J253">
        <f t="shared" si="20"/>
        <v>-3.1510266900282198E-3</v>
      </c>
      <c r="K253">
        <f t="shared" si="20"/>
        <v>-4.1947431969312832E-2</v>
      </c>
    </row>
    <row r="254" spans="1:11" x14ac:dyDescent="0.25">
      <c r="A254" s="1">
        <v>44221</v>
      </c>
      <c r="B254">
        <v>61.259998000000003</v>
      </c>
      <c r="C254">
        <v>205.232224</v>
      </c>
      <c r="D254">
        <v>22.549999</v>
      </c>
      <c r="E254">
        <v>8.14</v>
      </c>
      <c r="H254">
        <f t="shared" si="20"/>
        <v>1.6292601261944945E-2</v>
      </c>
      <c r="I254">
        <f t="shared" si="20"/>
        <v>1.6014197893769757E-2</v>
      </c>
      <c r="J254">
        <f t="shared" si="20"/>
        <v>1.6544039680567314E-2</v>
      </c>
      <c r="K254">
        <f t="shared" si="20"/>
        <v>-3.6787288574625454E-3</v>
      </c>
    </row>
    <row r="255" spans="1:11" x14ac:dyDescent="0.25">
      <c r="A255" s="1">
        <v>44222</v>
      </c>
      <c r="B255">
        <v>61.330002</v>
      </c>
      <c r="C255">
        <v>209.93632500000001</v>
      </c>
      <c r="D255">
        <v>23.02</v>
      </c>
      <c r="E255">
        <v>8.1999999999999993</v>
      </c>
      <c r="H255">
        <f t="shared" si="20"/>
        <v>1.1420834914621036E-3</v>
      </c>
      <c r="I255">
        <f t="shared" si="20"/>
        <v>2.2662132448381694E-2</v>
      </c>
      <c r="J255">
        <f t="shared" si="20"/>
        <v>2.0628381690948262E-2</v>
      </c>
      <c r="K255">
        <f t="shared" si="20"/>
        <v>7.3439742557582849E-3</v>
      </c>
    </row>
    <row r="256" spans="1:11" x14ac:dyDescent="0.25">
      <c r="A256" s="1">
        <v>44223</v>
      </c>
      <c r="B256">
        <v>60.07</v>
      </c>
      <c r="C256">
        <v>203.75912500000001</v>
      </c>
      <c r="D256">
        <v>22.15</v>
      </c>
      <c r="E256">
        <v>8.33</v>
      </c>
      <c r="H256">
        <f t="shared" si="20"/>
        <v>-2.0758603386289737E-2</v>
      </c>
      <c r="I256">
        <f t="shared" si="20"/>
        <v>-2.9865734058793152E-2</v>
      </c>
      <c r="J256">
        <f t="shared" si="20"/>
        <v>-3.8525906802591998E-2</v>
      </c>
      <c r="K256">
        <f t="shared" si="20"/>
        <v>1.5729301908543908E-2</v>
      </c>
    </row>
    <row r="257" spans="1:11" x14ac:dyDescent="0.25">
      <c r="A257" s="1">
        <v>44224</v>
      </c>
      <c r="B257">
        <v>60.009998000000003</v>
      </c>
      <c r="C257">
        <v>204.014465</v>
      </c>
      <c r="D257">
        <v>23.57</v>
      </c>
      <c r="E257">
        <v>8.3699999999999992</v>
      </c>
      <c r="H257">
        <f t="shared" si="20"/>
        <v>-9.9936718842779607E-4</v>
      </c>
      <c r="I257">
        <f t="shared" si="20"/>
        <v>1.2523617989735603E-3</v>
      </c>
      <c r="J257">
        <f t="shared" si="20"/>
        <v>6.2137220456895209E-2</v>
      </c>
      <c r="K257">
        <f t="shared" si="20"/>
        <v>4.7904283226325181E-3</v>
      </c>
    </row>
    <row r="258" spans="1:11" x14ac:dyDescent="0.25">
      <c r="A258" s="1">
        <v>44225</v>
      </c>
      <c r="B258">
        <v>58.349997999999999</v>
      </c>
      <c r="C258">
        <v>202.894913</v>
      </c>
      <c r="D258">
        <v>23.1</v>
      </c>
      <c r="E258">
        <v>8.02</v>
      </c>
      <c r="H258">
        <f t="shared" si="20"/>
        <v>-2.8051857216999071E-2</v>
      </c>
      <c r="I258">
        <f t="shared" si="20"/>
        <v>-5.5027231394893543E-3</v>
      </c>
      <c r="J258">
        <f t="shared" si="20"/>
        <v>-2.0142099420291822E-2</v>
      </c>
      <c r="K258">
        <f t="shared" si="20"/>
        <v>-4.2715462622960734E-2</v>
      </c>
    </row>
    <row r="259" spans="1:11" x14ac:dyDescent="0.25">
      <c r="A259" s="1">
        <v>44229</v>
      </c>
      <c r="B259">
        <v>59.57</v>
      </c>
      <c r="C259">
        <v>208.39447000000001</v>
      </c>
      <c r="D259">
        <v>24.42</v>
      </c>
      <c r="E259">
        <v>7.95</v>
      </c>
      <c r="H259">
        <f t="shared" si="20"/>
        <v>2.069276718395277E-2</v>
      </c>
      <c r="I259">
        <f t="shared" si="20"/>
        <v>2.674459896480243E-2</v>
      </c>
      <c r="J259">
        <f t="shared" si="20"/>
        <v>5.5569851154810786E-2</v>
      </c>
      <c r="K259">
        <f t="shared" ref="K259:L322" si="21">LN(E259/E258)</f>
        <v>-8.7664932121825512E-3</v>
      </c>
    </row>
    <row r="260" spans="1:11" x14ac:dyDescent="0.25">
      <c r="A260" s="1">
        <v>44230</v>
      </c>
      <c r="B260">
        <v>58.380001</v>
      </c>
      <c r="C260">
        <v>205.25186199999999</v>
      </c>
      <c r="D260">
        <v>24.690000999999999</v>
      </c>
      <c r="E260">
        <v>8.64</v>
      </c>
      <c r="H260">
        <f t="shared" ref="H260:L323" si="22">LN(B260/B259)</f>
        <v>-2.0178709085473756E-2</v>
      </c>
      <c r="I260">
        <f t="shared" si="22"/>
        <v>-1.519495386353235E-2</v>
      </c>
      <c r="J260">
        <f t="shared" si="22"/>
        <v>1.0995875176756289E-2</v>
      </c>
      <c r="K260">
        <f t="shared" si="21"/>
        <v>8.3230654149723707E-2</v>
      </c>
    </row>
    <row r="261" spans="1:11" x14ac:dyDescent="0.25">
      <c r="A261" s="1">
        <v>44231</v>
      </c>
      <c r="B261">
        <v>59.720001000000003</v>
      </c>
      <c r="C261">
        <v>205.890198</v>
      </c>
      <c r="D261">
        <v>25.360001</v>
      </c>
      <c r="E261">
        <v>8.9600000000000009</v>
      </c>
      <c r="H261">
        <f t="shared" si="22"/>
        <v>2.2693606860676237E-2</v>
      </c>
      <c r="I261">
        <f t="shared" si="22"/>
        <v>3.1051871117873005E-3</v>
      </c>
      <c r="J261">
        <f t="shared" si="22"/>
        <v>2.6774825141886248E-2</v>
      </c>
      <c r="K261">
        <f t="shared" si="21"/>
        <v>3.6367644170874791E-2</v>
      </c>
    </row>
    <row r="262" spans="1:11" x14ac:dyDescent="0.25">
      <c r="A262" s="1">
        <v>44232</v>
      </c>
      <c r="B262">
        <v>60.419998</v>
      </c>
      <c r="C262">
        <v>208.02130099999999</v>
      </c>
      <c r="D262">
        <v>25.34</v>
      </c>
      <c r="E262">
        <v>8.73</v>
      </c>
      <c r="H262">
        <f t="shared" si="22"/>
        <v>1.1653153441104798E-2</v>
      </c>
      <c r="I262">
        <f t="shared" si="22"/>
        <v>1.0297475844999161E-2</v>
      </c>
      <c r="J262">
        <f t="shared" si="22"/>
        <v>-7.889941082080622E-4</v>
      </c>
      <c r="K262">
        <f t="shared" si="21"/>
        <v>-2.6004857135328314E-2</v>
      </c>
    </row>
    <row r="263" spans="1:11" x14ac:dyDescent="0.25">
      <c r="A263" s="1">
        <v>44235</v>
      </c>
      <c r="B263">
        <v>60.650002000000001</v>
      </c>
      <c r="C263">
        <v>208.148956</v>
      </c>
      <c r="D263">
        <v>25.84</v>
      </c>
      <c r="E263">
        <v>8.5299999999999994</v>
      </c>
      <c r="H263">
        <f t="shared" si="22"/>
        <v>3.7995255092474894E-3</v>
      </c>
      <c r="I263">
        <f t="shared" si="22"/>
        <v>6.1347490291022589E-4</v>
      </c>
      <c r="J263">
        <f t="shared" si="22"/>
        <v>1.9539504021408072E-2</v>
      </c>
      <c r="K263">
        <f t="shared" si="21"/>
        <v>-2.317600834792323E-2</v>
      </c>
    </row>
    <row r="264" spans="1:11" x14ac:dyDescent="0.25">
      <c r="A264" s="1">
        <v>44236</v>
      </c>
      <c r="B264">
        <v>62.380001</v>
      </c>
      <c r="C264">
        <v>205.99823000000001</v>
      </c>
      <c r="D264">
        <v>25.91</v>
      </c>
      <c r="E264">
        <v>8.2100000000000009</v>
      </c>
      <c r="H264">
        <f t="shared" si="22"/>
        <v>2.8125058844285303E-2</v>
      </c>
      <c r="I264">
        <f t="shared" si="22"/>
        <v>-1.0386381495008194E-2</v>
      </c>
      <c r="J264">
        <f t="shared" si="22"/>
        <v>2.7053156596174239E-3</v>
      </c>
      <c r="K264">
        <f t="shared" si="21"/>
        <v>-3.8236438039250732E-2</v>
      </c>
    </row>
    <row r="265" spans="1:11" x14ac:dyDescent="0.25">
      <c r="A265" s="1">
        <v>44237</v>
      </c>
      <c r="B265">
        <v>61.330002</v>
      </c>
      <c r="C265">
        <v>205.42863500000001</v>
      </c>
      <c r="D265">
        <v>26.139999</v>
      </c>
      <c r="E265">
        <v>8.4</v>
      </c>
      <c r="H265">
        <f t="shared" si="22"/>
        <v>-1.697557496207637E-2</v>
      </c>
      <c r="I265">
        <f t="shared" si="22"/>
        <v>-2.7688778364471415E-3</v>
      </c>
      <c r="J265">
        <f t="shared" si="22"/>
        <v>8.8376753665094787E-3</v>
      </c>
      <c r="K265">
        <f t="shared" si="21"/>
        <v>2.287878238493099E-2</v>
      </c>
    </row>
    <row r="266" spans="1:11" x14ac:dyDescent="0.25">
      <c r="A266" s="1">
        <v>44238</v>
      </c>
      <c r="B266">
        <v>60.32</v>
      </c>
      <c r="C266">
        <v>199.47730999999999</v>
      </c>
      <c r="D266">
        <v>26.23</v>
      </c>
      <c r="E266">
        <v>8.25</v>
      </c>
      <c r="H266">
        <f t="shared" si="22"/>
        <v>-1.6605428548659141E-2</v>
      </c>
      <c r="I266">
        <f t="shared" si="22"/>
        <v>-2.9398203157372387E-2</v>
      </c>
      <c r="J266">
        <f t="shared" si="22"/>
        <v>3.4371239382542792E-3</v>
      </c>
      <c r="K266">
        <f t="shared" si="21"/>
        <v>-1.8018505502678365E-2</v>
      </c>
    </row>
    <row r="267" spans="1:11" x14ac:dyDescent="0.25">
      <c r="A267" s="1">
        <v>44239</v>
      </c>
      <c r="B267">
        <v>60.830002</v>
      </c>
      <c r="C267">
        <v>199.08448799999999</v>
      </c>
      <c r="D267">
        <v>26.950001</v>
      </c>
      <c r="E267">
        <v>8.14</v>
      </c>
      <c r="H267">
        <f t="shared" si="22"/>
        <v>8.4193975114266011E-3</v>
      </c>
      <c r="I267">
        <f t="shared" si="22"/>
        <v>-1.9711980885657975E-3</v>
      </c>
      <c r="J267">
        <f t="shared" si="22"/>
        <v>2.7079540581974544E-2</v>
      </c>
      <c r="K267">
        <f t="shared" si="21"/>
        <v>-1.3423020332140661E-2</v>
      </c>
    </row>
    <row r="268" spans="1:11" x14ac:dyDescent="0.25">
      <c r="A268" s="1">
        <v>44242</v>
      </c>
      <c r="B268">
        <v>61.490001999999997</v>
      </c>
      <c r="C268">
        <v>196.747162</v>
      </c>
      <c r="D268">
        <v>27.309999000000001</v>
      </c>
      <c r="E268">
        <v>8</v>
      </c>
      <c r="H268">
        <f t="shared" si="22"/>
        <v>1.079147127986445E-2</v>
      </c>
      <c r="I268">
        <f t="shared" si="22"/>
        <v>-1.180983464023487E-2</v>
      </c>
      <c r="J268">
        <f t="shared" si="22"/>
        <v>1.3269564408232166E-2</v>
      </c>
      <c r="K268">
        <f t="shared" si="21"/>
        <v>-1.734863833461309E-2</v>
      </c>
    </row>
    <row r="269" spans="1:11" x14ac:dyDescent="0.25">
      <c r="A269" s="1">
        <v>44243</v>
      </c>
      <c r="B269">
        <v>61.98</v>
      </c>
      <c r="C269">
        <v>201.81463600000001</v>
      </c>
      <c r="D269">
        <v>28.09</v>
      </c>
      <c r="E269">
        <v>7.94</v>
      </c>
      <c r="H269">
        <f t="shared" si="22"/>
        <v>7.9371598686104345E-3</v>
      </c>
      <c r="I269">
        <f t="shared" si="22"/>
        <v>2.5430169747204211E-2</v>
      </c>
      <c r="J269">
        <f t="shared" si="22"/>
        <v>2.8160742247163167E-2</v>
      </c>
      <c r="K269">
        <f t="shared" si="21"/>
        <v>-7.5282664207915245E-3</v>
      </c>
    </row>
    <row r="270" spans="1:11" x14ac:dyDescent="0.25">
      <c r="A270" s="1">
        <v>44244</v>
      </c>
      <c r="B270">
        <v>62.919998</v>
      </c>
      <c r="C270">
        <v>208.45339999999999</v>
      </c>
      <c r="D270">
        <v>28.549999</v>
      </c>
      <c r="E270">
        <v>7.84</v>
      </c>
      <c r="H270">
        <f t="shared" si="22"/>
        <v>1.5052294044079113E-2</v>
      </c>
      <c r="I270">
        <f t="shared" si="22"/>
        <v>3.2365882515458022E-2</v>
      </c>
      <c r="J270">
        <f t="shared" si="22"/>
        <v>1.6243259959596641E-2</v>
      </c>
      <c r="K270">
        <f t="shared" si="21"/>
        <v>-1.2674440896727937E-2</v>
      </c>
    </row>
    <row r="271" spans="1:11" x14ac:dyDescent="0.25">
      <c r="A271" s="1">
        <v>44245</v>
      </c>
      <c r="B271">
        <v>60.150002000000001</v>
      </c>
      <c r="C271">
        <v>206.842804</v>
      </c>
      <c r="D271">
        <v>27.91</v>
      </c>
      <c r="E271">
        <v>7.96</v>
      </c>
      <c r="H271">
        <f t="shared" si="22"/>
        <v>-4.5022570732785976E-2</v>
      </c>
      <c r="I271">
        <f t="shared" si="22"/>
        <v>-7.756411251491172E-3</v>
      </c>
      <c r="J271">
        <f t="shared" si="22"/>
        <v>-2.2671853527518122E-2</v>
      </c>
      <c r="K271">
        <f t="shared" si="21"/>
        <v>1.5190165493975238E-2</v>
      </c>
    </row>
    <row r="272" spans="1:11" x14ac:dyDescent="0.25">
      <c r="A272" s="1">
        <v>44246</v>
      </c>
      <c r="B272">
        <v>62.220001000000003</v>
      </c>
      <c r="C272">
        <v>203.84751900000001</v>
      </c>
      <c r="D272">
        <v>30.049999</v>
      </c>
      <c r="E272">
        <v>7.99</v>
      </c>
      <c r="H272">
        <f t="shared" si="22"/>
        <v>3.3835031870598303E-2</v>
      </c>
      <c r="I272">
        <f t="shared" si="22"/>
        <v>-1.4586845330770353E-2</v>
      </c>
      <c r="J272">
        <f t="shared" si="22"/>
        <v>7.3877580155114947E-2</v>
      </c>
      <c r="K272">
        <f t="shared" si="21"/>
        <v>3.761759921891586E-3</v>
      </c>
    </row>
    <row r="273" spans="1:12" x14ac:dyDescent="0.25">
      <c r="A273" s="1">
        <v>44249</v>
      </c>
      <c r="B273">
        <v>60.310001</v>
      </c>
      <c r="C273">
        <v>205.25186199999999</v>
      </c>
      <c r="D273">
        <v>30.52</v>
      </c>
      <c r="E273">
        <v>8.17</v>
      </c>
      <c r="H273">
        <f t="shared" si="22"/>
        <v>-3.117856349760003E-2</v>
      </c>
      <c r="I273">
        <f t="shared" si="22"/>
        <v>6.8655616775309559E-3</v>
      </c>
      <c r="J273">
        <f t="shared" si="22"/>
        <v>1.5519578712910528E-2</v>
      </c>
      <c r="K273">
        <f t="shared" si="21"/>
        <v>2.2278149093728185E-2</v>
      </c>
    </row>
    <row r="274" spans="1:12" x14ac:dyDescent="0.25">
      <c r="A274" s="1">
        <v>44250</v>
      </c>
      <c r="B274">
        <v>62.75</v>
      </c>
      <c r="C274">
        <v>208.384659</v>
      </c>
      <c r="D274">
        <v>31.870000999999998</v>
      </c>
      <c r="E274">
        <v>8.11</v>
      </c>
      <c r="H274">
        <f t="shared" si="22"/>
        <v>3.9660633967999827E-2</v>
      </c>
      <c r="I274">
        <f t="shared" si="22"/>
        <v>1.5147873770892707E-2</v>
      </c>
      <c r="J274">
        <f t="shared" si="22"/>
        <v>4.3282953390459289E-2</v>
      </c>
      <c r="K274">
        <f t="shared" si="21"/>
        <v>-7.3710407445899927E-3</v>
      </c>
    </row>
    <row r="275" spans="1:12" x14ac:dyDescent="0.25">
      <c r="A275" s="1">
        <v>44251</v>
      </c>
      <c r="B275">
        <v>61.540000999999997</v>
      </c>
      <c r="C275">
        <v>209.21940599999999</v>
      </c>
      <c r="D275">
        <v>31.620000999999998</v>
      </c>
      <c r="E275">
        <v>8.85</v>
      </c>
      <c r="H275">
        <f t="shared" si="22"/>
        <v>-1.94711918684039E-2</v>
      </c>
      <c r="I275">
        <f t="shared" si="22"/>
        <v>3.9977968690031347E-3</v>
      </c>
      <c r="J275">
        <f t="shared" si="22"/>
        <v>-7.8752963998366659E-3</v>
      </c>
      <c r="K275">
        <f t="shared" si="21"/>
        <v>8.7319590892516591E-2</v>
      </c>
    </row>
    <row r="276" spans="1:12" x14ac:dyDescent="0.25">
      <c r="A276" s="1">
        <v>44252</v>
      </c>
      <c r="B276">
        <v>59.610000999999997</v>
      </c>
      <c r="C276">
        <v>203.30737300000001</v>
      </c>
      <c r="D276">
        <v>31.01</v>
      </c>
      <c r="E276">
        <v>9.85</v>
      </c>
      <c r="H276">
        <f t="shared" si="22"/>
        <v>-3.1864024135945544E-2</v>
      </c>
      <c r="I276">
        <f t="shared" si="22"/>
        <v>-2.8664504217099287E-2</v>
      </c>
      <c r="J276">
        <f t="shared" si="22"/>
        <v>-1.9480130294521204E-2</v>
      </c>
      <c r="K276">
        <f t="shared" si="21"/>
        <v>0.10705399616415942</v>
      </c>
    </row>
    <row r="277" spans="1:12" x14ac:dyDescent="0.25">
      <c r="A277" s="1">
        <v>44253</v>
      </c>
      <c r="B277">
        <v>59.68</v>
      </c>
      <c r="C277">
        <v>207.84451300000001</v>
      </c>
      <c r="D277">
        <v>31.5</v>
      </c>
      <c r="E277">
        <v>10.64</v>
      </c>
      <c r="H277">
        <f t="shared" si="22"/>
        <v>1.1735938879617576E-3</v>
      </c>
      <c r="I277">
        <f t="shared" si="22"/>
        <v>2.2071279927103771E-2</v>
      </c>
      <c r="J277">
        <f t="shared" si="22"/>
        <v>1.567781271922979E-2</v>
      </c>
      <c r="K277">
        <f t="shared" si="21"/>
        <v>7.7149028729500968E-2</v>
      </c>
    </row>
    <row r="278" spans="1:12" x14ac:dyDescent="0.25">
      <c r="A278" s="1">
        <v>44256</v>
      </c>
      <c r="B278">
        <v>60.540000999999997</v>
      </c>
      <c r="C278">
        <v>210.12292500000001</v>
      </c>
      <c r="D278">
        <v>32.330002</v>
      </c>
      <c r="E278">
        <v>10.08</v>
      </c>
      <c r="H278">
        <f t="shared" si="22"/>
        <v>1.4307364216071705E-2</v>
      </c>
      <c r="I278">
        <f t="shared" si="22"/>
        <v>1.0902450100790575E-2</v>
      </c>
      <c r="J278">
        <f t="shared" si="22"/>
        <v>2.6008107767800163E-2</v>
      </c>
      <c r="K278">
        <f t="shared" si="21"/>
        <v>-5.4067221270275821E-2</v>
      </c>
    </row>
    <row r="279" spans="1:12" x14ac:dyDescent="0.25">
      <c r="A279" s="1">
        <v>44257</v>
      </c>
      <c r="B279">
        <v>61.360000999999997</v>
      </c>
      <c r="C279">
        <v>215.84835799999999</v>
      </c>
      <c r="D279">
        <v>32.470001000000003</v>
      </c>
      <c r="E279">
        <v>9.99</v>
      </c>
      <c r="H279">
        <f t="shared" si="22"/>
        <v>1.3453853244685501E-2</v>
      </c>
      <c r="I279">
        <f t="shared" si="22"/>
        <v>2.6883398232307551E-2</v>
      </c>
      <c r="J279">
        <f t="shared" si="22"/>
        <v>4.3209633130262357E-3</v>
      </c>
      <c r="K279">
        <f t="shared" si="21"/>
        <v>-8.9686699827603751E-3</v>
      </c>
    </row>
    <row r="280" spans="1:12" x14ac:dyDescent="0.25">
      <c r="A280" s="1">
        <v>44258</v>
      </c>
      <c r="B280">
        <v>63.119999</v>
      </c>
      <c r="C280">
        <v>222.408569</v>
      </c>
      <c r="D280">
        <v>33.009998000000003</v>
      </c>
      <c r="E280">
        <v>10.52</v>
      </c>
      <c r="H280">
        <f t="shared" si="22"/>
        <v>2.8279487338516963E-2</v>
      </c>
      <c r="I280">
        <f t="shared" si="22"/>
        <v>2.9939976472469425E-2</v>
      </c>
      <c r="J280">
        <f t="shared" si="22"/>
        <v>1.6493868364985575E-2</v>
      </c>
      <c r="K280">
        <f t="shared" si="21"/>
        <v>5.1693614649101674E-2</v>
      </c>
    </row>
    <row r="281" spans="1:12" x14ac:dyDescent="0.25">
      <c r="A281" s="1">
        <v>44259</v>
      </c>
      <c r="B281">
        <v>63.860000999999997</v>
      </c>
      <c r="C281">
        <v>219.39361600000001</v>
      </c>
      <c r="D281">
        <v>32.490001999999997</v>
      </c>
      <c r="E281">
        <v>10.7</v>
      </c>
      <c r="H281">
        <f t="shared" si="22"/>
        <v>1.1655542251110703E-2</v>
      </c>
      <c r="I281">
        <f t="shared" si="22"/>
        <v>-1.3648641431391099E-2</v>
      </c>
      <c r="J281">
        <f t="shared" si="22"/>
        <v>-1.5878074038989949E-2</v>
      </c>
      <c r="K281">
        <f t="shared" si="21"/>
        <v>1.6965534158296668E-2</v>
      </c>
    </row>
    <row r="282" spans="1:12" x14ac:dyDescent="0.25">
      <c r="A282" s="1">
        <v>44260</v>
      </c>
      <c r="B282">
        <v>63.23</v>
      </c>
      <c r="C282">
        <v>224.785156</v>
      </c>
      <c r="D282">
        <v>32.529998999999997</v>
      </c>
      <c r="E282">
        <v>10.74</v>
      </c>
      <c r="H282">
        <f t="shared" si="22"/>
        <v>-9.9143308753686689E-3</v>
      </c>
      <c r="I282">
        <f t="shared" si="22"/>
        <v>2.4277633931809581E-2</v>
      </c>
      <c r="J282">
        <f t="shared" si="22"/>
        <v>1.2302985059957701E-3</v>
      </c>
      <c r="K282">
        <f t="shared" si="21"/>
        <v>3.7313476128581842E-3</v>
      </c>
    </row>
    <row r="283" spans="1:12" x14ac:dyDescent="0.25">
      <c r="A283" s="1">
        <v>44263</v>
      </c>
      <c r="B283">
        <v>64.419998000000007</v>
      </c>
      <c r="C283">
        <v>220.46408099999999</v>
      </c>
      <c r="D283">
        <v>33.279998999999997</v>
      </c>
      <c r="E283">
        <v>10.11</v>
      </c>
      <c r="H283">
        <f t="shared" si="22"/>
        <v>1.8645240786271732E-2</v>
      </c>
      <c r="I283">
        <f t="shared" si="22"/>
        <v>-1.941030015245249E-2</v>
      </c>
      <c r="J283">
        <f t="shared" si="22"/>
        <v>2.2793876160525504E-2</v>
      </c>
      <c r="K283">
        <f t="shared" si="21"/>
        <v>-6.0450056048338661E-2</v>
      </c>
    </row>
    <row r="284" spans="1:12" x14ac:dyDescent="0.25">
      <c r="A284" s="1">
        <v>44264</v>
      </c>
      <c r="B284">
        <v>64.269997000000004</v>
      </c>
      <c r="C284">
        <v>218.33299299999999</v>
      </c>
      <c r="D284">
        <v>33.540000999999997</v>
      </c>
      <c r="E284">
        <v>9.6999999999999993</v>
      </c>
      <c r="H284">
        <f t="shared" si="22"/>
        <v>-2.3312001516764872E-3</v>
      </c>
      <c r="I284">
        <f t="shared" si="22"/>
        <v>-9.713395471102098E-3</v>
      </c>
      <c r="J284">
        <f t="shared" si="22"/>
        <v>7.7822003052779838E-3</v>
      </c>
      <c r="K284">
        <f t="shared" si="21"/>
        <v>-4.1399147523042905E-2</v>
      </c>
    </row>
    <row r="285" spans="1:12" x14ac:dyDescent="0.25">
      <c r="A285" s="1">
        <v>44265</v>
      </c>
      <c r="B285">
        <v>65.889999000000003</v>
      </c>
      <c r="C285">
        <v>221.23989900000001</v>
      </c>
      <c r="D285">
        <v>34.209999000000003</v>
      </c>
      <c r="E285">
        <v>10.050000000000001</v>
      </c>
      <c r="H285">
        <f t="shared" si="22"/>
        <v>2.4893757043801715E-2</v>
      </c>
      <c r="I285">
        <f t="shared" si="22"/>
        <v>1.322624042126303E-2</v>
      </c>
      <c r="J285">
        <f t="shared" si="22"/>
        <v>1.97791835480856E-2</v>
      </c>
      <c r="K285">
        <f t="shared" si="21"/>
        <v>3.5446748995747707E-2</v>
      </c>
    </row>
    <row r="286" spans="1:12" x14ac:dyDescent="0.25">
      <c r="A286" s="1">
        <v>44266</v>
      </c>
      <c r="B286">
        <v>64.559997999999993</v>
      </c>
      <c r="C286">
        <v>220.96492000000001</v>
      </c>
      <c r="D286">
        <v>33.599997999999999</v>
      </c>
      <c r="E286">
        <v>10.050000000000001</v>
      </c>
      <c r="F286">
        <v>49.799999</v>
      </c>
      <c r="H286">
        <f t="shared" si="22"/>
        <v>-2.039167676616022E-2</v>
      </c>
      <c r="I286">
        <f t="shared" si="22"/>
        <v>-1.2436727219066878E-3</v>
      </c>
      <c r="J286">
        <f t="shared" si="22"/>
        <v>-1.7991962312946839E-2</v>
      </c>
      <c r="K286">
        <f t="shared" si="21"/>
        <v>0</v>
      </c>
    </row>
    <row r="287" spans="1:12" x14ac:dyDescent="0.25">
      <c r="A287" s="1">
        <v>44267</v>
      </c>
      <c r="B287">
        <v>65.190002000000007</v>
      </c>
      <c r="C287">
        <v>225.42349200000001</v>
      </c>
      <c r="D287">
        <v>32.5</v>
      </c>
      <c r="E287">
        <v>9.7200000000000006</v>
      </c>
      <c r="F287">
        <v>49.799999</v>
      </c>
      <c r="H287">
        <f t="shared" si="22"/>
        <v>9.7111206332412426E-3</v>
      </c>
      <c r="I287">
        <f t="shared" si="22"/>
        <v>1.9976863890600511E-2</v>
      </c>
      <c r="J287">
        <f t="shared" si="22"/>
        <v>-3.328591810965547E-2</v>
      </c>
      <c r="K287">
        <f t="shared" si="21"/>
        <v>-3.3387016032737055E-2</v>
      </c>
    </row>
    <row r="288" spans="1:12" x14ac:dyDescent="0.25">
      <c r="A288" s="1">
        <v>44271</v>
      </c>
      <c r="B288">
        <v>66.290001000000004</v>
      </c>
      <c r="C288">
        <v>228.801804</v>
      </c>
      <c r="D288">
        <v>32.479999999999997</v>
      </c>
      <c r="E288">
        <v>9.61</v>
      </c>
      <c r="F288">
        <v>49.389999000000003</v>
      </c>
      <c r="H288">
        <f t="shared" si="22"/>
        <v>1.6732957722531975E-2</v>
      </c>
      <c r="I288">
        <f t="shared" si="22"/>
        <v>1.4875324312685885E-2</v>
      </c>
      <c r="J288">
        <f t="shared" si="22"/>
        <v>-6.155740422146682E-4</v>
      </c>
      <c r="K288">
        <f t="shared" si="21"/>
        <v>-1.1381395490146672E-2</v>
      </c>
      <c r="L288">
        <f t="shared" si="21"/>
        <v>-8.2670096447660189E-3</v>
      </c>
    </row>
    <row r="289" spans="1:12" x14ac:dyDescent="0.25">
      <c r="A289" s="1">
        <v>44272</v>
      </c>
      <c r="B289">
        <v>63.490001999999997</v>
      </c>
      <c r="C289">
        <v>229.48925800000001</v>
      </c>
      <c r="D289">
        <v>32.639999000000003</v>
      </c>
      <c r="E289">
        <v>9.51</v>
      </c>
      <c r="F289">
        <v>49.310001</v>
      </c>
      <c r="H289">
        <f t="shared" si="22"/>
        <v>-4.3156626655149917E-2</v>
      </c>
      <c r="I289">
        <f t="shared" si="22"/>
        <v>3.0000782149981705E-3</v>
      </c>
      <c r="J289">
        <f t="shared" si="22"/>
        <v>4.9139841651737902E-3</v>
      </c>
      <c r="K289">
        <f t="shared" si="21"/>
        <v>-1.0460346424902199E-2</v>
      </c>
      <c r="L289">
        <f t="shared" si="21"/>
        <v>-1.6210337896231559E-3</v>
      </c>
    </row>
    <row r="290" spans="1:12" x14ac:dyDescent="0.25">
      <c r="A290" s="1">
        <v>44273</v>
      </c>
      <c r="B290">
        <v>63.68</v>
      </c>
      <c r="C290">
        <v>227.495667</v>
      </c>
      <c r="D290">
        <v>31.040001</v>
      </c>
      <c r="E290">
        <v>9.7200000000000006</v>
      </c>
      <c r="F290">
        <v>47.349997999999999</v>
      </c>
      <c r="H290">
        <f t="shared" si="22"/>
        <v>2.9880968527458002E-3</v>
      </c>
      <c r="I290">
        <f t="shared" si="22"/>
        <v>-8.7250302491636879E-3</v>
      </c>
      <c r="J290">
        <f t="shared" si="22"/>
        <v>-5.0261771927138675E-2</v>
      </c>
      <c r="K290">
        <f t="shared" si="21"/>
        <v>2.1841741915048854E-2</v>
      </c>
      <c r="L290">
        <f t="shared" si="21"/>
        <v>-4.0560143122458682E-2</v>
      </c>
    </row>
    <row r="291" spans="1:12" x14ac:dyDescent="0.25">
      <c r="A291" s="1">
        <v>44274</v>
      </c>
      <c r="B291">
        <v>62.110000999999997</v>
      </c>
      <c r="C291">
        <v>220.51316800000001</v>
      </c>
      <c r="D291">
        <v>30.4</v>
      </c>
      <c r="E291">
        <v>9.73</v>
      </c>
      <c r="F291">
        <v>48.57</v>
      </c>
      <c r="H291">
        <f t="shared" si="22"/>
        <v>-2.4963518864449176E-2</v>
      </c>
      <c r="I291">
        <f t="shared" si="22"/>
        <v>-3.1173780131114104E-2</v>
      </c>
      <c r="J291">
        <f t="shared" si="22"/>
        <v>-2.0834119119336417E-2</v>
      </c>
      <c r="K291">
        <f t="shared" si="21"/>
        <v>1.0282777255660649E-3</v>
      </c>
      <c r="L291">
        <f t="shared" si="21"/>
        <v>2.5439278964215568E-2</v>
      </c>
    </row>
    <row r="292" spans="1:12" x14ac:dyDescent="0.25">
      <c r="A292" s="1">
        <v>44277</v>
      </c>
      <c r="B292">
        <v>62.299999</v>
      </c>
      <c r="C292">
        <v>221.80950899999999</v>
      </c>
      <c r="D292">
        <v>30.530000999999999</v>
      </c>
      <c r="E292">
        <v>9.67</v>
      </c>
      <c r="F292">
        <v>49.369999</v>
      </c>
      <c r="H292">
        <f t="shared" si="22"/>
        <v>3.0543870703647188E-3</v>
      </c>
      <c r="I292">
        <f t="shared" si="22"/>
        <v>5.8615340293436836E-3</v>
      </c>
      <c r="J292">
        <f t="shared" si="22"/>
        <v>4.2672310892775027E-3</v>
      </c>
      <c r="K292">
        <f t="shared" si="21"/>
        <v>-6.1855867327107461E-3</v>
      </c>
      <c r="L292">
        <f t="shared" si="21"/>
        <v>1.6336875657902088E-2</v>
      </c>
    </row>
    <row r="293" spans="1:12" x14ac:dyDescent="0.25">
      <c r="A293" s="1">
        <v>44278</v>
      </c>
      <c r="B293">
        <v>62.73</v>
      </c>
      <c r="C293">
        <v>216.7715</v>
      </c>
      <c r="D293">
        <v>29.459999</v>
      </c>
      <c r="E293">
        <v>9.49</v>
      </c>
      <c r="F293">
        <v>49.700001</v>
      </c>
      <c r="H293">
        <f t="shared" si="22"/>
        <v>6.8783923666088003E-3</v>
      </c>
      <c r="I293">
        <f t="shared" si="22"/>
        <v>-2.2975142594395797E-2</v>
      </c>
      <c r="J293">
        <f t="shared" si="22"/>
        <v>-3.5676462411301103E-2</v>
      </c>
      <c r="K293">
        <f t="shared" si="21"/>
        <v>-1.8789696843366486E-2</v>
      </c>
      <c r="L293">
        <f t="shared" si="21"/>
        <v>6.6620212077516073E-3</v>
      </c>
    </row>
    <row r="294" spans="1:12" x14ac:dyDescent="0.25">
      <c r="A294" s="1">
        <v>44279</v>
      </c>
      <c r="B294">
        <v>64.279999000000004</v>
      </c>
      <c r="C294">
        <v>211.55673200000001</v>
      </c>
      <c r="D294">
        <v>28.77</v>
      </c>
      <c r="E294">
        <v>9.7799999999999994</v>
      </c>
      <c r="F294">
        <v>48.91</v>
      </c>
      <c r="H294">
        <f t="shared" si="22"/>
        <v>2.4408723203721599E-2</v>
      </c>
      <c r="I294">
        <f t="shared" si="22"/>
        <v>-2.4350604435613397E-2</v>
      </c>
      <c r="J294">
        <f t="shared" si="22"/>
        <v>-2.3700199526695845E-2</v>
      </c>
      <c r="K294">
        <f t="shared" si="21"/>
        <v>3.0100871424889323E-2</v>
      </c>
      <c r="L294">
        <f t="shared" si="21"/>
        <v>-1.6023078672041436E-2</v>
      </c>
    </row>
    <row r="295" spans="1:12" x14ac:dyDescent="0.25">
      <c r="A295" s="1">
        <v>44280</v>
      </c>
      <c r="B295">
        <v>65.480002999999996</v>
      </c>
      <c r="C295">
        <v>205.320618</v>
      </c>
      <c r="D295">
        <v>29.08</v>
      </c>
      <c r="E295">
        <v>9.56</v>
      </c>
      <c r="F295">
        <v>47.93</v>
      </c>
      <c r="H295">
        <f t="shared" si="22"/>
        <v>1.8496273006075918E-2</v>
      </c>
      <c r="I295">
        <f t="shared" si="22"/>
        <v>-2.9920451300716494E-2</v>
      </c>
      <c r="J295">
        <f t="shared" si="22"/>
        <v>1.071747510186195E-2</v>
      </c>
      <c r="K295">
        <f t="shared" si="21"/>
        <v>-2.2751756983415954E-2</v>
      </c>
      <c r="L295">
        <f t="shared" si="21"/>
        <v>-2.0240261379725864E-2</v>
      </c>
    </row>
    <row r="296" spans="1:12" x14ac:dyDescent="0.25">
      <c r="A296" s="1">
        <v>44281</v>
      </c>
      <c r="B296">
        <v>69.949996999999996</v>
      </c>
      <c r="C296">
        <v>205.01615899999999</v>
      </c>
      <c r="D296">
        <v>28.879999000000002</v>
      </c>
      <c r="E296">
        <v>9.3000000000000007</v>
      </c>
      <c r="F296">
        <v>48.310001</v>
      </c>
      <c r="H296">
        <f t="shared" si="22"/>
        <v>6.6035859905263047E-2</v>
      </c>
      <c r="I296">
        <f t="shared" si="22"/>
        <v>-1.4839472011096988E-3</v>
      </c>
      <c r="J296">
        <f t="shared" si="22"/>
        <v>-6.901373266732385E-3</v>
      </c>
      <c r="K296">
        <f t="shared" si="21"/>
        <v>-2.7573326904099596E-2</v>
      </c>
      <c r="L296">
        <f t="shared" si="21"/>
        <v>7.8969860944233493E-3</v>
      </c>
    </row>
    <row r="297" spans="1:12" x14ac:dyDescent="0.25">
      <c r="A297" s="1">
        <v>44284</v>
      </c>
      <c r="B297">
        <v>66.309997999999993</v>
      </c>
      <c r="C297">
        <v>207.618652</v>
      </c>
      <c r="D297">
        <v>28.24</v>
      </c>
      <c r="E297">
        <v>9.31</v>
      </c>
      <c r="F297">
        <v>48.57</v>
      </c>
      <c r="H297">
        <f t="shared" si="22"/>
        <v>-5.3439973004299784E-2</v>
      </c>
      <c r="I297">
        <f t="shared" si="22"/>
        <v>1.2614192691081281E-2</v>
      </c>
      <c r="J297">
        <f t="shared" si="22"/>
        <v>-2.2409866773544857E-2</v>
      </c>
      <c r="K297">
        <f t="shared" si="21"/>
        <v>1.0746911297653593E-3</v>
      </c>
      <c r="L297">
        <f t="shared" si="21"/>
        <v>5.3674570916903393E-3</v>
      </c>
    </row>
    <row r="298" spans="1:12" x14ac:dyDescent="0.25">
      <c r="A298" s="1">
        <v>44285</v>
      </c>
      <c r="B298">
        <v>66.239998</v>
      </c>
      <c r="C298">
        <v>209.47474700000001</v>
      </c>
      <c r="D298">
        <v>28.98</v>
      </c>
      <c r="E298">
        <v>9.23</v>
      </c>
      <c r="F298">
        <v>48.18</v>
      </c>
      <c r="H298">
        <f t="shared" si="22"/>
        <v>-1.0562053356453361E-3</v>
      </c>
      <c r="I298">
        <f t="shared" si="22"/>
        <v>8.9001996040082455E-3</v>
      </c>
      <c r="J298">
        <f t="shared" si="22"/>
        <v>2.5866524267495146E-2</v>
      </c>
      <c r="K298">
        <f t="shared" si="21"/>
        <v>-8.6300427742149275E-3</v>
      </c>
      <c r="L298">
        <f t="shared" si="21"/>
        <v>-8.0620591709281569E-3</v>
      </c>
    </row>
    <row r="299" spans="1:12" x14ac:dyDescent="0.25">
      <c r="A299" s="1">
        <v>44286</v>
      </c>
      <c r="B299">
        <v>64.470000999999996</v>
      </c>
      <c r="C299">
        <v>209.828293</v>
      </c>
      <c r="D299">
        <v>29.129999000000002</v>
      </c>
      <c r="E299">
        <v>9.1300000000000008</v>
      </c>
      <c r="F299">
        <v>48.709999000000003</v>
      </c>
      <c r="H299">
        <f t="shared" si="22"/>
        <v>-2.7084465050148072E-2</v>
      </c>
      <c r="I299">
        <f t="shared" si="22"/>
        <v>1.6863511592183989E-3</v>
      </c>
      <c r="J299">
        <f t="shared" si="22"/>
        <v>5.1625997499357033E-3</v>
      </c>
      <c r="K299">
        <f t="shared" si="21"/>
        <v>-1.089335390788365E-2</v>
      </c>
      <c r="L299">
        <f t="shared" si="21"/>
        <v>1.0940330102060527E-2</v>
      </c>
    </row>
    <row r="300" spans="1:12" x14ac:dyDescent="0.25">
      <c r="A300" s="1">
        <v>44291</v>
      </c>
      <c r="B300">
        <v>66.860000999999997</v>
      </c>
      <c r="C300">
        <v>211.06568899999999</v>
      </c>
      <c r="D300">
        <v>30.08</v>
      </c>
      <c r="E300">
        <v>9.33</v>
      </c>
      <c r="F300">
        <v>50.450001</v>
      </c>
      <c r="H300">
        <f t="shared" si="22"/>
        <v>3.6400881114959226E-2</v>
      </c>
      <c r="I300">
        <f t="shared" si="22"/>
        <v>5.8798634237429773E-3</v>
      </c>
      <c r="J300">
        <f t="shared" si="22"/>
        <v>3.2091962439166809E-2</v>
      </c>
      <c r="K300">
        <f t="shared" si="21"/>
        <v>2.1669320252375369E-2</v>
      </c>
      <c r="L300">
        <f t="shared" si="21"/>
        <v>3.5098439332437635E-2</v>
      </c>
    </row>
    <row r="301" spans="1:12" x14ac:dyDescent="0.25">
      <c r="A301" s="1">
        <v>44292</v>
      </c>
      <c r="B301">
        <v>65.110000999999997</v>
      </c>
      <c r="C301">
        <v>213.078934</v>
      </c>
      <c r="D301">
        <v>30.469999000000001</v>
      </c>
      <c r="E301">
        <v>9.5500000000000007</v>
      </c>
      <c r="F301">
        <v>50.450001</v>
      </c>
      <c r="H301">
        <f t="shared" si="22"/>
        <v>-2.6522733341183775E-2</v>
      </c>
      <c r="I301">
        <f t="shared" si="22"/>
        <v>9.493271920216222E-3</v>
      </c>
      <c r="J301">
        <f t="shared" si="22"/>
        <v>1.2882061096811771E-2</v>
      </c>
      <c r="K301">
        <f t="shared" si="21"/>
        <v>2.3306139633386482E-2</v>
      </c>
      <c r="L301">
        <f t="shared" si="21"/>
        <v>0</v>
      </c>
    </row>
    <row r="302" spans="1:12" x14ac:dyDescent="0.25">
      <c r="A302" s="1">
        <v>44293</v>
      </c>
      <c r="B302">
        <v>63.970001000000003</v>
      </c>
      <c r="C302">
        <v>214.198486</v>
      </c>
      <c r="D302">
        <v>30.18</v>
      </c>
      <c r="E302">
        <v>9.9700000000000006</v>
      </c>
      <c r="F302">
        <v>50.73</v>
      </c>
      <c r="H302">
        <f t="shared" si="22"/>
        <v>-1.7663923513020548E-2</v>
      </c>
      <c r="I302">
        <f t="shared" si="22"/>
        <v>5.2404106076307452E-3</v>
      </c>
      <c r="J302">
        <f t="shared" si="22"/>
        <v>-9.5631068387480103E-3</v>
      </c>
      <c r="K302">
        <f t="shared" si="21"/>
        <v>4.303942948110806E-2</v>
      </c>
      <c r="L302">
        <f t="shared" si="21"/>
        <v>5.5346849573752899E-3</v>
      </c>
    </row>
    <row r="303" spans="1:12" x14ac:dyDescent="0.25">
      <c r="A303" s="1">
        <v>44294</v>
      </c>
      <c r="B303">
        <v>66.110000999999997</v>
      </c>
      <c r="C303">
        <v>216.83041399999999</v>
      </c>
      <c r="D303">
        <v>31.290001</v>
      </c>
      <c r="E303">
        <v>9.8699999999999992</v>
      </c>
      <c r="F303">
        <v>51.150002000000001</v>
      </c>
      <c r="H303">
        <f t="shared" si="22"/>
        <v>3.290579737741741E-2</v>
      </c>
      <c r="I303">
        <f t="shared" si="22"/>
        <v>1.2212455876121988E-2</v>
      </c>
      <c r="J303">
        <f t="shared" si="22"/>
        <v>3.6119136300179808E-2</v>
      </c>
      <c r="K303">
        <f t="shared" si="21"/>
        <v>-1.0080730528356898E-2</v>
      </c>
      <c r="L303">
        <f t="shared" si="21"/>
        <v>8.2450799197203387E-3</v>
      </c>
    </row>
    <row r="304" spans="1:12" x14ac:dyDescent="0.25">
      <c r="A304" s="1">
        <v>44295</v>
      </c>
      <c r="B304">
        <v>63.939999</v>
      </c>
      <c r="C304">
        <v>216.850067</v>
      </c>
      <c r="D304">
        <v>31.610001</v>
      </c>
      <c r="E304">
        <v>9.6300000000000008</v>
      </c>
      <c r="F304">
        <v>51.700001</v>
      </c>
      <c r="H304">
        <f t="shared" si="22"/>
        <v>-3.3374908479758186E-2</v>
      </c>
      <c r="I304">
        <f t="shared" si="22"/>
        <v>9.0633546467938579E-5</v>
      </c>
      <c r="J304">
        <f t="shared" si="22"/>
        <v>1.0174968223201721E-2</v>
      </c>
      <c r="K304">
        <f t="shared" si="21"/>
        <v>-2.4616627635355916E-2</v>
      </c>
      <c r="L304">
        <f t="shared" si="21"/>
        <v>1.0695269358424039E-2</v>
      </c>
    </row>
    <row r="305" spans="1:12" x14ac:dyDescent="0.25">
      <c r="A305" s="1">
        <v>44298</v>
      </c>
      <c r="B305">
        <v>63.439999</v>
      </c>
      <c r="C305">
        <v>208.45339999999999</v>
      </c>
      <c r="D305">
        <v>31.26</v>
      </c>
      <c r="E305">
        <v>9.3000000000000007</v>
      </c>
      <c r="F305">
        <v>52.389999000000003</v>
      </c>
      <c r="H305">
        <f t="shared" si="22"/>
        <v>-7.8505664283662364E-3</v>
      </c>
      <c r="I305">
        <f t="shared" si="22"/>
        <v>-3.9490664190960929E-2</v>
      </c>
      <c r="J305">
        <f t="shared" si="22"/>
        <v>-1.1134232869753661E-2</v>
      </c>
      <c r="K305">
        <f t="shared" si="21"/>
        <v>-3.4868825650823936E-2</v>
      </c>
      <c r="L305">
        <f t="shared" si="21"/>
        <v>1.3257913475773129E-2</v>
      </c>
    </row>
    <row r="306" spans="1:12" x14ac:dyDescent="0.25">
      <c r="A306" s="1">
        <v>44299</v>
      </c>
      <c r="B306">
        <v>64.040001000000004</v>
      </c>
      <c r="C306">
        <v>213.67799400000001</v>
      </c>
      <c r="D306">
        <v>31.450001</v>
      </c>
      <c r="E306">
        <v>9.5500000000000007</v>
      </c>
      <c r="F306">
        <v>52.919998</v>
      </c>
      <c r="H306">
        <f t="shared" si="22"/>
        <v>9.4133421800875958E-3</v>
      </c>
      <c r="I306">
        <f t="shared" si="22"/>
        <v>2.4754665828227145E-2</v>
      </c>
      <c r="J306">
        <f t="shared" si="22"/>
        <v>6.0596899496209236E-3</v>
      </c>
      <c r="K306">
        <f t="shared" si="21"/>
        <v>2.6526754333428604E-2</v>
      </c>
      <c r="L306">
        <f t="shared" si="21"/>
        <v>1.006558712134323E-2</v>
      </c>
    </row>
    <row r="307" spans="1:12" x14ac:dyDescent="0.25">
      <c r="A307" s="1">
        <v>44300</v>
      </c>
      <c r="B307">
        <v>64.120002999999997</v>
      </c>
      <c r="C307">
        <v>212.87269599999999</v>
      </c>
      <c r="D307">
        <v>30.92</v>
      </c>
      <c r="E307">
        <v>9.7100000000000009</v>
      </c>
      <c r="F307">
        <v>51.950001</v>
      </c>
      <c r="H307">
        <f t="shared" si="22"/>
        <v>1.2484707848706704E-3</v>
      </c>
      <c r="I307">
        <f t="shared" si="22"/>
        <v>-3.7758652167297706E-3</v>
      </c>
      <c r="J307">
        <f t="shared" si="22"/>
        <v>-1.6995791223730166E-2</v>
      </c>
      <c r="K307">
        <f t="shared" si="21"/>
        <v>1.6615127810594595E-2</v>
      </c>
      <c r="L307">
        <f t="shared" si="21"/>
        <v>-1.8499564659344943E-2</v>
      </c>
    </row>
    <row r="308" spans="1:12" x14ac:dyDescent="0.25">
      <c r="A308" s="1">
        <v>44301</v>
      </c>
      <c r="B308">
        <v>63.259998000000003</v>
      </c>
      <c r="C308">
        <v>210.643417</v>
      </c>
      <c r="D308">
        <v>31.51</v>
      </c>
      <c r="E308">
        <v>9.66</v>
      </c>
      <c r="F308">
        <v>52.849997999999999</v>
      </c>
      <c r="H308">
        <f t="shared" si="22"/>
        <v>-1.3503188266677494E-2</v>
      </c>
      <c r="I308">
        <f t="shared" si="22"/>
        <v>-1.0527578624593486E-2</v>
      </c>
      <c r="J308">
        <f t="shared" si="22"/>
        <v>1.8901732049962056E-2</v>
      </c>
      <c r="K308">
        <f t="shared" si="21"/>
        <v>-5.1626340788069429E-3</v>
      </c>
      <c r="L308">
        <f t="shared" si="21"/>
        <v>1.7175937678779896E-2</v>
      </c>
    </row>
    <row r="309" spans="1:12" x14ac:dyDescent="0.25">
      <c r="A309" s="1">
        <v>44302</v>
      </c>
      <c r="B309">
        <v>63.639999000000003</v>
      </c>
      <c r="C309">
        <v>210.230942</v>
      </c>
      <c r="D309">
        <v>30.98</v>
      </c>
      <c r="E309">
        <v>9.57</v>
      </c>
      <c r="F309">
        <v>52.450001</v>
      </c>
      <c r="H309">
        <f t="shared" si="22"/>
        <v>5.9890014942507522E-3</v>
      </c>
      <c r="I309">
        <f t="shared" si="22"/>
        <v>-1.9600867728731732E-3</v>
      </c>
      <c r="J309">
        <f t="shared" si="22"/>
        <v>-1.6963120780460698E-2</v>
      </c>
      <c r="K309">
        <f t="shared" si="21"/>
        <v>-9.360442759563695E-3</v>
      </c>
      <c r="L309">
        <f t="shared" si="21"/>
        <v>-7.5973205652112808E-3</v>
      </c>
    </row>
    <row r="310" spans="1:12" x14ac:dyDescent="0.25">
      <c r="A310" s="1">
        <v>44305</v>
      </c>
      <c r="B310">
        <v>62.139999000000003</v>
      </c>
      <c r="C310">
        <v>205.18310500000001</v>
      </c>
      <c r="D310">
        <v>30.01</v>
      </c>
      <c r="E310">
        <v>9.5500000000000007</v>
      </c>
      <c r="F310">
        <v>51.689999</v>
      </c>
      <c r="H310">
        <f t="shared" si="22"/>
        <v>-2.3852299883990916E-2</v>
      </c>
      <c r="I310">
        <f t="shared" si="22"/>
        <v>-2.4303874674763956E-2</v>
      </c>
      <c r="J310">
        <f t="shared" si="22"/>
        <v>-3.1811175536446822E-2</v>
      </c>
      <c r="K310">
        <f t="shared" si="21"/>
        <v>-2.0920509722239518E-3</v>
      </c>
      <c r="L310">
        <f t="shared" si="21"/>
        <v>-1.4596034046236946E-2</v>
      </c>
    </row>
    <row r="311" spans="1:12" x14ac:dyDescent="0.25">
      <c r="A311" s="1">
        <v>44306</v>
      </c>
      <c r="B311">
        <v>63.900002000000001</v>
      </c>
      <c r="C311">
        <v>204.45639</v>
      </c>
      <c r="D311">
        <v>29</v>
      </c>
      <c r="E311">
        <v>9.6199999999999992</v>
      </c>
      <c r="F311">
        <v>51.509998000000003</v>
      </c>
      <c r="H311">
        <f t="shared" si="22"/>
        <v>2.792950481018586E-2</v>
      </c>
      <c r="I311">
        <f t="shared" si="22"/>
        <v>-3.5480746912569358E-3</v>
      </c>
      <c r="J311">
        <f t="shared" si="22"/>
        <v>-3.4234829465801767E-2</v>
      </c>
      <c r="K311">
        <f t="shared" si="21"/>
        <v>7.3031101849761288E-3</v>
      </c>
      <c r="L311">
        <f t="shared" si="21"/>
        <v>-3.4883951117649871E-3</v>
      </c>
    </row>
    <row r="312" spans="1:12" x14ac:dyDescent="0.25">
      <c r="A312" s="1">
        <v>44307</v>
      </c>
      <c r="B312">
        <v>63.279998999999997</v>
      </c>
      <c r="C312">
        <v>210.43718000000001</v>
      </c>
      <c r="D312">
        <v>29.860001</v>
      </c>
      <c r="E312">
        <v>9.69</v>
      </c>
      <c r="F312">
        <v>51.279998999999997</v>
      </c>
      <c r="H312">
        <f t="shared" si="22"/>
        <v>-9.7500850257761975E-3</v>
      </c>
      <c r="I312">
        <f t="shared" si="22"/>
        <v>2.8832475370906396E-2</v>
      </c>
      <c r="J312">
        <f t="shared" si="22"/>
        <v>2.9223995614187891E-2</v>
      </c>
      <c r="K312">
        <f t="shared" si="21"/>
        <v>7.2501612250597701E-3</v>
      </c>
      <c r="L312">
        <f t="shared" si="21"/>
        <v>-4.4751316384466534E-3</v>
      </c>
    </row>
    <row r="313" spans="1:12" x14ac:dyDescent="0.25">
      <c r="A313" s="1">
        <v>44308</v>
      </c>
      <c r="B313">
        <v>64.580001999999993</v>
      </c>
      <c r="C313">
        <v>210.643417</v>
      </c>
      <c r="D313">
        <v>30.09</v>
      </c>
      <c r="E313">
        <v>9.67</v>
      </c>
      <c r="F313">
        <v>50.650002000000001</v>
      </c>
      <c r="H313">
        <f t="shared" si="22"/>
        <v>2.0335488642851961E-2</v>
      </c>
      <c r="I313">
        <f t="shared" si="22"/>
        <v>9.7956076798769512E-4</v>
      </c>
      <c r="J313">
        <f t="shared" si="22"/>
        <v>7.6730650412917926E-3</v>
      </c>
      <c r="K313">
        <f t="shared" si="21"/>
        <v>-2.0661164374718927E-3</v>
      </c>
      <c r="L313">
        <f t="shared" si="21"/>
        <v>-1.2361522930269422E-2</v>
      </c>
    </row>
    <row r="314" spans="1:12" x14ac:dyDescent="0.25">
      <c r="A314" s="1">
        <v>44309</v>
      </c>
      <c r="B314">
        <v>65.050003000000004</v>
      </c>
      <c r="C314">
        <v>213.756561</v>
      </c>
      <c r="D314">
        <v>32.009998000000003</v>
      </c>
      <c r="E314">
        <v>9.84</v>
      </c>
      <c r="F314">
        <v>51.119999</v>
      </c>
      <c r="H314">
        <f t="shared" si="22"/>
        <v>7.2514547774147758E-3</v>
      </c>
      <c r="I314">
        <f t="shared" si="22"/>
        <v>1.4671065036033784E-2</v>
      </c>
      <c r="J314">
        <f t="shared" si="22"/>
        <v>6.1855400859341172E-2</v>
      </c>
      <c r="K314">
        <f t="shared" si="21"/>
        <v>1.742740159895912E-2</v>
      </c>
      <c r="L314">
        <f t="shared" si="21"/>
        <v>9.2365203260988803E-3</v>
      </c>
    </row>
    <row r="315" spans="1:12" x14ac:dyDescent="0.25">
      <c r="A315" s="1">
        <v>44312</v>
      </c>
      <c r="B315">
        <v>64.449996999999996</v>
      </c>
      <c r="C315">
        <v>208.72837799999999</v>
      </c>
      <c r="D315">
        <v>32.229999999999997</v>
      </c>
      <c r="E315">
        <v>9.8800000000000008</v>
      </c>
      <c r="F315">
        <v>51.740001999999997</v>
      </c>
      <c r="H315">
        <f t="shared" si="22"/>
        <v>-9.2665682393999211E-3</v>
      </c>
      <c r="I315">
        <f t="shared" si="22"/>
        <v>-2.3804022159404283E-2</v>
      </c>
      <c r="J315">
        <f t="shared" si="22"/>
        <v>6.8494043260514548E-3</v>
      </c>
      <c r="K315">
        <f t="shared" si="21"/>
        <v>4.056800695614469E-3</v>
      </c>
      <c r="L315">
        <f t="shared" si="21"/>
        <v>1.2055424905230851E-2</v>
      </c>
    </row>
    <row r="316" spans="1:12" x14ac:dyDescent="0.25">
      <c r="A316" s="1">
        <v>44313</v>
      </c>
      <c r="B316">
        <v>65.120002999999997</v>
      </c>
      <c r="C316">
        <v>208.286438</v>
      </c>
      <c r="D316">
        <v>33.650002000000001</v>
      </c>
      <c r="E316">
        <v>9.91</v>
      </c>
      <c r="F316">
        <v>52.139999000000003</v>
      </c>
      <c r="H316">
        <f t="shared" si="22"/>
        <v>1.0342084925595948E-2</v>
      </c>
      <c r="I316">
        <f t="shared" si="22"/>
        <v>-2.1195417932090592E-3</v>
      </c>
      <c r="J316">
        <f t="shared" si="22"/>
        <v>4.3115419698752815E-2</v>
      </c>
      <c r="K316">
        <f t="shared" si="21"/>
        <v>3.0318365821201758E-3</v>
      </c>
      <c r="L316">
        <f t="shared" si="21"/>
        <v>7.7011739135276567E-3</v>
      </c>
    </row>
    <row r="317" spans="1:12" x14ac:dyDescent="0.25">
      <c r="A317" s="1">
        <v>44314</v>
      </c>
      <c r="B317">
        <v>65.639999000000003</v>
      </c>
      <c r="C317">
        <v>206.91156000000001</v>
      </c>
      <c r="D317">
        <v>33.080002</v>
      </c>
      <c r="E317">
        <v>9.9600000000000009</v>
      </c>
      <c r="F317">
        <v>51.759998000000003</v>
      </c>
      <c r="H317">
        <f t="shared" si="22"/>
        <v>7.953483224197231E-3</v>
      </c>
      <c r="I317">
        <f t="shared" si="22"/>
        <v>-6.6227825372051101E-3</v>
      </c>
      <c r="J317">
        <f t="shared" si="22"/>
        <v>-1.7084184911118187E-2</v>
      </c>
      <c r="K317">
        <f t="shared" si="21"/>
        <v>5.0327232546104189E-3</v>
      </c>
      <c r="L317">
        <f t="shared" si="21"/>
        <v>-7.3147777734543186E-3</v>
      </c>
    </row>
    <row r="318" spans="1:12" x14ac:dyDescent="0.25">
      <c r="A318" s="1">
        <v>44315</v>
      </c>
      <c r="B318">
        <v>66.059997999999993</v>
      </c>
      <c r="C318">
        <v>207.62846400000001</v>
      </c>
      <c r="D318">
        <v>33.279998999999997</v>
      </c>
      <c r="E318">
        <v>10.06</v>
      </c>
      <c r="F318">
        <v>52.369999</v>
      </c>
      <c r="H318">
        <f t="shared" si="22"/>
        <v>6.3781386998587944E-3</v>
      </c>
      <c r="I318">
        <f t="shared" si="22"/>
        <v>3.458796126810478E-3</v>
      </c>
      <c r="J318">
        <f t="shared" si="22"/>
        <v>6.0276552899495564E-3</v>
      </c>
      <c r="K318">
        <f t="shared" si="21"/>
        <v>9.9900930750861858E-3</v>
      </c>
      <c r="L318">
        <f t="shared" si="21"/>
        <v>1.1716277643726384E-2</v>
      </c>
    </row>
    <row r="319" spans="1:12" x14ac:dyDescent="0.25">
      <c r="A319" s="1">
        <v>44316</v>
      </c>
      <c r="B319">
        <v>66.309997999999993</v>
      </c>
      <c r="C319">
        <v>204.505493</v>
      </c>
      <c r="D319">
        <v>32.909999999999997</v>
      </c>
      <c r="E319">
        <v>10.18</v>
      </c>
      <c r="F319">
        <v>52.369999</v>
      </c>
      <c r="H319">
        <f t="shared" si="22"/>
        <v>3.7772955322764091E-3</v>
      </c>
      <c r="I319">
        <f t="shared" si="22"/>
        <v>-1.5155415961817201E-2</v>
      </c>
      <c r="J319">
        <f t="shared" si="22"/>
        <v>-1.1180022949681942E-2</v>
      </c>
      <c r="K319">
        <f t="shared" si="21"/>
        <v>1.1857846450783468E-2</v>
      </c>
      <c r="L319">
        <f t="shared" si="21"/>
        <v>0</v>
      </c>
    </row>
    <row r="320" spans="1:12" x14ac:dyDescent="0.25">
      <c r="A320" s="1">
        <v>44319</v>
      </c>
      <c r="B320">
        <v>65.870002999999997</v>
      </c>
      <c r="C320">
        <v>205.232224</v>
      </c>
      <c r="D320">
        <v>32.790000999999997</v>
      </c>
      <c r="E320">
        <v>10.5</v>
      </c>
      <c r="F320">
        <v>51.709999000000003</v>
      </c>
      <c r="H320">
        <f t="shared" si="22"/>
        <v>-6.6575370225580499E-3</v>
      </c>
      <c r="I320">
        <f t="shared" si="22"/>
        <v>3.5473022468138896E-3</v>
      </c>
      <c r="J320">
        <f t="shared" si="22"/>
        <v>-3.652941601589427E-3</v>
      </c>
      <c r="K320">
        <f t="shared" si="21"/>
        <v>3.0950246041101061E-2</v>
      </c>
      <c r="L320">
        <f t="shared" si="21"/>
        <v>-1.2682722126983719E-2</v>
      </c>
    </row>
    <row r="321" spans="1:12" x14ac:dyDescent="0.25">
      <c r="A321" s="1">
        <v>44320</v>
      </c>
      <c r="B321">
        <v>65.440002000000007</v>
      </c>
      <c r="C321">
        <v>209.867569</v>
      </c>
      <c r="D321">
        <v>33.060001</v>
      </c>
      <c r="E321">
        <v>10.58</v>
      </c>
      <c r="F321">
        <v>50.630001</v>
      </c>
      <c r="H321">
        <f t="shared" si="22"/>
        <v>-6.5494253400159019E-3</v>
      </c>
      <c r="I321">
        <f t="shared" si="22"/>
        <v>2.2334569976487223E-2</v>
      </c>
      <c r="J321">
        <f t="shared" si="22"/>
        <v>8.2005012872525037E-3</v>
      </c>
      <c r="K321">
        <f t="shared" si="21"/>
        <v>7.5901692666756528E-3</v>
      </c>
      <c r="L321">
        <f t="shared" si="21"/>
        <v>-2.110686133655745E-2</v>
      </c>
    </row>
    <row r="322" spans="1:12" x14ac:dyDescent="0.25">
      <c r="A322" s="1">
        <v>44321</v>
      </c>
      <c r="B322">
        <v>64.580001999999993</v>
      </c>
      <c r="C322">
        <v>211.02641299999999</v>
      </c>
      <c r="D322">
        <v>34.150002000000001</v>
      </c>
      <c r="E322">
        <v>10.41</v>
      </c>
      <c r="F322">
        <v>50.380001</v>
      </c>
      <c r="H322">
        <f t="shared" si="22"/>
        <v>-1.322892655736956E-2</v>
      </c>
      <c r="I322">
        <f t="shared" si="22"/>
        <v>5.5065977553649947E-3</v>
      </c>
      <c r="J322">
        <f t="shared" si="22"/>
        <v>3.2438521941039598E-2</v>
      </c>
      <c r="K322">
        <f t="shared" si="21"/>
        <v>-1.6198543803275851E-2</v>
      </c>
      <c r="L322">
        <f t="shared" si="21"/>
        <v>-4.9500149593428907E-3</v>
      </c>
    </row>
    <row r="323" spans="1:12" x14ac:dyDescent="0.25">
      <c r="A323" s="1">
        <v>44322</v>
      </c>
      <c r="B323">
        <v>65.040001000000004</v>
      </c>
      <c r="C323">
        <v>212.91198700000001</v>
      </c>
      <c r="D323">
        <v>34.520000000000003</v>
      </c>
      <c r="E323">
        <v>10.55</v>
      </c>
      <c r="F323">
        <v>50.48</v>
      </c>
      <c r="H323">
        <f t="shared" si="22"/>
        <v>7.0976843152398333E-3</v>
      </c>
      <c r="I323">
        <f t="shared" si="22"/>
        <v>8.8955680068162502E-3</v>
      </c>
      <c r="J323">
        <f t="shared" si="22"/>
        <v>1.0776221633276108E-2</v>
      </c>
      <c r="K323">
        <f t="shared" si="22"/>
        <v>1.3358977295198074E-2</v>
      </c>
      <c r="L323">
        <f t="shared" si="22"/>
        <v>1.9829274593472293E-3</v>
      </c>
    </row>
    <row r="324" spans="1:12" x14ac:dyDescent="0.25">
      <c r="A324" s="1">
        <v>44323</v>
      </c>
      <c r="B324">
        <v>65.080001999999993</v>
      </c>
      <c r="C324">
        <v>211.71386699999999</v>
      </c>
      <c r="D324">
        <v>34.919998</v>
      </c>
      <c r="E324">
        <v>10.4</v>
      </c>
      <c r="F324">
        <v>50.34</v>
      </c>
      <c r="H324">
        <f t="shared" ref="H324:L356" si="23">LN(B324/B323)</f>
        <v>6.1483246753507332E-4</v>
      </c>
      <c r="I324">
        <f t="shared" si="23"/>
        <v>-5.6431946773254837E-3</v>
      </c>
      <c r="J324">
        <f t="shared" si="23"/>
        <v>1.1520807482403993E-2</v>
      </c>
      <c r="K324">
        <f t="shared" si="23"/>
        <v>-1.4320053774748558E-2</v>
      </c>
      <c r="L324">
        <f t="shared" si="23"/>
        <v>-2.7772285257878283E-3</v>
      </c>
    </row>
    <row r="325" spans="1:12" x14ac:dyDescent="0.25">
      <c r="A325" s="1">
        <v>44326</v>
      </c>
      <c r="B325">
        <v>63.950001</v>
      </c>
      <c r="C325">
        <v>221.16133099999999</v>
      </c>
      <c r="D325">
        <v>35.009998000000003</v>
      </c>
      <c r="E325">
        <v>10.59</v>
      </c>
      <c r="F325">
        <v>48.790000999999997</v>
      </c>
      <c r="H325">
        <f t="shared" si="23"/>
        <v>-1.7515769420175763E-2</v>
      </c>
      <c r="I325">
        <f t="shared" si="23"/>
        <v>4.3656760652970687E-2</v>
      </c>
      <c r="J325">
        <f t="shared" si="23"/>
        <v>2.5740041424061862E-3</v>
      </c>
      <c r="K325">
        <f t="shared" si="23"/>
        <v>1.8104353465988047E-2</v>
      </c>
      <c r="L325">
        <f t="shared" si="23"/>
        <v>-3.1274595383421061E-2</v>
      </c>
    </row>
    <row r="326" spans="1:12" x14ac:dyDescent="0.25">
      <c r="A326" s="1">
        <v>44327</v>
      </c>
      <c r="B326">
        <v>63.139999000000003</v>
      </c>
      <c r="C326">
        <v>219.432907</v>
      </c>
      <c r="D326">
        <v>35.639999000000003</v>
      </c>
      <c r="E326">
        <v>10.62</v>
      </c>
      <c r="F326">
        <v>49.130001</v>
      </c>
      <c r="H326">
        <f t="shared" si="23"/>
        <v>-1.2747076370043312E-2</v>
      </c>
      <c r="I326">
        <f t="shared" si="23"/>
        <v>-7.8459167982902478E-3</v>
      </c>
      <c r="J326">
        <f t="shared" si="23"/>
        <v>1.7834896704209412E-2</v>
      </c>
      <c r="K326">
        <f t="shared" si="23"/>
        <v>2.828856200477623E-3</v>
      </c>
      <c r="L326">
        <f t="shared" si="23"/>
        <v>6.944472210970349E-3</v>
      </c>
    </row>
    <row r="327" spans="1:12" x14ac:dyDescent="0.25">
      <c r="A327" s="1">
        <v>44328</v>
      </c>
      <c r="B327">
        <v>62.66</v>
      </c>
      <c r="C327">
        <v>217.05630500000001</v>
      </c>
      <c r="D327">
        <v>34.700001</v>
      </c>
      <c r="E327">
        <v>10.58</v>
      </c>
      <c r="F327">
        <v>48.220001000000003</v>
      </c>
      <c r="H327">
        <f t="shared" si="23"/>
        <v>-7.6311817679791767E-3</v>
      </c>
      <c r="I327">
        <f t="shared" si="23"/>
        <v>-1.0889732990638001E-2</v>
      </c>
      <c r="J327">
        <f t="shared" si="23"/>
        <v>-2.6728858772989906E-2</v>
      </c>
      <c r="K327">
        <f t="shared" si="23"/>
        <v>-3.7735893836393797E-3</v>
      </c>
      <c r="L327">
        <f t="shared" si="23"/>
        <v>-1.8695973043411321E-2</v>
      </c>
    </row>
    <row r="328" spans="1:12" x14ac:dyDescent="0.25">
      <c r="A328" s="1">
        <v>44329</v>
      </c>
      <c r="B328">
        <v>61.75</v>
      </c>
      <c r="C328">
        <v>216.55543499999999</v>
      </c>
      <c r="D328">
        <v>34.82</v>
      </c>
      <c r="E328">
        <v>10.58</v>
      </c>
      <c r="F328">
        <v>47.880001</v>
      </c>
      <c r="H328">
        <f t="shared" si="23"/>
        <v>-1.4629310015959043E-2</v>
      </c>
      <c r="I328">
        <f t="shared" si="23"/>
        <v>-2.3102244545668564E-3</v>
      </c>
      <c r="J328">
        <f t="shared" si="23"/>
        <v>3.4522185687859749E-3</v>
      </c>
      <c r="K328">
        <f t="shared" si="23"/>
        <v>0</v>
      </c>
      <c r="L328">
        <f t="shared" si="23"/>
        <v>-7.0759919159883514E-3</v>
      </c>
    </row>
    <row r="329" spans="1:12" x14ac:dyDescent="0.25">
      <c r="A329" s="1">
        <v>44330</v>
      </c>
      <c r="B329">
        <v>62.080002</v>
      </c>
      <c r="C329">
        <v>222.477295</v>
      </c>
      <c r="D329">
        <v>35.849997999999999</v>
      </c>
      <c r="E329">
        <v>10.52</v>
      </c>
      <c r="F329">
        <v>48.810001</v>
      </c>
      <c r="H329">
        <f t="shared" si="23"/>
        <v>5.3299325833711022E-3</v>
      </c>
      <c r="I329">
        <f t="shared" si="23"/>
        <v>2.6978485980090165E-2</v>
      </c>
      <c r="J329">
        <f t="shared" si="23"/>
        <v>2.9151576917579171E-2</v>
      </c>
      <c r="K329">
        <f t="shared" si="23"/>
        <v>-5.687219120589576E-3</v>
      </c>
      <c r="L329">
        <f t="shared" si="23"/>
        <v>1.9237328811341471E-2</v>
      </c>
    </row>
    <row r="330" spans="1:12" x14ac:dyDescent="0.25">
      <c r="A330" s="1">
        <v>44333</v>
      </c>
      <c r="B330">
        <v>62.32</v>
      </c>
      <c r="C330">
        <v>219.747162</v>
      </c>
      <c r="D330">
        <v>35.709999000000003</v>
      </c>
      <c r="E330">
        <v>11.07</v>
      </c>
      <c r="F330">
        <v>48.400002000000001</v>
      </c>
      <c r="H330">
        <f t="shared" si="23"/>
        <v>3.8584934710352149E-3</v>
      </c>
      <c r="I330">
        <f t="shared" si="23"/>
        <v>-1.2347429649411872E-2</v>
      </c>
      <c r="J330">
        <f t="shared" si="23"/>
        <v>-3.9127776546257834E-3</v>
      </c>
      <c r="K330">
        <f t="shared" si="23"/>
        <v>5.0960539410981789E-2</v>
      </c>
      <c r="L330">
        <f t="shared" si="23"/>
        <v>-8.4353753417616955E-3</v>
      </c>
    </row>
    <row r="331" spans="1:12" x14ac:dyDescent="0.25">
      <c r="A331" s="1">
        <v>44334</v>
      </c>
      <c r="B331">
        <v>62.139999000000003</v>
      </c>
      <c r="C331">
        <v>220.56227100000001</v>
      </c>
      <c r="D331">
        <v>35.200001</v>
      </c>
      <c r="E331">
        <v>11.27</v>
      </c>
      <c r="F331">
        <v>48.400002000000001</v>
      </c>
      <c r="H331">
        <f t="shared" si="23"/>
        <v>-2.8925136902854362E-3</v>
      </c>
      <c r="I331">
        <f t="shared" si="23"/>
        <v>3.7024413743635414E-3</v>
      </c>
      <c r="J331">
        <f t="shared" si="23"/>
        <v>-1.4384622589854471E-2</v>
      </c>
      <c r="K331">
        <f t="shared" si="23"/>
        <v>1.7905581331139373E-2</v>
      </c>
      <c r="L331">
        <f t="shared" si="23"/>
        <v>0</v>
      </c>
    </row>
    <row r="332" spans="1:12" x14ac:dyDescent="0.25">
      <c r="A332" s="1">
        <v>44335</v>
      </c>
      <c r="B332">
        <v>62.549999</v>
      </c>
      <c r="C332">
        <v>219.46237199999999</v>
      </c>
      <c r="D332">
        <v>35.330002</v>
      </c>
      <c r="E332">
        <v>10.96</v>
      </c>
      <c r="F332">
        <v>48.450001</v>
      </c>
      <c r="H332">
        <f t="shared" si="23"/>
        <v>6.5763330535024136E-3</v>
      </c>
      <c r="I332">
        <f t="shared" si="23"/>
        <v>-4.9992713284809876E-3</v>
      </c>
      <c r="J332">
        <f t="shared" si="23"/>
        <v>3.6864069670243258E-3</v>
      </c>
      <c r="K332">
        <f t="shared" si="23"/>
        <v>-2.7892046531815314E-2</v>
      </c>
      <c r="L332">
        <f t="shared" si="23"/>
        <v>1.0325039317107502E-3</v>
      </c>
    </row>
    <row r="333" spans="1:12" x14ac:dyDescent="0.25">
      <c r="A333" s="1">
        <v>44336</v>
      </c>
      <c r="B333">
        <v>62.509998000000003</v>
      </c>
      <c r="C333">
        <v>221.20062300000001</v>
      </c>
      <c r="D333">
        <v>36.18</v>
      </c>
      <c r="E333">
        <v>11.14</v>
      </c>
      <c r="F333">
        <v>49.419998</v>
      </c>
      <c r="H333">
        <f t="shared" si="23"/>
        <v>-6.3970897687011009E-4</v>
      </c>
      <c r="I333">
        <f t="shared" si="23"/>
        <v>7.8892942479037668E-3</v>
      </c>
      <c r="J333">
        <f t="shared" si="23"/>
        <v>2.3773961986982832E-2</v>
      </c>
      <c r="K333">
        <f t="shared" si="23"/>
        <v>1.6289952979268552E-2</v>
      </c>
      <c r="L333">
        <f t="shared" si="23"/>
        <v>1.9822801114407811E-2</v>
      </c>
    </row>
    <row r="334" spans="1:12" x14ac:dyDescent="0.25">
      <c r="A334" s="1">
        <v>44337</v>
      </c>
      <c r="B334">
        <v>62.880001</v>
      </c>
      <c r="C334">
        <v>217.02683999999999</v>
      </c>
      <c r="D334">
        <v>35.979999999999997</v>
      </c>
      <c r="E334">
        <v>11.12</v>
      </c>
      <c r="F334">
        <v>49.619999</v>
      </c>
      <c r="H334">
        <f t="shared" si="23"/>
        <v>5.9016520754190931E-3</v>
      </c>
      <c r="I334">
        <f t="shared" si="23"/>
        <v>-1.9049053572066869E-2</v>
      </c>
      <c r="J334">
        <f t="shared" si="23"/>
        <v>-5.5432514447621168E-3</v>
      </c>
      <c r="K334">
        <f t="shared" si="23"/>
        <v>-1.7969456767017416E-3</v>
      </c>
      <c r="L334">
        <f t="shared" si="23"/>
        <v>4.0387980194730088E-3</v>
      </c>
    </row>
    <row r="335" spans="1:12" x14ac:dyDescent="0.25">
      <c r="A335" s="1">
        <v>44340</v>
      </c>
      <c r="B335">
        <v>62.77</v>
      </c>
      <c r="C335">
        <v>217.49823000000001</v>
      </c>
      <c r="D335">
        <v>34.439999</v>
      </c>
      <c r="E335">
        <v>11.09</v>
      </c>
      <c r="F335">
        <v>50.439999</v>
      </c>
      <c r="H335">
        <f t="shared" si="23"/>
        <v>-1.750911694818418E-3</v>
      </c>
      <c r="I335">
        <f t="shared" si="23"/>
        <v>2.169680036748362E-3</v>
      </c>
      <c r="J335">
        <f t="shared" si="23"/>
        <v>-4.3744577998861951E-2</v>
      </c>
      <c r="K335">
        <f t="shared" si="23"/>
        <v>-2.7014874601606338E-3</v>
      </c>
      <c r="L335">
        <f t="shared" si="23"/>
        <v>1.6390533160692718E-2</v>
      </c>
    </row>
    <row r="336" spans="1:12" x14ac:dyDescent="0.25">
      <c r="A336" s="1">
        <v>44341</v>
      </c>
      <c r="B336">
        <v>63</v>
      </c>
      <c r="C336">
        <v>209.356888</v>
      </c>
      <c r="D336">
        <v>33.880001</v>
      </c>
      <c r="E336">
        <v>10.83</v>
      </c>
      <c r="F336">
        <v>50.610000999999997</v>
      </c>
      <c r="H336">
        <f t="shared" si="23"/>
        <v>3.6574740620922215E-3</v>
      </c>
      <c r="I336">
        <f t="shared" si="23"/>
        <v>-3.8150318801666902E-2</v>
      </c>
      <c r="J336">
        <f t="shared" si="23"/>
        <v>-1.63937512237332E-2</v>
      </c>
      <c r="K336">
        <f t="shared" si="23"/>
        <v>-2.3723740349376455E-2</v>
      </c>
      <c r="L336">
        <f t="shared" si="23"/>
        <v>3.3647137137439221E-3</v>
      </c>
    </row>
    <row r="337" spans="1:12" x14ac:dyDescent="0.25">
      <c r="A337" s="1">
        <v>44342</v>
      </c>
      <c r="B337">
        <v>63.040000999999997</v>
      </c>
      <c r="C337">
        <v>213.05999800000001</v>
      </c>
      <c r="D337">
        <v>33.919998</v>
      </c>
      <c r="E337">
        <v>10.94</v>
      </c>
      <c r="F337">
        <v>50.779998999999997</v>
      </c>
      <c r="H337">
        <f t="shared" si="23"/>
        <v>6.3473502103508317E-4</v>
      </c>
      <c r="I337">
        <f t="shared" si="23"/>
        <v>1.753341303310018E-2</v>
      </c>
      <c r="J337">
        <f t="shared" si="23"/>
        <v>1.1798526616445563E-3</v>
      </c>
      <c r="K337">
        <f t="shared" si="23"/>
        <v>1.0105735980935808E-2</v>
      </c>
      <c r="L337">
        <f t="shared" si="23"/>
        <v>3.353351598812465E-3</v>
      </c>
    </row>
    <row r="338" spans="1:12" x14ac:dyDescent="0.25">
      <c r="A338" s="1">
        <v>44343</v>
      </c>
      <c r="B338">
        <v>62.75</v>
      </c>
      <c r="C338">
        <v>209.5</v>
      </c>
      <c r="D338">
        <v>34.310001</v>
      </c>
      <c r="E338">
        <v>11.16</v>
      </c>
      <c r="F338">
        <v>50.650002000000001</v>
      </c>
      <c r="H338">
        <f t="shared" si="23"/>
        <v>-4.6108834006744473E-3</v>
      </c>
      <c r="I338">
        <f t="shared" si="23"/>
        <v>-1.6850067433831981E-2</v>
      </c>
      <c r="J338">
        <f t="shared" si="23"/>
        <v>1.1432134054943064E-2</v>
      </c>
      <c r="K338">
        <f t="shared" si="23"/>
        <v>1.9910159959329873E-2</v>
      </c>
      <c r="L338">
        <f t="shared" si="23"/>
        <v>-2.5632864023748228E-3</v>
      </c>
    </row>
    <row r="339" spans="1:12" x14ac:dyDescent="0.25">
      <c r="A339" s="1">
        <v>44344</v>
      </c>
      <c r="B339">
        <v>63.73</v>
      </c>
      <c r="C339">
        <v>209.83999600000001</v>
      </c>
      <c r="D339">
        <v>34.439999</v>
      </c>
      <c r="E339">
        <v>11.24</v>
      </c>
      <c r="F339">
        <v>50.959999000000003</v>
      </c>
      <c r="H339">
        <f t="shared" si="23"/>
        <v>1.5496831314309333E-2</v>
      </c>
      <c r="I339">
        <f t="shared" si="23"/>
        <v>1.6215771342831765E-3</v>
      </c>
      <c r="J339">
        <f t="shared" si="23"/>
        <v>3.7817645071454445E-3</v>
      </c>
      <c r="K339">
        <f t="shared" si="23"/>
        <v>7.1428875123802039E-3</v>
      </c>
      <c r="L339">
        <f t="shared" si="23"/>
        <v>6.1017214593090171E-3</v>
      </c>
    </row>
    <row r="340" spans="1:12" x14ac:dyDescent="0.25">
      <c r="A340" s="1">
        <v>44347</v>
      </c>
      <c r="B340">
        <v>65.400002000000001</v>
      </c>
      <c r="C340">
        <v>215.08000200000001</v>
      </c>
      <c r="D340">
        <v>34.529998999999997</v>
      </c>
      <c r="E340">
        <v>11.24</v>
      </c>
      <c r="F340">
        <v>50.990001999999997</v>
      </c>
      <c r="H340">
        <f t="shared" si="23"/>
        <v>2.5866879717989587E-2</v>
      </c>
      <c r="I340">
        <f t="shared" si="23"/>
        <v>2.4664744743867328E-2</v>
      </c>
      <c r="J340">
        <f t="shared" si="23"/>
        <v>2.6098319180511502E-3</v>
      </c>
      <c r="K340">
        <f t="shared" si="23"/>
        <v>0</v>
      </c>
      <c r="L340">
        <f t="shared" si="23"/>
        <v>5.8858264976682307E-4</v>
      </c>
    </row>
    <row r="341" spans="1:12" x14ac:dyDescent="0.25">
      <c r="A341" s="1">
        <v>44348</v>
      </c>
      <c r="B341">
        <v>65.050003000000004</v>
      </c>
      <c r="C341">
        <v>218.240005</v>
      </c>
      <c r="D341">
        <v>35.790000999999997</v>
      </c>
      <c r="E341">
        <v>11.76</v>
      </c>
      <c r="F341">
        <v>51.040000999999997</v>
      </c>
      <c r="H341">
        <f t="shared" si="23"/>
        <v>-5.366037967308575E-3</v>
      </c>
      <c r="I341">
        <f t="shared" si="23"/>
        <v>1.4585336325311386E-2</v>
      </c>
      <c r="J341">
        <f t="shared" si="23"/>
        <v>3.5840070277123437E-2</v>
      </c>
      <c r="K341">
        <f t="shared" si="23"/>
        <v>4.5225098004935807E-2</v>
      </c>
      <c r="L341">
        <f t="shared" si="23"/>
        <v>9.8008433856990192E-4</v>
      </c>
    </row>
    <row r="342" spans="1:12" x14ac:dyDescent="0.25">
      <c r="A342" s="1">
        <v>44349</v>
      </c>
      <c r="B342">
        <v>64.889999000000003</v>
      </c>
      <c r="C342">
        <v>215.050003</v>
      </c>
      <c r="D342">
        <v>35.139999000000003</v>
      </c>
      <c r="E342">
        <v>11.91</v>
      </c>
      <c r="F342">
        <v>51.41</v>
      </c>
      <c r="H342">
        <f t="shared" si="23"/>
        <v>-2.4627378545017398E-3</v>
      </c>
      <c r="I342">
        <f t="shared" si="23"/>
        <v>-1.472482438566482E-2</v>
      </c>
      <c r="J342">
        <f t="shared" si="23"/>
        <v>-1.8328498417346944E-2</v>
      </c>
      <c r="K342">
        <f t="shared" si="23"/>
        <v>1.2674440896727861E-2</v>
      </c>
      <c r="L342">
        <f t="shared" si="23"/>
        <v>7.2230474384026152E-3</v>
      </c>
    </row>
    <row r="343" spans="1:12" x14ac:dyDescent="0.25">
      <c r="A343" s="1">
        <v>44350</v>
      </c>
      <c r="B343">
        <v>65.050003000000004</v>
      </c>
      <c r="C343">
        <v>213.30999800000001</v>
      </c>
      <c r="D343">
        <v>33.950001</v>
      </c>
      <c r="E343">
        <v>11.94</v>
      </c>
      <c r="F343">
        <v>51.630507999999999</v>
      </c>
      <c r="H343">
        <f t="shared" si="23"/>
        <v>2.4627378545017857E-3</v>
      </c>
      <c r="I343">
        <f t="shared" si="23"/>
        <v>-8.124075852288512E-3</v>
      </c>
      <c r="J343">
        <f t="shared" si="23"/>
        <v>-3.4451170841566917E-2</v>
      </c>
      <c r="K343">
        <f t="shared" si="23"/>
        <v>2.5157245972471489E-3</v>
      </c>
      <c r="L343">
        <f t="shared" si="23"/>
        <v>4.2800320164910729E-3</v>
      </c>
    </row>
    <row r="344" spans="1:12" x14ac:dyDescent="0.25">
      <c r="A344" s="1">
        <v>44351</v>
      </c>
      <c r="B344">
        <v>63.84</v>
      </c>
      <c r="C344">
        <v>209.179993</v>
      </c>
      <c r="D344">
        <v>33.400002000000001</v>
      </c>
      <c r="E344">
        <v>11.9</v>
      </c>
      <c r="F344">
        <v>52.099997999999999</v>
      </c>
      <c r="H344">
        <f t="shared" si="23"/>
        <v>-1.8776297935330363E-2</v>
      </c>
      <c r="I344">
        <f t="shared" si="23"/>
        <v>-1.9551405465581595E-2</v>
      </c>
      <c r="J344">
        <f t="shared" si="23"/>
        <v>-1.6332923596893176E-2</v>
      </c>
      <c r="K344">
        <f t="shared" si="23"/>
        <v>-3.3557078469723042E-3</v>
      </c>
      <c r="L344">
        <f t="shared" si="23"/>
        <v>9.0521722877003573E-3</v>
      </c>
    </row>
    <row r="345" spans="1:12" x14ac:dyDescent="0.25">
      <c r="A345" s="1">
        <v>44354</v>
      </c>
      <c r="B345">
        <v>64.620002999999997</v>
      </c>
      <c r="C345">
        <v>214.949997</v>
      </c>
      <c r="D345">
        <v>33.400002000000001</v>
      </c>
      <c r="E345">
        <v>12.19</v>
      </c>
      <c r="F345">
        <v>51.848148000000002</v>
      </c>
      <c r="H345">
        <f t="shared" si="23"/>
        <v>1.2144053680053011E-2</v>
      </c>
      <c r="I345">
        <f t="shared" si="23"/>
        <v>2.7210337123437019E-2</v>
      </c>
      <c r="J345">
        <f t="shared" si="23"/>
        <v>0</v>
      </c>
      <c r="K345">
        <f t="shared" si="23"/>
        <v>2.407754337569637E-2</v>
      </c>
      <c r="L345">
        <f t="shared" si="23"/>
        <v>-4.8456947525010556E-3</v>
      </c>
    </row>
    <row r="346" spans="1:12" x14ac:dyDescent="0.25">
      <c r="A346" s="1">
        <v>44355</v>
      </c>
      <c r="B346">
        <v>65.940002000000007</v>
      </c>
      <c r="C346">
        <v>214.41000399999999</v>
      </c>
      <c r="D346">
        <v>33.709999000000003</v>
      </c>
      <c r="E346">
        <v>12.67</v>
      </c>
      <c r="F346">
        <v>51.640079</v>
      </c>
      <c r="H346">
        <f t="shared" si="23"/>
        <v>2.0221261152581792E-2</v>
      </c>
      <c r="I346">
        <f t="shared" si="23"/>
        <v>-2.5153404297130629E-3</v>
      </c>
      <c r="J346">
        <f t="shared" si="23"/>
        <v>9.2385397182886062E-3</v>
      </c>
      <c r="K346">
        <f t="shared" si="23"/>
        <v>3.8621050839867575E-2</v>
      </c>
      <c r="L346">
        <f t="shared" si="23"/>
        <v>-4.0211198199884132E-3</v>
      </c>
    </row>
    <row r="347" spans="1:12" x14ac:dyDescent="0.25">
      <c r="A347" s="1">
        <v>44356</v>
      </c>
      <c r="B347">
        <v>64.809997999999993</v>
      </c>
      <c r="C347">
        <v>220.229996</v>
      </c>
      <c r="D347">
        <v>33.990001999999997</v>
      </c>
      <c r="E347">
        <v>11.94</v>
      </c>
      <c r="F347">
        <v>51.580002</v>
      </c>
      <c r="H347">
        <f t="shared" si="23"/>
        <v>-1.7285386393999444E-2</v>
      </c>
      <c r="I347">
        <f t="shared" si="23"/>
        <v>2.6782348072126441E-2</v>
      </c>
      <c r="J347">
        <f t="shared" si="23"/>
        <v>8.2719229676771408E-3</v>
      </c>
      <c r="K347">
        <f t="shared" si="23"/>
        <v>-5.9342886368591717E-2</v>
      </c>
      <c r="L347">
        <f t="shared" si="23"/>
        <v>-1.1640565711982303E-3</v>
      </c>
    </row>
    <row r="348" spans="1:12" x14ac:dyDescent="0.25">
      <c r="A348" s="1">
        <v>44357</v>
      </c>
      <c r="B348">
        <v>65.209998999999996</v>
      </c>
      <c r="C348">
        <v>224.970001</v>
      </c>
      <c r="D348">
        <v>34.169998</v>
      </c>
      <c r="E348">
        <v>11.69</v>
      </c>
      <c r="F348">
        <v>51.950001</v>
      </c>
      <c r="H348">
        <f t="shared" si="23"/>
        <v>6.1529344898507083E-3</v>
      </c>
      <c r="I348">
        <f t="shared" si="23"/>
        <v>2.1294627798475046E-2</v>
      </c>
      <c r="J348">
        <f t="shared" si="23"/>
        <v>5.281585047465248E-3</v>
      </c>
      <c r="K348">
        <f t="shared" si="23"/>
        <v>-2.1160332480478983E-2</v>
      </c>
      <c r="L348">
        <f t="shared" si="23"/>
        <v>7.1476975665974796E-3</v>
      </c>
    </row>
    <row r="349" spans="1:12" x14ac:dyDescent="0.25">
      <c r="A349" s="1">
        <v>44358</v>
      </c>
      <c r="B349">
        <v>65.029999000000004</v>
      </c>
      <c r="C349">
        <v>226.63000500000001</v>
      </c>
      <c r="D349">
        <v>35.349997999999999</v>
      </c>
      <c r="E349">
        <v>11.77</v>
      </c>
      <c r="F349">
        <v>52.764690000000002</v>
      </c>
      <c r="H349">
        <f t="shared" si="23"/>
        <v>-2.7641295664971601E-3</v>
      </c>
      <c r="I349">
        <f t="shared" si="23"/>
        <v>7.3516893467866096E-3</v>
      </c>
      <c r="J349">
        <f t="shared" si="23"/>
        <v>3.3950328169170256E-2</v>
      </c>
      <c r="K349">
        <f t="shared" si="23"/>
        <v>6.8201457882083273E-3</v>
      </c>
      <c r="L349">
        <f t="shared" si="23"/>
        <v>1.556048020467601E-2</v>
      </c>
    </row>
    <row r="350" spans="1:12" x14ac:dyDescent="0.25">
      <c r="A350" s="1">
        <v>44361</v>
      </c>
      <c r="B350">
        <v>64.919998000000007</v>
      </c>
      <c r="C350">
        <v>227.28999300000001</v>
      </c>
      <c r="D350">
        <v>36.090000000000003</v>
      </c>
      <c r="E350">
        <v>11.38</v>
      </c>
      <c r="F350">
        <v>53.66</v>
      </c>
      <c r="H350">
        <f t="shared" si="23"/>
        <v>-1.6929746642994751E-3</v>
      </c>
      <c r="I350">
        <f t="shared" si="23"/>
        <v>2.9079505991768044E-3</v>
      </c>
      <c r="J350">
        <f t="shared" si="23"/>
        <v>2.0717482889203418E-2</v>
      </c>
      <c r="K350">
        <f t="shared" si="23"/>
        <v>-3.3696492574000335E-2</v>
      </c>
      <c r="L350">
        <f t="shared" si="23"/>
        <v>1.6825627998287657E-2</v>
      </c>
    </row>
    <row r="351" spans="1:12" x14ac:dyDescent="0.25">
      <c r="A351" s="1">
        <v>44362</v>
      </c>
      <c r="B351">
        <v>65.650002000000001</v>
      </c>
      <c r="C351">
        <v>229.13999899999999</v>
      </c>
      <c r="D351">
        <v>36.770000000000003</v>
      </c>
      <c r="E351">
        <v>11.45</v>
      </c>
      <c r="F351">
        <v>53.419998</v>
      </c>
      <c r="H351">
        <f t="shared" si="23"/>
        <v>1.1181919374146863E-2</v>
      </c>
      <c r="I351">
        <f t="shared" si="23"/>
        <v>8.1064617289274329E-3</v>
      </c>
      <c r="J351">
        <f t="shared" si="23"/>
        <v>1.8666476658483352E-2</v>
      </c>
      <c r="K351">
        <f t="shared" si="23"/>
        <v>6.1323013020636932E-3</v>
      </c>
      <c r="L351">
        <f t="shared" si="23"/>
        <v>-4.4826747548253271E-3</v>
      </c>
    </row>
    <row r="352" spans="1:12" x14ac:dyDescent="0.25">
      <c r="A352" s="1">
        <v>44363</v>
      </c>
      <c r="B352">
        <v>64.019997000000004</v>
      </c>
      <c r="C352">
        <v>228.05999800000001</v>
      </c>
      <c r="D352">
        <v>37.889999000000003</v>
      </c>
      <c r="E352">
        <v>11.48</v>
      </c>
      <c r="F352">
        <v>54.166618</v>
      </c>
      <c r="H352">
        <f t="shared" si="23"/>
        <v>-2.5142143532029849E-2</v>
      </c>
      <c r="I352">
        <f t="shared" si="23"/>
        <v>-4.7244226417452332E-3</v>
      </c>
      <c r="J352">
        <f t="shared" si="23"/>
        <v>3.0004903325140494E-2</v>
      </c>
      <c r="K352">
        <f t="shared" si="23"/>
        <v>2.6166608911719104E-3</v>
      </c>
      <c r="L352">
        <f t="shared" si="23"/>
        <v>1.387964439708775E-2</v>
      </c>
    </row>
    <row r="353" spans="1:12" x14ac:dyDescent="0.25">
      <c r="A353" s="1">
        <v>44364</v>
      </c>
      <c r="B353">
        <v>63.450001</v>
      </c>
      <c r="C353">
        <v>226</v>
      </c>
      <c r="D353">
        <v>38.459999000000003</v>
      </c>
      <c r="E353">
        <v>11.64</v>
      </c>
      <c r="F353">
        <v>55.809021000000001</v>
      </c>
      <c r="H353">
        <f t="shared" si="23"/>
        <v>-8.9432777605219713E-3</v>
      </c>
      <c r="I353">
        <f t="shared" si="23"/>
        <v>-9.073744187304408E-3</v>
      </c>
      <c r="J353">
        <f t="shared" si="23"/>
        <v>1.493151552127215E-2</v>
      </c>
      <c r="K353">
        <f t="shared" si="23"/>
        <v>1.3841051411871511E-2</v>
      </c>
      <c r="L353">
        <f t="shared" si="23"/>
        <v>2.9870708347544201E-2</v>
      </c>
    </row>
    <row r="354" spans="1:12" x14ac:dyDescent="0.25">
      <c r="A354" s="1">
        <v>44365</v>
      </c>
      <c r="B354">
        <v>63.490001999999997</v>
      </c>
      <c r="C354">
        <v>225.05999800000001</v>
      </c>
      <c r="D354">
        <v>38.009998000000003</v>
      </c>
      <c r="E354">
        <v>11.66</v>
      </c>
      <c r="F354">
        <v>56.124080999999997</v>
      </c>
      <c r="H354">
        <f t="shared" si="23"/>
        <v>6.3023476254395303E-4</v>
      </c>
      <c r="I354">
        <f t="shared" si="23"/>
        <v>-4.1679748369541011E-3</v>
      </c>
      <c r="J354">
        <f t="shared" si="23"/>
        <v>-1.1769483776169454E-2</v>
      </c>
      <c r="K354">
        <f t="shared" si="23"/>
        <v>1.7167386190545491E-3</v>
      </c>
      <c r="L354">
        <f t="shared" si="23"/>
        <v>5.62944877626492E-3</v>
      </c>
    </row>
    <row r="355" spans="1:12" x14ac:dyDescent="0.25">
      <c r="A355" s="1">
        <v>44368</v>
      </c>
      <c r="B355">
        <v>63.310001</v>
      </c>
      <c r="C355">
        <v>225</v>
      </c>
      <c r="D355">
        <v>38.209999000000003</v>
      </c>
      <c r="E355">
        <v>11.6</v>
      </c>
      <c r="F355">
        <v>56.124080999999997</v>
      </c>
      <c r="H355">
        <f t="shared" si="23"/>
        <v>-2.8391343320537314E-3</v>
      </c>
      <c r="I355">
        <f t="shared" si="23"/>
        <v>-2.6662223091169525E-4</v>
      </c>
      <c r="J355">
        <f t="shared" si="23"/>
        <v>5.2480049042250929E-3</v>
      </c>
      <c r="K355">
        <f t="shared" si="23"/>
        <v>-5.1590828100274476E-3</v>
      </c>
      <c r="L355">
        <f t="shared" si="23"/>
        <v>0</v>
      </c>
    </row>
    <row r="356" spans="1:12" x14ac:dyDescent="0.25">
      <c r="A356" s="1">
        <v>44369</v>
      </c>
      <c r="B356">
        <v>63.360000999999997</v>
      </c>
      <c r="C356">
        <v>217.19000199999999</v>
      </c>
      <c r="D356">
        <v>37.340000000000003</v>
      </c>
      <c r="E356">
        <v>11.66</v>
      </c>
      <c r="F356">
        <v>56.48254</v>
      </c>
      <c r="H356">
        <f t="shared" si="23"/>
        <v>7.8945293767040329E-4</v>
      </c>
      <c r="I356">
        <f t="shared" si="23"/>
        <v>-3.5327846511663624E-2</v>
      </c>
      <c r="J356">
        <f t="shared" si="23"/>
        <v>-2.3032097174072313E-2</v>
      </c>
      <c r="K356">
        <f t="shared" si="23"/>
        <v>5.1590828100274233E-3</v>
      </c>
      <c r="L356">
        <f t="shared" si="23"/>
        <v>6.3665920816300386E-3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2021-06-24T01:13:06Z</dcterms:created>
  <dcterms:modified xsi:type="dcterms:W3CDTF">2021-06-24T02:17:33Z</dcterms:modified>
</cp:coreProperties>
</file>