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cado_acoes" sheetId="1" r:id="rId4"/>
    <sheet state="visible" name="Estatística" sheetId="2" r:id="rId5"/>
    <sheet state="visible" name="Tendência Temporal" sheetId="3" r:id="rId6"/>
    <sheet state="visible" name="Gráficos" sheetId="4" r:id="rId7"/>
    <sheet state="visible" name="cliente_lucro_prejuizo" sheetId="5" r:id="rId8"/>
    <sheet state="visible" name="cliente_compra_venda" sheetId="6" r:id="rId9"/>
  </sheets>
  <definedNames>
    <definedName hidden="1" localSheetId="0" name="_xlnm._FilterDatabase">mercado_acoes!$D$1:$D$2001</definedName>
    <definedName hidden="1" localSheetId="3" name="_xlnm._FilterDatabase">'Gráficos'!$I$1:$J$22</definedName>
    <definedName hidden="1" localSheetId="4" name="_xlnm._FilterDatabase">cliente_lucro_prejuizo!$A$1:$C$1218</definedName>
    <definedName hidden="1" localSheetId="5" name="_xlnm._FilterDatabase">cliente_compra_venda!$A$1:$C$88</definedName>
    <definedName hidden="1" localSheetId="0" name="Z_B7EB86D5_AA16_4E17_BA98_24849E682ABE_.wvu.FilterData">mercado_acoes!$N$2:$N$3</definedName>
    <definedName hidden="1" localSheetId="4" name="Z_08050637_8A20_421B_88A5_2AD65297B086_.wvu.FilterData">cliente_lucro_prejuizo!$A$1:$C$220</definedName>
    <definedName hidden="1" localSheetId="0" name="Z_DF425A5E_EB9B_4D8F_A0C7_D38C7F9C379D_.wvu.FilterData">mercado_acoes!$A$1:$L$2001</definedName>
    <definedName hidden="1" localSheetId="4" name="Z_DF425A5E_EB9B_4D8F_A0C7_D38C7F9C379D_.wvu.FilterData">cliente_lucro_prejuizo!$A$1:$C$220</definedName>
  </definedNames>
  <calcPr/>
  <customWorkbookViews>
    <customWorkbookView activeSheetId="0" maximized="1" windowHeight="0" windowWidth="0" guid="{B7EB86D5-AA16-4E17-BA98-24849E682ABE}" name="Filtrar Compras"/>
    <customWorkbookView activeSheetId="0" maximized="1" windowHeight="0" windowWidth="0" guid="{DF425A5E-EB9B-4D8F-A0C7-D38C7F9C379D}" name="Filtro 1"/>
    <customWorkbookView activeSheetId="0" maximized="1" windowHeight="0" windowWidth="0" guid="{08050637-8A20-421B-88A5-2AD65297B086}" name="Filtro 2"/>
  </customWorkbookViews>
  <pivotCaches>
    <pivotCache cacheId="0" r:id="rId10"/>
    <pivotCache cacheId="1" r:id="rId11"/>
    <pivotCache cacheId="2" r:id="rId12"/>
  </pivotCaches>
  <extLst>
    <ext uri="GoogleSheetsCustomDataVersion2">
      <go:sheetsCustomData xmlns:go="http://customooxmlschemas.google.com/" r:id="rId13" roundtripDataChecksum="ztSqwns1lpv34kvAuN58NCz1UGle+lt7Rsf728fVybY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5">
      <text>
        <t xml:space="preserve">======
ID#AAABfd1cVMc
D maxter    (2025-03-08 14:45:30)
Coloque o código do cliente, números de 1 a 100, e veja as informações sobre seus ativos</t>
      </text>
    </comment>
  </commentList>
  <extLst>
    <ext uri="GoogleSheetsCustomDataVersion2">
      <go:sheetsCustomData xmlns:go="http://customooxmlschemas.google.com/" r:id="rId1" roundtripDataSignature="AMtx7mjM0ZnEuQOFTm/2+sG9OKBEzBAWlw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">
      <text>
        <t xml:space="preserve">======
ID#AAABeMUvnW8
D maxter    (2025-03-08 14:53:34)
Dados utilizados para a construção de um gráfico na página "Gráficos"</t>
      </text>
    </comment>
    <comment authorId="0" ref="D16">
      <text>
        <t xml:space="preserve">======
ID#AAABeMUvnW4
D maxter    (2025-03-08 14:49:47)
Isso é uma previsão do número de operações do mês 12 com base nas informações dos meses anteriores, a subtração é a diferença entre a previsão e o valor real, mostrando que a mesma foi bastante assertiva</t>
      </text>
    </comment>
  </commentList>
  <extLst>
    <ext uri="GoogleSheetsCustomDataVersion2">
      <go:sheetsCustomData xmlns:go="http://customooxmlschemas.google.com/" r:id="rId1" roundtripDataSignature="AMtx7mj3ijbRywOVO7EKEGPQyTcuNGb3/Q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======
ID#AAABeMUvnXI
D maxter    (2025-03-08 15:14:17)
O filtro dessa tabela dinâmica pode ser usado para ver quais clientes operaram o ativo selecionado</t>
      </text>
    </comment>
  </commentList>
  <extLst>
    <ext uri="GoogleSheetsCustomDataVersion2">
      <go:sheetsCustomData xmlns:go="http://customooxmlschemas.google.com/" r:id="rId1" roundtripDataSignature="AMtx7mguFopGhWTLpxmGGylXxN5Tr2oA7g=="/>
    </ext>
  </extL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======
ID#AAABeMUvnXM
D maxter    (2025-03-08 15:18:06)
Nessa tabela dinâmica é possível filtrar os clientes e comparar seu número de operações e valor movimentado</t>
      </text>
    </comment>
  </commentList>
  <extLst>
    <ext uri="GoogleSheetsCustomDataVersion2">
      <go:sheetsCustomData xmlns:go="http://customooxmlschemas.google.com/" r:id="rId1" roundtripDataSignature="AMtx7mj9HkxKwGifemoc0+Q5DmAJGIHvGg=="/>
    </ext>
  </extLst>
</comments>
</file>

<file path=xl/sharedStrings.xml><?xml version="1.0" encoding="utf-8"?>
<sst xmlns="http://schemas.openxmlformats.org/spreadsheetml/2006/main" count="11482" uniqueCount="354">
  <si>
    <t>Código Cliente</t>
  </si>
  <si>
    <t>Nome Cliente</t>
  </si>
  <si>
    <t>Email Cliente</t>
  </si>
  <si>
    <t>Operação</t>
  </si>
  <si>
    <t>Stiker</t>
  </si>
  <si>
    <t>Preco</t>
  </si>
  <si>
    <t>Valor Normalizado</t>
  </si>
  <si>
    <t>Data</t>
  </si>
  <si>
    <t>dia</t>
  </si>
  <si>
    <t>mês</t>
  </si>
  <si>
    <t>ano</t>
  </si>
  <si>
    <t>30</t>
  </si>
  <si>
    <t>Larissa Gomes</t>
  </si>
  <si>
    <t>larissa.gomes94@exemplo.com</t>
  </si>
  <si>
    <t>Compra</t>
  </si>
  <si>
    <t>IGTA3</t>
  </si>
  <si>
    <t>Val. Máximo</t>
  </si>
  <si>
    <t>78</t>
  </si>
  <si>
    <t>Gabriela Mendes</t>
  </si>
  <si>
    <t>gabriela.mendes90@exemplo.com</t>
  </si>
  <si>
    <t>Venda</t>
  </si>
  <si>
    <t>VIVT3</t>
  </si>
  <si>
    <t>50</t>
  </si>
  <si>
    <t>Camila Rocha</t>
  </si>
  <si>
    <t>camila.rocha10@exemplo.com</t>
  </si>
  <si>
    <t>LREN3</t>
  </si>
  <si>
    <t>80</t>
  </si>
  <si>
    <t>Beatriz Almeida</t>
  </si>
  <si>
    <t>beatriz.almeida66@exemplo.com</t>
  </si>
  <si>
    <t>PETR4</t>
  </si>
  <si>
    <t>Val. Mínimo</t>
  </si>
  <si>
    <t>68</t>
  </si>
  <si>
    <t>Sofia Melo</t>
  </si>
  <si>
    <t>sofia.melo31@exemplo.com</t>
  </si>
  <si>
    <t>CSAN3</t>
  </si>
  <si>
    <t>48</t>
  </si>
  <si>
    <t>sofia.melo78@exemplo.com</t>
  </si>
  <si>
    <t>ABEV3</t>
  </si>
  <si>
    <t>100</t>
  </si>
  <si>
    <t>Lucas Cardoso</t>
  </si>
  <si>
    <t>lucas.cardoso77@exemplo.com</t>
  </si>
  <si>
    <t>ITUB4</t>
  </si>
  <si>
    <t>Média</t>
  </si>
  <si>
    <t>RENT3</t>
  </si>
  <si>
    <t>81</t>
  </si>
  <si>
    <t>Clara Costa</t>
  </si>
  <si>
    <t>clara.costa91@exemplo.com</t>
  </si>
  <si>
    <t>VALE3</t>
  </si>
  <si>
    <t>15</t>
  </si>
  <si>
    <t>Felipe Ribeiro</t>
  </si>
  <si>
    <t>felipe.ribeiro44@exemplo.com</t>
  </si>
  <si>
    <t>BBAS3</t>
  </si>
  <si>
    <t>Desvio padrão</t>
  </si>
  <si>
    <t>86</t>
  </si>
  <si>
    <t>Guilherme Oliveira</t>
  </si>
  <si>
    <t>guilherme.oliveira36@exemplo.com</t>
  </si>
  <si>
    <t>60</t>
  </si>
  <si>
    <t>Marcos Costa</t>
  </si>
  <si>
    <t>marcos.costa57@exemplo.com</t>
  </si>
  <si>
    <t>97</t>
  </si>
  <si>
    <t>Laura Rodrigues</t>
  </si>
  <si>
    <t>laura.rodrigues54@exemplo.com</t>
  </si>
  <si>
    <t>99</t>
  </si>
  <si>
    <t>Pedro Lima</t>
  </si>
  <si>
    <t>pedro.lima14@exemplo.com</t>
  </si>
  <si>
    <t>BHIA3</t>
  </si>
  <si>
    <t>28</t>
  </si>
  <si>
    <t>Rafael Cardoso</t>
  </si>
  <si>
    <t>rafael.cardoso85@exemplo.com</t>
  </si>
  <si>
    <t>3</t>
  </si>
  <si>
    <t>Mateus Santos</t>
  </si>
  <si>
    <t>mateus.santos41@exemplo.com</t>
  </si>
  <si>
    <t>2</t>
  </si>
  <si>
    <t>Isabella Ferreira</t>
  </si>
  <si>
    <t>isabella.ferreira95@exemplo.com</t>
  </si>
  <si>
    <t>54</t>
  </si>
  <si>
    <t>Gustavo Santos</t>
  </si>
  <si>
    <t>gustavo.santos79@exemplo.com</t>
  </si>
  <si>
    <t>JBSS3</t>
  </si>
  <si>
    <t>39</t>
  </si>
  <si>
    <t>Amanda Rocha</t>
  </si>
  <si>
    <t>amanda.rocha53@exemplo.com</t>
  </si>
  <si>
    <t>36</t>
  </si>
  <si>
    <t>Clara Pereira</t>
  </si>
  <si>
    <t>clara.pereira11@exemplo.com</t>
  </si>
  <si>
    <t>TAEE4</t>
  </si>
  <si>
    <t>43</t>
  </si>
  <si>
    <t>Luis Rocha</t>
  </si>
  <si>
    <t>luis.rocha1@exemplo.com</t>
  </si>
  <si>
    <t>CPFE3</t>
  </si>
  <si>
    <t>83</t>
  </si>
  <si>
    <t>Felipe Oliveira</t>
  </si>
  <si>
    <t>felipe.oliveira37@exemplo.com</t>
  </si>
  <si>
    <t>B3SA3</t>
  </si>
  <si>
    <t>79</t>
  </si>
  <si>
    <t>Larissa Carvalho</t>
  </si>
  <si>
    <t>larissa.carvalho96@exemplo.com</t>
  </si>
  <si>
    <t>59</t>
  </si>
  <si>
    <t>Ana Oliveira</t>
  </si>
  <si>
    <t>ana.oliveira96@exemplo.com</t>
  </si>
  <si>
    <t>61</t>
  </si>
  <si>
    <t>Alice Machado</t>
  </si>
  <si>
    <t>alice.machado47@exemplo.com</t>
  </si>
  <si>
    <t>8</t>
  </si>
  <si>
    <t>Laura Lima</t>
  </si>
  <si>
    <t>laura.lima68@exemplo.com</t>
  </si>
  <si>
    <t>BBDC4</t>
  </si>
  <si>
    <t>95</t>
  </si>
  <si>
    <t>Camila Lima</t>
  </si>
  <si>
    <t>camila.lima44@exemplo.com</t>
  </si>
  <si>
    <t>WEGE3</t>
  </si>
  <si>
    <t>91</t>
  </si>
  <si>
    <t>Rodrigo Melo</t>
  </si>
  <si>
    <t>rodrigo.melo22@exemplo.com</t>
  </si>
  <si>
    <t>7</t>
  </si>
  <si>
    <t>Marcos Rocha</t>
  </si>
  <si>
    <t>marcos.rocha41@exemplo.com</t>
  </si>
  <si>
    <t>38</t>
  </si>
  <si>
    <t>Luiza Souza</t>
  </si>
  <si>
    <t>luiza.souza53@exemplo.com</t>
  </si>
  <si>
    <t>4</t>
  </si>
  <si>
    <t>Rodrigo Pereira</t>
  </si>
  <si>
    <t>rodrigo.pereira12@exemplo.com</t>
  </si>
  <si>
    <t>47</t>
  </si>
  <si>
    <t>Leonardo Ribeiro</t>
  </si>
  <si>
    <t>leonardo.ribeiro64@exemplo.com</t>
  </si>
  <si>
    <t>MGLU3</t>
  </si>
  <si>
    <t>29</t>
  </si>
  <si>
    <t>Gabriela Pereira</t>
  </si>
  <si>
    <t>gabriela.pereira44@exemplo.com</t>
  </si>
  <si>
    <t>74</t>
  </si>
  <si>
    <t>larissa.gomes18@exemplo.com</t>
  </si>
  <si>
    <t>35</t>
  </si>
  <si>
    <t>Isabella Silva</t>
  </si>
  <si>
    <t>isabella.silva63@exemplo.com</t>
  </si>
  <si>
    <t>56</t>
  </si>
  <si>
    <t>Julia Martins</t>
  </si>
  <si>
    <t>julia.martins14@exemplo.com</t>
  </si>
  <si>
    <t>93</t>
  </si>
  <si>
    <t>Leonardo Almeida</t>
  </si>
  <si>
    <t>leonardo.almeida31@exemplo.com</t>
  </si>
  <si>
    <t>22</t>
  </si>
  <si>
    <t>Luiza Costa</t>
  </si>
  <si>
    <t>luiza.costa78@exemplo.com</t>
  </si>
  <si>
    <t>72</t>
  </si>
  <si>
    <t>Bruno Melo</t>
  </si>
  <si>
    <t>bruno.melo27@exemplo.com</t>
  </si>
  <si>
    <t>89</t>
  </si>
  <si>
    <t>Guilherme Silva</t>
  </si>
  <si>
    <t>guilherme.silva74@exemplo.com</t>
  </si>
  <si>
    <t>SANB11</t>
  </si>
  <si>
    <t>13</t>
  </si>
  <si>
    <t>Beatriz Silva</t>
  </si>
  <si>
    <t>beatriz.silva61@exemplo.com</t>
  </si>
  <si>
    <t>24</t>
  </si>
  <si>
    <t>Rodrigo Lima</t>
  </si>
  <si>
    <t>rodrigo.lima45@exemplo.com</t>
  </si>
  <si>
    <t>84</t>
  </si>
  <si>
    <t>Gabriel Fonseca</t>
  </si>
  <si>
    <t>gabriel.fonseca66@exemplo.com</t>
  </si>
  <si>
    <t>46</t>
  </si>
  <si>
    <t>Pedro Silva</t>
  </si>
  <si>
    <t>pedro.silva50@exemplo.com</t>
  </si>
  <si>
    <t>HAPV3</t>
  </si>
  <si>
    <t>69</t>
  </si>
  <si>
    <t>laura.lima25@exemplo.com</t>
  </si>
  <si>
    <t>32</t>
  </si>
  <si>
    <t>Gabriel Oliveira</t>
  </si>
  <si>
    <t>gabriel.oliveira13@exemplo.com</t>
  </si>
  <si>
    <t>10</t>
  </si>
  <si>
    <t>Eduardo Pereira</t>
  </si>
  <si>
    <t>eduardo.pereira13@exemplo.com</t>
  </si>
  <si>
    <t>71</t>
  </si>
  <si>
    <t>Mateus Gomes</t>
  </si>
  <si>
    <t>mateus.gomes40@exemplo.com</t>
  </si>
  <si>
    <t>70</t>
  </si>
  <si>
    <t>Felipe Silva</t>
  </si>
  <si>
    <t>felipe.silva52@exemplo.com</t>
  </si>
  <si>
    <t>25</t>
  </si>
  <si>
    <t>Eduardo Silva</t>
  </si>
  <si>
    <t>eduardo.silva54@exemplo.com</t>
  </si>
  <si>
    <t>62</t>
  </si>
  <si>
    <t>Gabriela Almeida</t>
  </si>
  <si>
    <t>gabriela.almeida7@exemplo.com</t>
  </si>
  <si>
    <t>66</t>
  </si>
  <si>
    <t>mateus.gomes98@exemplo.com</t>
  </si>
  <si>
    <t>64</t>
  </si>
  <si>
    <t>Camila Souza</t>
  </si>
  <si>
    <t>camila.souza82@exemplo.com</t>
  </si>
  <si>
    <t>20</t>
  </si>
  <si>
    <t>Felipe Santos</t>
  </si>
  <si>
    <t>felipe.santos70@exemplo.com</t>
  </si>
  <si>
    <t>96</t>
  </si>
  <si>
    <t>Beatriz Ribeiro</t>
  </si>
  <si>
    <t>beatriz.ribeiro50@exemplo.com</t>
  </si>
  <si>
    <t>58</t>
  </si>
  <si>
    <t>Rafael Oliveira</t>
  </si>
  <si>
    <t>rafael.oliveira88@exemplo.com</t>
  </si>
  <si>
    <t>5</t>
  </si>
  <si>
    <t>Bruno Rodrigues</t>
  </si>
  <si>
    <t>bruno.rodrigues89@exemplo.com</t>
  </si>
  <si>
    <t>77</t>
  </si>
  <si>
    <t>larissa.gomes98@exemplo.com</t>
  </si>
  <si>
    <t>42</t>
  </si>
  <si>
    <t>clara.pereira30@exemplo.com</t>
  </si>
  <si>
    <t>14</t>
  </si>
  <si>
    <t>Guilherme Ferreira</t>
  </si>
  <si>
    <t>guilherme.ferreira50@exemplo.com</t>
  </si>
  <si>
    <t>27</t>
  </si>
  <si>
    <t>Giovanna Carvalho</t>
  </si>
  <si>
    <t>giovanna.carvalho88@exemplo.com</t>
  </si>
  <si>
    <t>16</t>
  </si>
  <si>
    <t>Gabriel Machado</t>
  </si>
  <si>
    <t>gabriel.machado40@exemplo.com</t>
  </si>
  <si>
    <t>34</t>
  </si>
  <si>
    <t>Lucas Ribeiro</t>
  </si>
  <si>
    <t>lucas.ribeiro15@exemplo.com</t>
  </si>
  <si>
    <t>49</t>
  </si>
  <si>
    <t>Rafael Rocha</t>
  </si>
  <si>
    <t>rafael.rocha93@exemplo.com</t>
  </si>
  <si>
    <t>52</t>
  </si>
  <si>
    <t>Lucas Costa</t>
  </si>
  <si>
    <t>lucas.costa80@exemplo.com</t>
  </si>
  <si>
    <t>6</t>
  </si>
  <si>
    <t>Ana Santos</t>
  </si>
  <si>
    <t>ana.santos99@exemplo.com</t>
  </si>
  <si>
    <t>40</t>
  </si>
  <si>
    <t>gabriela.pereira87@exemplo.com</t>
  </si>
  <si>
    <t>21</t>
  </si>
  <si>
    <t>Camila Pereira</t>
  </si>
  <si>
    <t>camila.pereira21@exemplo.com</t>
  </si>
  <si>
    <t>12</t>
  </si>
  <si>
    <t>Giovanna Rocha</t>
  </si>
  <si>
    <t>giovanna.rocha93@exemplo.com</t>
  </si>
  <si>
    <t>57</t>
  </si>
  <si>
    <t>clara.pereira12@exemplo.com</t>
  </si>
  <si>
    <t>33</t>
  </si>
  <si>
    <t>Gustavo Souza</t>
  </si>
  <si>
    <t>gustavo.souza88@exemplo.com</t>
  </si>
  <si>
    <t>19</t>
  </si>
  <si>
    <t>sofia.melo10@exemplo.com</t>
  </si>
  <si>
    <t>1</t>
  </si>
  <si>
    <t>Leonardo Ferreira</t>
  </si>
  <si>
    <t>leonardo.ferreira67@exemplo.com</t>
  </si>
  <si>
    <t>98</t>
  </si>
  <si>
    <t>camila.souza43@exemplo.com</t>
  </si>
  <si>
    <t>92</t>
  </si>
  <si>
    <t>rodrigo.melo72@exemplo.com</t>
  </si>
  <si>
    <t>85</t>
  </si>
  <si>
    <t>Julia Santos</t>
  </si>
  <si>
    <t>julia.santos76@exemplo.com</t>
  </si>
  <si>
    <t>17</t>
  </si>
  <si>
    <t>Gabriela Costa</t>
  </si>
  <si>
    <t>gabriela.costa15@exemplo.com</t>
  </si>
  <si>
    <t>55</t>
  </si>
  <si>
    <t>Amanda Santos</t>
  </si>
  <si>
    <t>amanda.santos76@exemplo.com</t>
  </si>
  <si>
    <t>67</t>
  </si>
  <si>
    <t>Guilherme Fonseca</t>
  </si>
  <si>
    <t>guilherme.fonseca27@exemplo.com</t>
  </si>
  <si>
    <t>88</t>
  </si>
  <si>
    <t>gabriela.costa24@exemplo.com</t>
  </si>
  <si>
    <t>9</t>
  </si>
  <si>
    <t>Giovanna Gomes</t>
  </si>
  <si>
    <t>giovanna.gomes22@exemplo.com</t>
  </si>
  <si>
    <t>65</t>
  </si>
  <si>
    <t>Marcos Souza</t>
  </si>
  <si>
    <t>marcos.souza65@exemplo.com</t>
  </si>
  <si>
    <t>26</t>
  </si>
  <si>
    <t>Gabriela Melo</t>
  </si>
  <si>
    <t>gabriela.melo17@exemplo.com</t>
  </si>
  <si>
    <t>76</t>
  </si>
  <si>
    <t>Ana Carvalho</t>
  </si>
  <si>
    <t>ana.carvalho5@exemplo.com</t>
  </si>
  <si>
    <t>44</t>
  </si>
  <si>
    <t>Leonardo Souza</t>
  </si>
  <si>
    <t>leonardo.souza93@exemplo.com</t>
  </si>
  <si>
    <t>41</t>
  </si>
  <si>
    <t>Ana Ferreira</t>
  </si>
  <si>
    <t>ana.ferreira30@exemplo.com</t>
  </si>
  <si>
    <t>90</t>
  </si>
  <si>
    <t>Eduardo Fonseca</t>
  </si>
  <si>
    <t>eduardo.fonseca58@exemplo.com</t>
  </si>
  <si>
    <t>45</t>
  </si>
  <si>
    <t>Mateus Silva</t>
  </si>
  <si>
    <t>mateus.silva8@exemplo.com</t>
  </si>
  <si>
    <t>73</t>
  </si>
  <si>
    <t>Marcos Lima</t>
  </si>
  <si>
    <t>marcos.lima55@exemplo.com</t>
  </si>
  <si>
    <t>63</t>
  </si>
  <si>
    <t>Luis Lima</t>
  </si>
  <si>
    <t>luis.lima28@exemplo.com</t>
  </si>
  <si>
    <t>11</t>
  </si>
  <si>
    <t>Gustavo Costa</t>
  </si>
  <si>
    <t>gustavo.costa83@exemplo.com</t>
  </si>
  <si>
    <t>31</t>
  </si>
  <si>
    <t>Larissa Souza</t>
  </si>
  <si>
    <t>larissa.souza29@exemplo.com</t>
  </si>
  <si>
    <t>82</t>
  </si>
  <si>
    <t>Amanda Mendes</t>
  </si>
  <si>
    <t>amanda.mendes49@exemplo.com</t>
  </si>
  <si>
    <t>51</t>
  </si>
  <si>
    <t>Camila Oliveira</t>
  </si>
  <si>
    <t>camila.oliveira84@exemplo.com</t>
  </si>
  <si>
    <t>23</t>
  </si>
  <si>
    <t>Isabella Almeida</t>
  </si>
  <si>
    <t>isabella.almeida63@exemplo.com</t>
  </si>
  <si>
    <t>94</t>
  </si>
  <si>
    <t>giovanna.gomes34@exemplo.com</t>
  </si>
  <si>
    <t>75</t>
  </si>
  <si>
    <t>Amanda Almeida</t>
  </si>
  <si>
    <t>amanda.almeida25@exemplo.com</t>
  </si>
  <si>
    <t>18</t>
  </si>
  <si>
    <t>beatriz.ribeiro6@exemplo.com</t>
  </si>
  <si>
    <t>53</t>
  </si>
  <si>
    <t>Giovanna Pereira</t>
  </si>
  <si>
    <t>giovanna.pereira73@exemplo.com</t>
  </si>
  <si>
    <t>87</t>
  </si>
  <si>
    <t>Sofia Mendes</t>
  </si>
  <si>
    <t>sofia.mendes47@exemplo.com</t>
  </si>
  <si>
    <t>37</t>
  </si>
  <si>
    <t>Rodrigo Cardoso</t>
  </si>
  <si>
    <t>rodrigo.cardoso48@exemplo.com</t>
  </si>
  <si>
    <t>soma</t>
  </si>
  <si>
    <t>minímo</t>
  </si>
  <si>
    <t>máximo</t>
  </si>
  <si>
    <t>média</t>
  </si>
  <si>
    <t>mediana</t>
  </si>
  <si>
    <t>moda</t>
  </si>
  <si>
    <t>Variância</t>
  </si>
  <si>
    <t>Digite o código:</t>
  </si>
  <si>
    <t>Nome:</t>
  </si>
  <si>
    <t>N. de Operações:</t>
  </si>
  <si>
    <t>Email:</t>
  </si>
  <si>
    <t>Perfil:</t>
  </si>
  <si>
    <t>Valor da Op.</t>
  </si>
  <si>
    <t>Valor das Op.</t>
  </si>
  <si>
    <t>Operações em 2023</t>
  </si>
  <si>
    <t>Total:</t>
  </si>
  <si>
    <t>Mês</t>
  </si>
  <si>
    <t>Num. de Operações</t>
  </si>
  <si>
    <t>Prev. mês 12</t>
  </si>
  <si>
    <t>Valor real</t>
  </si>
  <si>
    <t>Subtração</t>
  </si>
  <si>
    <t>Soma de Preço</t>
  </si>
  <si>
    <t>Total geral</t>
  </si>
  <si>
    <t>Soma de Preco</t>
  </si>
  <si>
    <t>Comentário</t>
  </si>
  <si>
    <t>amanda.mendes49@exemplo.com Total</t>
  </si>
  <si>
    <t>amanda.rocha53@exemplo.com Total</t>
  </si>
  <si>
    <t>amanda.santos76@exemplo.com Total</t>
  </si>
  <si>
    <t>ana.carvalho5@exemplo.com Total</t>
  </si>
  <si>
    <t>ana.ferreira30@exemplo.com Total</t>
  </si>
  <si>
    <t>ana.santos99@exemplo.com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</si>
</sst>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dd/MM/yyyy"/>
  </numFmts>
  <fonts count="10">
    <font>
      <sz val="10.0"/>
      <color rgb="FF000000"/>
      <name val="Verdana"/>
      <scheme val="minor"/>
    </font>
    <font>
      <color theme="1"/>
      <name val="Arial"/>
    </font>
    <font>
      <color theme="1"/>
      <name val="Verdana"/>
    </font>
    <font>
      <sz val="14.0"/>
      <color rgb="FFEEF0FF"/>
      <name val="Arial"/>
    </font>
    <font>
      <b/>
      <color theme="1"/>
      <name val="Verdana"/>
    </font>
    <font>
      <color theme="1"/>
      <name val="Verdana"/>
      <scheme val="minor"/>
    </font>
    <font>
      <b/>
      <color rgb="FF005975"/>
      <name val="Verdana"/>
    </font>
    <font>
      <b/>
      <sz val="16.0"/>
      <color theme="1"/>
      <name val="Verdana"/>
      <scheme val="minor"/>
    </font>
    <font>
      <color rgb="FF005975"/>
      <name val="Verdana"/>
    </font>
    <font>
      <color rgb="FFFF7900"/>
      <name val="Consolas"/>
    </font>
  </fonts>
  <fills count="9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F6F5FA"/>
        <bgColor rgb="FFF6F5FA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Font="1"/>
    <xf borderId="0" fillId="0" fontId="3" numFmtId="0" xfId="0" applyFont="1"/>
    <xf borderId="0" fillId="0" fontId="2" numFmtId="164" xfId="0" applyFont="1" applyNumberFormat="1"/>
    <xf borderId="0" fillId="0" fontId="4" numFmtId="0" xfId="0" applyFont="1"/>
    <xf borderId="0" fillId="0" fontId="4" numFmtId="0" xfId="0" applyAlignment="1" applyFont="1">
      <alignment shrinkToFit="0" wrapText="0"/>
    </xf>
    <xf borderId="0" fillId="0" fontId="2" numFmtId="164" xfId="0" applyAlignment="1" applyFont="1" applyNumberFormat="1">
      <alignment shrinkToFit="0" wrapText="0"/>
    </xf>
    <xf borderId="0" fillId="0" fontId="5" numFmtId="0" xfId="0" applyAlignment="1" applyFont="1">
      <alignment shrinkToFit="0" wrapText="0"/>
    </xf>
    <xf borderId="0" fillId="0" fontId="6" numFmtId="0" xfId="0" applyAlignment="1" applyFont="1">
      <alignment readingOrder="0"/>
    </xf>
    <xf borderId="1" fillId="2" fontId="6" numFmtId="49" xfId="0" applyAlignment="1" applyBorder="1" applyFill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0"/>
    </xf>
    <xf borderId="0" fillId="0" fontId="2" numFmtId="0" xfId="0" applyAlignment="1" applyFont="1">
      <alignment shrinkToFit="0" wrapText="0"/>
    </xf>
    <xf borderId="0" fillId="3" fontId="7" numFmtId="0" xfId="0" applyAlignment="1" applyFill="1" applyFont="1">
      <alignment horizontal="center" vertical="center"/>
    </xf>
    <xf borderId="0" fillId="0" fontId="8" numFmtId="49" xfId="0" applyAlignment="1" applyFont="1" applyNumberFormat="1">
      <alignment readingOrder="0" shrinkToFit="0" wrapText="0"/>
    </xf>
    <xf borderId="0" fillId="0" fontId="5" numFmtId="0" xfId="0" applyAlignment="1" applyFont="1">
      <alignment readingOrder="0"/>
    </xf>
    <xf borderId="0" fillId="0" fontId="5" numFmtId="49" xfId="0" applyFont="1" applyNumberFormat="1"/>
    <xf borderId="0" fillId="0" fontId="5" numFmtId="0" xfId="0" applyFont="1"/>
    <xf borderId="0" fillId="0" fontId="2" numFmtId="49" xfId="0" applyAlignment="1" applyFont="1" applyNumberFormat="1">
      <alignment readingOrder="0" shrinkToFit="0" wrapText="0"/>
    </xf>
    <xf borderId="0" fillId="0" fontId="5" numFmtId="164" xfId="0" applyFont="1" applyNumberFormat="1"/>
    <xf borderId="0" fillId="0" fontId="5" numFmtId="49" xfId="0" applyAlignment="1" applyFont="1" applyNumberFormat="1">
      <alignment shrinkToFit="0" wrapText="0"/>
    </xf>
    <xf borderId="0" fillId="4" fontId="5" numFmtId="0" xfId="0" applyAlignment="1" applyFill="1" applyFont="1">
      <alignment readingOrder="0"/>
    </xf>
    <xf borderId="0" fillId="0" fontId="5" numFmtId="0" xfId="0" applyFont="1"/>
    <xf borderId="0" fillId="0" fontId="2" numFmtId="165" xfId="0" applyFont="1" applyNumberFormat="1"/>
    <xf borderId="0" fillId="0" fontId="8" numFmtId="165" xfId="0" applyAlignment="1" applyFont="1" applyNumberFormat="1">
      <alignment readingOrder="0"/>
    </xf>
    <xf borderId="0" fillId="5" fontId="9" numFmtId="0" xfId="0" applyAlignment="1" applyFill="1" applyFont="1">
      <alignment horizontal="left"/>
    </xf>
    <xf borderId="0" fillId="0" fontId="4" numFmtId="165" xfId="0" applyFont="1" applyNumberFormat="1"/>
    <xf borderId="0" fillId="0" fontId="5" numFmtId="0" xfId="0" applyAlignment="1" applyFont="1">
      <alignment horizontal="right"/>
    </xf>
    <xf borderId="0" fillId="6" fontId="5" numFmtId="49" xfId="0" applyFill="1" applyFont="1" applyNumberFormat="1"/>
    <xf borderId="0" fillId="6" fontId="5" numFmtId="0" xfId="0" applyFont="1"/>
    <xf borderId="0" fillId="7" fontId="5" numFmtId="49" xfId="0" applyFill="1" applyFont="1" applyNumberFormat="1"/>
    <xf borderId="0" fillId="7" fontId="5" numFmtId="164" xfId="0" applyFont="1" applyNumberFormat="1"/>
    <xf borderId="0" fillId="7" fontId="5" numFmtId="0" xfId="0" applyFont="1"/>
    <xf borderId="0" fillId="8" fontId="5" numFmtId="0" xfId="0" applyFill="1" applyFont="1"/>
    <xf borderId="0" fillId="8" fontId="5" numFmtId="49" xfId="0" applyFont="1" applyNumberFormat="1"/>
    <xf borderId="0" fillId="8" fontId="5" numFmtId="164" xfId="0" applyFont="1" applyNumberForma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cliente_lucro_prejuizo-style">
      <tableStyleElement dxfId="1" type="headerRow"/>
      <tableStyleElement dxfId="2" type="firstRowStripe"/>
      <tableStyleElement dxfId="3" type="secondRowStripe"/>
    </tableStyle>
    <tableStyle count="3" pivot="0" name="cliente_compra_venda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13" Type="http://customschemas.google.com/relationships/workbookmetadata" Target="metadata"/><Relationship Id="rId12" Type="http://schemas.openxmlformats.org/officeDocument/2006/relationships/pivotCacheDefinition" Target="pivotCache/pivotCacheDefinition3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'Estatística'!$G$10</c:f>
            </c:strRef>
          </c:tx>
          <c:dPt>
            <c:idx val="0"/>
            <c:spPr>
              <a:solidFill>
                <a:srgbClr val="0078B8"/>
              </a:solidFill>
            </c:spPr>
          </c:dPt>
          <c:dPt>
            <c:idx val="1"/>
            <c:spPr>
              <a:solidFill>
                <a:srgbClr val="0091DE"/>
              </a:solidFill>
            </c:spPr>
          </c:dPt>
          <c:dPt>
            <c:idx val="2"/>
            <c:spPr>
              <a:solidFill>
                <a:srgbClr val="00A3FA"/>
              </a:solidFill>
            </c:spPr>
          </c:dPt>
          <c:dPt>
            <c:idx val="3"/>
            <c:spPr>
              <a:solidFill>
                <a:srgbClr val="42BDFF"/>
              </a:solidFill>
            </c:spPr>
          </c:dPt>
          <c:dPt>
            <c:idx val="4"/>
            <c:spPr>
              <a:solidFill>
                <a:srgbClr val="6ECCFF"/>
              </a:solidFill>
            </c:spPr>
          </c:dPt>
          <c:dPt>
            <c:idx val="5"/>
            <c:spPr>
              <a:solidFill>
                <a:srgbClr val="8FE1FF"/>
              </a:solidFill>
            </c:spPr>
          </c:dPt>
          <c:dPt>
            <c:idx val="6"/>
            <c:spPr>
              <a:solidFill>
                <a:srgbClr val="4DA1CD"/>
              </a:solidFill>
            </c:spPr>
          </c:dPt>
          <c:dPt>
            <c:idx val="7"/>
            <c:spPr>
              <a:solidFill>
                <a:srgbClr val="4DB2E8"/>
              </a:solidFill>
            </c:spPr>
          </c:dPt>
          <c:dPt>
            <c:idx val="8"/>
            <c:spPr>
              <a:solidFill>
                <a:srgbClr val="4DBFFC"/>
              </a:solidFill>
            </c:spPr>
          </c:dPt>
          <c:dPt>
            <c:idx val="9"/>
            <c:spPr>
              <a:solidFill>
                <a:srgbClr val="7BD1FF"/>
              </a:solidFill>
            </c:spPr>
          </c:dPt>
          <c:dPt>
            <c:idx val="10"/>
            <c:spPr>
              <a:solidFill>
                <a:srgbClr val="9ADBFF"/>
              </a:solidFill>
            </c:spPr>
          </c:dPt>
          <c:dPt>
            <c:idx val="11"/>
            <c:spPr>
              <a:solidFill>
                <a:srgbClr val="B1EAFF"/>
              </a:solidFill>
            </c:spPr>
          </c:dPt>
          <c:dPt>
            <c:idx val="12"/>
            <c:spPr>
              <a:solidFill>
                <a:srgbClr val="99C9E3"/>
              </a:solidFill>
            </c:spPr>
          </c:dPt>
          <c:dPt>
            <c:idx val="13"/>
          </c:dPt>
          <c:dPt>
            <c:idx val="14"/>
          </c:dPt>
          <c:dPt>
            <c:idx val="15"/>
          </c:dPt>
          <c:dPt>
            <c:idx val="16"/>
          </c:dPt>
          <c:dPt>
            <c:idx val="17"/>
          </c:dPt>
          <c:dPt>
            <c:idx val="18"/>
          </c:dPt>
          <c:dPt>
            <c:idx val="19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'Estatística'!$F$11:$F$30</c:f>
            </c:strRef>
          </c:cat>
          <c:val>
            <c:numRef>
              <c:f>'Estatística'!$G$11:$G$30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1A6A83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A5B4"/>
                </a:solidFill>
                <a:latin typeface="+mn-lt"/>
              </a:defRPr>
            </a:pPr>
            <a:r>
              <a:rPr b="1" i="0">
                <a:solidFill>
                  <a:srgbClr val="75A5B4"/>
                </a:solidFill>
                <a:latin typeface="+mn-lt"/>
              </a:rPr>
              <a:t>Operações por Mês (2023)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'Tendência Temporal'!$I$1:$I$12</c:f>
            </c:strRef>
          </c:cat>
          <c:val>
            <c:numRef>
              <c:f>'Tendência Temporal'!$J$1:$J$12</c:f>
              <c:numCache/>
            </c:numRef>
          </c:val>
        </c:ser>
        <c:axId val="2066493001"/>
        <c:axId val="1567963058"/>
      </c:barChart>
      <c:catAx>
        <c:axId val="2066493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5975"/>
                    </a:solidFill>
                    <a:latin typeface="+mn-lt"/>
                  </a:defRPr>
                </a:pPr>
                <a:r>
                  <a:rPr b="0">
                    <a:solidFill>
                      <a:srgbClr val="005975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5975"/>
                </a:solidFill>
                <a:latin typeface="Arial black"/>
              </a:defRPr>
            </a:pPr>
          </a:p>
        </c:txPr>
        <c:crossAx val="1567963058"/>
      </c:catAx>
      <c:valAx>
        <c:axId val="15679630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5975"/>
                    </a:solidFill>
                    <a:latin typeface="+mn-lt"/>
                  </a:defRPr>
                </a:pPr>
                <a:r>
                  <a:rPr b="0">
                    <a:solidFill>
                      <a:srgbClr val="005975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5975"/>
                </a:solidFill>
                <a:latin typeface="+mn-lt"/>
              </a:defRPr>
            </a:pPr>
          </a:p>
        </c:txPr>
        <c:crossAx val="2066493001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A5B4"/>
                </a:solidFill>
                <a:latin typeface="+mn-lt"/>
              </a:defRPr>
            </a:pPr>
            <a:r>
              <a:rPr b="0" i="0">
                <a:solidFill>
                  <a:srgbClr val="75A5B4"/>
                </a:solidFill>
                <a:latin typeface="+mn-lt"/>
              </a:rPr>
              <a:t>Num. de Operações e Soma de Preco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cliente_compra_venda!$B$1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cat>
            <c:strRef>
              <c:f>cliente_compra_venda!$A$2:$A$88</c:f>
            </c:strRef>
          </c:cat>
          <c:val>
            <c:numRef>
              <c:f>cliente_compra_venda!$B$2:$B$88</c:f>
              <c:numCache/>
            </c:numRef>
          </c:val>
        </c:ser>
        <c:ser>
          <c:idx val="1"/>
          <c:order val="1"/>
          <c:tx>
            <c:strRef>
              <c:f>cliente_compra_venda!$C$1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cliente_compra_venda!$A$2:$A$88</c:f>
            </c:strRef>
          </c:cat>
          <c:val>
            <c:numRef>
              <c:f>cliente_compra_venda!$C$2:$C$88</c:f>
              <c:numCache/>
            </c:numRef>
          </c:val>
        </c:ser>
        <c:axId val="1846079990"/>
        <c:axId val="112115082"/>
      </c:barChart>
      <c:catAx>
        <c:axId val="184607999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5975"/>
                    </a:solidFill>
                    <a:latin typeface="+mn-lt"/>
                  </a:defRPr>
                </a:pPr>
                <a:r>
                  <a:rPr b="0" i="0">
                    <a:solidFill>
                      <a:srgbClr val="005975"/>
                    </a:solidFill>
                    <a:latin typeface="+mn-lt"/>
                  </a:rPr>
                  <a:t>Nome Cliente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5975"/>
                </a:solidFill>
                <a:latin typeface="+mn-lt"/>
              </a:defRPr>
            </a:pPr>
          </a:p>
        </c:txPr>
        <c:crossAx val="112115082"/>
      </c:catAx>
      <c:valAx>
        <c:axId val="112115082"/>
        <c:scaling>
          <c:orientation val="minMax"/>
          <c:max val="2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5975"/>
                    </a:solidFill>
                    <a:latin typeface="+mn-lt"/>
                  </a:defRPr>
                </a:pPr>
                <a:r>
                  <a:rPr b="0">
                    <a:solidFill>
                      <a:srgbClr val="005975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5975"/>
                </a:solidFill>
                <a:latin typeface="+mn-lt"/>
              </a:defRPr>
            </a:pPr>
          </a:p>
        </c:txPr>
        <c:crossAx val="1846079990"/>
        <c:crosses val="max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6A83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</xdr:colOff>
      <xdr:row>10</xdr:row>
      <xdr:rowOff>38100</xdr:rowOff>
    </xdr:from>
    <xdr:ext cx="5715000" cy="3533775"/>
    <xdr:graphicFrame>
      <xdr:nvGraphicFramePr>
        <xdr:cNvPr id="952204368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686550" cy="3533775"/>
    <xdr:graphicFrame>
      <xdr:nvGraphicFramePr>
        <xdr:cNvPr id="1007757978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85725</xdr:colOff>
      <xdr:row>0</xdr:row>
      <xdr:rowOff>95250</xdr:rowOff>
    </xdr:from>
    <xdr:ext cx="4200525" cy="6724650"/>
    <xdr:graphicFrame>
      <xdr:nvGraphicFramePr>
        <xdr:cNvPr id="786535462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0:C30" sheet="Estatística"/>
  </cacheSource>
  <cacheFields>
    <cacheField name="Stiker" numFmtId="49">
      <sharedItems>
        <s v="RENT3"/>
        <s v="ABEV3"/>
        <s v="IGTA3"/>
        <s v="BHIA3"/>
        <s v="JBSS3"/>
        <s v="MGLU3"/>
        <s v="B3SA3"/>
        <s v="LREN3"/>
        <s v="BBAS3"/>
        <s v="TAEE4"/>
        <s v="VALE3"/>
        <s v="ITUB4"/>
        <s v="WEGE3"/>
      </sharedItems>
    </cacheField>
    <cacheField name="Valor da Op." numFmtId="164">
      <sharedItems containsSemiMixedTypes="0" containsString="0" containsNumber="1">
        <n v="69.3"/>
        <n v="12.75"/>
        <n v="10.72"/>
        <n v="11.92"/>
        <n v="23.22"/>
        <n v="60.6"/>
        <n v="1.71"/>
        <n v="17.07"/>
        <n v="10.65"/>
        <n v="14.08"/>
        <n v="20.23"/>
        <n v="53.37"/>
        <n v="12.6"/>
        <n v="77.94"/>
        <n v="13.21"/>
        <n v="29.29"/>
        <n v="33.88"/>
        <n v="13.87"/>
        <n v="13.25"/>
        <n v="67.79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2001" sheet="mercado_acoes"/>
  </cacheSource>
  <cacheFields>
    <cacheField name="Código Cliente" numFmtId="49">
      <sharedItems>
        <s v="30"/>
        <s v="78"/>
        <s v="50"/>
        <s v="80"/>
        <s v="68"/>
        <s v="48"/>
        <s v="100"/>
        <s v="81"/>
        <s v="15"/>
        <s v="86"/>
        <s v="60"/>
        <s v="97"/>
        <s v="99"/>
        <s v="28"/>
        <s v="3"/>
        <s v="2"/>
        <s v="54"/>
        <s v="39"/>
        <s v="36"/>
        <s v="43"/>
        <s v="83"/>
        <s v="79"/>
        <s v="59"/>
        <s v="61"/>
        <s v="8"/>
        <s v="95"/>
        <s v="91"/>
        <s v="7"/>
        <s v="38"/>
        <s v="4"/>
        <s v="47"/>
        <s v="29"/>
        <s v="74"/>
        <s v="35"/>
        <s v="56"/>
        <s v="93"/>
        <s v="22"/>
        <s v="72"/>
        <s v="89"/>
        <s v="13"/>
        <s v="24"/>
        <s v="84"/>
        <s v="46"/>
        <s v="69"/>
        <s v="32"/>
        <s v="10"/>
        <s v="71"/>
        <s v="70"/>
        <s v="25"/>
        <s v="62"/>
        <s v="66"/>
        <s v="64"/>
        <s v="20"/>
        <s v="96"/>
        <s v="58"/>
        <s v="5"/>
        <s v="77"/>
        <s v="42"/>
        <s v="14"/>
        <s v="27"/>
        <s v="16"/>
        <s v="34"/>
        <s v="49"/>
        <s v="52"/>
        <s v="6"/>
        <s v="40"/>
        <s v="21"/>
        <s v="12"/>
        <s v="57"/>
        <s v="33"/>
        <s v="19"/>
        <s v="1"/>
        <s v="98"/>
        <s v="92"/>
        <s v="85"/>
        <s v="17"/>
        <s v="55"/>
        <s v="67"/>
        <s v="88"/>
        <s v="9"/>
        <s v="65"/>
        <s v="26"/>
        <s v="76"/>
        <s v="44"/>
        <s v="41"/>
        <s v="90"/>
        <s v="45"/>
        <s v="73"/>
        <s v="63"/>
        <s v="11"/>
        <s v="31"/>
        <s v="82"/>
        <s v="51"/>
        <s v="23"/>
        <s v="94"/>
        <s v="75"/>
        <s v="18"/>
        <s v="53"/>
        <s v="87"/>
        <s v="37"/>
      </sharedItems>
    </cacheField>
    <cacheField name="Nome Cliente" numFmtId="49">
      <sharedItems>
        <s v="Larissa Gomes"/>
        <s v="Gabriela Mendes"/>
        <s v="Camila Rocha"/>
        <s v="Beatriz Almeida"/>
        <s v="Sofia Melo"/>
        <s v="Lucas Cardoso"/>
        <s v="Clara Costa"/>
        <s v="Felipe Ribeiro"/>
        <s v="Guilherme Oliveira"/>
        <s v="Marcos Costa"/>
        <s v="Laura Rodrigues"/>
        <s v="Pedro Lima"/>
        <s v="Rafael Cardoso"/>
        <s v="Mateus Santos"/>
        <s v="Isabella Ferreira"/>
        <s v="Gustavo Santos"/>
        <s v="Amanda Rocha"/>
        <s v="Clara Pereira"/>
        <s v="Luis Rocha"/>
        <s v="Felipe Oliveira"/>
        <s v="Larissa Carvalho"/>
        <s v="Ana Oliveira"/>
        <s v="Alice Machado"/>
        <s v="Laura Lima"/>
        <s v="Camila Lima"/>
        <s v="Rodrigo Melo"/>
        <s v="Marcos Rocha"/>
        <s v="Luiza Souza"/>
        <s v="Rodrigo Pereira"/>
        <s v="Leonardo Ribeiro"/>
        <s v="Gabriela Pereira"/>
        <s v="Isabella Silva"/>
        <s v="Julia Martins"/>
        <s v="Leonardo Almeida"/>
        <s v="Luiza Costa"/>
        <s v="Bruno Melo"/>
        <s v="Guilherme Silva"/>
        <s v="Beatriz Silva"/>
        <s v="Rodrigo Lima"/>
        <s v="Gabriel Fonseca"/>
        <s v="Pedro Silva"/>
        <s v="Gabriel Oliveira"/>
        <s v="Eduardo Pereira"/>
        <s v="Mateus Gomes"/>
        <s v="Felipe Silva"/>
        <s v="Eduardo Silva"/>
        <s v="Gabriela Almeida"/>
        <s v="Camila Souza"/>
        <s v="Felipe Santos"/>
        <s v="Beatriz Ribeiro"/>
        <s v="Rafael Oliveira"/>
        <s v="Bruno Rodrigues"/>
        <s v="Guilherme Ferreira"/>
        <s v="Giovanna Carvalho"/>
        <s v="Gabriel Machado"/>
        <s v="Lucas Ribeiro"/>
        <s v="Rafael Rocha"/>
        <s v="Lucas Costa"/>
        <s v="Ana Santos"/>
        <s v="Camila Pereira"/>
        <s v="Giovanna Rocha"/>
        <s v="Gustavo Souza"/>
        <s v="Leonardo Ferreira"/>
        <s v="Julia Santos"/>
        <s v="Gabriela Costa"/>
        <s v="Amanda Santos"/>
        <s v="Guilherme Fonseca"/>
        <s v="Giovanna Gomes"/>
        <s v="Marcos Souza"/>
        <s v="Gabriela Melo"/>
        <s v="Ana Carvalho"/>
        <s v="Leonardo Souza"/>
        <s v="Ana Ferreira"/>
        <s v="Eduardo Fonseca"/>
        <s v="Mateus Silva"/>
        <s v="Marcos Lima"/>
        <s v="Luis Lima"/>
        <s v="Gustavo Costa"/>
        <s v="Larissa Souza"/>
        <s v="Amanda Mendes"/>
        <s v="Camila Oliveira"/>
        <s v="Isabella Almeida"/>
        <s v="Amanda Almeida"/>
        <s v="Giovanna Pereira"/>
        <s v="Sofia Mendes"/>
        <s v="Rodrigo Cardoso"/>
      </sharedItems>
    </cacheField>
    <cacheField name="Email Cliente" numFmtId="49">
      <sharedItems>
        <s v="larissa.gomes94@exemplo.com"/>
        <s v="gabriela.mendes90@exemplo.com"/>
        <s v="camila.rocha10@exemplo.com"/>
        <s v="beatriz.almeida66@exemplo.com"/>
        <s v="sofia.melo31@exemplo.com"/>
        <s v="sofia.melo78@exemplo.com"/>
        <s v="lucas.cardoso77@exemplo.com"/>
        <s v="clara.costa91@exemplo.com"/>
        <s v="felipe.ribeiro44@exemplo.com"/>
        <s v="guilherme.oliveira36@exemplo.com"/>
        <s v="marcos.costa57@exemplo.com"/>
        <s v="laura.rodrigues54@exemplo.com"/>
        <s v="pedro.lima14@exemplo.com"/>
        <s v="rafael.cardoso85@exemplo.com"/>
        <s v="mateus.santos41@exemplo.com"/>
        <s v="isabella.ferreira95@exemplo.com"/>
        <s v="gustavo.santos79@exemplo.com"/>
        <s v="amanda.rocha53@exemplo.com"/>
        <s v="clara.pereira11@exemplo.com"/>
        <s v="luis.rocha1@exemplo.com"/>
        <s v="felipe.oliveira37@exemplo.com"/>
        <s v="larissa.carvalho96@exemplo.com"/>
        <s v="ana.oliveira96@exemplo.com"/>
        <s v="alice.machado47@exemplo.com"/>
        <s v="laura.lima68@exemplo.com"/>
        <s v="camila.lima44@exemplo.com"/>
        <s v="rodrigo.melo22@exemplo.com"/>
        <s v="marcos.rocha41@exemplo.com"/>
        <s v="luiza.souza53@exemplo.com"/>
        <s v="rodrigo.pereira12@exemplo.com"/>
        <s v="leonardo.ribeiro64@exemplo.com"/>
        <s v="gabriela.pereira44@exemplo.com"/>
        <s v="larissa.gomes18@exemplo.com"/>
        <s v="isabella.silva63@exemplo.com"/>
        <s v="julia.martins14@exemplo.com"/>
        <s v="leonardo.almeida31@exemplo.com"/>
        <s v="luiza.costa78@exemplo.com"/>
        <s v="bruno.melo27@exemplo.com"/>
        <s v="guilherme.silva74@exemplo.com"/>
        <s v="beatriz.silva61@exemplo.com"/>
        <s v="rodrigo.lima45@exemplo.com"/>
        <s v="gabriel.fonseca66@exemplo.com"/>
        <s v="pedro.silva50@exemplo.com"/>
        <s v="laura.lima25@exemplo.com"/>
        <s v="gabriel.oliveira13@exemplo.com"/>
        <s v="eduardo.pereira13@exemplo.com"/>
        <s v="mateus.gomes40@exemplo.com"/>
        <s v="felipe.silva52@exemplo.com"/>
        <s v="eduardo.silva54@exemplo.com"/>
        <s v="gabriela.almeida7@exemplo.com"/>
        <s v="mateus.gomes98@exemplo.com"/>
        <s v="camila.souza82@exemplo.com"/>
        <s v="felipe.santos70@exemplo.com"/>
        <s v="beatriz.ribeiro50@exemplo.com"/>
        <s v="rafael.oliveira88@exemplo.com"/>
        <s v="bruno.rodrigues89@exemplo.com"/>
        <s v="larissa.gomes98@exemplo.com"/>
        <s v="clara.pereira30@exemplo.com"/>
        <s v="guilherme.ferreira50@exemplo.com"/>
        <s v="giovanna.carvalho88@exemplo.com"/>
        <s v="gabriel.machado40@exemplo.com"/>
        <s v="lucas.ribeiro15@exemplo.com"/>
        <s v="rafael.rocha93@exemplo.com"/>
        <s v="lucas.costa80@exemplo.com"/>
        <s v="ana.santos99@exemplo.com"/>
        <s v="gabriela.pereira87@exemplo.com"/>
        <s v="camila.pereira21@exemplo.com"/>
        <s v="giovanna.rocha93@exemplo.com"/>
        <s v="clara.pereira12@exemplo.com"/>
        <s v="gustavo.souza88@exemplo.com"/>
        <s v="sofia.melo10@exemplo.com"/>
        <s v="leonardo.ferreira67@exemplo.com"/>
        <s v="camila.souza43@exemplo.com"/>
        <s v="rodrigo.melo72@exemplo.com"/>
        <s v="julia.santos76@exemplo.com"/>
        <s v="gabriela.costa15@exemplo.com"/>
        <s v="amanda.santos76@exemplo.com"/>
        <s v="guilherme.fonseca27@exemplo.com"/>
        <s v="gabriela.costa24@exemplo.com"/>
        <s v="giovanna.gomes22@exemplo.com"/>
        <s v="marcos.souza65@exemplo.com"/>
        <s v="gabriela.melo17@exemplo.com"/>
        <s v="ana.carvalho5@exemplo.com"/>
        <s v="leonardo.souza93@exemplo.com"/>
        <s v="ana.ferreira30@exemplo.com"/>
        <s v="eduardo.fonseca58@exemplo.com"/>
        <s v="mateus.silva8@exemplo.com"/>
        <s v="marcos.lima55@exemplo.com"/>
        <s v="luis.lima28@exemplo.com"/>
        <s v="gustavo.costa83@exemplo.com"/>
        <s v="larissa.souza29@exemplo.com"/>
        <s v="amanda.mendes49@exemplo.com"/>
        <s v="camila.oliveira84@exemplo.com"/>
        <s v="isabella.almeida63@exemplo.com"/>
        <s v="giovanna.gomes34@exemplo.com"/>
        <s v="amanda.almeida25@exemplo.com"/>
        <s v="beatriz.ribeiro6@exemplo.com"/>
        <s v="giovanna.pereira73@exemplo.com"/>
        <s v="sofia.mendes47@exemplo.com"/>
        <s v="rodrigo.cardoso48@exemplo.com"/>
      </sharedItems>
    </cacheField>
    <cacheField name="Operação" numFmtId="0">
      <sharedItems>
        <s v="Compra"/>
        <s v="Venda"/>
      </sharedItems>
    </cacheField>
    <cacheField name="Stiker" numFmtId="49">
      <sharedItems>
        <s v="IGTA3"/>
        <s v="VIVT3"/>
        <s v="LREN3"/>
        <s v="PETR4"/>
        <s v="CSAN3"/>
        <s v="ABEV3"/>
        <s v="ITUB4"/>
        <s v="RENT3"/>
        <s v="VALE3"/>
        <s v="BBAS3"/>
        <s v="BHIA3"/>
        <s v="JBSS3"/>
        <s v="TAEE4"/>
        <s v="CPFE3"/>
        <s v="B3SA3"/>
        <s v="BBDC4"/>
        <s v="WEGE3"/>
        <s v="MGLU3"/>
        <s v="SANB11"/>
        <s v="HAPV3"/>
      </sharedItems>
    </cacheField>
    <cacheField name="Preco" numFmtId="164">
      <sharedItems containsSemiMixedTypes="0" containsString="0" containsNumber="1">
        <n v="10.3"/>
        <n v="53.3"/>
        <n v="21.69"/>
        <n v="39.74"/>
        <n v="17.96"/>
        <n v="11.95"/>
        <n v="24.53"/>
        <n v="46.74"/>
        <n v="65.39"/>
        <n v="56.68"/>
        <n v="26.99"/>
        <n v="78.94"/>
        <n v="30.19"/>
        <n v="10.91"/>
        <n v="23.03"/>
        <n v="20.41"/>
        <n v="69.74"/>
        <n v="16.26"/>
        <n v="35.96"/>
        <n v="12.5"/>
        <n v="38.93"/>
        <n v="49.41"/>
        <n v="32.28"/>
        <n v="40.18"/>
        <n v="10.12"/>
        <n v="70.26"/>
        <n v="74.48"/>
        <n v="47.36"/>
        <n v="11.26"/>
        <n v="15.13"/>
        <n v="54.7"/>
        <n v="36.17"/>
        <n v="10.29"/>
        <n v="37.63"/>
        <n v="72.42"/>
        <n v="78.26"/>
        <n v="21.55"/>
        <n v="3.17"/>
        <n v="10.33"/>
        <n v="12.09"/>
        <n v="57.22"/>
        <n v="8.44"/>
        <n v="46.44"/>
        <n v="18.97"/>
        <n v="43.3"/>
        <n v="10.63"/>
        <n v="1.55"/>
        <n v="41.79"/>
        <n v="10.17"/>
        <n v="41.96"/>
        <n v="63.3"/>
        <n v="28.67"/>
        <n v="28.38"/>
        <n v="26.72"/>
        <n v="55.27"/>
        <n v="76.14"/>
        <n v="12.52"/>
        <n v="27.39"/>
        <n v="33.05"/>
        <n v="37.71"/>
        <n v="2.16"/>
        <n v="3.14"/>
        <n v="31.86"/>
        <n v="13.44"/>
        <n v="41.64"/>
        <n v="45.96"/>
        <n v="4.7"/>
        <n v="10.53"/>
        <n v="10.44"/>
        <n v="35.38"/>
        <n v="16.8"/>
        <n v="7.91"/>
        <n v="60.34"/>
        <n v="15.57"/>
        <n v="12.41"/>
        <n v="5.38"/>
        <n v="11.73"/>
        <n v="71.1"/>
        <n v="51.47"/>
        <n v="20.18"/>
        <n v="10.73"/>
        <n v="49.31"/>
        <n v="31.14"/>
        <n v="2.62"/>
        <n v="39.3"/>
        <n v="31.2"/>
        <n v="11.77"/>
        <n v="32.26"/>
        <n v="11.88"/>
        <n v="8.9"/>
        <n v="18.56"/>
        <n v="10.71"/>
        <n v="37.73"/>
        <n v="30.2"/>
        <n v="3.26"/>
        <n v="53.44"/>
        <n v="3.84"/>
        <n v="11.52"/>
        <n v="10.6"/>
        <n v="44.79"/>
        <n v="11.45"/>
        <n v="14.58"/>
        <n v="47.9"/>
        <n v="21.59"/>
        <n v="12.59"/>
        <n v="24.87"/>
        <n v="2.95"/>
        <n v="47.17"/>
        <n v="7.56"/>
        <n v="19.36"/>
        <n v="12.21"/>
        <n v="11.74"/>
        <n v="55.75"/>
        <n v="12.68"/>
        <n v="75.0"/>
        <n v="41.3"/>
        <n v="21.42"/>
        <n v="32.06"/>
        <n v="35.35"/>
        <n v="30.41"/>
        <n v="15.02"/>
        <n v="13.27"/>
        <n v="65.02"/>
        <n v="3.38"/>
        <n v="12.57"/>
        <n v="42.85"/>
        <n v="16.56"/>
        <n v="13.48"/>
        <n v="37.56"/>
        <n v="2.31"/>
        <n v="2.42"/>
        <n v="12.49"/>
        <n v="14.98"/>
        <n v="28.17"/>
        <n v="38.2"/>
        <n v="73.99"/>
        <n v="61.1"/>
        <n v="14.14"/>
        <n v="27.74"/>
        <n v="19.57"/>
        <n v="33.66"/>
        <n v="69.3"/>
        <n v="12.93"/>
        <n v="2.32"/>
        <n v="28.05"/>
        <n v="35.57"/>
        <n v="3.28"/>
        <n v="18.66"/>
        <n v="10.78"/>
        <n v="31.59"/>
        <n v="6.78"/>
        <n v="13.32"/>
        <n v="20.65"/>
        <n v="12.75"/>
        <n v="10.57"/>
        <n v="79.64"/>
        <n v="22.9"/>
        <n v="30.98"/>
        <n v="35.02"/>
        <n v="31.3"/>
        <n v="3.79"/>
        <n v="21.24"/>
        <n v="77.01"/>
        <n v="10.74"/>
        <n v="14.9"/>
        <n v="21.83"/>
        <n v="15.11"/>
        <n v="60.68"/>
        <n v="30.32"/>
        <n v="31.68"/>
        <n v="60.44"/>
        <n v="4.24"/>
        <n v="20.5"/>
        <n v="18.14"/>
        <n v="38.03"/>
        <n v="28.13"/>
        <n v="4.75"/>
        <n v="1.91"/>
        <n v="4.11"/>
        <n v="56.81"/>
        <n v="40.52"/>
        <n v="61.74"/>
        <n v="17.65"/>
        <n v="13.56"/>
        <n v="45.32"/>
        <n v="5.35"/>
        <n v="20.72"/>
        <n v="10.25"/>
        <n v="16.2"/>
        <n v="11.89"/>
        <n v="19.7"/>
        <n v="56.57"/>
        <n v="3.67"/>
        <n v="36.28"/>
        <n v="16.54"/>
        <n v="57.91"/>
        <n v="3.49"/>
        <n v="4.02"/>
        <n v="18.8"/>
        <n v="26.05"/>
        <n v="45.26"/>
        <n v="41.5"/>
        <n v="18.82"/>
        <n v="11.69"/>
        <n v="10.5"/>
        <n v="11.66"/>
        <n v="57.47"/>
        <n v="39.88"/>
        <n v="20.32"/>
        <n v="1.96"/>
        <n v="16.05"/>
        <n v="13.02"/>
        <n v="9.68"/>
        <n v="25.63"/>
        <n v="25.27"/>
        <n v="25.53"/>
        <n v="13.72"/>
        <n v="14.78"/>
        <n v="13.74"/>
        <n v="24.7"/>
        <n v="10.31"/>
        <n v="15.52"/>
        <n v="14.48"/>
        <n v="19.16"/>
        <n v="33.99"/>
        <n v="33.08"/>
        <n v="12.51"/>
        <n v="40.71"/>
        <n v="40.7"/>
        <n v="14.87"/>
        <n v="53.27"/>
        <n v="4.44"/>
        <n v="38.09"/>
        <n v="3.86"/>
        <n v="27.86"/>
        <n v="46.48"/>
        <n v="76.16"/>
        <n v="10.24"/>
        <n v="13.78"/>
        <n v="14.75"/>
        <n v="36.01"/>
        <n v="19.29"/>
        <n v="1.7"/>
        <n v="30.14"/>
        <n v="46.42"/>
        <n v="17.67"/>
        <n v="1.54"/>
        <n v="19.23"/>
        <n v="34.54"/>
        <n v="67.05"/>
        <n v="36.03"/>
        <n v="39.66"/>
        <n v="13.0"/>
        <n v="56.44"/>
        <n v="17.34"/>
        <n v="9.2"/>
        <n v="16.73"/>
        <n v="30.05"/>
        <n v="11.25"/>
        <n v="12.44"/>
        <n v="12.67"/>
        <n v="5.22"/>
        <n v="29.09"/>
        <n v="2.4"/>
        <n v="75.71"/>
        <n v="25.49"/>
        <n v="12.3"/>
        <n v="15.25"/>
        <n v="69.01"/>
        <n v="30.15"/>
        <n v="3.37"/>
        <n v="2.25"/>
        <n v="3.45"/>
        <n v="12.37"/>
        <n v="34.48"/>
        <n v="36.47"/>
        <n v="26.86"/>
        <n v="14.32"/>
        <n v="10.87"/>
        <n v="2.04"/>
        <n v="11.71"/>
        <n v="33.16"/>
        <n v="48.46"/>
        <n v="4.64"/>
        <n v="24.74"/>
        <n v="26.32"/>
        <n v="21.13"/>
        <n v="31.4"/>
        <n v="16.48"/>
        <n v="26.22"/>
        <n v="27.42"/>
        <n v="37.17"/>
        <n v="12.36"/>
        <n v="14.07"/>
        <n v="55.73"/>
        <n v="34.13"/>
        <n v="3.48"/>
        <n v="2.12"/>
        <n v="15.85"/>
        <n v="69.19"/>
        <n v="18.07"/>
        <n v="14.27"/>
        <n v="2.39"/>
        <n v="57.2"/>
        <n v="54.76"/>
        <n v="2.28"/>
        <n v="49.9"/>
        <n v="47.93"/>
        <n v="58.65"/>
        <n v="10.72"/>
        <n v="13.25"/>
        <n v="10.68"/>
        <n v="23.04"/>
        <n v="16.0"/>
        <n v="10.18"/>
        <n v="32.67"/>
        <n v="10.51"/>
        <n v="30.3"/>
        <n v="29.99"/>
        <n v="10.84"/>
        <n v="25.03"/>
        <n v="17.03"/>
        <n v="10.49"/>
        <n v="15.05"/>
        <n v="13.45"/>
        <n v="30.65"/>
        <n v="34.95"/>
        <n v="2.26"/>
        <n v="5.14"/>
        <n v="25.68"/>
        <n v="28.18"/>
        <n v="71.27"/>
        <n v="18.35"/>
        <n v="18.36"/>
        <n v="80.28"/>
        <n v="16.88"/>
        <n v="41.99"/>
        <n v="38.76"/>
        <n v="10.19"/>
        <n v="38.14"/>
        <n v="19.19"/>
        <n v="18.4"/>
        <n v="10.46"/>
        <n v="40.02"/>
        <n v="28.48"/>
        <n v="30.78"/>
        <n v="14.52"/>
        <n v="69.63"/>
        <n v="47.64"/>
        <n v="14.35"/>
        <n v="57.77"/>
        <n v="30.84"/>
        <n v="17.25"/>
        <n v="37.49"/>
        <n v="20.58"/>
        <n v="8.74"/>
        <n v="29.81"/>
        <n v="12.35"/>
        <n v="11.76"/>
        <n v="49.11"/>
        <n v="18.53"/>
        <n v="12.18"/>
        <n v="22.05"/>
        <n v="15.9"/>
        <n v="40.39"/>
        <n v="36.61"/>
        <n v="39.62"/>
        <n v="4.83"/>
        <n v="26.74"/>
        <n v="66.49"/>
        <n v="13.08"/>
        <n v="22.72"/>
        <n v="34.39"/>
        <n v="19.04"/>
        <n v="13.34"/>
        <n v="62.16"/>
        <n v="11.9"/>
        <n v="32.99"/>
        <n v="1.6"/>
        <n v="12.06"/>
        <n v="15.41"/>
        <n v="33.45"/>
        <n v="5.36"/>
        <n v="21.01"/>
        <n v="19.26"/>
        <n v="34.22"/>
        <n v="39.01"/>
        <n v="12.78"/>
        <n v="15.72"/>
        <n v="3.57"/>
        <n v="12.11"/>
        <n v="28.96"/>
        <n v="20.61"/>
        <n v="2.05"/>
        <n v="25.43"/>
        <n v="2.33"/>
        <n v="40.58"/>
        <n v="12.7"/>
        <n v="37.81"/>
        <n v="14.51"/>
        <n v="14.65"/>
        <n v="11.93"/>
        <n v="36.41"/>
        <n v="14.91"/>
        <n v="51.2"/>
        <n v="22.1"/>
        <n v="60.88"/>
        <n v="3.98"/>
        <n v="80.04"/>
        <n v="50.9"/>
        <n v="28.95"/>
        <n v="29.04"/>
        <n v="41.04"/>
        <n v="3.64"/>
        <n v="39.93"/>
        <n v="62.35"/>
        <n v="44.95"/>
        <n v="11.92"/>
        <n v="30.12"/>
        <n v="13.6"/>
        <n v="33.81"/>
        <n v="19.93"/>
        <n v="39.75"/>
        <n v="39.24"/>
        <n v="75.13"/>
        <n v="26.54"/>
        <n v="33.17"/>
        <n v="40.46"/>
        <n v="3.75"/>
        <n v="32.24"/>
        <n v="32.82"/>
        <n v="23.1"/>
        <n v="28.41"/>
        <n v="10.76"/>
        <n v="20.29"/>
        <n v="15.12"/>
        <n v="63.81"/>
        <n v="30.09"/>
        <n v="48.93"/>
        <n v="31.21"/>
        <n v="40.48"/>
        <n v="29.55"/>
        <n v="26.02"/>
        <n v="12.31"/>
        <n v="61.78"/>
        <n v="12.97"/>
        <n v="21.44"/>
        <n v="35.34"/>
        <n v="36.98"/>
        <n v="44.33"/>
        <n v="53.45"/>
        <n v="23.22"/>
        <n v="60.36"/>
        <n v="1.76"/>
        <n v="5.32"/>
        <n v="48.33"/>
        <n v="72.29"/>
        <n v="29.06"/>
        <n v="47.76"/>
        <n v="29.3"/>
        <n v="14.72"/>
        <n v="27.47"/>
        <n v="69.47"/>
        <n v="12.61"/>
        <n v="11.54"/>
        <n v="13.33"/>
        <n v="17.54"/>
        <n v="14.63"/>
        <n v="11.56"/>
        <n v="56.69"/>
        <n v="27.29"/>
        <n v="33.94"/>
        <n v="61.07"/>
        <n v="26.42"/>
        <n v="5.31"/>
        <n v="1.49"/>
        <n v="23.66"/>
        <n v="10.41"/>
        <n v="8.93"/>
        <n v="13.47"/>
        <n v="4.62"/>
        <n v="14.49"/>
        <n v="22.64"/>
        <n v="1.79"/>
        <n v="33.89"/>
        <n v="10.65"/>
        <n v="13.79"/>
        <n v="37.38"/>
        <n v="29.11"/>
        <n v="10.47"/>
        <n v="33.38"/>
        <n v="13.17"/>
        <n v="51.9"/>
        <n v="27.32"/>
        <n v="48.16"/>
        <n v="10.9"/>
        <n v="10.34"/>
        <n v="19.74"/>
        <n v="17.02"/>
        <n v="13.8"/>
        <n v="78.91"/>
        <n v="14.42"/>
        <n v="16.85"/>
        <n v="24.07"/>
        <n v="56.87"/>
        <n v="11.8"/>
        <n v="14.08"/>
        <n v="61.54"/>
        <n v="25.1"/>
        <n v="69.0"/>
        <n v="3.91"/>
        <n v="14.34"/>
        <n v="35.01"/>
        <n v="38.54"/>
        <n v="60.17"/>
        <n v="26.67"/>
        <n v="59.58"/>
        <n v="41.27"/>
        <n v="30.01"/>
        <n v="54.68"/>
        <n v="49.67"/>
        <n v="31.51"/>
        <n v="13.53"/>
        <n v="11.61"/>
        <n v="24.32"/>
        <n v="42.34"/>
        <n v="37.23"/>
        <n v="16.55"/>
        <n v="7.61"/>
        <n v="17.52"/>
        <n v="14.53"/>
        <n v="15.4"/>
        <n v="60.6"/>
        <n v="10.07"/>
        <n v="15.15"/>
        <n v="16.45"/>
        <n v="47.57"/>
        <n v="35.07"/>
        <n v="2.52"/>
        <n v="17.24"/>
        <n v="11.48"/>
        <n v="26.81"/>
        <n v="24.91"/>
        <n v="28.59"/>
        <n v="38.39"/>
        <n v="74.74"/>
        <n v="3.21"/>
        <n v="12.32"/>
        <n v="56.47"/>
        <n v="18.32"/>
        <n v="31.5"/>
        <n v="69.58"/>
        <n v="12.98"/>
        <n v="47.04"/>
        <n v="66.35"/>
        <n v="16.61"/>
        <n v="67.65"/>
        <n v="14.39"/>
        <n v="29.89"/>
        <n v="2.34"/>
        <n v="25.9"/>
        <n v="36.72"/>
        <n v="52.71"/>
        <n v="40.66"/>
        <n v="3.35"/>
        <n v="1.48"/>
        <n v="23.62"/>
        <n v="11.98"/>
        <n v="3.68"/>
        <n v="53.56"/>
        <n v="14.24"/>
        <n v="3.39"/>
        <n v="47.91"/>
        <n v="31.12"/>
        <n v="41.61"/>
        <n v="38.72"/>
        <n v="4.27"/>
        <n v="3.23"/>
        <n v="11.96"/>
        <n v="12.04"/>
        <n v="59.17"/>
        <n v="37.67"/>
        <n v="19.03"/>
        <n v="68.36"/>
        <n v="52.0"/>
        <n v="11.68"/>
        <n v="13.4"/>
        <n v="25.62"/>
        <n v="41.45"/>
        <n v="47.66"/>
        <n v="12.92"/>
        <n v="19.18"/>
        <n v="12.72"/>
        <n v="18.33"/>
        <n v="15.16"/>
        <n v="13.76"/>
        <n v="62.29"/>
        <n v="21.96"/>
        <n v="35.6"/>
        <n v="32.17"/>
        <n v="19.38"/>
        <n v="46.9"/>
        <n v="10.35"/>
        <n v="15.73"/>
        <n v="17.29"/>
        <n v="14.45"/>
        <n v="39.37"/>
        <n v="58.19"/>
        <n v="8.16"/>
        <n v="32.12"/>
        <n v="59.4"/>
        <n v="10.55"/>
        <n v="33.83"/>
        <n v="54.72"/>
        <n v="32.5"/>
        <n v="12.81"/>
        <n v="15.32"/>
        <n v="14.43"/>
        <n v="33.96"/>
        <n v="10.69"/>
        <n v="75.94"/>
        <n v="64.95"/>
        <n v="71.01"/>
        <n v="41.03"/>
        <n v="46.32"/>
        <n v="41.63"/>
        <n v="11.55"/>
        <n v="10.77"/>
        <n v="51.31"/>
        <n v="4.1"/>
        <n v="10.81"/>
        <n v="23.9"/>
        <n v="32.71"/>
        <n v="22.75"/>
        <n v="11.83"/>
        <n v="49.97"/>
        <n v="14.22"/>
        <n v="22.92"/>
        <n v="21.33"/>
        <n v="2.55"/>
        <n v="3.9"/>
        <n v="39.04"/>
        <n v="41.67"/>
        <n v="33.87"/>
        <n v="35.24"/>
        <n v="12.9"/>
        <n v="64.88"/>
        <n v="12.03"/>
        <n v="14.96"/>
        <n v="46.4"/>
        <n v="31.99"/>
        <n v="9.93"/>
        <n v="64.9"/>
        <n v="31.24"/>
        <n v="46.36"/>
        <n v="23.38"/>
        <n v="12.95"/>
        <n v="67.93"/>
        <n v="1.39"/>
        <n v="21.18"/>
        <n v="52.15"/>
        <n v="2.87"/>
        <n v="38.86"/>
        <n v="18.79"/>
        <n v="1.52"/>
        <n v="12.89"/>
        <n v="2.17"/>
        <n v="30.25"/>
        <n v="42.18"/>
        <n v="16.32"/>
        <n v="17.37"/>
        <n v="24.35"/>
        <n v="26.57"/>
        <n v="39.41"/>
        <n v="23.68"/>
        <n v="46.58"/>
        <n v="28.2"/>
        <n v="32.54"/>
        <n v="50.95"/>
        <n v="32.32"/>
        <n v="65.27"/>
        <n v="4.12"/>
        <n v="44.34"/>
        <n v="50.22"/>
        <n v="15.8"/>
        <n v="29.52"/>
        <n v="12.62"/>
        <n v="30.42"/>
        <n v="2.44"/>
        <n v="38.57"/>
        <n v="30.81"/>
        <n v="27.34"/>
        <n v="30.18"/>
        <n v="16.47"/>
        <n v="33.65"/>
        <n v="29.78"/>
        <n v="32.69"/>
        <n v="69.52"/>
        <n v="18.62"/>
        <n v="46.55"/>
        <n v="2.47"/>
        <n v="12.47"/>
        <n v="77.05"/>
        <n v="12.55"/>
        <n v="39.58"/>
        <n v="10.42"/>
        <n v="2.5"/>
        <n v="27.27"/>
        <n v="26.21"/>
        <n v="34.8"/>
        <n v="37.03"/>
        <n v="37.24"/>
        <n v="29.2"/>
        <n v="42.2"/>
        <n v="8.98"/>
        <n v="38.48"/>
        <n v="16.3"/>
        <n v="65.19"/>
        <n v="27.62"/>
        <n v="24.78"/>
        <n v="17.14"/>
        <n v="32.1"/>
        <n v="55.97"/>
        <n v="11.65"/>
        <n v="39.47"/>
        <n v="16.51"/>
        <n v="24.73"/>
        <n v="15.87"/>
        <n v="16.33"/>
        <n v="10.83"/>
        <n v="38.91"/>
        <n v="27.89"/>
        <n v="11.0"/>
        <n v="56.59"/>
        <n v="14.01"/>
        <n v="2.54"/>
        <n v="36.62"/>
        <n v="2.74"/>
        <n v="12.71"/>
        <n v="13.83"/>
        <n v="44.68"/>
        <n v="29.61"/>
        <n v="11.23"/>
        <n v="48.79"/>
        <n v="18.72"/>
        <n v="3.73"/>
        <n v="36.81"/>
        <n v="60.55"/>
        <n v="2.81"/>
        <n v="10.59"/>
        <n v="39.8"/>
        <n v="2.71"/>
        <n v="18.64"/>
        <n v="4.61"/>
        <n v="21.47"/>
        <n v="15.51"/>
        <n v="10.75"/>
        <n v="51.35"/>
        <n v="16.57"/>
        <n v="2.85"/>
        <n v="68.76"/>
        <n v="47.73"/>
        <n v="12.05"/>
        <n v="10.43"/>
        <n v="14.66"/>
        <n v="12.1"/>
        <n v="3.71"/>
        <n v="19.72"/>
        <n v="15.08"/>
        <n v="14.95"/>
        <n v="40.5"/>
        <n v="3.33"/>
        <n v="10.54"/>
        <n v="16.63"/>
        <n v="20.13"/>
        <n v="37.94"/>
        <n v="19.91"/>
        <n v="56.28"/>
        <n v="14.77"/>
        <n v="16.52"/>
        <n v="7.47"/>
        <n v="62.74"/>
        <n v="38.41"/>
        <n v="21.37"/>
        <n v="60.02"/>
        <n v="13.95"/>
        <n v="11.18"/>
        <n v="66.8"/>
        <n v="11.78"/>
        <n v="18.52"/>
        <n v="11.63"/>
        <n v="12.33"/>
        <n v="19.1"/>
        <n v="33.33"/>
        <n v="14.8"/>
        <n v="22.97"/>
        <n v="14.83"/>
        <n v="41.88"/>
        <n v="19.22"/>
        <n v="13.7"/>
        <n v="14.88"/>
        <n v="42.04"/>
        <n v="40.26"/>
        <n v="36.0"/>
        <n v="4.94"/>
        <n v="1.71"/>
        <n v="15.03"/>
        <n v="11.84"/>
        <n v="37.57"/>
        <n v="17.39"/>
        <n v="5.4"/>
        <n v="37.34"/>
        <n v="17.63"/>
        <n v="32.41"/>
        <n v="32.92"/>
        <n v="13.69"/>
        <n v="37.83"/>
        <n v="25.79"/>
        <n v="14.05"/>
        <n v="31.23"/>
        <n v="12.17"/>
        <n v="13.21"/>
        <n v="35.79"/>
        <n v="3.83"/>
        <n v="15.67"/>
        <n v="3.78"/>
        <n v="20.16"/>
        <n v="3.04"/>
        <n v="3.58"/>
        <n v="77.3"/>
        <n v="12.46"/>
        <n v="62.06"/>
        <n v="36.51"/>
        <n v="19.82"/>
        <n v="50.7"/>
        <n v="32.22"/>
        <n v="6.85"/>
        <n v="29.22"/>
        <n v="15.71"/>
        <n v="51.07"/>
        <n v="22.44"/>
        <n v="29.64"/>
        <n v="14.33"/>
        <n v="15.1"/>
        <n v="16.21"/>
        <n v="20.77"/>
        <n v="10.48"/>
        <n v="4.25"/>
        <n v="1.41"/>
        <n v="27.94"/>
        <n v="23.29"/>
        <n v="63.78"/>
        <n v="14.97"/>
        <n v="33.53"/>
        <n v="3.85"/>
        <n v="3.96"/>
        <n v="33.86"/>
        <n v="19.75"/>
        <n v="13.59"/>
        <n v="36.14"/>
        <n v="8.27"/>
        <n v="20.7"/>
        <n v="32.37"/>
        <n v="17.07"/>
        <n v="70.09"/>
        <n v="8.5"/>
        <n v="32.09"/>
        <n v="21.54"/>
        <n v="28.23"/>
        <n v="56.49"/>
        <n v="26.88"/>
        <n v="35.98"/>
        <n v="34.73"/>
        <n v="19.68"/>
        <n v="11.31"/>
        <n v="17.08"/>
        <n v="21.05"/>
        <n v="33.62"/>
        <n v="75.41"/>
        <n v="59.3"/>
        <n v="10.67"/>
        <n v="23.98"/>
        <n v="42.79"/>
        <n v="19.64"/>
        <n v="21.74"/>
        <n v="29.46"/>
        <n v="70.04"/>
        <n v="31.1"/>
        <n v="1.3"/>
        <n v="13.97"/>
        <n v="60.53"/>
        <n v="4.3"/>
        <n v="65.54"/>
        <n v="13.84"/>
        <n v="29.31"/>
        <n v="16.92"/>
        <n v="18.63"/>
        <n v="34.11"/>
        <n v="3.54"/>
        <n v="4.56"/>
        <n v="38.95"/>
        <n v="40.28"/>
        <n v="54.64"/>
        <n v="39.91"/>
        <n v="31.08"/>
        <n v="40.93"/>
        <n v="10.26"/>
        <n v="24.82"/>
        <n v="41.57"/>
        <n v="4.79"/>
        <n v="16.43"/>
        <n v="12.4"/>
        <n v="10.93"/>
        <n v="34.6"/>
        <n v="40.4"/>
        <n v="33.51"/>
        <n v="69.62"/>
        <n v="20.97"/>
        <n v="10.21"/>
        <n v="13.24"/>
        <n v="11.5"/>
        <n v="4.18"/>
        <n v="41.76"/>
        <n v="1.67"/>
        <n v="12.26"/>
        <n v="2.38"/>
        <n v="36.04"/>
        <n v="36.13"/>
        <n v="22.66"/>
        <n v="15.89"/>
        <n v="2.93"/>
        <n v="10.99"/>
        <n v="2.49"/>
        <n v="12.23"/>
        <n v="38.58"/>
        <n v="63.55"/>
        <n v="3.22"/>
        <n v="68.56"/>
        <n v="60.74"/>
        <n v="52.25"/>
        <n v="16.59"/>
        <n v="8.52"/>
        <n v="58.77"/>
        <n v="43.53"/>
        <n v="78.34"/>
        <n v="20.45"/>
        <n v="56.72"/>
        <n v="48.37"/>
        <n v="11.19"/>
        <n v="30.02"/>
        <n v="22.15"/>
        <n v="21.46"/>
        <n v="11.03"/>
        <n v="36.26"/>
        <n v="62.55"/>
        <n v="32.68"/>
        <n v="36.54"/>
        <n v="49.73"/>
        <n v="24.98"/>
        <n v="39.02"/>
        <n v="61.21"/>
        <n v="27.17"/>
        <n v="53.14"/>
        <n v="17.61"/>
        <n v="41.09"/>
        <n v="14.11"/>
        <n v="35.63"/>
        <n v="14.13"/>
        <n v="1.93"/>
        <n v="31.64"/>
        <n v="39.57"/>
        <n v="2.58"/>
        <n v="32.79"/>
        <n v="32.48"/>
        <n v="13.36"/>
        <n v="7.16"/>
        <n v="14.15"/>
        <n v="15.0"/>
        <n v="13.26"/>
        <n v="12.64"/>
        <n v="17.88"/>
        <n v="66.64"/>
        <n v="40.24"/>
        <n v="10.52"/>
        <n v="34.18"/>
        <n v="11.16"/>
        <n v="35.0"/>
        <n v="12.63"/>
        <n v="2.84"/>
        <n v="18.42"/>
        <n v="28.85"/>
        <n v="50.85"/>
        <n v="17.49"/>
        <n v="15.14"/>
        <n v="3.25"/>
        <n v="15.76"/>
        <n v="13.41"/>
        <n v="3.18"/>
        <n v="43.63"/>
        <n v="3.06"/>
        <n v="14.16"/>
        <n v="12.87"/>
        <n v="55.9"/>
        <n v="37.15"/>
        <n v="39.29"/>
        <n v="23.19"/>
        <n v="15.65"/>
        <n v="11.59"/>
        <n v="21.04"/>
        <n v="64.94"/>
        <n v="11.85"/>
        <n v="30.76"/>
        <n v="5.34"/>
        <n v="10.16"/>
        <n v="29.83"/>
        <n v="36.46"/>
        <n v="14.56"/>
        <n v="16.36"/>
        <n v="18.89"/>
        <n v="40.85"/>
        <n v="26.58"/>
        <n v="17.42"/>
        <n v="3.66"/>
        <n v="29.75"/>
        <n v="5.0"/>
        <n v="45.16"/>
        <n v="29.87"/>
        <n v="4.38"/>
        <n v="27.43"/>
        <n v="10.14"/>
        <n v="68.3"/>
        <n v="11.62"/>
        <n v="46.29"/>
        <n v="32.03"/>
        <n v="21.86"/>
        <n v="14.02"/>
        <n v="58.5"/>
        <n v="3.19"/>
        <n v="13.23"/>
        <n v="47.88"/>
        <n v="10.56"/>
        <n v="16.77"/>
        <n v="34.37"/>
        <n v="26.47"/>
        <n v="46.98"/>
        <n v="63.18"/>
        <n v="32.39"/>
        <n v="17.69"/>
        <n v="19.17"/>
        <n v="72.37"/>
        <n v="64.4"/>
        <n v="27.87"/>
        <n v="15.88"/>
        <n v="29.79"/>
        <n v="19.73"/>
        <n v="3.61"/>
        <n v="12.07"/>
        <n v="12.29"/>
        <n v="59.5"/>
        <n v="29.42"/>
        <n v="50.67"/>
        <n v="21.84"/>
        <n v="29.51"/>
        <n v="59.82"/>
        <n v="4.06"/>
        <n v="21.75"/>
        <n v="19.84"/>
        <n v="19.53"/>
        <n v="14.44"/>
        <n v="18.67"/>
        <n v="39.86"/>
        <n v="48.24"/>
        <n v="14.79"/>
        <n v="25.52"/>
        <n v="27.37"/>
        <n v="26.77"/>
        <n v="11.11"/>
        <n v="28.31"/>
        <n v="27.82"/>
        <n v="34.55"/>
        <n v="32.64"/>
        <n v="41.32"/>
        <n v="74.68"/>
        <n v="13.66"/>
        <n v="62.25"/>
        <n v="2.61"/>
        <n v="47.61"/>
        <n v="65.14"/>
        <n v="11.29"/>
        <n v="35.14"/>
        <n v="20.23"/>
        <n v="26.13"/>
        <n v="28.55"/>
        <n v="31.6"/>
        <n v="15.92"/>
        <n v="51.7"/>
        <n v="10.0"/>
        <n v="35.86"/>
        <n v="57.97"/>
        <n v="53.87"/>
        <n v="2.96"/>
        <n v="31.28"/>
        <n v="10.27"/>
        <n v="12.19"/>
        <n v="31.44"/>
        <n v="27.22"/>
        <n v="20.69"/>
        <n v="68.89"/>
        <n v="29.94"/>
        <n v="34.28"/>
        <n v="23.8"/>
        <n v="52.01"/>
        <n v="22.41"/>
        <n v="19.69"/>
        <n v="14.93"/>
        <n v="4.35"/>
        <n v="32.44"/>
        <n v="7.1"/>
        <n v="41.8"/>
        <n v="32.56"/>
        <n v="28.66"/>
        <n v="54.2"/>
        <n v="71.8"/>
        <n v="17.77"/>
        <n v="44.27"/>
        <n v="14.85"/>
        <n v="1.37"/>
        <n v="2.19"/>
        <n v="12.48"/>
        <n v="39.52"/>
        <n v="3.32"/>
        <n v="26.03"/>
        <n v="43.57"/>
        <n v="1.36"/>
        <n v="34.23"/>
        <n v="28.65"/>
        <n v="12.86"/>
        <n v="4.8"/>
        <n v="54.36"/>
        <n v="18.51"/>
        <n v="20.55"/>
        <n v="15.45"/>
        <n v="40.34"/>
        <n v="53.37"/>
        <n v="27.78"/>
        <n v="44.93"/>
        <n v="26.12"/>
        <n v="5.24"/>
        <n v="31.76"/>
        <n v="64.53"/>
        <n v="13.15"/>
        <n v="19.6"/>
        <n v="59.63"/>
        <n v="28.14"/>
        <n v="24.86"/>
        <n v="51.69"/>
        <n v="29.1"/>
        <n v="4.33"/>
        <n v="2.07"/>
        <n v="32.65"/>
        <n v="55.69"/>
        <n v="15.91"/>
        <n v="19.5"/>
        <n v="14.17"/>
        <n v="25.39"/>
        <n v="46.82"/>
        <n v="49.07"/>
        <n v="72.01"/>
        <n v="12.6"/>
        <n v="2.59"/>
        <n v="11.01"/>
        <n v="12.84"/>
        <n v="9.52"/>
        <n v="20.35"/>
        <n v="58.54"/>
        <n v="9.29"/>
        <n v="51.5"/>
        <n v="4.36"/>
        <n v="37.14"/>
        <n v="31.58"/>
        <n v="32.27"/>
        <n v="42.86"/>
        <n v="4.54"/>
        <n v="22.06"/>
        <n v="16.38"/>
        <n v="77.94"/>
        <n v="3.7"/>
        <n v="23.17"/>
        <n v="55.15"/>
        <n v="3.6"/>
        <n v="15.62"/>
        <n v="5.41"/>
        <n v="39.19"/>
        <n v="21.9"/>
        <n v="2.83"/>
        <n v="5.3"/>
        <n v="34.61"/>
        <n v="34.47"/>
        <n v="13.85"/>
        <n v="4.31"/>
        <n v="15.58"/>
        <n v="76.29"/>
        <n v="35.77"/>
        <n v="10.38"/>
        <n v="56.92"/>
        <n v="1.43"/>
        <n v="33.68"/>
        <n v="36.82"/>
        <n v="12.54"/>
        <n v="18.01"/>
        <n v="33.54"/>
        <n v="16.49"/>
        <n v="34.78"/>
        <n v="47.14"/>
        <n v="31.34"/>
        <n v="13.67"/>
        <n v="22.59"/>
        <n v="28.81"/>
        <n v="15.66"/>
        <n v="17.94"/>
        <n v="18.3"/>
        <n v="22.33"/>
        <n v="73.16"/>
        <n v="36.84"/>
        <n v="12.13"/>
        <n v="30.94"/>
        <n v="1.78"/>
        <n v="53.66"/>
        <n v="28.68"/>
        <n v="14.81"/>
        <n v="28.6"/>
        <n v="40.82"/>
        <n v="39.42"/>
        <n v="3.4"/>
        <n v="4.59"/>
        <n v="3.89"/>
        <n v="55.41"/>
        <n v="32.9"/>
        <n v="38.84"/>
        <n v="40.21"/>
        <n v="16.95"/>
        <n v="28.87"/>
        <n v="56.8"/>
        <n v="29.44"/>
        <n v="3.41"/>
        <n v="31.62"/>
        <n v="60.83"/>
        <n v="63.19"/>
        <n v="42.19"/>
        <n v="11.09"/>
        <n v="36.69"/>
        <n v="17.55"/>
        <n v="41.41"/>
        <n v="2.43"/>
        <n v="25.01"/>
        <n v="15.01"/>
        <n v="34.7"/>
        <n v="15.98"/>
        <n v="15.07"/>
        <n v="48.85"/>
        <n v="11.7"/>
        <n v="58.94"/>
        <n v="14.21"/>
        <n v="34.16"/>
        <n v="16.37"/>
        <n v="38.65"/>
        <n v="22.02"/>
        <n v="18.22"/>
        <n v="54.78"/>
        <n v="69.22"/>
        <n v="2.57"/>
        <n v="1.84"/>
        <n v="15.2"/>
        <n v="17.91"/>
        <n v="15.09"/>
        <n v="41.14"/>
        <n v="66.92"/>
        <n v="15.74"/>
        <n v="34.34"/>
        <n v="2.45"/>
        <n v="63.88"/>
        <n v="3.03"/>
        <n v="32.55"/>
        <n v="10.64"/>
        <n v="25.59"/>
        <n v="2.7"/>
        <n v="75.56"/>
        <n v="2.94"/>
        <n v="16.46"/>
        <n v="11.75"/>
        <n v="36.27"/>
        <n v="2.68"/>
        <n v="49.68"/>
        <n v="13.63"/>
        <n v="14.36"/>
        <n v="12.24"/>
        <n v="3.05"/>
        <n v="52.46"/>
        <n v="4.14"/>
        <n v="59.43"/>
        <n v="33.85"/>
        <n v="10.39"/>
        <n v="4.08"/>
        <n v="13.05"/>
        <n v="37.75"/>
        <n v="12.91"/>
        <n v="20.88"/>
        <n v="7.97"/>
        <n v="13.81"/>
        <n v="16.08"/>
        <n v="11.86"/>
        <n v="61.61"/>
        <n v="31.66"/>
        <n v="35.31"/>
        <n v="68.13"/>
        <n v="8.87"/>
        <n v="10.88"/>
        <n v="37.78"/>
        <n v="13.91"/>
        <n v="17.66"/>
        <n v="33.32"/>
        <n v="11.02"/>
        <n v="76.78"/>
        <n v="46.23"/>
        <n v="16.07"/>
        <n v="22.67"/>
        <n v="29.28"/>
        <n v="13.9"/>
        <n v="15.77"/>
        <n v="48.63"/>
        <n v="65.88"/>
        <n v="36.23"/>
        <n v="35.76"/>
        <n v="69.53"/>
        <n v="18.69"/>
        <n v="52.9"/>
        <n v="10.62"/>
        <n v="23.67"/>
        <n v="72.92"/>
        <n v="18.28"/>
        <n v="10.89"/>
        <n v="31.01"/>
        <n v="49.78"/>
        <n v="15.42"/>
        <n v="54.34"/>
        <n v="29.36"/>
        <n v="39.64"/>
        <n v="52.77"/>
        <n v="57.49"/>
        <n v="57.79"/>
        <n v="37.5"/>
        <n v="36.42"/>
        <n v="1.97"/>
        <n v="38.19"/>
        <n v="74.26"/>
        <n v="20.53"/>
        <n v="34.32"/>
        <n v="28.47"/>
        <n v="33.5"/>
        <n v="52.31"/>
        <n v="29.29"/>
        <n v="34.56"/>
        <n v="65.44"/>
        <n v="38.62"/>
        <n v="33.88"/>
        <n v="27.96"/>
        <n v="11.67"/>
        <n v="32.6"/>
        <n v="38.67"/>
        <n v="18.31"/>
        <n v="11.94"/>
        <n v="56.0"/>
        <n v="13.87"/>
        <n v="18.08"/>
        <n v="57.38"/>
        <n v="3.92"/>
        <n v="35.08"/>
        <n v="27.07"/>
        <n v="2.99"/>
        <n v="56.13"/>
        <n v="16.06"/>
        <n v="44.01"/>
        <n v="32.47"/>
        <n v="25.05"/>
        <n v="33.48"/>
        <n v="43.59"/>
        <n v="37.74"/>
        <n v="34.01"/>
        <n v="31.54"/>
        <n v="15.48"/>
        <n v="16.89"/>
        <n v="38.8"/>
        <n v="14.2"/>
        <n v="16.81"/>
        <n v="55.74"/>
        <n v="68.65"/>
        <n v="39.1"/>
        <n v="27.02"/>
        <n v="40.89"/>
        <n v="15.68"/>
        <n v="16.09"/>
        <n v="38.92"/>
        <n v="11.79"/>
        <n v="53.79"/>
        <n v="4.05"/>
        <n v="52.58"/>
        <n v="33.28"/>
        <n v="32.05"/>
        <n v="10.61"/>
        <n v="67.87"/>
        <n v="11.42"/>
        <n v="51.65"/>
        <n v="11.97"/>
        <n v="30.89"/>
        <n v="28.75"/>
        <n v="14.41"/>
        <n v="2.2"/>
        <n v="39.28"/>
        <n v="21.35"/>
        <n v="49.32"/>
        <n v="14.92"/>
        <n v="32.38"/>
        <n v="15.54"/>
        <n v="69.83"/>
        <n v="14.68"/>
        <n v="25.57"/>
        <n v="34.98"/>
        <n v="14.25"/>
        <n v="47.12"/>
        <n v="73.96"/>
        <n v="15.86"/>
        <n v="76.21"/>
        <n v="52.94"/>
        <n v="29.15"/>
        <n v="4.91"/>
        <n v="31.87"/>
        <n v="19.48"/>
        <n v="11.32"/>
        <n v="13.55"/>
        <n v="30.74"/>
        <n v="18.65"/>
        <n v="11.91"/>
        <n v="19.52"/>
        <n v="20.33"/>
        <n v="24.99"/>
        <n v="39.54"/>
        <n v="17.05"/>
        <n v="14.26"/>
        <n v="14.19"/>
        <n v="17.04"/>
        <n v="12.73"/>
        <n v="34.94"/>
        <n v="63.2"/>
        <n v="18.45"/>
        <n v="27.53"/>
        <n v="19.28"/>
        <n v="31.67"/>
        <n v="5.21"/>
        <n v="3.09"/>
        <n v="23.51"/>
        <n v="19.8"/>
        <n v="46.22"/>
        <n v="51.91"/>
        <n v="18.43"/>
        <n v="43.74"/>
        <n v="30.03"/>
        <n v="25.38"/>
        <n v="14.18"/>
        <n v="36.32"/>
        <n v="3.31"/>
        <n v="64.85"/>
        <n v="31.25"/>
        <n v="16.94"/>
        <n v="30.64"/>
        <n v="1.94"/>
        <n v="13.3"/>
        <n v="37.22"/>
        <n v="20.59"/>
        <n v="16.39"/>
        <n v="29.23"/>
        <n v="76.7"/>
        <n v="43.62"/>
        <n v="30.86"/>
        <n v="40.62"/>
        <n v="12.0"/>
        <n v="25.78"/>
        <n v="15.23"/>
        <n v="21.57"/>
        <n v="14.47"/>
        <n v="79.47"/>
        <n v="21.53"/>
        <n v="27.63"/>
        <n v="53.78"/>
        <n v="28.15"/>
        <n v="31.15"/>
        <n v="42.9"/>
        <n v="68.85"/>
        <n v="10.32"/>
        <n v="59.32"/>
        <n v="14.0"/>
        <n v="31.46"/>
        <n v="27.35"/>
        <n v="24.93"/>
        <n v="14.71"/>
        <n v="26.62"/>
        <n v="25.34"/>
        <n v="52.79"/>
        <n v="26.01"/>
        <n v="11.81"/>
        <n v="13.22"/>
        <n v="27.19"/>
        <n v="15.24"/>
        <n v="11.64"/>
        <n v="14.12"/>
        <n v="35.22"/>
        <n v="49.05"/>
        <n v="27.16"/>
        <n v="9.46"/>
        <n v="14.06"/>
        <n v="22.18"/>
        <n v="16.25"/>
        <n v="26.5"/>
        <n v="32.7"/>
        <n v="11.37"/>
        <n v="76.07"/>
        <n v="45.04"/>
        <n v="22.82"/>
        <n v="28.01"/>
        <n v="26.4"/>
        <n v="23.47"/>
        <n v="13.62"/>
        <n v="5.27"/>
        <n v="30.9"/>
        <n v="43.31"/>
        <n v="12.2"/>
        <n v="13.07"/>
        <n v="13.88"/>
        <n v="30.08"/>
        <n v="54.18"/>
        <n v="37.35"/>
        <n v="12.28"/>
        <n v="24.51"/>
        <n v="69.69"/>
        <n v="17.51"/>
        <n v="14.74"/>
        <n v="18.37"/>
        <n v="39.31"/>
        <n v="43.82"/>
        <n v="38.98"/>
        <n v="37.16"/>
        <n v="34.92"/>
        <n v="63.09"/>
        <n v="64.66"/>
        <n v="12.15"/>
        <n v="25.54"/>
        <n v="12.82"/>
        <n v="36.75"/>
        <n v="29.02"/>
        <n v="27.73"/>
        <n v="67.79"/>
        <n v="70.68"/>
        <n v="36.95"/>
        <n v="18.44"/>
        <n v="41.7"/>
        <n v="20.52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2001" sheet="mercado_acoes"/>
  </cacheSource>
  <cacheFields>
    <cacheField name="Código Cliente" numFmtId="49">
      <sharedItems>
        <s v="30"/>
        <s v="78"/>
        <s v="50"/>
        <s v="80"/>
        <s v="68"/>
        <s v="48"/>
        <s v="100"/>
        <s v="81"/>
        <s v="15"/>
        <s v="86"/>
        <s v="60"/>
        <s v="97"/>
        <s v="99"/>
        <s v="28"/>
        <s v="3"/>
        <s v="2"/>
        <s v="54"/>
        <s v="39"/>
        <s v="36"/>
        <s v="43"/>
        <s v="83"/>
        <s v="79"/>
        <s v="59"/>
        <s v="61"/>
        <s v="8"/>
        <s v="95"/>
        <s v="91"/>
        <s v="7"/>
        <s v="38"/>
        <s v="4"/>
        <s v="47"/>
        <s v="29"/>
        <s v="74"/>
        <s v="35"/>
        <s v="56"/>
        <s v="93"/>
        <s v="22"/>
        <s v="72"/>
        <s v="89"/>
        <s v="13"/>
        <s v="24"/>
        <s v="84"/>
        <s v="46"/>
        <s v="69"/>
        <s v="32"/>
        <s v="10"/>
        <s v="71"/>
        <s v="70"/>
        <s v="25"/>
        <s v="62"/>
        <s v="66"/>
        <s v="64"/>
        <s v="20"/>
        <s v="96"/>
        <s v="58"/>
        <s v="5"/>
        <s v="77"/>
        <s v="42"/>
        <s v="14"/>
        <s v="27"/>
        <s v="16"/>
        <s v="34"/>
        <s v="49"/>
        <s v="52"/>
        <s v="6"/>
        <s v="40"/>
        <s v="21"/>
        <s v="12"/>
        <s v="57"/>
        <s v="33"/>
        <s v="19"/>
        <s v="1"/>
        <s v="98"/>
        <s v="92"/>
        <s v="85"/>
        <s v="17"/>
        <s v="55"/>
        <s v="67"/>
        <s v="88"/>
        <s v="9"/>
        <s v="65"/>
        <s v="26"/>
        <s v="76"/>
        <s v="44"/>
        <s v="41"/>
        <s v="90"/>
        <s v="45"/>
        <s v="73"/>
        <s v="63"/>
        <s v="11"/>
        <s v="31"/>
        <s v="82"/>
        <s v="51"/>
        <s v="23"/>
        <s v="94"/>
        <s v="75"/>
        <s v="18"/>
        <s v="53"/>
        <s v="87"/>
        <s v="37"/>
      </sharedItems>
    </cacheField>
    <cacheField name="Nome Cliente" numFmtId="49">
      <sharedItems>
        <s v="Larissa Gomes"/>
        <s v="Gabriela Mendes"/>
        <s v="Camila Rocha"/>
        <s v="Beatriz Almeida"/>
        <s v="Sofia Melo"/>
        <s v="Lucas Cardoso"/>
        <s v="Clara Costa"/>
        <s v="Felipe Ribeiro"/>
        <s v="Guilherme Oliveira"/>
        <s v="Marcos Costa"/>
        <s v="Laura Rodrigues"/>
        <s v="Pedro Lima"/>
        <s v="Rafael Cardoso"/>
        <s v="Mateus Santos"/>
        <s v="Isabella Ferreira"/>
        <s v="Gustavo Santos"/>
        <s v="Amanda Rocha"/>
        <s v="Clara Pereira"/>
        <s v="Luis Rocha"/>
        <s v="Felipe Oliveira"/>
        <s v="Larissa Carvalho"/>
        <s v="Ana Oliveira"/>
        <s v="Alice Machado"/>
        <s v="Laura Lima"/>
        <s v="Camila Lima"/>
        <s v="Rodrigo Melo"/>
        <s v="Marcos Rocha"/>
        <s v="Luiza Souza"/>
        <s v="Rodrigo Pereira"/>
        <s v="Leonardo Ribeiro"/>
        <s v="Gabriela Pereira"/>
        <s v="Isabella Silva"/>
        <s v="Julia Martins"/>
        <s v="Leonardo Almeida"/>
        <s v="Luiza Costa"/>
        <s v="Bruno Melo"/>
        <s v="Guilherme Silva"/>
        <s v="Beatriz Silva"/>
        <s v="Rodrigo Lima"/>
        <s v="Gabriel Fonseca"/>
        <s v="Pedro Silva"/>
        <s v="Gabriel Oliveira"/>
        <s v="Eduardo Pereira"/>
        <s v="Mateus Gomes"/>
        <s v="Felipe Silva"/>
        <s v="Eduardo Silva"/>
        <s v="Gabriela Almeida"/>
        <s v="Camila Souza"/>
        <s v="Felipe Santos"/>
        <s v="Beatriz Ribeiro"/>
        <s v="Rafael Oliveira"/>
        <s v="Bruno Rodrigues"/>
        <s v="Guilherme Ferreira"/>
        <s v="Giovanna Carvalho"/>
        <s v="Gabriel Machado"/>
        <s v="Lucas Ribeiro"/>
        <s v="Rafael Rocha"/>
        <s v="Lucas Costa"/>
        <s v="Ana Santos"/>
        <s v="Camila Pereira"/>
        <s v="Giovanna Rocha"/>
        <s v="Gustavo Souza"/>
        <s v="Leonardo Ferreira"/>
        <s v="Julia Santos"/>
        <s v="Gabriela Costa"/>
        <s v="Amanda Santos"/>
        <s v="Guilherme Fonseca"/>
        <s v="Giovanna Gomes"/>
        <s v="Marcos Souza"/>
        <s v="Gabriela Melo"/>
        <s v="Ana Carvalho"/>
        <s v="Leonardo Souza"/>
        <s v="Ana Ferreira"/>
        <s v="Eduardo Fonseca"/>
        <s v="Mateus Silva"/>
        <s v="Marcos Lima"/>
        <s v="Luis Lima"/>
        <s v="Gustavo Costa"/>
        <s v="Larissa Souza"/>
        <s v="Amanda Mendes"/>
        <s v="Camila Oliveira"/>
        <s v="Isabella Almeida"/>
        <s v="Amanda Almeida"/>
        <s v="Giovanna Pereira"/>
        <s v="Sofia Mendes"/>
        <s v="Rodrigo Cardoso"/>
      </sharedItems>
    </cacheField>
    <cacheField name="Email Cliente" numFmtId="49">
      <sharedItems>
        <s v="larissa.gomes94@exemplo.com"/>
        <s v="gabriela.mendes90@exemplo.com"/>
        <s v="camila.rocha10@exemplo.com"/>
        <s v="beatriz.almeida66@exemplo.com"/>
        <s v="sofia.melo31@exemplo.com"/>
        <s v="sofia.melo78@exemplo.com"/>
        <s v="lucas.cardoso77@exemplo.com"/>
        <s v="clara.costa91@exemplo.com"/>
        <s v="felipe.ribeiro44@exemplo.com"/>
        <s v="guilherme.oliveira36@exemplo.com"/>
        <s v="marcos.costa57@exemplo.com"/>
        <s v="laura.rodrigues54@exemplo.com"/>
        <s v="pedro.lima14@exemplo.com"/>
        <s v="rafael.cardoso85@exemplo.com"/>
        <s v="mateus.santos41@exemplo.com"/>
        <s v="isabella.ferreira95@exemplo.com"/>
        <s v="gustavo.santos79@exemplo.com"/>
        <s v="amanda.rocha53@exemplo.com"/>
        <s v="clara.pereira11@exemplo.com"/>
        <s v="luis.rocha1@exemplo.com"/>
        <s v="felipe.oliveira37@exemplo.com"/>
        <s v="larissa.carvalho96@exemplo.com"/>
        <s v="ana.oliveira96@exemplo.com"/>
        <s v="alice.machado47@exemplo.com"/>
        <s v="laura.lima68@exemplo.com"/>
        <s v="camila.lima44@exemplo.com"/>
        <s v="rodrigo.melo22@exemplo.com"/>
        <s v="marcos.rocha41@exemplo.com"/>
        <s v="luiza.souza53@exemplo.com"/>
        <s v="rodrigo.pereira12@exemplo.com"/>
        <s v="leonardo.ribeiro64@exemplo.com"/>
        <s v="gabriela.pereira44@exemplo.com"/>
        <s v="larissa.gomes18@exemplo.com"/>
        <s v="isabella.silva63@exemplo.com"/>
        <s v="julia.martins14@exemplo.com"/>
        <s v="leonardo.almeida31@exemplo.com"/>
        <s v="luiza.costa78@exemplo.com"/>
        <s v="bruno.melo27@exemplo.com"/>
        <s v="guilherme.silva74@exemplo.com"/>
        <s v="beatriz.silva61@exemplo.com"/>
        <s v="rodrigo.lima45@exemplo.com"/>
        <s v="gabriel.fonseca66@exemplo.com"/>
        <s v="pedro.silva50@exemplo.com"/>
        <s v="laura.lima25@exemplo.com"/>
        <s v="gabriel.oliveira13@exemplo.com"/>
        <s v="eduardo.pereira13@exemplo.com"/>
        <s v="mateus.gomes40@exemplo.com"/>
        <s v="felipe.silva52@exemplo.com"/>
        <s v="eduardo.silva54@exemplo.com"/>
        <s v="gabriela.almeida7@exemplo.com"/>
        <s v="mateus.gomes98@exemplo.com"/>
        <s v="camila.souza82@exemplo.com"/>
        <s v="felipe.santos70@exemplo.com"/>
        <s v="beatriz.ribeiro50@exemplo.com"/>
        <s v="rafael.oliveira88@exemplo.com"/>
        <s v="bruno.rodrigues89@exemplo.com"/>
        <s v="larissa.gomes98@exemplo.com"/>
        <s v="clara.pereira30@exemplo.com"/>
        <s v="guilherme.ferreira50@exemplo.com"/>
        <s v="giovanna.carvalho88@exemplo.com"/>
        <s v="gabriel.machado40@exemplo.com"/>
        <s v="lucas.ribeiro15@exemplo.com"/>
        <s v="rafael.rocha93@exemplo.com"/>
        <s v="lucas.costa80@exemplo.com"/>
        <s v="ana.santos99@exemplo.com"/>
        <s v="gabriela.pereira87@exemplo.com"/>
        <s v="camila.pereira21@exemplo.com"/>
        <s v="giovanna.rocha93@exemplo.com"/>
        <s v="clara.pereira12@exemplo.com"/>
        <s v="gustavo.souza88@exemplo.com"/>
        <s v="sofia.melo10@exemplo.com"/>
        <s v="leonardo.ferreira67@exemplo.com"/>
        <s v="camila.souza43@exemplo.com"/>
        <s v="rodrigo.melo72@exemplo.com"/>
        <s v="julia.santos76@exemplo.com"/>
        <s v="gabriela.costa15@exemplo.com"/>
        <s v="amanda.santos76@exemplo.com"/>
        <s v="guilherme.fonseca27@exemplo.com"/>
        <s v="gabriela.costa24@exemplo.com"/>
        <s v="giovanna.gomes22@exemplo.com"/>
        <s v="marcos.souza65@exemplo.com"/>
        <s v="gabriela.melo17@exemplo.com"/>
        <s v="ana.carvalho5@exemplo.com"/>
        <s v="leonardo.souza93@exemplo.com"/>
        <s v="ana.ferreira30@exemplo.com"/>
        <s v="eduardo.fonseca58@exemplo.com"/>
        <s v="mateus.silva8@exemplo.com"/>
        <s v="marcos.lima55@exemplo.com"/>
        <s v="luis.lima28@exemplo.com"/>
        <s v="gustavo.costa83@exemplo.com"/>
        <s v="larissa.souza29@exemplo.com"/>
        <s v="amanda.mendes49@exemplo.com"/>
        <s v="camila.oliveira84@exemplo.com"/>
        <s v="isabella.almeida63@exemplo.com"/>
        <s v="giovanna.gomes34@exemplo.com"/>
        <s v="amanda.almeida25@exemplo.com"/>
        <s v="beatriz.ribeiro6@exemplo.com"/>
        <s v="giovanna.pereira73@exemplo.com"/>
        <s v="sofia.mendes47@exemplo.com"/>
        <s v="rodrigo.cardoso48@exemplo.com"/>
      </sharedItems>
    </cacheField>
    <cacheField name="Operação" numFmtId="0">
      <sharedItems>
        <s v="Compra"/>
        <s v="Venda"/>
      </sharedItems>
    </cacheField>
    <cacheField name="Stiker" numFmtId="49">
      <sharedItems>
        <s v="IGTA3"/>
        <s v="VIVT3"/>
        <s v="LREN3"/>
        <s v="PETR4"/>
        <s v="CSAN3"/>
        <s v="ABEV3"/>
        <s v="ITUB4"/>
        <s v="RENT3"/>
        <s v="VALE3"/>
        <s v="BBAS3"/>
        <s v="BHIA3"/>
        <s v="JBSS3"/>
        <s v="TAEE4"/>
        <s v="CPFE3"/>
        <s v="B3SA3"/>
        <s v="BBDC4"/>
        <s v="WEGE3"/>
        <s v="MGLU3"/>
        <s v="SANB11"/>
        <s v="HAPV3"/>
      </sharedItems>
    </cacheField>
    <cacheField name="Preco" numFmtId="164">
      <sharedItems containsSemiMixedTypes="0" containsString="0" containsNumber="1">
        <n v="10.3"/>
        <n v="53.3"/>
        <n v="21.69"/>
        <n v="39.74"/>
        <n v="17.96"/>
        <n v="11.95"/>
        <n v="24.53"/>
        <n v="46.74"/>
        <n v="65.39"/>
        <n v="56.68"/>
        <n v="26.99"/>
        <n v="78.94"/>
        <n v="30.19"/>
        <n v="10.91"/>
        <n v="23.03"/>
        <n v="20.41"/>
        <n v="69.74"/>
        <n v="16.26"/>
        <n v="35.96"/>
        <n v="12.5"/>
        <n v="38.93"/>
        <n v="49.41"/>
        <n v="32.28"/>
        <n v="40.18"/>
        <n v="10.12"/>
        <n v="70.26"/>
        <n v="74.48"/>
        <n v="47.36"/>
        <n v="11.26"/>
        <n v="15.13"/>
        <n v="54.7"/>
        <n v="36.17"/>
        <n v="10.29"/>
        <n v="37.63"/>
        <n v="72.42"/>
        <n v="78.26"/>
        <n v="21.55"/>
        <n v="3.17"/>
        <n v="10.33"/>
        <n v="12.09"/>
        <n v="57.22"/>
        <n v="8.44"/>
        <n v="46.44"/>
        <n v="18.97"/>
        <n v="43.3"/>
        <n v="10.63"/>
        <n v="1.55"/>
        <n v="41.79"/>
        <n v="10.17"/>
        <n v="41.96"/>
        <n v="63.3"/>
        <n v="28.67"/>
        <n v="28.38"/>
        <n v="26.72"/>
        <n v="55.27"/>
        <n v="76.14"/>
        <n v="12.52"/>
        <n v="27.39"/>
        <n v="33.05"/>
        <n v="37.71"/>
        <n v="2.16"/>
        <n v="3.14"/>
        <n v="31.86"/>
        <n v="13.44"/>
        <n v="41.64"/>
        <n v="45.96"/>
        <n v="4.7"/>
        <n v="10.53"/>
        <n v="10.44"/>
        <n v="35.38"/>
        <n v="16.8"/>
        <n v="7.91"/>
        <n v="60.34"/>
        <n v="15.57"/>
        <n v="12.41"/>
        <n v="5.38"/>
        <n v="11.73"/>
        <n v="71.1"/>
        <n v="51.47"/>
        <n v="20.18"/>
        <n v="10.73"/>
        <n v="49.31"/>
        <n v="31.14"/>
        <n v="2.62"/>
        <n v="39.3"/>
        <n v="31.2"/>
        <n v="11.77"/>
        <n v="32.26"/>
        <n v="11.88"/>
        <n v="8.9"/>
        <n v="18.56"/>
        <n v="10.71"/>
        <n v="37.73"/>
        <n v="30.2"/>
        <n v="3.26"/>
        <n v="53.44"/>
        <n v="3.84"/>
        <n v="11.52"/>
        <n v="10.6"/>
        <n v="44.79"/>
        <n v="11.45"/>
        <n v="14.58"/>
        <n v="47.9"/>
        <n v="21.59"/>
        <n v="12.59"/>
        <n v="24.87"/>
        <n v="2.95"/>
        <n v="47.17"/>
        <n v="7.56"/>
        <n v="19.36"/>
        <n v="12.21"/>
        <n v="11.74"/>
        <n v="55.75"/>
        <n v="12.68"/>
        <n v="75.0"/>
        <n v="41.3"/>
        <n v="21.42"/>
        <n v="32.06"/>
        <n v="35.35"/>
        <n v="30.41"/>
        <n v="15.02"/>
        <n v="13.27"/>
        <n v="65.02"/>
        <n v="3.38"/>
        <n v="12.57"/>
        <n v="42.85"/>
        <n v="16.56"/>
        <n v="13.48"/>
        <n v="37.56"/>
        <n v="2.31"/>
        <n v="2.42"/>
        <n v="12.49"/>
        <n v="14.98"/>
        <n v="28.17"/>
        <n v="38.2"/>
        <n v="73.99"/>
        <n v="61.1"/>
        <n v="14.14"/>
        <n v="27.74"/>
        <n v="19.57"/>
        <n v="33.66"/>
        <n v="69.3"/>
        <n v="12.93"/>
        <n v="2.32"/>
        <n v="28.05"/>
        <n v="35.57"/>
        <n v="3.28"/>
        <n v="18.66"/>
        <n v="10.78"/>
        <n v="31.59"/>
        <n v="6.78"/>
        <n v="13.32"/>
        <n v="20.65"/>
        <n v="12.75"/>
        <n v="10.57"/>
        <n v="79.64"/>
        <n v="22.9"/>
        <n v="30.98"/>
        <n v="35.02"/>
        <n v="31.3"/>
        <n v="3.79"/>
        <n v="21.24"/>
        <n v="77.01"/>
        <n v="10.74"/>
        <n v="14.9"/>
        <n v="21.83"/>
        <n v="15.11"/>
        <n v="60.68"/>
        <n v="30.32"/>
        <n v="31.68"/>
        <n v="60.44"/>
        <n v="4.24"/>
        <n v="20.5"/>
        <n v="18.14"/>
        <n v="38.03"/>
        <n v="28.13"/>
        <n v="4.75"/>
        <n v="1.91"/>
        <n v="4.11"/>
        <n v="56.81"/>
        <n v="40.52"/>
        <n v="61.74"/>
        <n v="17.65"/>
        <n v="13.56"/>
        <n v="45.32"/>
        <n v="5.35"/>
        <n v="20.72"/>
        <n v="10.25"/>
        <n v="16.2"/>
        <n v="11.89"/>
        <n v="19.7"/>
        <n v="56.57"/>
        <n v="3.67"/>
        <n v="36.28"/>
        <n v="16.54"/>
        <n v="57.91"/>
        <n v="3.49"/>
        <n v="4.02"/>
        <n v="18.8"/>
        <n v="26.05"/>
        <n v="45.26"/>
        <n v="41.5"/>
        <n v="18.82"/>
        <n v="11.69"/>
        <n v="10.5"/>
        <n v="11.66"/>
        <n v="57.47"/>
        <n v="39.88"/>
        <n v="20.32"/>
        <n v="1.96"/>
        <n v="16.05"/>
        <n v="13.02"/>
        <n v="9.68"/>
        <n v="25.63"/>
        <n v="25.27"/>
        <n v="25.53"/>
        <n v="13.72"/>
        <n v="14.78"/>
        <n v="13.74"/>
        <n v="24.7"/>
        <n v="10.31"/>
        <n v="15.52"/>
        <n v="14.48"/>
        <n v="19.16"/>
        <n v="33.99"/>
        <n v="33.08"/>
        <n v="12.51"/>
        <n v="40.71"/>
        <n v="40.7"/>
        <n v="14.87"/>
        <n v="53.27"/>
        <n v="4.44"/>
        <n v="38.09"/>
        <n v="3.86"/>
        <n v="27.86"/>
        <n v="46.48"/>
        <n v="76.16"/>
        <n v="10.24"/>
        <n v="13.78"/>
        <n v="14.75"/>
        <n v="36.01"/>
        <n v="19.29"/>
        <n v="1.7"/>
        <n v="30.14"/>
        <n v="46.42"/>
        <n v="17.67"/>
        <n v="1.54"/>
        <n v="19.23"/>
        <n v="34.54"/>
        <n v="67.05"/>
        <n v="36.03"/>
        <n v="39.66"/>
        <n v="13.0"/>
        <n v="56.44"/>
        <n v="17.34"/>
        <n v="9.2"/>
        <n v="16.73"/>
        <n v="30.05"/>
        <n v="11.25"/>
        <n v="12.44"/>
        <n v="12.67"/>
        <n v="5.22"/>
        <n v="29.09"/>
        <n v="2.4"/>
        <n v="75.71"/>
        <n v="25.49"/>
        <n v="12.3"/>
        <n v="15.25"/>
        <n v="69.01"/>
        <n v="30.15"/>
        <n v="3.37"/>
        <n v="2.25"/>
        <n v="3.45"/>
        <n v="12.37"/>
        <n v="34.48"/>
        <n v="36.47"/>
        <n v="26.86"/>
        <n v="14.32"/>
        <n v="10.87"/>
        <n v="2.04"/>
        <n v="11.71"/>
        <n v="33.16"/>
        <n v="48.46"/>
        <n v="4.64"/>
        <n v="24.74"/>
        <n v="26.32"/>
        <n v="21.13"/>
        <n v="31.4"/>
        <n v="16.48"/>
        <n v="26.22"/>
        <n v="27.42"/>
        <n v="37.17"/>
        <n v="12.36"/>
        <n v="14.07"/>
        <n v="55.73"/>
        <n v="34.13"/>
        <n v="3.48"/>
        <n v="2.12"/>
        <n v="15.85"/>
        <n v="69.19"/>
        <n v="18.07"/>
        <n v="14.27"/>
        <n v="2.39"/>
        <n v="57.2"/>
        <n v="54.76"/>
        <n v="2.28"/>
        <n v="49.9"/>
        <n v="47.93"/>
        <n v="58.65"/>
        <n v="10.72"/>
        <n v="13.25"/>
        <n v="10.68"/>
        <n v="23.04"/>
        <n v="16.0"/>
        <n v="10.18"/>
        <n v="32.67"/>
        <n v="10.51"/>
        <n v="30.3"/>
        <n v="29.99"/>
        <n v="10.84"/>
        <n v="25.03"/>
        <n v="17.03"/>
        <n v="10.49"/>
        <n v="15.05"/>
        <n v="13.45"/>
        <n v="30.65"/>
        <n v="34.95"/>
        <n v="2.26"/>
        <n v="5.14"/>
        <n v="25.68"/>
        <n v="28.18"/>
        <n v="71.27"/>
        <n v="18.35"/>
        <n v="18.36"/>
        <n v="80.28"/>
        <n v="16.88"/>
        <n v="41.99"/>
        <n v="38.76"/>
        <n v="10.19"/>
        <n v="38.14"/>
        <n v="19.19"/>
        <n v="18.4"/>
        <n v="10.46"/>
        <n v="40.02"/>
        <n v="28.48"/>
        <n v="30.78"/>
        <n v="14.52"/>
        <n v="69.63"/>
        <n v="47.64"/>
        <n v="14.35"/>
        <n v="57.77"/>
        <n v="30.84"/>
        <n v="17.25"/>
        <n v="37.49"/>
        <n v="20.58"/>
        <n v="8.74"/>
        <n v="29.81"/>
        <n v="12.35"/>
        <n v="11.76"/>
        <n v="49.11"/>
        <n v="18.53"/>
        <n v="12.18"/>
        <n v="22.05"/>
        <n v="15.9"/>
        <n v="40.39"/>
        <n v="36.61"/>
        <n v="39.62"/>
        <n v="4.83"/>
        <n v="26.74"/>
        <n v="66.49"/>
        <n v="13.08"/>
        <n v="22.72"/>
        <n v="34.39"/>
        <n v="19.04"/>
        <n v="13.34"/>
        <n v="62.16"/>
        <n v="11.9"/>
        <n v="32.99"/>
        <n v="1.6"/>
        <n v="12.06"/>
        <n v="15.41"/>
        <n v="33.45"/>
        <n v="5.36"/>
        <n v="21.01"/>
        <n v="19.26"/>
        <n v="34.22"/>
        <n v="39.01"/>
        <n v="12.78"/>
        <n v="15.72"/>
        <n v="3.57"/>
        <n v="12.11"/>
        <n v="28.96"/>
        <n v="20.61"/>
        <n v="2.05"/>
        <n v="25.43"/>
        <n v="2.33"/>
        <n v="40.58"/>
        <n v="12.7"/>
        <n v="37.81"/>
        <n v="14.51"/>
        <n v="14.65"/>
        <n v="11.93"/>
        <n v="36.41"/>
        <n v="14.91"/>
        <n v="51.2"/>
        <n v="22.1"/>
        <n v="60.88"/>
        <n v="3.98"/>
        <n v="80.04"/>
        <n v="50.9"/>
        <n v="28.95"/>
        <n v="29.04"/>
        <n v="41.04"/>
        <n v="3.64"/>
        <n v="39.93"/>
        <n v="62.35"/>
        <n v="44.95"/>
        <n v="11.92"/>
        <n v="30.12"/>
        <n v="13.6"/>
        <n v="33.81"/>
        <n v="19.93"/>
        <n v="39.75"/>
        <n v="39.24"/>
        <n v="75.13"/>
        <n v="26.54"/>
        <n v="33.17"/>
        <n v="40.46"/>
        <n v="3.75"/>
        <n v="32.24"/>
        <n v="32.82"/>
        <n v="23.1"/>
        <n v="28.41"/>
        <n v="10.76"/>
        <n v="20.29"/>
        <n v="15.12"/>
        <n v="63.81"/>
        <n v="30.09"/>
        <n v="48.93"/>
        <n v="31.21"/>
        <n v="40.48"/>
        <n v="29.55"/>
        <n v="26.02"/>
        <n v="12.31"/>
        <n v="61.78"/>
        <n v="12.97"/>
        <n v="21.44"/>
        <n v="35.34"/>
        <n v="36.98"/>
        <n v="44.33"/>
        <n v="53.45"/>
        <n v="23.22"/>
        <n v="60.36"/>
        <n v="1.76"/>
        <n v="5.32"/>
        <n v="48.33"/>
        <n v="72.29"/>
        <n v="29.06"/>
        <n v="47.76"/>
        <n v="29.3"/>
        <n v="14.72"/>
        <n v="27.47"/>
        <n v="69.47"/>
        <n v="12.61"/>
        <n v="11.54"/>
        <n v="13.33"/>
        <n v="17.54"/>
        <n v="14.63"/>
        <n v="11.56"/>
        <n v="56.69"/>
        <n v="27.29"/>
        <n v="33.94"/>
        <n v="61.07"/>
        <n v="26.42"/>
        <n v="5.31"/>
        <n v="1.49"/>
        <n v="23.66"/>
        <n v="10.41"/>
        <n v="8.93"/>
        <n v="13.47"/>
        <n v="4.62"/>
        <n v="14.49"/>
        <n v="22.64"/>
        <n v="1.79"/>
        <n v="33.89"/>
        <n v="10.65"/>
        <n v="13.79"/>
        <n v="37.38"/>
        <n v="29.11"/>
        <n v="10.47"/>
        <n v="33.38"/>
        <n v="13.17"/>
        <n v="51.9"/>
        <n v="27.32"/>
        <n v="48.16"/>
        <n v="10.9"/>
        <n v="10.34"/>
        <n v="19.74"/>
        <n v="17.02"/>
        <n v="13.8"/>
        <n v="78.91"/>
        <n v="14.42"/>
        <n v="16.85"/>
        <n v="24.07"/>
        <n v="56.87"/>
        <n v="11.8"/>
        <n v="14.08"/>
        <n v="61.54"/>
        <n v="25.1"/>
        <n v="69.0"/>
        <n v="3.91"/>
        <n v="14.34"/>
        <n v="35.01"/>
        <n v="38.54"/>
        <n v="60.17"/>
        <n v="26.67"/>
        <n v="59.58"/>
        <n v="41.27"/>
        <n v="30.01"/>
        <n v="54.68"/>
        <n v="49.67"/>
        <n v="31.51"/>
        <n v="13.53"/>
        <n v="11.61"/>
        <n v="24.32"/>
        <n v="42.34"/>
        <n v="37.23"/>
        <n v="16.55"/>
        <n v="7.61"/>
        <n v="17.52"/>
        <n v="14.53"/>
        <n v="15.4"/>
        <n v="60.6"/>
        <n v="10.07"/>
        <n v="15.15"/>
        <n v="16.45"/>
        <n v="47.57"/>
        <n v="35.07"/>
        <n v="2.52"/>
        <n v="17.24"/>
        <n v="11.48"/>
        <n v="26.81"/>
        <n v="24.91"/>
        <n v="28.59"/>
        <n v="38.39"/>
        <n v="74.74"/>
        <n v="3.21"/>
        <n v="12.32"/>
        <n v="56.47"/>
        <n v="18.32"/>
        <n v="31.5"/>
        <n v="69.58"/>
        <n v="12.98"/>
        <n v="47.04"/>
        <n v="66.35"/>
        <n v="16.61"/>
        <n v="67.65"/>
        <n v="14.39"/>
        <n v="29.89"/>
        <n v="2.34"/>
        <n v="25.9"/>
        <n v="36.72"/>
        <n v="52.71"/>
        <n v="40.66"/>
        <n v="3.35"/>
        <n v="1.48"/>
        <n v="23.62"/>
        <n v="11.98"/>
        <n v="3.68"/>
        <n v="53.56"/>
        <n v="14.24"/>
        <n v="3.39"/>
        <n v="47.91"/>
        <n v="31.12"/>
        <n v="41.61"/>
        <n v="38.72"/>
        <n v="4.27"/>
        <n v="3.23"/>
        <n v="11.96"/>
        <n v="12.04"/>
        <n v="59.17"/>
        <n v="37.67"/>
        <n v="19.03"/>
        <n v="68.36"/>
        <n v="52.0"/>
        <n v="11.68"/>
        <n v="13.4"/>
        <n v="25.62"/>
        <n v="41.45"/>
        <n v="47.66"/>
        <n v="12.92"/>
        <n v="19.18"/>
        <n v="12.72"/>
        <n v="18.33"/>
        <n v="15.16"/>
        <n v="13.76"/>
        <n v="62.29"/>
        <n v="21.96"/>
        <n v="35.6"/>
        <n v="32.17"/>
        <n v="19.38"/>
        <n v="46.9"/>
        <n v="10.35"/>
        <n v="15.73"/>
        <n v="17.29"/>
        <n v="14.45"/>
        <n v="39.37"/>
        <n v="58.19"/>
        <n v="8.16"/>
        <n v="32.12"/>
        <n v="59.4"/>
        <n v="10.55"/>
        <n v="33.83"/>
        <n v="54.72"/>
        <n v="32.5"/>
        <n v="12.81"/>
        <n v="15.32"/>
        <n v="14.43"/>
        <n v="33.96"/>
        <n v="10.69"/>
        <n v="75.94"/>
        <n v="64.95"/>
        <n v="71.01"/>
        <n v="41.03"/>
        <n v="46.32"/>
        <n v="41.63"/>
        <n v="11.55"/>
        <n v="10.77"/>
        <n v="51.31"/>
        <n v="4.1"/>
        <n v="10.81"/>
        <n v="23.9"/>
        <n v="32.71"/>
        <n v="22.75"/>
        <n v="11.83"/>
        <n v="49.97"/>
        <n v="14.22"/>
        <n v="22.92"/>
        <n v="21.33"/>
        <n v="2.55"/>
        <n v="3.9"/>
        <n v="39.04"/>
        <n v="41.67"/>
        <n v="33.87"/>
        <n v="35.24"/>
        <n v="12.9"/>
        <n v="64.88"/>
        <n v="12.03"/>
        <n v="14.96"/>
        <n v="46.4"/>
        <n v="31.99"/>
        <n v="9.93"/>
        <n v="64.9"/>
        <n v="31.24"/>
        <n v="46.36"/>
        <n v="23.38"/>
        <n v="12.95"/>
        <n v="67.93"/>
        <n v="1.39"/>
        <n v="21.18"/>
        <n v="52.15"/>
        <n v="2.87"/>
        <n v="38.86"/>
        <n v="18.79"/>
        <n v="1.52"/>
        <n v="12.89"/>
        <n v="2.17"/>
        <n v="30.25"/>
        <n v="42.18"/>
        <n v="16.32"/>
        <n v="17.37"/>
        <n v="24.35"/>
        <n v="26.57"/>
        <n v="39.41"/>
        <n v="23.68"/>
        <n v="46.58"/>
        <n v="28.2"/>
        <n v="32.54"/>
        <n v="50.95"/>
        <n v="32.32"/>
        <n v="65.27"/>
        <n v="4.12"/>
        <n v="44.34"/>
        <n v="50.22"/>
        <n v="15.8"/>
        <n v="29.52"/>
        <n v="12.62"/>
        <n v="30.42"/>
        <n v="2.44"/>
        <n v="38.57"/>
        <n v="30.81"/>
        <n v="27.34"/>
        <n v="30.18"/>
        <n v="16.47"/>
        <n v="33.65"/>
        <n v="29.78"/>
        <n v="32.69"/>
        <n v="69.52"/>
        <n v="18.62"/>
        <n v="46.55"/>
        <n v="2.47"/>
        <n v="12.47"/>
        <n v="77.05"/>
        <n v="12.55"/>
        <n v="39.58"/>
        <n v="10.42"/>
        <n v="2.5"/>
        <n v="27.27"/>
        <n v="26.21"/>
        <n v="34.8"/>
        <n v="37.03"/>
        <n v="37.24"/>
        <n v="29.2"/>
        <n v="42.2"/>
        <n v="8.98"/>
        <n v="38.48"/>
        <n v="16.3"/>
        <n v="65.19"/>
        <n v="27.62"/>
        <n v="24.78"/>
        <n v="17.14"/>
        <n v="32.1"/>
        <n v="55.97"/>
        <n v="11.65"/>
        <n v="39.47"/>
        <n v="16.51"/>
        <n v="24.73"/>
        <n v="15.87"/>
        <n v="16.33"/>
        <n v="10.83"/>
        <n v="38.91"/>
        <n v="27.89"/>
        <n v="11.0"/>
        <n v="56.59"/>
        <n v="14.01"/>
        <n v="2.54"/>
        <n v="36.62"/>
        <n v="2.74"/>
        <n v="12.71"/>
        <n v="13.83"/>
        <n v="44.68"/>
        <n v="29.61"/>
        <n v="11.23"/>
        <n v="48.79"/>
        <n v="18.72"/>
        <n v="3.73"/>
        <n v="36.81"/>
        <n v="60.55"/>
        <n v="2.81"/>
        <n v="10.59"/>
        <n v="39.8"/>
        <n v="2.71"/>
        <n v="18.64"/>
        <n v="4.61"/>
        <n v="21.47"/>
        <n v="15.51"/>
        <n v="10.75"/>
        <n v="51.35"/>
        <n v="16.57"/>
        <n v="2.85"/>
        <n v="68.76"/>
        <n v="47.73"/>
        <n v="12.05"/>
        <n v="10.43"/>
        <n v="14.66"/>
        <n v="12.1"/>
        <n v="3.71"/>
        <n v="19.72"/>
        <n v="15.08"/>
        <n v="14.95"/>
        <n v="40.5"/>
        <n v="3.33"/>
        <n v="10.54"/>
        <n v="16.63"/>
        <n v="20.13"/>
        <n v="37.94"/>
        <n v="19.91"/>
        <n v="56.28"/>
        <n v="14.77"/>
        <n v="16.52"/>
        <n v="7.47"/>
        <n v="62.74"/>
        <n v="38.41"/>
        <n v="21.37"/>
        <n v="60.02"/>
        <n v="13.95"/>
        <n v="11.18"/>
        <n v="66.8"/>
        <n v="11.78"/>
        <n v="18.52"/>
        <n v="11.63"/>
        <n v="12.33"/>
        <n v="19.1"/>
        <n v="33.33"/>
        <n v="14.8"/>
        <n v="22.97"/>
        <n v="14.83"/>
        <n v="41.88"/>
        <n v="19.22"/>
        <n v="13.7"/>
        <n v="14.88"/>
        <n v="42.04"/>
        <n v="40.26"/>
        <n v="36.0"/>
        <n v="4.94"/>
        <n v="1.71"/>
        <n v="15.03"/>
        <n v="11.84"/>
        <n v="37.57"/>
        <n v="17.39"/>
        <n v="5.4"/>
        <n v="37.34"/>
        <n v="17.63"/>
        <n v="32.41"/>
        <n v="32.92"/>
        <n v="13.69"/>
        <n v="37.83"/>
        <n v="25.79"/>
        <n v="14.05"/>
        <n v="31.23"/>
        <n v="12.17"/>
        <n v="13.21"/>
        <n v="35.79"/>
        <n v="3.83"/>
        <n v="15.67"/>
        <n v="3.78"/>
        <n v="20.16"/>
        <n v="3.04"/>
        <n v="3.58"/>
        <n v="77.3"/>
        <n v="12.46"/>
        <n v="62.06"/>
        <n v="36.51"/>
        <n v="19.82"/>
        <n v="50.7"/>
        <n v="32.22"/>
        <n v="6.85"/>
        <n v="29.22"/>
        <n v="15.71"/>
        <n v="51.07"/>
        <n v="22.44"/>
        <n v="29.64"/>
        <n v="14.33"/>
        <n v="15.1"/>
        <n v="16.21"/>
        <n v="20.77"/>
        <n v="10.48"/>
        <n v="4.25"/>
        <n v="1.41"/>
        <n v="27.94"/>
        <n v="23.29"/>
        <n v="63.78"/>
        <n v="14.97"/>
        <n v="33.53"/>
        <n v="3.85"/>
        <n v="3.96"/>
        <n v="33.86"/>
        <n v="19.75"/>
        <n v="13.59"/>
        <n v="36.14"/>
        <n v="8.27"/>
        <n v="20.7"/>
        <n v="32.37"/>
        <n v="17.07"/>
        <n v="70.09"/>
        <n v="8.5"/>
        <n v="32.09"/>
        <n v="21.54"/>
        <n v="28.23"/>
        <n v="56.49"/>
        <n v="26.88"/>
        <n v="35.98"/>
        <n v="34.73"/>
        <n v="19.68"/>
        <n v="11.31"/>
        <n v="17.08"/>
        <n v="21.05"/>
        <n v="33.62"/>
        <n v="75.41"/>
        <n v="59.3"/>
        <n v="10.67"/>
        <n v="23.98"/>
        <n v="42.79"/>
        <n v="19.64"/>
        <n v="21.74"/>
        <n v="29.46"/>
        <n v="70.04"/>
        <n v="31.1"/>
        <n v="1.3"/>
        <n v="13.97"/>
        <n v="60.53"/>
        <n v="4.3"/>
        <n v="65.54"/>
        <n v="13.84"/>
        <n v="29.31"/>
        <n v="16.92"/>
        <n v="18.63"/>
        <n v="34.11"/>
        <n v="3.54"/>
        <n v="4.56"/>
        <n v="38.95"/>
        <n v="40.28"/>
        <n v="54.64"/>
        <n v="39.91"/>
        <n v="31.08"/>
        <n v="40.93"/>
        <n v="10.26"/>
        <n v="24.82"/>
        <n v="41.57"/>
        <n v="4.79"/>
        <n v="16.43"/>
        <n v="12.4"/>
        <n v="10.93"/>
        <n v="34.6"/>
        <n v="40.4"/>
        <n v="33.51"/>
        <n v="69.62"/>
        <n v="20.97"/>
        <n v="10.21"/>
        <n v="13.24"/>
        <n v="11.5"/>
        <n v="4.18"/>
        <n v="41.76"/>
        <n v="1.67"/>
        <n v="12.26"/>
        <n v="2.38"/>
        <n v="36.04"/>
        <n v="36.13"/>
        <n v="22.66"/>
        <n v="15.89"/>
        <n v="2.93"/>
        <n v="10.99"/>
        <n v="2.49"/>
        <n v="12.23"/>
        <n v="38.58"/>
        <n v="63.55"/>
        <n v="3.22"/>
        <n v="68.56"/>
        <n v="60.74"/>
        <n v="52.25"/>
        <n v="16.59"/>
        <n v="8.52"/>
        <n v="58.77"/>
        <n v="43.53"/>
        <n v="78.34"/>
        <n v="20.45"/>
        <n v="56.72"/>
        <n v="48.37"/>
        <n v="11.19"/>
        <n v="30.02"/>
        <n v="22.15"/>
        <n v="21.46"/>
        <n v="11.03"/>
        <n v="36.26"/>
        <n v="62.55"/>
        <n v="32.68"/>
        <n v="36.54"/>
        <n v="49.73"/>
        <n v="24.98"/>
        <n v="39.02"/>
        <n v="61.21"/>
        <n v="27.17"/>
        <n v="53.14"/>
        <n v="17.61"/>
        <n v="41.09"/>
        <n v="14.11"/>
        <n v="35.63"/>
        <n v="14.13"/>
        <n v="1.93"/>
        <n v="31.64"/>
        <n v="39.57"/>
        <n v="2.58"/>
        <n v="32.79"/>
        <n v="32.48"/>
        <n v="13.36"/>
        <n v="7.16"/>
        <n v="14.15"/>
        <n v="15.0"/>
        <n v="13.26"/>
        <n v="12.64"/>
        <n v="17.88"/>
        <n v="66.64"/>
        <n v="40.24"/>
        <n v="10.52"/>
        <n v="34.18"/>
        <n v="11.16"/>
        <n v="35.0"/>
        <n v="12.63"/>
        <n v="2.84"/>
        <n v="18.42"/>
        <n v="28.85"/>
        <n v="50.85"/>
        <n v="17.49"/>
        <n v="15.14"/>
        <n v="3.25"/>
        <n v="15.76"/>
        <n v="13.41"/>
        <n v="3.18"/>
        <n v="43.63"/>
        <n v="3.06"/>
        <n v="14.16"/>
        <n v="12.87"/>
        <n v="55.9"/>
        <n v="37.15"/>
        <n v="39.29"/>
        <n v="23.19"/>
        <n v="15.65"/>
        <n v="11.59"/>
        <n v="21.04"/>
        <n v="64.94"/>
        <n v="11.85"/>
        <n v="30.76"/>
        <n v="5.34"/>
        <n v="10.16"/>
        <n v="29.83"/>
        <n v="36.46"/>
        <n v="14.56"/>
        <n v="16.36"/>
        <n v="18.89"/>
        <n v="40.85"/>
        <n v="26.58"/>
        <n v="17.42"/>
        <n v="3.66"/>
        <n v="29.75"/>
        <n v="5.0"/>
        <n v="45.16"/>
        <n v="29.87"/>
        <n v="4.38"/>
        <n v="27.43"/>
        <n v="10.14"/>
        <n v="68.3"/>
        <n v="11.62"/>
        <n v="46.29"/>
        <n v="32.03"/>
        <n v="21.86"/>
        <n v="14.02"/>
        <n v="58.5"/>
        <n v="3.19"/>
        <n v="13.23"/>
        <n v="47.88"/>
        <n v="10.56"/>
        <n v="16.77"/>
        <n v="34.37"/>
        <n v="26.47"/>
        <n v="46.98"/>
        <n v="63.18"/>
        <n v="32.39"/>
        <n v="17.69"/>
        <n v="19.17"/>
        <n v="72.37"/>
        <n v="64.4"/>
        <n v="27.87"/>
        <n v="15.88"/>
        <n v="29.79"/>
        <n v="19.73"/>
        <n v="3.61"/>
        <n v="12.07"/>
        <n v="12.29"/>
        <n v="59.5"/>
        <n v="29.42"/>
        <n v="50.67"/>
        <n v="21.84"/>
        <n v="29.51"/>
        <n v="59.82"/>
        <n v="4.06"/>
        <n v="21.75"/>
        <n v="19.84"/>
        <n v="19.53"/>
        <n v="14.44"/>
        <n v="18.67"/>
        <n v="39.86"/>
        <n v="48.24"/>
        <n v="14.79"/>
        <n v="25.52"/>
        <n v="27.37"/>
        <n v="26.77"/>
        <n v="11.11"/>
        <n v="28.31"/>
        <n v="27.82"/>
        <n v="34.55"/>
        <n v="32.64"/>
        <n v="41.32"/>
        <n v="74.68"/>
        <n v="13.66"/>
        <n v="62.25"/>
        <n v="2.61"/>
        <n v="47.61"/>
        <n v="65.14"/>
        <n v="11.29"/>
        <n v="35.14"/>
        <n v="20.23"/>
        <n v="26.13"/>
        <n v="28.55"/>
        <n v="31.6"/>
        <n v="15.92"/>
        <n v="51.7"/>
        <n v="10.0"/>
        <n v="35.86"/>
        <n v="57.97"/>
        <n v="53.87"/>
        <n v="2.96"/>
        <n v="31.28"/>
        <n v="10.27"/>
        <n v="12.19"/>
        <n v="31.44"/>
        <n v="27.22"/>
        <n v="20.69"/>
        <n v="68.89"/>
        <n v="29.94"/>
        <n v="34.28"/>
        <n v="23.8"/>
        <n v="52.01"/>
        <n v="22.41"/>
        <n v="19.69"/>
        <n v="14.93"/>
        <n v="4.35"/>
        <n v="32.44"/>
        <n v="7.1"/>
        <n v="41.8"/>
        <n v="32.56"/>
        <n v="28.66"/>
        <n v="54.2"/>
        <n v="71.8"/>
        <n v="17.77"/>
        <n v="44.27"/>
        <n v="14.85"/>
        <n v="1.37"/>
        <n v="2.19"/>
        <n v="12.48"/>
        <n v="39.52"/>
        <n v="3.32"/>
        <n v="26.03"/>
        <n v="43.57"/>
        <n v="1.36"/>
        <n v="34.23"/>
        <n v="28.65"/>
        <n v="12.86"/>
        <n v="4.8"/>
        <n v="54.36"/>
        <n v="18.51"/>
        <n v="20.55"/>
        <n v="15.45"/>
        <n v="40.34"/>
        <n v="53.37"/>
        <n v="27.78"/>
        <n v="44.93"/>
        <n v="26.12"/>
        <n v="5.24"/>
        <n v="31.76"/>
        <n v="64.53"/>
        <n v="13.15"/>
        <n v="19.6"/>
        <n v="59.63"/>
        <n v="28.14"/>
        <n v="24.86"/>
        <n v="51.69"/>
        <n v="29.1"/>
        <n v="4.33"/>
        <n v="2.07"/>
        <n v="32.65"/>
        <n v="55.69"/>
        <n v="15.91"/>
        <n v="19.5"/>
        <n v="14.17"/>
        <n v="25.39"/>
        <n v="46.82"/>
        <n v="49.07"/>
        <n v="72.01"/>
        <n v="12.6"/>
        <n v="2.59"/>
        <n v="11.01"/>
        <n v="12.84"/>
        <n v="9.52"/>
        <n v="20.35"/>
        <n v="58.54"/>
        <n v="9.29"/>
        <n v="51.5"/>
        <n v="4.36"/>
        <n v="37.14"/>
        <n v="31.58"/>
        <n v="32.27"/>
        <n v="42.86"/>
        <n v="4.54"/>
        <n v="22.06"/>
        <n v="16.38"/>
        <n v="77.94"/>
        <n v="3.7"/>
        <n v="23.17"/>
        <n v="55.15"/>
        <n v="3.6"/>
        <n v="15.62"/>
        <n v="5.41"/>
        <n v="39.19"/>
        <n v="21.9"/>
        <n v="2.83"/>
        <n v="5.3"/>
        <n v="34.61"/>
        <n v="34.47"/>
        <n v="13.85"/>
        <n v="4.31"/>
        <n v="15.58"/>
        <n v="76.29"/>
        <n v="35.77"/>
        <n v="10.38"/>
        <n v="56.92"/>
        <n v="1.43"/>
        <n v="33.68"/>
        <n v="36.82"/>
        <n v="12.54"/>
        <n v="18.01"/>
        <n v="33.54"/>
        <n v="16.49"/>
        <n v="34.78"/>
        <n v="47.14"/>
        <n v="31.34"/>
        <n v="13.67"/>
        <n v="22.59"/>
        <n v="28.81"/>
        <n v="15.66"/>
        <n v="17.94"/>
        <n v="18.3"/>
        <n v="22.33"/>
        <n v="73.16"/>
        <n v="36.84"/>
        <n v="12.13"/>
        <n v="30.94"/>
        <n v="1.78"/>
        <n v="53.66"/>
        <n v="28.68"/>
        <n v="14.81"/>
        <n v="28.6"/>
        <n v="40.82"/>
        <n v="39.42"/>
        <n v="3.4"/>
        <n v="4.59"/>
        <n v="3.89"/>
        <n v="55.41"/>
        <n v="32.9"/>
        <n v="38.84"/>
        <n v="40.21"/>
        <n v="16.95"/>
        <n v="28.87"/>
        <n v="56.8"/>
        <n v="29.44"/>
        <n v="3.41"/>
        <n v="31.62"/>
        <n v="60.83"/>
        <n v="63.19"/>
        <n v="42.19"/>
        <n v="11.09"/>
        <n v="36.69"/>
        <n v="17.55"/>
        <n v="41.41"/>
        <n v="2.43"/>
        <n v="25.01"/>
        <n v="15.01"/>
        <n v="34.7"/>
        <n v="15.98"/>
        <n v="15.07"/>
        <n v="48.85"/>
        <n v="11.7"/>
        <n v="58.94"/>
        <n v="14.21"/>
        <n v="34.16"/>
        <n v="16.37"/>
        <n v="38.65"/>
        <n v="22.02"/>
        <n v="18.22"/>
        <n v="54.78"/>
        <n v="69.22"/>
        <n v="2.57"/>
        <n v="1.84"/>
        <n v="15.2"/>
        <n v="17.91"/>
        <n v="15.09"/>
        <n v="41.14"/>
        <n v="66.92"/>
        <n v="15.74"/>
        <n v="34.34"/>
        <n v="2.45"/>
        <n v="63.88"/>
        <n v="3.03"/>
        <n v="32.55"/>
        <n v="10.64"/>
        <n v="25.59"/>
        <n v="2.7"/>
        <n v="75.56"/>
        <n v="2.94"/>
        <n v="16.46"/>
        <n v="11.75"/>
        <n v="36.27"/>
        <n v="2.68"/>
        <n v="49.68"/>
        <n v="13.63"/>
        <n v="14.36"/>
        <n v="12.24"/>
        <n v="3.05"/>
        <n v="52.46"/>
        <n v="4.14"/>
        <n v="59.43"/>
        <n v="33.85"/>
        <n v="10.39"/>
        <n v="4.08"/>
        <n v="13.05"/>
        <n v="37.75"/>
        <n v="12.91"/>
        <n v="20.88"/>
        <n v="7.97"/>
        <n v="13.81"/>
        <n v="16.08"/>
        <n v="11.86"/>
        <n v="61.61"/>
        <n v="31.66"/>
        <n v="35.31"/>
        <n v="68.13"/>
        <n v="8.87"/>
        <n v="10.88"/>
        <n v="37.78"/>
        <n v="13.91"/>
        <n v="17.66"/>
        <n v="33.32"/>
        <n v="11.02"/>
        <n v="76.78"/>
        <n v="46.23"/>
        <n v="16.07"/>
        <n v="22.67"/>
        <n v="29.28"/>
        <n v="13.9"/>
        <n v="15.77"/>
        <n v="48.63"/>
        <n v="65.88"/>
        <n v="36.23"/>
        <n v="35.76"/>
        <n v="69.53"/>
        <n v="18.69"/>
        <n v="52.9"/>
        <n v="10.62"/>
        <n v="23.67"/>
        <n v="72.92"/>
        <n v="18.28"/>
        <n v="10.89"/>
        <n v="31.01"/>
        <n v="49.78"/>
        <n v="15.42"/>
        <n v="54.34"/>
        <n v="29.36"/>
        <n v="39.64"/>
        <n v="52.77"/>
        <n v="57.49"/>
        <n v="57.79"/>
        <n v="37.5"/>
        <n v="36.42"/>
        <n v="1.97"/>
        <n v="38.19"/>
        <n v="74.26"/>
        <n v="20.53"/>
        <n v="34.32"/>
        <n v="28.47"/>
        <n v="33.5"/>
        <n v="52.31"/>
        <n v="29.29"/>
        <n v="34.56"/>
        <n v="65.44"/>
        <n v="38.62"/>
        <n v="33.88"/>
        <n v="27.96"/>
        <n v="11.67"/>
        <n v="32.6"/>
        <n v="38.67"/>
        <n v="18.31"/>
        <n v="11.94"/>
        <n v="56.0"/>
        <n v="13.87"/>
        <n v="18.08"/>
        <n v="57.38"/>
        <n v="3.92"/>
        <n v="35.08"/>
        <n v="27.07"/>
        <n v="2.99"/>
        <n v="56.13"/>
        <n v="16.06"/>
        <n v="44.01"/>
        <n v="32.47"/>
        <n v="25.05"/>
        <n v="33.48"/>
        <n v="43.59"/>
        <n v="37.74"/>
        <n v="34.01"/>
        <n v="31.54"/>
        <n v="15.48"/>
        <n v="16.89"/>
        <n v="38.8"/>
        <n v="14.2"/>
        <n v="16.81"/>
        <n v="55.74"/>
        <n v="68.65"/>
        <n v="39.1"/>
        <n v="27.02"/>
        <n v="40.89"/>
        <n v="15.68"/>
        <n v="16.09"/>
        <n v="38.92"/>
        <n v="11.79"/>
        <n v="53.79"/>
        <n v="4.05"/>
        <n v="52.58"/>
        <n v="33.28"/>
        <n v="32.05"/>
        <n v="10.61"/>
        <n v="67.87"/>
        <n v="11.42"/>
        <n v="51.65"/>
        <n v="11.97"/>
        <n v="30.89"/>
        <n v="28.75"/>
        <n v="14.41"/>
        <n v="2.2"/>
        <n v="39.28"/>
        <n v="21.35"/>
        <n v="49.32"/>
        <n v="14.92"/>
        <n v="32.38"/>
        <n v="15.54"/>
        <n v="69.83"/>
        <n v="14.68"/>
        <n v="25.57"/>
        <n v="34.98"/>
        <n v="14.25"/>
        <n v="47.12"/>
        <n v="73.96"/>
        <n v="15.86"/>
        <n v="76.21"/>
        <n v="52.94"/>
        <n v="29.15"/>
        <n v="4.91"/>
        <n v="31.87"/>
        <n v="19.48"/>
        <n v="11.32"/>
        <n v="13.55"/>
        <n v="30.74"/>
        <n v="18.65"/>
        <n v="11.91"/>
        <n v="19.52"/>
        <n v="20.33"/>
        <n v="24.99"/>
        <n v="39.54"/>
        <n v="17.05"/>
        <n v="14.26"/>
        <n v="14.19"/>
        <n v="17.04"/>
        <n v="12.73"/>
        <n v="34.94"/>
        <n v="63.2"/>
        <n v="18.45"/>
        <n v="27.53"/>
        <n v="19.28"/>
        <n v="31.67"/>
        <n v="5.21"/>
        <n v="3.09"/>
        <n v="23.51"/>
        <n v="19.8"/>
        <n v="46.22"/>
        <n v="51.91"/>
        <n v="18.43"/>
        <n v="43.74"/>
        <n v="30.03"/>
        <n v="25.38"/>
        <n v="14.18"/>
        <n v="36.32"/>
        <n v="3.31"/>
        <n v="64.85"/>
        <n v="31.25"/>
        <n v="16.94"/>
        <n v="30.64"/>
        <n v="1.94"/>
        <n v="13.3"/>
        <n v="37.22"/>
        <n v="20.59"/>
        <n v="16.39"/>
        <n v="29.23"/>
        <n v="76.7"/>
        <n v="43.62"/>
        <n v="30.86"/>
        <n v="40.62"/>
        <n v="12.0"/>
        <n v="25.78"/>
        <n v="15.23"/>
        <n v="21.57"/>
        <n v="14.47"/>
        <n v="79.47"/>
        <n v="21.53"/>
        <n v="27.63"/>
        <n v="53.78"/>
        <n v="28.15"/>
        <n v="31.15"/>
        <n v="42.9"/>
        <n v="68.85"/>
        <n v="10.32"/>
        <n v="59.32"/>
        <n v="14.0"/>
        <n v="31.46"/>
        <n v="27.35"/>
        <n v="24.93"/>
        <n v="14.71"/>
        <n v="26.62"/>
        <n v="25.34"/>
        <n v="52.79"/>
        <n v="26.01"/>
        <n v="11.81"/>
        <n v="13.22"/>
        <n v="27.19"/>
        <n v="15.24"/>
        <n v="11.64"/>
        <n v="14.12"/>
        <n v="35.22"/>
        <n v="49.05"/>
        <n v="27.16"/>
        <n v="9.46"/>
        <n v="14.06"/>
        <n v="22.18"/>
        <n v="16.25"/>
        <n v="26.5"/>
        <n v="32.7"/>
        <n v="11.37"/>
        <n v="76.07"/>
        <n v="45.04"/>
        <n v="22.82"/>
        <n v="28.01"/>
        <n v="26.4"/>
        <n v="23.47"/>
        <n v="13.62"/>
        <n v="5.27"/>
        <n v="30.9"/>
        <n v="43.31"/>
        <n v="12.2"/>
        <n v="13.07"/>
        <n v="13.88"/>
        <n v="30.08"/>
        <n v="54.18"/>
        <n v="37.35"/>
        <n v="12.28"/>
        <n v="24.51"/>
        <n v="69.69"/>
        <n v="17.51"/>
        <n v="14.74"/>
        <n v="18.37"/>
        <n v="39.31"/>
        <n v="43.82"/>
        <n v="38.98"/>
        <n v="37.16"/>
        <n v="34.92"/>
        <n v="63.09"/>
        <n v="64.66"/>
        <n v="12.15"/>
        <n v="25.54"/>
        <n v="12.82"/>
        <n v="36.75"/>
        <n v="29.02"/>
        <n v="27.73"/>
        <n v="67.79"/>
        <n v="70.68"/>
        <n v="36.95"/>
        <n v="18.44"/>
        <n v="41.7"/>
        <n v="20.52"/>
      </sharedItems>
    </cacheField>
    <cacheField name="Valor Normalizado" numFmtId="164">
      <sharedItems containsSemiMixedTypes="0" containsString="0" containsNumber="1">
        <n v="-3.8601816425939433"/>
        <n v="-1.4882495101055244"/>
        <n v="-3.2318954335464296"/>
        <n v="-2.236235550025128"/>
        <n v="-3.437646755736704"/>
        <n v="-3.769165642161248"/>
        <n v="-3.075237590377427"/>
        <n v="-1.8501070633409666"/>
        <n v="-0.8213504523895944"/>
        <n v="-1.301804612249458"/>
        <n v="-2.939541007914136"/>
        <n v="-0.07391602459382533"/>
        <n v="-2.763025128287091"/>
        <n v="-3.826533303040038"/>
        <n v="-3.1579794089526043"/>
        <n v="-3.3025017853972476"/>
        <n v="-0.5813991785215803"/>
        <n v="-3.5314208167885717"/>
        <n v="-2.444744932834575"/>
        <n v="-3.73882697535035"/>
        <n v="-2.280916132055724"/>
        <n v="-1.7028266262771512"/>
        <n v="-2.647738194405677"/>
        <n v="-2.2119646165764095"/>
        <n v="-3.8701106608229643"/>
        <n v="-0.5527153480821848"/>
        <n v="-0.31993503182401917"/>
        <n v="-1.8159071116632268"/>
        <n v="-3.8072268787058294"/>
        <n v="-3.5937529867818725"/>
        <n v="-1.4110238127686918"/>
        <n v="-2.43316107823405"/>
        <n v="-3.860733254717778"/>
        <n v="-2.352625708154211"/>
        <n v="-0.43356712933392955"/>
        <n v="-0.11142564901457203"/>
        <n v="-3.2396180032801127"/>
        <n v="-4.253481086887954"/>
        <n v="-3.85852680622244"/>
        <n v="-3.7614430724275647"/>
        <n v="-1.2720175575623942"/>
        <n v="-3.9627814976271636"/>
        <n v="-1.8666554270560025"/>
        <n v="-3.381933931229418"/>
        <n v="-2.0398616339400406"/>
        <n v="-3.8419784425074046"/>
        <n v="-4.342842250949145"/>
        <n v="-2.1231550646390525"/>
        <n v="-3.867352600203792"/>
        <n v="-2.1137776585338655"/>
        <n v="-0.9366373862710085"/>
        <n v="-2.8468701711099373"/>
        <n v="-2.8628669227011385"/>
        <n v="-2.954434535257668"/>
        <n v="-1.3795819217101244"/>
        <n v="-0.22836741926748966"/>
        <n v="-3.737723751102681"/>
        <n v="-2.9174765229607553"/>
        <n v="-2.6052640608704194"/>
        <n v="-2.3482128111635348"/>
        <n v="-4.30919391139524"/>
        <n v="-4.2551359232594566"/>
        <n v="-2.6709059036067266"/>
        <n v="-3.6869754357099054"/>
        <n v="-2.13142924649657"/>
        <n v="-1.893132809000059"/>
        <n v="-4.169084431941272"/>
        <n v="-3.8474945637457494"/>
        <n v="-3.85245907286026"/>
        <n v="-2.476738436016977"/>
        <n v="-3.501633762101508"/>
        <n v="-3.9920169401903927"/>
        <n v="-1.0999145749260248"/>
        <n v="-3.5694820533331537"/>
        <n v="-3.7437914844648605"/>
        <n v="-4.131574807520526"/>
        <n v="-3.781301108885607"/>
        <n v="-0.506379929680086"/>
        <n v="-1.5891945287672409"/>
        <n v="-3.3151888642454415"/>
        <n v="-3.836462321269059"/>
        <n v="-1.7083427475154962"/>
        <n v="-2.7106219765228117"/>
        <n v="-4.283819753698851"/>
        <n v="-2.260506483473847"/>
        <n v="-2.707312303779805"/>
        <n v="-3.7790946603902698"/>
        <n v="-2.648841418653346"/>
        <n v="-3.77302692702809"/>
        <n v="-3.9374073399307754"/>
        <n v="-3.404550028306633"/>
        <n v="-3.837565545516728"/>
        <n v="-2.347109586915866"/>
        <n v="-2.762473516163256"/>
        <n v="-4.248516577773442"/>
        <n v="-1.4805269403718413"/>
        <n v="-4.2165230745910405"/>
        <n v="-3.7928849634861326"/>
        <n v="-3.843633278878908"/>
        <n v="-1.9576714274886975"/>
        <n v="-3.796746248352974"/>
        <n v="-3.6240916535927705"/>
        <n v="-1.786120056976163"/>
        <n v="-3.2374115547847744"/>
        <n v="-3.733862466235839"/>
        <n v="-3.0564827781670534"/>
        <n v="-4.265616553612312"/>
        <n v="-1.8263877420160826"/>
        <n v="-4.011323364524601"/>
        <n v="-3.3604210583998717"/>
        <n v="-3.75482372694155"/>
        <n v="-3.780749496761773"/>
        <n v="-1.353104539766068"/>
        <n v="-3.728897957121328"/>
        <n v="-0.2912512013846245"/>
        <n v="-2.1501840587069436"/>
        <n v="-3.2467889608899614"/>
        <n v="-2.659873661130036"/>
        <n v="-2.4783932723884807"/>
        <n v="-2.7508896615627316"/>
        <n v="-3.5998207201440517"/>
        <n v="-3.6963528418150924"/>
        <n v="-0.8417601009714718"/>
        <n v="-4.241897232287428"/>
        <n v="-3.7349656904835085"/>
        <n v="-2.0646841795125934"/>
        <n v="-3.514872453073536"/>
        <n v="-3.684768987214567"/>
        <n v="-2.3564869930210524"/>
        <n v="-4.300919729537721"/>
        <n v="-4.294851996175542"/>
        <n v="-3.7393785874741847"/>
        <n v="-3.6020271686393897"/>
        <n v="-2.874450777301663"/>
        <n v="-2.3211838170956436"/>
        <n v="-0.34696402589191094"/>
        <n v="-1.0579920535146017"/>
        <n v="-3.6483625870414893"/>
        <n v="-2.8981700986265477"/>
        <n v="-3.348837203799347"/>
        <n v="-2.571615721316514"/>
        <n v="-0.6056701119702989"/>
        <n v="-3.715107654025465"/>
        <n v="-4.300368117413887"/>
        <n v="-2.8810701227876776"/>
        <n v="-2.4662578056641213"/>
        <n v="-4.247413353525774"/>
        <n v="-3.3990339070682882"/>
        <n v="-3.8337042606498866"/>
        <n v="-2.6857994309502584"/>
        <n v="-4.054349110183693"/>
        <n v="-3.69359478119592"/>
        <n v="-3.2892630944252192"/>
        <n v="-3.725036672254487"/>
        <n v="-3.845288115250412"/>
        <n v="-0.03530317592540906"/>
        <n v="-3.165150366562453"/>
        <n v="-2.7194477705041638"/>
        <n v="-2.4965964724750194"/>
        <n v="-2.7017961825414596"/>
        <n v="-4.219281135210213"/>
        <n v="-3.256717979118983"/>
        <n v="-0.18037716449388652"/>
        <n v="-3.835910709145225"/>
        <n v="-3.6064400656300655"/>
        <n v="-3.2241728638127465"/>
        <n v="-3.594856211029541"/>
        <n v="-1.0811597627156515"/>
        <n v="-2.7558541706772424"/>
        <n v="-2.680834921835748"/>
        <n v="-1.09439845368768"/>
        <n v="-4.1944585896376605"/>
        <n v="-3.297537276282737"/>
        <n v="-3.427717737507683"/>
        <n v="-2.33056122320083"/>
        <n v="-2.8766572257970013"/>
        <n v="-4.1663263713221"/>
        <n v="-4.322984214491102"/>
        <n v="-4.201629547247509"/>
        <n v="-1.294633654639609"/>
        <n v="-2.1932098043660355"/>
        <n v="-1.0226888775891927"/>
        <n v="-3.454746731575574"/>
        <n v="-3.6803560902238908"/>
        <n v="-1.9284359849254682"/>
        <n v="-4.133229643892029"/>
        <n v="-3.2854018095583775"/>
        <n v="-3.862939703213116"/>
        <n v="-3.5347304895315785"/>
        <n v="-3.772475314904255"/>
        <n v="-3.341666246189498"/>
        <n v="-1.3078723456116377"/>
        <n v="-4.225900480696227"/>
        <n v="-2.427093344871871"/>
        <n v="-3.5159756773212054"/>
        <n v="-1.2339563210178126"/>
        <n v="-4.235829498925249"/>
        <n v="-4.20659405636202"/>
        <n v="-3.3913113373346047"/>
        <n v="-2.9913925475545806"/>
        <n v="-1.9317456576684753"/>
        <n v="-2.139151816230253"/>
        <n v="-3.3902081130869357"/>
        <n v="-3.7835075573809456"/>
        <n v="-3.849149400117253"/>
        <n v="-3.7851623937524495"/>
        <n v="-1.2582272544665312"/>
        <n v="-2.2285129802914447"/>
        <n v="-3.3074662945117583"/>
        <n v="-4.32022615387193"/>
        <n v="-3.5430046713890966"/>
        <n v="-3.710143144910955"/>
        <n v="-3.894381594271683"/>
        <n v="-3.0145602567556304"/>
        <n v="-3.034418293213673"/>
        <n v="-3.020076377993975"/>
        <n v="-3.6715302962425387"/>
        <n v="-3.61305941111608"/>
        <n v="-3.67042707199487"/>
        <n v="-3.06586018427224"/>
        <n v="-3.8596300304701088"/>
        <n v="-3.572240113952326"/>
        <n v="-3.6296077748311153"/>
        <n v="-3.371453300876562"/>
        <n v="-2.5534125212299745"/>
        <n v="-2.603609224498916"/>
        <n v="-3.738275363226515"/>
        <n v="-2.18272917401318"/>
        <n v="-2.1832807861370145"/>
        <n v="-3.6080949020015693"/>
        <n v="-1.4899043464770276"/>
        <n v="-4.18342634716097"/>
        <n v="-2.327251550457823"/>
        <n v="-4.2154198503433715"/>
        <n v="-2.891550753140533"/>
        <n v="-1.8644489785606644"/>
        <n v="-0.22726419501982087"/>
        <n v="-3.8634913153369506"/>
        <n v="-3.668220623499532"/>
        <n v="-3.6147142474875835"/>
        <n v="-2.4419868722154026"/>
        <n v="-3.3642823432667135"/>
        <n v="-4.334568069091627"/>
        <n v="-2.7657831889062634"/>
        <n v="-1.8677586513036712"/>
        <n v="-3.453643507327905"/>
        <n v="-4.343393863072979"/>
        <n v="-3.3675920160097204"/>
        <n v="-2.5230738544190765"/>
        <n v="-0.7297828398330649"/>
        <n v="-2.4408836479677336"/>
        <n v="-2.2406484470158046"/>
        <n v="-3.711246369158624"/>
        <n v="-1.3150433032214863"/>
        <n v="-3.4718467074144437"/>
        <n v="-3.9208589762157398"/>
        <n v="-3.5054950469683495"/>
        <n v="-2.770747698020774"/>
        <n v="-3.8077784908296644"/>
        <n v="-3.742136648093357"/>
        <n v="-3.729449569245163"/>
        <n v="-4.140400601501877"/>
        <n v="-2.8237024619088875"/>
        <n v="-4.2959552204232105"/>
        <n v="-0.25208674059237424"/>
        <n v="-3.0222828264893136"/>
        <n v="-3.7498592178270402"/>
        <n v="-3.587133641295858"/>
        <n v="-0.6216668635614994"/>
        <n v="-2.765231576782429"/>
        <n v="-4.242448844411262"/>
        <n v="-4.304229402280729"/>
        <n v="-4.238035947420586"/>
        <n v="-3.745997932960198"/>
        <n v="-2.526383527162084"/>
        <n v="-2.416612714519015"/>
        <n v="-2.946711965523985"/>
        <n v="-3.6384335688124683"/>
        <n v="-3.828739751535376"/>
        <n v="-4.3158132568812535"/>
        <n v="-3.782404333133276"/>
        <n v="-2.5991963275082397"/>
        <n v="-1.75522977804143"/>
        <n v="-4.17239410468428"/>
        <n v="-3.0636537357769025"/>
        <n v="-2.9764990202110484"/>
        <n v="-3.2627857124811626"/>
        <n v="-2.6962800613031144"/>
        <n v="-3.5192853500642123"/>
        <n v="-2.9820151414493936"/>
        <n v="-2.915821686589252"/>
        <n v="-2.3779998658505987"/>
        <n v="-3.746549545084033"/>
        <n v="-3.652223871908331"/>
        <n v="-1.354207764013737"/>
        <n v="-2.5456899514962914"/>
        <n v="-4.236381111049083"/>
        <n v="-4.311400359890577"/>
        <n v="-3.554036913865787"/>
        <n v="-0.6117378453324784"/>
        <n v="-3.431579022374524"/>
        <n v="-3.6411916294316407"/>
        <n v="-4.2965068325470455"/>
        <n v="-1.273120781810063"/>
        <n v="-1.4077141400256852"/>
        <n v="-4.302574565909225"/>
        <n v="-1.6757976322092598"/>
        <n v="-1.7844652206046594"/>
        <n v="-1.1931370238540584"/>
        <n v="-3.837013933392894"/>
        <n v="-3.697456066062761"/>
        <n v="-3.8392203818882313"/>
        <n v="-3.15742779682877"/>
        <n v="-3.545762732008269"/>
        <n v="-3.866800988079957"/>
        <n v="-2.626225321576131"/>
        <n v="-3.8485977879934183"/>
        <n v="-2.7569573949249113"/>
        <n v="-2.7740573707637814"/>
        <n v="-3.8303945879068793"/>
        <n v="-3.0476569841857013"/>
        <n v="-3.488946683253314"/>
        <n v="-3.8497010122410877"/>
        <n v="-3.5981658837725483"/>
        <n v="-3.6864238235860705"/>
        <n v="-2.7376509705907033"/>
        <n v="-2.500457757341861"/>
        <n v="-4.303677790156894"/>
        <n v="-4.144813498492553"/>
        <n v="-3.0118021961364576"/>
        <n v="-2.8738991651778285"/>
        <n v="-0.4970025235748992"/>
        <n v="-3.416133882907158"/>
        <n v="-3.4155822707833234"/>
        <n v="0.0"/>
        <n v="-3.497220865110832"/>
        <n v="-2.112122822162362"/>
        <n v="-2.2902935381609106"/>
        <n v="-3.866249375956123"/>
        <n v="-2.3244934898386505"/>
        <n v="-3.3697984645050587"/>
        <n v="-3.4133758222879855"/>
        <n v="-3.8513558486125907"/>
        <n v="-2.2207904105577616"/>
        <n v="-2.857350801462793"/>
        <n v="-2.730480012980854"/>
        <n v="-3.627401326335778"/>
        <n v="-0.5874669118837599"/>
        <n v="-1.8004619721958603"/>
        <n v="-3.6367787324409644"/>
        <n v="-1.2416788907514955"/>
        <n v="-2.7271703402378473"/>
        <n v="-3.476811216528955"/>
        <n v="-2.360348277887894"/>
        <n v="-3.293124379292061"/>
        <n v="-3.946233133912128"/>
        <n v="-2.7839863889928025"/>
        <n v="-3.747101157207868"/>
        <n v="-3.779646272514104"/>
        <n v="-1.7193749899921866"/>
        <n v="-3.4062048646781364"/>
        <n v="-3.756478563313054"/>
        <n v="-3.212037397088387"/>
        <n v="-3.551278853246614"/>
        <n v="-2.2003807619758846"/>
        <n v="-2.4088901447853317"/>
        <n v="-2.2428548955111425"/>
        <n v="-4.161913474331423"/>
        <n v="-2.953331311009999"/>
        <n v="-0.760673118767798"/>
        <n v="-3.706833472167948"/>
        <n v="-3.1750793847914744"/>
        <n v="-2.531348036276594"/>
        <n v="-3.3780726463625763"/>
        <n v="-3.69249155694825"/>
        <n v="-0.9995211683881433"/>
        <n v="-3.77192370278042"/>
        <n v="-2.6085737336134263"/>
        <n v="-4.340084190329972"/>
        <n v="-3.763097908799068"/>
        <n v="-3.578307847314506"/>
        <n v="-2.5831995759170385"/>
        <n v="-4.132678031768195"/>
        <n v="-3.2694050579671763"/>
        <n v="-3.3659371796382165"/>
        <n v="-2.540725442381781"/>
        <n v="-2.276503235065048"/>
        <n v="-3.723381835882983"/>
        <n v="-3.5612078714756357"/>
        <n v="-4.231416601934573"/>
        <n v="-3.7603398481798957"/>
        <n v="-2.830873419518736"/>
        <n v="-3.291469542920557"/>
        <n v="-4.3152616447574195"/>
        <n v="-3.0255924992323204"/>
        <n v="-4.299816505290052"/>
        <n v="-2.1899001316230287"/>
        <n v="-3.7277947328736594"/>
        <n v="-2.3426966899251895"/>
        <n v="-3.627952938459612"/>
        <n v="-3.6202303687259283"/>
        <n v="-3.770268866408917"/>
        <n v="-2.419922387262022"/>
        <n v="-3.6058884535062314"/>
        <n v="-1.6040880561107724"/>
        <n v="-3.2092793364692143"/>
        <n v="-1.070127520238961"/>
        <n v="-4.208800504857357"/>
        <n v="-0.013238690972028103"/>
        <n v="-1.6206364198258083"/>
        <n v="-2.8314250316425706"/>
        <n v="-2.8264605225280603"/>
        <n v="-2.164525973926641"/>
        <n v="-4.227555317067731"/>
        <n v="-2.2257549196722723"/>
        <n v="-0.9890405380352872"/>
        <n v="-1.948845633507345"/>
        <n v="-3.7708204785327517"/>
        <n v="-2.7668864131539324"/>
        <n v="-3.6781496417285533"/>
        <n v="-2.563341539458996"/>
        <n v="-3.3289791673413043"/>
        <n v="-2.2356839379012934"/>
        <n v="-2.263816156216854"/>
        <n v="-0.2840802437747761"/>
        <n v="-2.9643635534866895"/>
        <n v="-2.5986447153844052"/>
        <n v="-2.196519477109043"/>
        <n v="-4.221487583705551"/>
        <n v="-2.649944642901015"/>
        <n v="-2.6179511397186133"/>
        <n v="-3.1541181240857625"/>
        <n v="-2.861212086329635"/>
        <n v="-3.834807484897555"/>
        <n v="-3.3091211308832618"/>
        <n v="-3.5943045989057065"/>
        <n v="-0.9085051679554479"/>
        <n v="-2.768541249525436"/>
        <n v="-1.7293040082212079"/>
        <n v="-2.7067606916559703"/>
        <n v="-2.195416252861374"/>
        <n v="-2.7983283042125002"/>
        <n v="-2.9930473839260845"/>
        <n v="-3.7493076057032053"/>
        <n v="-1.0204824290938546"/>
        <n v="-3.7129012055301276"/>
        <n v="-3.2456857366422924"/>
        <n v="-2.4789448845123148"/>
        <n v="-2.3884804962034547"/>
        <n v="-1.9830455851850852"/>
        <n v="-1.4799753282480064"/>
        <n v="-3.147498778599749"/>
        <n v="-1.0988113506783561"/>
        <n v="-4.33125839634862"/>
        <n v="-4.1348844802635325"/>
        <n v="-1.762400735651279"/>
        <n v="-0.44073808694377803"/>
        <n v="-2.825357298280391"/>
        <n v="-1.7938426267098464"/>
        <n v="-2.812118607308363"/>
        <n v="-3.6163690838590874"/>
        <n v="-2.9130636259700795"/>
        <n v="-0.596292705865112"/>
        <n v="-3.73275924198817"/>
        <n v="-3.7917817392384636"/>
        <n v="-3.693043169072085"/>
        <n v="-3.4608144649377537"/>
        <n v="-3.621333592973598"/>
        <n v="-3.7906785149907942"/>
        <n v="-1.3012530001256235"/>
        <n v="-2.9229926441991005"/>
        <n v="-2.5561705818491474"/>
        <n v="-1.0596468898861053"/>
        <n v="-2.970982898972703"/>
        <n v="-4.1354360923873665"/>
        <n v="-4.346151923692152"/>
        <n v="-3.12322784515103"/>
        <n v="-3.854113909231764"/>
        <n v="-3.9357525035592715"/>
        <n v="-3.685320599338402"/>
        <n v="-4.173497328931949"/>
        <n v="-3.6290561627072813"/>
        <n v="-3.1794922817821503"/>
        <n v="-4.329603559977116"/>
        <n v="-2.5589286424683197"/>
        <n v="-3.8408752182597348"/>
        <n v="-3.667669011375698"/>
        <n v="-2.366416011250074"/>
        <n v="-2.8225992376612186"/>
        <n v="-3.8508042364887567"/>
        <n v="-2.5870608607838803"/>
        <n v="-3.701868963053437"/>
        <n v="-1.5654752074423566"/>
        <n v="-2.921337807827597"/>
        <n v="-1.7717781417564658"/>
        <n v="-3.827084915163872"/>
        <n v="-3.857975194098605"/>
        <n v="-3.3394597976941602"/>
        <n v="-3.4894982953771487"/>
        <n v="-3.667117399251863"/>
        <n v="-0.07557086096532895"/>
        <n v="-3.6329174475741226"/>
        <n v="-3.4988757014823353"/>
        <n v="-3.1006117480738147"/>
        <n v="-1.2913239818966022"/>
        <n v="-3.777439824018766"/>
        <n v="-3.651672259784496"/>
        <n v="-1.0337211200658831"/>
        <n v="-3.0437956993188595"/>
        <n v="-0.6222184756853342"/>
        <n v="-4.2126617897242"/>
        <n v="-3.6373303445647984"/>
        <n v="-2.4971480845988543"/>
        <n v="-2.30242900488527"/>
        <n v="-1.1092919810312116"/>
        <n v="-2.9571925958768404"/>
        <n v="-1.1418370963374485"/>
        <n v="-2.151838895078447"/>
        <n v="-2.772954146516112"/>
        <n v="-1.4121270370163612"/>
        <n v="-1.6884847110574535"/>
        <n v="-2.6902123279409347"/>
        <n v="-3.6820109265953946"/>
        <n v="-3.787920454371622"/>
        <n v="-3.086821444977952"/>
        <n v="-2.0928163978281535"/>
        <n v="-2.374690193107592"/>
        <n v="-3.515424065197371"/>
        <n v="-4.008565303905428"/>
        <n v="-3.461917689185423"/>
        <n v="-3.626849714211943"/>
        <n v="-3.57885945943834"/>
        <n v="-1.0855726597063275"/>
        <n v="-3.8728687214421376"/>
        <n v="-3.5926497625342027"/>
        <n v="-3.5209401864357157"/>
        <n v="-1.804323257062702"/>
        <n v="-2.493838411855847"/>
        <n v="-4.289335874937197"/>
        <n v="-3.4773628286527893"/>
        <n v="-3.79509141198147"/>
        <n v="-2.9494700261431572"/>
        <n v="-3.0542763296717155"/>
        <n v="-2.851283068100613"/>
        <n v="-2.3107031867427876"/>
        <n v="-0.30559311660432226"/>
        <n v="-4.251274638392616"/>
        <n v="-3.7487559935793713"/>
        <n v="-1.313388466849983"/>
        <n v="-3.4177887192786613"/>
        <n v="-2.690763940064769"/>
        <n v="-0.5902249725029323"/>
        <n v="-3.7123495934062927"/>
        <n v="-1.8335586996259314"/>
        <n v="-0.7683956885014812"/>
        <n v="-3.5121143924543636"/>
        <n v="-0.6966861124029935"/>
        <n v="-3.634572283945626"/>
        <n v="-2.7795734920021262"/>
        <n v="-4.299264893166218"/>
        <n v="-2.999666729412098"/>
        <n v="-2.402822411423152"/>
        <n v="-1.5207946254117608"/>
        <n v="-2.185487234632353"/>
        <n v="-4.243552068658932"/>
        <n v="-4.346703535815986"/>
        <n v="-3.1254342936463675"/>
        <n v="-3.7675108057897444"/>
        <n v="-4.225348868572392"/>
        <n v="-1.4739075948858267"/>
        <n v="-3.642846465803144"/>
        <n v="-4.241345620163594"/>
        <n v="-1.7855684448523286"/>
        <n v="-2.7117252007704806"/>
        <n v="-2.1330840828680735"/>
        <n v="-2.292499986656249"/>
        <n v="-4.192803753266157"/>
        <n v="-4.250171414144946"/>
        <n v="-3.7686140300374134"/>
        <n v="-3.764201133046738"/>
        <n v="-1.1644531934146634"/>
        <n v="-2.3504192596588727"/>
        <n v="-3.378624258486411"/>
        <n v="-0.6575216516107432"/>
        <n v="-1.5599590862040114"/>
        <n v="-3.7840591695047796"/>
        <n v="-3.689181884205243"/>
        <n v="-3.0151118688794645"/>
        <n v="-2.1419098768494256"/>
        <n v="-1.7993587479481916"/>
        <n v="-3.7156592661493"/>
        <n v="-3.370350076628893"/>
        <n v="-3.7266915086259904"/>
        <n v="-3.417237107154827"/>
        <n v="-3.5920981504103686"/>
        <n v="-3.6693238477472003"/>
        <n v="-0.9923502107782944"/>
        <n v="-3.2170019062028974"/>
        <n v="-2.4646029692926175"/>
        <n v="-2.6538059277678565"/>
        <n v="-3.359317834152203"/>
        <n v="-1.8412812693596148"/>
        <n v="-3.857423581974771"/>
        <n v="-3.5606562593518007"/>
        <n v="-3.4746047680336165"/>
        <n v="-3.631262611202619"/>
        <n v="-2.2566451986070053"/>
        <n v="-1.2185111815504461"/>
        <n v="-3.97822663709453"/>
        <n v="-2.6565639883870293"/>
        <n v="-1.1517661145664697"/>
        <n v="-3.8463913394980804"/>
        <n v="-2.562238315211327"/>
        <n v="-1.409920588521023"/>
        <n v="-2.635602727681318"/>
        <n v="-3.7217269995114797"/>
        <n v="-3.5832723564290165"/>
        <n v="-3.6323658354502877"/>
        <n v="-2.5550673576014784"/>
        <n v="-3.8386687697643973"/>
        <n v="-0.23939966174418015"/>
        <n v="-0.845621385838313"/>
        <n v="-0.5113444387945961"/>
        <n v="-2.1650775860504754"/>
        <n v="-1.8732747725420165"/>
        <n v="-2.1319808586204045"/>
        <n v="-3.791230127114629"/>
        <n v="-3.834255872773721"/>
        <n v="-1.598020322748593"/>
        <n v="-4.202181159371343"/>
        <n v="-3.8320494242783827"/>
        <n v="-3.1099891541790017"/>
        <n v="-2.624018873080793"/>
        <n v="-3.173424548419971"/>
        <n v="-3.7757849876472624"/>
        <n v="-1.6719363473424182"/>
        <n v="-3.643949690050813"/>
        <n v="-3.164047142314784"/>
        <n v="-3.251753470004472"/>
        <n v="-4.287681038565693"/>
        <n v="-4.213213401848034"/>
        <n v="-2.2748483986935444"/>
        <n v="-2.129774410125066"/>
        <n v="-2.560031866715989"/>
        <n v="-2.48446100575066"/>
        <n v="-3.716762490396969"/>
        <n v="-0.849482670705155"/>
        <n v="-3.764752745170572"/>
        <n v="-3.603130392887058"/>
        <n v="-1.8688618755513404"/>
        <n v="-2.6637349459968784"/>
        <n v="-3.88059129117582"/>
        <n v="-0.8483794464574854"/>
        <n v="-2.705105855284467"/>
        <n v="-1.8710683240466786"/>
        <n v="-3.1386729846183967"/>
        <n v="-3.7140044297777965"/>
        <n v="-0.681240972935627"/>
        <n v="-4.351668044930497"/>
        <n v="-3.2600276518619897"/>
        <n v="-1.5516849043464938"/>
        <n v="-4.270029450602989"/>
        <n v="-2.2847774169225654"/>
        <n v="-3.391862949458439"/>
        <n v="-4.344497087320649"/>
        <n v="-3.7173141025208034"/>
        <n v="-4.308642299271405"/>
        <n v="-2.7597154555440837"/>
        <n v="-2.101642191809506"/>
        <n v="-3.528111144045565"/>
        <n v="-3.4701918710429402"/>
        <n v="-3.085166608606448"/>
        <n v="-2.9627087171151856"/>
        <n v="-2.2544387501116674"/>
        <n v="-3.122124620903361"/>
        <n v="-1.8589328573223192"/>
        <n v="-2.8727959409301596"/>
        <n v="-2.6333962791859795"/>
        <n v="-1.6178783592066355"/>
        <n v="-2.645531745910339"/>
        <n v="-0.8279697978756089"/>
        <n v="-4.201077935123674"/>
        <n v="-1.9824939730612505"/>
        <n v="-1.6581460442465554"/>
        <n v="-3.55679497448496"/>
        <n v="-2.7999831405840037"/>
        <n v="-3.732207629864335"/>
        <n v="-2.750338049438897"/>
        <n v="-4.293748771927873"/>
        <n v="-2.3007741685137666"/>
        <n v="-2.7288251766093508"/>
        <n v="-2.9202345835799277"/>
        <n v="-2.7635767404109255"/>
        <n v="-3.5198369621880468"/>
        <n v="-2.5721673334403485"/>
        <n v="-2.785641225364306"/>
        <n v="-2.625122097328462"/>
        <n v="-0.5935346452459396"/>
        <n v="-3.4012403555636257"/>
        <n v="-1.8605876936938228"/>
        <n v="-4.29209393555637"/>
        <n v="-3.7404818117218532"/>
        <n v="-0.1781707159985489"/>
        <n v="-3.7360689147311774"/>
        <n v="-2.2450613440064804"/>
        <n v="-3.853562297107929"/>
        <n v="-4.290439099184866"/>
        <n v="-2.92409586844677"/>
        <n v="-2.982566753573228"/>
        <n v="-2.508731939199379"/>
        <n v="-2.385722435584282"/>
        <n v="-2.374138580983757"/>
        <n v="-2.817634728546708"/>
        <n v="-2.100538967561837"/>
        <n v="-3.932994442940099"/>
        <n v="-2.3057386776282773"/>
        <n v="-3.5292143682932338"/>
        <n v="-0.8323826948662849"/>
        <n v="-2.9047894441125615"/>
        <n v="-3.061447287281564"/>
        <n v="-3.482878949891134"/>
        <n v="-2.6576672126346983"/>
        <n v="-1.3409690730417085"/>
        <n v="-3.7857140058762835"/>
        <n v="-2.25112907736866"/>
        <n v="-3.5176305136927084"/>
        <n v="-3.0642053479007365"/>
        <n v="-3.5529336896181176"/>
        <n v="-3.5275595319217303"/>
        <n v="-3.830946200030714"/>
        <n v="-2.282019356303393"/>
        <n v="-2.8898959167690297"/>
        <n v="-3.821568793925527"/>
        <n v="-1.3067691213639683"/>
        <n v="-3.6555335446513375"/>
        <n v="-4.288232650689527"/>
        <n v="-2.4083385326614972"/>
        <n v="-4.277200408212837"/>
        <n v="-3.7272431207498244"/>
        <n v="-3.6654625628803594"/>
        <n v="-1.9637391608508772"/>
        <n v="-2.795018631469493"/>
        <n v="-3.808881715077333"/>
        <n v="-1.737026577954891"/>
        <n v="-3.395724234325281"/>
        <n v="-4.22259080795322"/>
        <n v="-2.3978579023086413"/>
        <n v="-1.0883307203255004"/>
        <n v="-4.273339123345996"/>
        <n v="-3.844184891002742"/>
        <n v="-2.232925877282121"/>
        <n v="-4.278855244584341"/>
        <n v="-3.4001371313159567"/>
        <n v="-4.174048941055783"/>
        <n v="-3.244030900270789"/>
        <n v="-3.57279172607616"/>
        <n v="-3.83535909702139"/>
        <n v="-1.5958138742532548"/>
        <n v="-3.5143208409497015"/>
        <n v="-4.271132674850658"/>
        <n v="-0.6354571666573623"/>
        <n v="-1.7954974630813498"/>
        <n v="-3.763649520922903"/>
        <n v="-3.853010684984094"/>
        <n v="-3.6196787566020947"/>
        <n v="-3.7608914603037307"/>
        <n v="-4.22369403220089"/>
        <n v="-3.340563021941829"/>
        <n v="-3.596511047401045"/>
        <n v="-3.603682005010893"/>
        <n v="-2.194313028613705"/>
        <n v="-4.244655292906601"/>
        <n v="-3.8469429516219154"/>
        <n v="-3.5110111682066947"/>
        <n v="-3.3179469248646143"/>
        <n v="-2.335525732315341"/>
        <n v="-3.3300823915889737"/>
        <n v="-1.3238690972028384"/>
        <n v="-3.613611023239915"/>
        <n v="-3.5170789015688744"/>
        <n v="-4.016287873639111"/>
        <n v="-0.9675276652057411"/>
        <n v="-2.309599962495119"/>
        <n v="-3.2495470215091338"/>
        <n v="-1.1175661628887295"/>
        <n v="-3.658843217394345"/>
        <n v="-3.8116397756965057"/>
        <n v="-0.7435731429289278"/>
        <n v="-3.778543048266435"/>
        <n v="-3.4067564768019714"/>
        <n v="-3.786817230123953"/>
        <n v="-3.748204381455537"/>
        <n v="-3.374762973619569"/>
        <n v="-2.589818921403053"/>
        <n v="-3.611956186868411"/>
        <n v="-3.1612890816956116"/>
        <n v="-3.6103013504969077"/>
        <n v="-2.1181905555245417"/>
        <n v="-3.368143628133555"/>
        <n v="-3.6726335204902076"/>
        <n v="-3.6075432898777353"/>
        <n v="-2.1093647615431896"/>
        <n v="-2.2075517195857333"/>
        <n v="-2.442538484339237"/>
        <n v="-4.155845740969244"/>
        <n v="-4.334016456967793"/>
        <n v="-3.5992691080202173"/>
        <n v="-3.7752333755234275"/>
        <n v="-2.355935380897218"/>
        <n v="-3.4690886467952713"/>
        <n v="-4.130471583272856"/>
        <n v="-2.3686224597454117"/>
        <n v="-3.4558499558232434"/>
        <n v="-2.6405672367958286"/>
        <n v="-2.612435018480268"/>
        <n v="-3.6731851326140426"/>
        <n v="-2.3415934656775206"/>
        <n v="-3.005734462774278"/>
        <n v="-3.653327096156"/>
        <n v="-2.705657467408301"/>
        <n v="-3.757030175436889"/>
        <n v="-3.699662514558099"/>
        <n v="-2.454122338939762"/>
        <n v="-4.217074686714875"/>
        <n v="-3.563965932094808"/>
        <n v="-4.219832747334047"/>
        <n v="-3.316292088493111"/>
        <n v="-4.260652044497801"/>
        <n v="-4.230864989810738"/>
        <n v="-0.16438041290268599"/>
        <n v="-3.7410334238456873"/>
        <n v="-1.005037289626488"/>
        <n v="-2.414406266023677"/>
        <n v="-3.335046900703484"/>
        <n v="-1.6316686623024983"/>
        <n v="-2.651047867148684"/>
        <n v="-4.050487825316852"/>
        <n v="-2.816531504299039"/>
        <n v="-3.5617594835994697"/>
        <n v="-1.6112590137206213"/>
        <n v="-3.190524524258841"/>
        <n v="-2.793363795097989"/>
        <n v="-3.6378819566886333"/>
        <n v="-3.595407823153376"/>
        <n v="-3.534178877407744"/>
        <n v="-3.282643748939205"/>
        <n v="-3.8502526243649218"/>
        <n v="-4.193906977513826"/>
        <n v="-4.350564820682828"/>
        <n v="-2.8871378561498573"/>
        <n v="-3.143637493732907"/>
        <n v="-0.9101600043269514"/>
        <n v="-3.6025787807632246"/>
        <n v="-2.5787866789263623"/>
        <n v="-4.215971462467206"/>
        <n v="-4.209903729105027"/>
        <n v="-2.5605834788398236"/>
        <n v="-3.3389081855703258"/>
        <n v="-3.6787012538523873"/>
        <n v="-2.434815914605554"/>
        <n v="-3.97215890373235"/>
        <n v="-3.2865050338060464"/>
        <n v="-2.6427736852911665"/>
        <n v="-3.486740234757976"/>
        <n v="-0.5620927541873717"/>
        <n v="-3.9594718248841563"/>
        <n v="-2.6582188247585328"/>
        <n v="-3.240169615403947"/>
        <n v="-2.8711411045586557"/>
        <n v="-1.3122852426023135"/>
        <n v="-2.945608741276316"/>
        <n v="-2.4436417085869064"/>
        <n v="-2.512593224066221"/>
        <n v="-3.342769470437167"/>
        <n v="-3.804468818086657"/>
        <n v="-3.4861886226341414"/>
        <n v="-3.267198609471839"/>
        <n v="-2.573822169811852"/>
        <n v="-0.26863510430740956"/>
        <n v="-1.157282235804815"/>
        <n v="-3.8397719940120663"/>
        <n v="-3.105576257188325"/>
        <n v="-2.0679938522556007"/>
        <n v="-3.3449759189325055"/>
        <n v="-3.229137372927257"/>
        <n v="-2.8032928133270105"/>
        <n v="-0.5648508148065441"/>
        <n v="-2.71282842501815"/>
        <n v="-4.3566325540450075"/>
        <n v="-3.657739993146676"/>
        <n v="-1.089433944573169"/>
        <n v="-4.191148916894653"/>
        <n v="-0.8130762705320763"/>
        <n v="-3.6649109507565245"/>
        <n v="-2.811566995184528"/>
        <n v="-3.4950144166154935"/>
        <n v="-3.4006887434397917"/>
        <n v="-2.546793175743961"/>
        <n v="-4.233071438306076"/>
        <n v="-4.176807001674955"/>
        <n v="-2.2798129078080547"/>
        <n v="-2.2064484953380643"/>
        <n v="-1.4143334855116991"/>
        <n v="-2.2268581439199413"/>
        <n v="-2.713931649265819"/>
        <n v="-2.1705937072888206"/>
        <n v="-3.862388091089281"/>
        <n v="-3.0592408387862258"/>
        <n v="-2.135290531363412"/>
        <n v="-4.164119922826761"/>
        <n v="-3.522043410683385"/>
        <n v="-3.7443430965886946"/>
        <n v="-3.8254300787923685"/>
        <n v="-2.519764181676069"/>
        <n v="-2.19982914985205"/>
        <n v="-2.5798899031740317"/>
        <n v="-0.5880185240075939"/>
        <n v="-3.2716115064625146"/>
        <n v="-3.8651461517084535"/>
        <n v="-3.698007678186596"/>
        <n v="-3.7939881877338015"/>
        <n v="-4.1977682623806665"/>
        <n v="-2.124809901010556"/>
        <n v="-4.3362229054631305"/>
        <n v="-3.7520656663223777"/>
        <n v="-4.29705844467088"/>
        <n v="-2.440332035843899"/>
        <n v="-2.4353675267293884"/>
        <n v="-3.1783890575344818"/>
        <n v="-3.5518304653704487"/>
        <n v="-4.266719777859981"/>
        <n v="-3.822120406049362"/>
        <n v="-4.290990711308701"/>
        <n v="-3.7537205026938816"/>
        <n v="-2.300222556389932"/>
        <n v="-0.9228470831751455"/>
        <n v="-4.250723026268781"/>
        <n v="-0.6464894091340527"/>
        <n v="-1.0778500899726442"/>
        <n v="-1.5461687831081485"/>
        <n v="-3.5132176167020326"/>
        <n v="-3.9583686006364873"/>
        <n v="-1.1865176783680438"/>
        <n v="-2.0271745550918463"/>
        <n v="-0.10701275202389599"/>
        <n v="-3.3002953369019092"/>
        <n v="-1.2995981637541199"/>
        <n v="-1.7601942871559408"/>
        <n v="-3.8110881635726717"/>
        <n v="-2.772402534392278"/>
        <n v="-3.206521275850042"/>
        <n v="-3.2445825123946235"/>
        <n v="-3.8199139575540237"/>
        <n v="-2.4281965691195397"/>
        <n v="-0.9780082955585971"/>
        <n v="-2.6256737094522964"/>
        <n v="-2.412751429652173"/>
        <n v="-1.6851750383144468"/>
        <n v="-3.0504150448048737"/>
        <n v="-2.275951622941213"/>
        <n v="-1.051924320152422"/>
        <n v="-2.9296119896851147"/>
        <n v="-1.4970753040868765"/>
        <n v="-3.456953180070912"/>
        <n v="-2.161767913307468"/>
        <n v="-3.6500174234129927"/>
        <n v="-2.462948132921114"/>
        <n v="-3.648914199165324"/>
        <n v="-4.321880990243433"/>
        <n v="-2.683041370331086"/>
        <n v="-2.245612956130315"/>
        <n v="-4.28602620219419"/>
        <n v="-2.6196059760901167"/>
        <n v="-2.636705951928987"/>
        <n v="-3.691388332700581"/>
        <n v="-4.033387849477982"/>
        <n v="-3.6478109749176544"/>
        <n v="-3.6009239443917207"/>
        <n v="-3.6969044539389264"/>
        <n v="-3.7311044056166667"/>
        <n v="-3.4420596527273806"/>
        <n v="-0.7523989369102799"/>
        <n v="-2.208654943833402"/>
        <n v="-3.8480461758695843"/>
        <n v="-2.542931890877119"/>
        <n v="-3.812742999944175"/>
        <n v="-2.4976996967226888"/>
        <n v="-3.731656017740501"/>
        <n v="-4.271684286974492"/>
        <n v="-3.412272598040316"/>
        <n v="-2.836941152880916"/>
        <n v="-1.6233944804449807"/>
        <n v="-3.4635725255569265"/>
        <n v="-3.5932013746580376"/>
        <n v="-4.249068189897277"/>
        <n v="-3.5590014229802973"/>
        <n v="-3.688630272081409"/>
        <n v="-4.252929474764119"/>
        <n v="-2.021658433853501"/>
        <n v="-4.259548820250132"/>
        <n v="-3.6472593627938203"/>
        <n v="-3.7184173267684724"/>
        <n v="-1.3448303579085503"/>
        <n v="-2.3791030900982677"/>
        <n v="-2.2610580955976816"/>
        <n v="-3.1491536149712522"/>
        <n v="-3.565069156342477"/>
        <n v="-3.7890236786192903"/>
        <n v="-3.2677502215956733"/>
        <n v="-0.8461729979621478"/>
        <n v="-3.7746817633995935"/>
        <n v="-2.731583237228523"/>
        <n v="-4.133781256015863"/>
        <n v="-3.867904212327627"/>
        <n v="-2.7828831647451335"/>
        <n v="-2.4171643266428493"/>
        <n v="-3.6251948778404395"/>
        <n v="-3.5259046955502265"/>
        <n v="-3.386346828220094"/>
        <n v="-2.175006604279497"/>
        <n v="-2.962157104991351"/>
        <n v="-3.467433810423768"/>
        <n v="-4.226452092820062"/>
        <n v="-2.78729606173581"/>
        <n v="-4.152536068226237"/>
        <n v="-1.9372617789068205"/>
        <n v="-2.780676716249795"/>
        <n v="-4.186736019903977"/>
        <n v="-2.9152700744654174"/>
        <n v="-3.8690074365752953"/>
        <n v="-0.6608313243537505"/>
        <n v="-3.787368842247787"/>
        <n v="-1.8749296089135201"/>
        <n v="-2.66152849750154"/>
        <n v="-3.2225180274412426"/>
        <n v="-3.6549819325275035"/>
        <n v="-1.201411205711576"/>
        <n v="-4.252377862640285"/>
        <n v="-3.69855929031043"/>
        <n v="-1.7872232812238318"/>
        <n v="-3.845839727374246"/>
        <n v="-3.5032885984730116"/>
        <n v="-2.5324512605242635"/>
        <n v="-2.968224838353531"/>
        <n v="-1.8368683723689387"/>
        <n v="-0.9432567317570225"/>
        <n v="-2.641670461043497"/>
        <n v="-3.452540283080236"/>
        <n v="-3.3709016887527277"/>
        <n v="-0.436325189953102"/>
        <n v="-0.8759600526492112"/>
        <n v="-2.890999141016698"/>
        <n v="-3.5523820774942836"/>
        <n v="-2.7850896132404714"/>
        <n v="-3.3400114098179943"/>
        <n v="-4.229210153439235"/>
        <n v="-3.7625462966752345"/>
        <n v="-3.750410829950875"/>
        <n v="-1.1462499933281245"/>
        <n v="-2.8054992618223484"/>
        <n v="-1.633323498674002"/>
        <n v="-3.2236212516889116"/>
        <n v="-2.8005347527078377"/>
        <n v="-1.1285984053654199"/>
        <n v="-4.204387607866681"/>
        <n v="-3.2285857608034223"/>
        <n v="-3.333943676455815"/>
        <n v="-3.3510436522946847"/>
        <n v="-3.6318142233264537"/>
        <n v="-3.3984822949444533"/>
        <n v="-2.229616204539114"/>
        <n v="-1.7673652447657893"/>
        <n v="-3.612507798992246"/>
        <n v="-3.02062799011781"/>
        <n v="-2.9185797472084243"/>
        <n v="-2.9516764746384956"/>
        <n v="-3.8155010605633475"/>
        <n v="-2.86672820756798"/>
        <n v="-2.893757201635871"/>
        <n v="-2.522522242295242"/>
        <n v="-2.6278801579476343"/>
        <n v="-2.1490808344592747"/>
        <n v="-0.3089027893473287"/>
        <n v="-3.674839968985546"/>
        <n v="-0.9945566592736325"/>
        <n v="-4.284371365822686"/>
        <n v="-1.802116808567364"/>
        <n v="-0.8351407554854573"/>
        <n v="-3.8055720423343264"/>
        <n v="-2.4899771269890056"/>
        <n v="-3.3124308036262686"/>
        <n v="-2.986979650563905"/>
        <n v="-2.8534895165959515"/>
        <n v="-2.685247818826424"/>
        <n v="-3.5501756289989452"/>
        <n v="-1.5765074499190468"/>
        <n v="-3.876730006308979"/>
        <n v="-2.45026105407292"/>
        <n v="-1.2306466482748053"/>
        <n v="-1.456807619046957"/>
        <n v="-4.265064941488478"/>
        <n v="-2.7028994067891285"/>
        <n v="-3.861836478965447"/>
        <n v="-3.75592695118922"/>
        <n v="-2.6940736128077765"/>
        <n v="-2.9268539290659423"/>
        <n v="-3.2870566459298813"/>
        <n v="-0.6282862090475138"/>
        <n v="-2.776815431382954"/>
        <n v="-2.537415769638774"/>
        <n v="-3.115505275417347"/>
        <n v="-1.559407474080177"/>
        <n v="-3.1921793606303446"/>
        <n v="-3.342217858313333"/>
        <n v="-3.604785229258562"/>
        <n v="-4.188390856275481"/>
        <n v="-2.6389124004243247"/>
        <n v="-4.036697522220988"/>
        <n v="-2.122603452515218"/>
        <n v="-2.6322930549383106"/>
        <n v="-2.847421783233772"/>
        <n v="-1.4386044189604177"/>
        <n v="-0.4677670810116698"/>
        <n v="-3.44812738608956"/>
        <n v="-1.986355257928092"/>
        <n v="-3.6091981262492387"/>
        <n v="-4.352771269178166"/>
        <n v="-4.307539075023736"/>
        <n v="-3.7399301995980188"/>
        <n v="-2.2483710167494873"/>
        <n v="-4.245206905030436"/>
        <n v="-2.9924957718022496"/>
        <n v="-2.0249681065965084"/>
        <n v="-4.353322881302001"/>
        <n v="-2.5401738302579466"/>
        <n v="-2.8479733953576063"/>
        <n v="-3.7189689388923073"/>
        <n v="-4.163568310702927"/>
        <n v="-1.4297786249790656"/>
        <n v="-3.4073080889258054"/>
        <n v="-3.2947792156635645"/>
        <n v="-3.5761013988191674"/>
        <n v="-2.203138822595057"/>
        <n v="-1.4843882252386829"/>
        <n v="-2.8959636501312094"/>
        <n v="-1.9499488577550144"/>
        <n v="-2.987531262687739"/>
        <n v="-4.139297377254208"/>
        <n v="-2.6764220248450714"/>
        <n v="-0.8687890950393627"/>
        <n v="-3.702972187301106"/>
        <n v="-3.3471823674278434"/>
        <n v="-1.1390790357182756"/>
        <n v="-2.876105613673167"/>
        <n v="-3.057034390290888"/>
        <n v="-1.5770590620428815"/>
        <n v="-2.823150849785053"/>
        <n v="-4.18949408052315"/>
        <n v="-4.3141584205097505"/>
        <n v="-2.6273285458238"/>
        <n v="-1.356414212509075"/>
        <n v="-3.55072724112278"/>
        <n v="-3.3526984886661886"/>
        <n v="-3.6467077506699854"/>
        <n v="-3.0277989477276583"/>
        <n v="-1.8456941663502906"/>
        <n v="-1.7215814384875245"/>
        <n v="-0.45618322641114456"/>
        <n v="-3.733310854112005"/>
        <n v="-4.285474590070355"/>
        <n v="-3.8210171818016923"/>
        <n v="-3.7200721631399762"/>
        <n v="-3.9032073882530356"/>
        <n v="-3.3058114581402545"/>
        <n v="-1.1992047572162379"/>
        <n v="-3.91589446710123"/>
        <n v="-1.5875396923957372"/>
        <n v="-4.187839244151646"/>
        <n v="-2.379654702222102"/>
        <n v="-2.6863510430740933"/>
        <n v="-2.6482898065295113"/>
        <n v="-2.064132567388759"/>
        <n v="-4.177910225922624"/>
        <n v="-3.211485784964552"/>
        <n v="-3.524801471302558"/>
        <n v="-0.12907723697727694"/>
        <n v="-4.224245644324724"/>
        <n v="-3.150256839218921"/>
        <n v="-1.386201267196139"/>
        <n v="-4.22976176556307"/>
        <n v="-3.5667239927139804"/>
        <n v="-4.129919971149022"/>
        <n v="-2.266574216836027"/>
        <n v="-3.2203115789459047"/>
        <n v="-4.272235899098327"/>
        <n v="-4.1359877045112015"/>
        <n v="-2.5192125695522347"/>
        <n v="-2.5269351392859183"/>
        <n v="-3.6643593386326905"/>
        <n v="-4.190597304770819"/>
        <n v="-3.568930441209319"/>
        <n v="-0.2200932374099716"/>
        <n v="-2.455225563187431"/>
        <n v="-3.8557687456032674"/>
        <n v="-1.2885659212774294"/>
        <n v="-4.349461596435159"/>
        <n v="-2.5705124970688447"/>
        <n v="-2.397306290184807"/>
        <n v="-3.7366205268550123"/>
        <n v="-3.434888695117531"/>
        <n v="-2.5782350668025282"/>
        <n v="-3.5187337379403782"/>
        <n v="-2.509835163447048"/>
        <n v="-1.8280425783875862"/>
        <n v="-2.6995897340461212"/>
        <n v="-3.6742883568617115"/>
        <n v="-3.182250342401323"/>
        <n v="-2.8391476013762538"/>
        <n v="-3.564517544218643"/>
        <n v="-3.4387499799843733"/>
        <n v="-3.4188919435263307"/>
        <n v="-3.1965922576210204"/>
        <n v="-0.39274783217017567"/>
        <n v="-2.3962030659371374"/>
        <n v="-3.7592366239322272"/>
        <n v="-2.721654218999502"/>
        <n v="-4.330155172100951"/>
        <n v="-1.468391473647482"/>
        <n v="-2.846318558986103"/>
        <n v="-3.611404574744576"/>
        <n v="-2.8507314559767787"/>
        <n v="-2.1766614406510003"/>
        <n v="-2.2538871379878325"/>
        <n v="-4.240794008039759"/>
        <n v="-4.175152165303452"/>
        <n v="-4.213765013971868"/>
        <n v="-1.3718593519764417"/>
        <n v="-2.613538242727937"/>
        <n v="-2.2858806411702344"/>
        <n v="-2.2103097802049056"/>
        <n v="-3.49335958024399"/>
        <n v="-2.835837928633247"/>
        <n v="-1.2951852667634438"/>
        <n v="-2.80439603757468"/>
        <n v="-4.240242395915925"/>
        <n v="-2.684144594578755"/>
        <n v="-1.072885580858134"/>
        <n v="-0.9427051196331881"/>
        <n v="-2.1010905796856716"/>
        <n v="-3.8166042848110164"/>
        <n v="-2.4044772477946554"/>
        <n v="-3.460262852813919"/>
        <n v="-2.144116325344764"/>
        <n v="-4.294300384051707"/>
        <n v="-3.04876020843337"/>
        <n v="-3.6003723322678858"/>
        <n v="-2.514248060437724"/>
        <n v="-3.546865956255938"/>
        <n v="-3.5970626595248794"/>
        <n v="-1.733716905211884"/>
        <n v="-3.782955945257111"/>
        <n v="-1.1771402722628574"/>
        <n v="-3.644501302174647"/>
        <n v="-2.5440351151247884"/>
        <n v="-3.525353083426392"/>
        <n v="-2.2963612715230903"/>
        <n v="-3.2136922334598905"/>
        <n v="-3.4233048405170066"/>
        <n v="-1.406610915778016"/>
        <n v="-0.6100830089609749"/>
        <n v="-4.286577814318025"/>
        <n v="-4.326845499357944"/>
        <n v="-3.5898917019150303"/>
        <n v="-3.4404048163558767"/>
        <n v="-3.59595943527721"/>
        <n v="-2.1590098526882957"/>
        <n v="-0.7369537974429133"/>
        <n v="-3.5601046472279667"/>
        <n v="-2.5341060968957665"/>
        <n v="-4.293197159804039"/>
        <n v="-0.9046438830886062"/>
        <n v="-4.261203656621636"/>
        <n v="-2.6328446670621455"/>
        <n v="-3.8414268303835697"/>
        <n v="-3.016766705250968"/>
        <n v="-4.279406856708175"/>
        <n v="-0.2603609224498915"/>
        <n v="-4.266168165736147"/>
        <n v="-3.5203885743118812"/>
        <n v="-3.7801978846379383"/>
        <n v="-2.427644956995705"/>
        <n v="-4.280510080955844"/>
        <n v="-1.6879330989336192"/>
        <n v="-3.67649480535705"/>
        <n v="-3.63622712031713"/>
        <n v="-3.7531688905700475"/>
        <n v="-4.260100432373967"/>
        <n v="-1.5345849285076236"/>
        <n v="-4.199974710876005"/>
        <n v="-1.150111278194966"/>
        <n v="-2.561135090963658"/>
        <n v="-3.8552171334794325"/>
        <n v="-4.203284383619012"/>
        <n v="-3.7084883085394513"/>
        <n v="-2.346006362668197"/>
        <n v="-3.716210878273135"/>
        <n v="-3.2765760155770254"/>
        <n v="-3.988707267447386"/>
        <n v="-3.666565787128028"/>
        <n v="-3.541349835017593"/>
        <n v="-3.774130151275759"/>
        <n v="-1.0298598351990416"/>
        <n v="-2.681938146083417"/>
        <n v="-2.4805997208838186"/>
        <n v="-0.6702087304589373"/>
        <n v="-3.939062176302279"/>
        <n v="-3.828188139411542"/>
        <n v="-2.344351526296693"/>
        <n v="-3.661049665889683"/>
        <n v="-3.4541951194517395"/>
        <n v="-2.590370533526887"/>
        <n v="-3.820465569677858"/>
        <n v="-0.1930642433420806"/>
        <n v="-1.8782392816565274"/>
        <n v="-3.541901447141428"/>
        <n v="-3.177837445410647"/>
        <n v="-2.813221831556032"/>
        <n v="-3.661601278013517"/>
        <n v="-3.5584498108564633"/>
        <n v="-1.745852371936243"/>
        <n v="-0.7943214583217034"/>
        <n v="-2.429851405491043"/>
        <n v="-2.4557771753112654"/>
        <n v="-0.5929830331221048"/>
        <n v="-3.3973790706967844"/>
        <n v="-1.510313995058905"/>
        <n v="-3.8425300546312386"/>
        <n v="-3.122676233027195"/>
        <n v="-0.4059865231422038"/>
        <n v="-3.4199951677739993"/>
        <n v="-3.827636527287707"/>
        <n v="-2.7177929341326603"/>
        <n v="-1.682416977695274"/>
        <n v="-3.577756235190671"/>
        <n v="-1.4308818492267346"/>
        <n v="-2.8088089345653557"/>
        <n v="-2.241751671263473"/>
        <n v="-1.5174849526687535"/>
        <n v="-1.257124030218862"/>
        <n v="-1.2405756665038268"/>
        <n v="-2.3597966657640597"/>
        <n v="-2.419370775138187"/>
        <n v="-4.319674541748095"/>
        <n v="-2.321735429219478"/>
        <n v="-0.33207049854837845"/>
        <n v="-3.2958824399112334"/>
        <n v="-2.535209321143436"/>
        <n v="-2.8579024135866278"/>
        <n v="-2.580441515297866"/>
        <n v="-1.5428591103651412"/>
        <n v="-2.8126702194321975"/>
        <n v="-2.521970630171407"/>
        <n v="-0.818592391770422"/>
        <n v="-2.298016107894594"/>
        <n v="-2.5594802545921542"/>
        <n v="-2.886034631902188"/>
        <n v="-3.7846107816286145"/>
        <n v="-2.6300866064429727"/>
        <n v="-2.2952580472754214"/>
        <n v="-3.418340331402496"/>
        <n v="-3.7697172542850828"/>
        <n v="-1.339314236670205"/>
        <n v="-3.6632561143850206"/>
        <n v="-3.4310274102506897"/>
        <n v="-1.2631917635810417"/>
        <n v="-4.212110177600365"/>
        <n v="-2.4932867997320125"/>
        <n v="-2.93512811092346"/>
        <n v="-4.263410105116975"/>
        <n v="-1.3321432790603562"/>
        <n v="-3.542453059265262"/>
        <n v="-2.00069717314779"/>
        <n v="-2.6372575640528213"/>
        <n v="-3.0465537599380323"/>
        <n v="-2.581544739545535"/>
        <n v="-2.0238648823488394"/>
        <n v="-2.3465579747920313"/>
        <n v="-2.552309296982306"/>
        <n v="-2.6885574915694312"/>
        <n v="-3.5744465624476636"/>
        <n v="-3.4966692529869974"/>
        <n v="-2.2880870896655727"/>
        <n v="-3.645052914298482"/>
        <n v="-3.501082149977673"/>
        <n v="-1.3536561518899024"/>
        <n v="-0.6415249000195419"/>
        <n v="-2.271538725950537"/>
        <n v="-2.9378861715426328"/>
        <n v="-2.1728001557841585"/>
        <n v="-3.563414319970973"/>
        <n v="-3.5407982228937582"/>
        <n v="-2.281467744179558"/>
        <n v="-3.777991436142601"/>
        <n v="-1.461220516037633"/>
        <n v="-4.204939219990516"/>
        <n v="-1.5279655830216097"/>
        <n v="-2.5925769820222255"/>
        <n v="-2.660425273253871"/>
        <n v="-3.843081666755073"/>
        <n v="-0.6845506456786342"/>
        <n v="-3.7984010847244774"/>
        <n v="-1.5792655105382196"/>
        <n v="-3.7680624179135793"/>
        <n v="-2.724412279618675"/>
        <n v="-2.842457274119261"/>
        <n v="-3.6334690596979575"/>
        <n v="-4.306987462899901"/>
        <n v="-2.2616097077215156"/>
        <n v="-3.250650245756803"/>
        <n v="-1.7077911353916617"/>
        <n v="-3.605336841382397"/>
        <n v="-2.6422220731673316"/>
        <n v="-3.571136889704657"/>
        <n v="-0.5764346694070694"/>
        <n v="-3.618575532354425"/>
        <n v="-3.0178699294986373"/>
        <n v="-2.4988029209703577"/>
        <n v="-3.6422948536793096"/>
        <n v="-1.8291458026352554"/>
        <n v="-0.34861886226341454"/>
        <n v="-3.5534853017419525"/>
        <n v="-0.22450613440064843"/>
        <n v="-1.508107546563567"/>
        <n v="-2.8203927891658807"/>
        <n v="-4.157500577340747"/>
        <n v="-2.670354291482892"/>
        <n v="-3.3538017129138575"/>
        <n v="-3.803917205962823"/>
        <n v="-3.6809077023477257"/>
        <n v="-2.732686461476193"/>
        <n v="-3.3995855191921223"/>
        <n v="-3.771372090656586"/>
        <n v="-3.3515952644185196"/>
        <n v="-3.306914682387924"/>
        <n v="-3.0498634326810397"/>
        <n v="-2.2472677925018183"/>
        <n v="-3.4878434590056453"/>
        <n v="-3.6417432415554747"/>
        <n v="-3.6456045264223165"/>
        <n v="-3.4883950711294793"/>
        <n v="-3.7261398965021555"/>
        <n v="-2.501009369465696"/>
        <n v="-0.9421535075093533"/>
        <n v="-3.4106177616688127"/>
        <n v="-2.909753953227072"/>
        <n v="-3.364833955390548"/>
        <n v="-2.6813865339595826"/>
        <n v="-4.140952213625712"/>
        <n v="-4.257893983878629"/>
        <n v="-3.131502027008547"/>
        <n v="-3.3361501249511534"/>
        <n v="-1.8787908937803617"/>
        <n v="-1.5649235953185223"/>
        <n v="-3.4117209859164817"/>
        <n v="-2.0155907004913214"/>
        <n v="-2.771850922268443"/>
        <n v="-3.0283505598514933"/>
        <n v="-3.6461561385461505"/>
        <n v="-2.4248868963765324"/>
        <n v="-4.24575851715427"/>
        <n v="-0.8511375070766586"/>
        <n v="-2.704554243160632"/>
        <n v="-3.4939111923678245"/>
        <n v="-2.7382025827145378"/>
        <n v="-4.321329378119599"/>
        <n v="-3.6946980054435885"/>
        <n v="-2.3752418052314264"/>
        <n v="-3.292572767168226"/>
        <n v="-3.524249859178723"/>
        <n v="-2.8159798921752044"/>
        <n v="-0.19747714033275665"/>
        <n v="-2.022210045977336"/>
        <n v="-2.7260671159901784"/>
        <n v="-2.1876936831276907"/>
        <n v="-3.7664075815420754"/>
        <n v="-3.0062860748981124"/>
        <n v="-3.588236865543527"/>
        <n v="-3.238514779032444"/>
        <n v="-3.63015938695495"/>
        <n v="-0.044680582030595925"/>
        <n v="-3.2407212275277817"/>
        <n v="-2.9042378319887274"/>
        <n v="-1.4617721281614675"/>
        <n v="-2.8755540015493324"/>
        <n v="-2.7100703643989776"/>
        <n v="-2.061926118893421"/>
        <n v="-0.6304926575428522"/>
        <n v="-3.8590784183462747"/>
        <n v="-1.1561790115571458"/>
        <n v="-3.6560851567751724"/>
        <n v="-2.6929703885601075"/>
        <n v="-2.9196829714560932"/>
        <n v="-3.0531731054240465"/>
        <n v="-3.6169206959829214"/>
        <n v="-2.9599506564960127"/>
        <n v="-3.030557008346831"/>
        <n v="-1.5163817284210848"/>
        <n v="-2.9935989960499185"/>
        <n v="-3.7768882118949314"/>
        <n v="-3.6991109024342648"/>
        <n v="-2.9285087654374458"/>
        <n v="-3.587685253419693"/>
        <n v="-3.786265618000118"/>
        <n v="-3.649465811289158"/>
        <n v="-2.4855642299983294"/>
        <n v="-1.7226846627351937"/>
        <n v="-2.9301636018089496"/>
        <n v="-3.906517060996042"/>
        <n v="-3.652775484032165"/>
        <n v="-3.2048664394785384"/>
        <n v="-3.531972428912406"/>
        <n v="-2.9665700019820274"/>
        <n v="-2.624570485204627"/>
        <n v="-3.8011591453436497"/>
        <n v="-0.2322287041343317"/>
        <n v="-1.9438811243928347"/>
        <n v="-3.1695632635531292"/>
        <n v="-2.883276571283015"/>
        <n v="-2.9720861232203726"/>
        <n v="-3.1337084755038855"/>
        <n v="-3.677046417480884"/>
        <n v="-4.137642540882705"/>
        <n v="-2.7238606674948405"/>
        <n v="-2.0393100218162057"/>
        <n v="-3.755375339065385"/>
        <n v="-3.707385084291783"/>
        <n v="-3.6627045022611866"/>
        <n v="-2.7690928616492707"/>
        <n v="-1.4397076432080869"/>
        <n v="-2.3680708476215773"/>
        <n v="-3.750962442074709"/>
        <n v="-3.076340814625096"/>
        <n v="-0.5841572391407527"/>
        <n v="-3.462469301309257"/>
        <n v="-3.6152658596114184"/>
        <n v="-3.4150306586594885"/>
        <n v="-2.259954871350012"/>
        <n v="-2.0111778035006456"/>
        <n v="-2.2781580714365512"/>
        <n v="-2.3785514779744332"/>
        <n v="-2.5021125937133646"/>
        <n v="-0.9482212408715329"/>
        <n v="-0.8616181374295143"/>
        <n v="-3.7581333996845574"/>
        <n v="-3.0195247658701407"/>
        <n v="-3.7211753873876456"/>
        <n v="-2.4011675750516486"/>
        <n v="-2.8275637467757293"/>
        <n v="-2.8987217107503818"/>
        <n v="-0.6889635426693103"/>
        <n v="-0.5295476388811351"/>
        <n v="-2.3901353325749577"/>
        <n v="-3.411169373792647"/>
        <n v="-2.1281195737535628"/>
        <n v="-3.2964340520350683"/>
      </sharedItems>
    </cacheField>
    <cacheField name="Data" numFmtId="165">
      <sharedItems containsSemiMixedTypes="0" containsDate="1" containsString="0">
        <d v="2023-01-01T00:00:00Z"/>
        <d v="2023-01-02T00:00:00Z"/>
        <d v="2023-01-03T00:00:00Z"/>
        <d v="2023-01-04T00:00:00Z"/>
        <d v="2023-01-05T00:00:00Z"/>
        <d v="2023-01-06T00:00:00Z"/>
        <d v="2023-01-07T00:00:00Z"/>
        <d v="2023-01-08T00:00:00Z"/>
        <d v="2023-01-09T00:00:00Z"/>
        <d v="2023-01-10T00:00:00Z"/>
        <d v="2023-01-11T00:00:00Z"/>
        <d v="2023-01-12T00:00:00Z"/>
        <d v="2023-01-13T00:00:00Z"/>
        <d v="2023-01-14T00:00:00Z"/>
        <d v="2023-01-15T00:00:00Z"/>
        <d v="2023-01-16T00:00:00Z"/>
        <d v="2023-01-17T00:00:00Z"/>
        <d v="2023-01-18T00:00:00Z"/>
        <d v="2023-01-19T00:00:00Z"/>
        <d v="2023-01-20T00:00:00Z"/>
        <d v="2023-01-21T00:00:00Z"/>
        <d v="2023-01-22T00:00:00Z"/>
        <d v="2023-01-23T00:00:00Z"/>
        <d v="2023-01-24T00:00:00Z"/>
        <d v="2023-01-25T00:00:00Z"/>
        <d v="2023-01-26T00:00:00Z"/>
        <d v="2023-01-27T00:00:00Z"/>
        <d v="2023-01-28T00:00:00Z"/>
        <d v="2023-01-29T00:00:00Z"/>
        <d v="2023-01-30T00:00:00Z"/>
        <d v="2023-01-31T00:00:00Z"/>
        <d v="2023-02-01T00:00:00Z"/>
        <d v="2023-02-02T00:00:00Z"/>
        <d v="2023-02-03T00:00:00Z"/>
        <d v="2023-02-04T00:00:00Z"/>
        <d v="2023-02-05T00:00:00Z"/>
        <d v="2023-02-06T00:00:00Z"/>
        <d v="2023-02-07T00:00:00Z"/>
        <d v="2023-02-08T00:00:00Z"/>
        <d v="2023-02-09T00:00:00Z"/>
        <d v="2023-02-10T00:00:00Z"/>
        <d v="2023-02-11T00:00:00Z"/>
        <d v="2023-02-12T00:00:00Z"/>
        <d v="2023-02-13T00:00:00Z"/>
        <d v="2023-02-14T00:00:00Z"/>
        <d v="2023-02-15T00:00:00Z"/>
        <d v="2023-02-16T00:00:00Z"/>
        <d v="2023-02-17T00:00:00Z"/>
        <d v="2023-02-18T00:00:00Z"/>
        <d v="2023-02-19T00:00:00Z"/>
        <d v="2023-02-20T00:00:00Z"/>
        <d v="2023-02-21T00:00:00Z"/>
        <d v="2023-02-22T00:00:00Z"/>
        <d v="2023-02-23T00:00:00Z"/>
        <d v="2023-02-24T00:00:00Z"/>
        <d v="2023-02-25T00:00:00Z"/>
        <d v="2023-02-26T00:00:00Z"/>
        <d v="2023-02-27T00:00:00Z"/>
        <d v="2023-02-28T00:00:00Z"/>
        <d v="2023-03-01T00:00:00Z"/>
        <d v="2023-03-02T00:00:00Z"/>
        <d v="2023-03-03T00:00:00Z"/>
        <d v="2023-03-04T00:00:00Z"/>
        <d v="2023-03-05T00:00:00Z"/>
        <d v="2023-03-06T00:00:00Z"/>
        <d v="2023-03-07T00:00:00Z"/>
        <d v="2023-03-08T00:00:00Z"/>
        <d v="2023-03-09T00:00:00Z"/>
        <d v="2023-03-10T00:00:00Z"/>
        <d v="2023-03-11T00:00:00Z"/>
        <d v="2023-03-12T00:00:00Z"/>
        <d v="2023-03-13T00:00:00Z"/>
        <d v="2023-03-14T00:00:00Z"/>
        <d v="2023-03-15T00:00:00Z"/>
        <d v="2023-03-16T00:00:00Z"/>
        <d v="2023-03-17T00:00:00Z"/>
        <d v="2023-03-18T00:00:00Z"/>
        <d v="2023-03-19T00:00:00Z"/>
        <d v="2023-03-20T00:00:00Z"/>
        <d v="2023-03-22T00:00:00Z"/>
        <d v="2023-03-23T00:00:00Z"/>
        <d v="2023-03-24T00:00:00Z"/>
        <d v="2023-03-25T00:00:00Z"/>
        <d v="2023-03-26T00:00:00Z"/>
        <d v="2023-03-27T00:00:00Z"/>
        <d v="2023-03-28T00:00:00Z"/>
        <d v="2023-04-02T00:00:00Z"/>
        <d v="2023-04-03T00:00:00Z"/>
        <d v="2023-04-04T00:00:00Z"/>
        <d v="2023-04-05T00:00:00Z"/>
        <d v="2023-04-06T00:00:00Z"/>
        <d v="2023-04-07T00:00:00Z"/>
        <d v="2023-04-08T00:00:00Z"/>
        <d v="2023-04-09T00:00:00Z"/>
        <d v="2023-04-10T00:00:00Z"/>
        <d v="2023-04-11T00:00:00Z"/>
        <d v="2023-04-12T00:00:00Z"/>
        <d v="2023-04-13T00:00:00Z"/>
        <d v="2023-04-14T00:00:00Z"/>
        <d v="2023-04-15T00:00:00Z"/>
        <d v="2023-04-16T00:00:00Z"/>
        <d v="2023-04-17T00:00:00Z"/>
        <d v="2023-04-18T00:00:00Z"/>
        <d v="2023-04-19T00:00:00Z"/>
        <d v="2023-04-20T00:00:00Z"/>
        <d v="2023-04-21T00:00:00Z"/>
        <d v="2023-04-22T00:00:00Z"/>
        <d v="2023-04-23T00:00:00Z"/>
        <d v="2023-04-24T00:00:00Z"/>
        <d v="2023-04-25T00:00:00Z"/>
        <d v="2023-04-26T00:00:00Z"/>
        <d v="2023-04-27T00:00:00Z"/>
        <d v="2023-04-28T00:00:00Z"/>
        <d v="2023-05-01T00:00:00Z"/>
        <d v="2023-05-02T00:00:00Z"/>
        <d v="2023-05-03T00:00:00Z"/>
        <d v="2023-05-04T00:00:00Z"/>
        <d v="2023-05-05T00:00:00Z"/>
        <d v="2023-05-06T00:00:00Z"/>
        <d v="2023-05-07T00:00:00Z"/>
        <d v="2023-05-08T00:00:00Z"/>
        <d v="2023-05-09T00:00:00Z"/>
        <d v="2023-05-10T00:00:00Z"/>
        <d v="2023-05-11T00:00:00Z"/>
        <d v="2023-05-12T00:00:00Z"/>
        <d v="2023-05-13T00:00:00Z"/>
        <d v="2023-05-14T00:00:00Z"/>
        <d v="2023-05-15T00:00:00Z"/>
        <d v="2023-05-16T00:00:00Z"/>
        <d v="2023-05-17T00:00:00Z"/>
        <d v="2023-05-18T00:00:00Z"/>
        <d v="2023-05-19T00:00:00Z"/>
        <d v="2023-05-20T00:00:00Z"/>
        <d v="2023-05-21T00:00:00Z"/>
        <d v="2023-05-22T00:00:00Z"/>
        <d v="2023-05-23T00:00:00Z"/>
        <d v="2023-05-24T00:00:00Z"/>
        <d v="2023-05-25T00:00:00Z"/>
        <d v="2023-05-26T00:00:00Z"/>
        <d v="2023-05-27T00:00:00Z"/>
        <d v="2023-05-28T00:00:00Z"/>
        <d v="2023-06-01T00:00:00Z"/>
        <d v="2023-06-02T00:00:00Z"/>
        <d v="2023-06-03T00:00:00Z"/>
        <d v="2023-06-04T00:00:00Z"/>
        <d v="2023-06-05T00:00:00Z"/>
        <d v="2023-06-06T00:00:00Z"/>
        <d v="2023-06-07T00:00:00Z"/>
        <d v="2023-06-08T00:00:00Z"/>
        <d v="2023-06-09T00:00:00Z"/>
        <d v="2023-06-10T00:00:00Z"/>
        <d v="2023-06-11T00:00:00Z"/>
        <d v="2023-06-12T00:00:00Z"/>
        <d v="2023-06-13T00:00:00Z"/>
        <d v="2023-06-14T00:00:00Z"/>
        <d v="2023-06-15T00:00:00Z"/>
        <d v="2023-06-16T00:00:00Z"/>
        <d v="2023-06-17T00:00:00Z"/>
        <d v="2023-06-18T00:00:00Z"/>
        <d v="2023-06-19T00:00:00Z"/>
        <d v="2023-06-20T00:00:00Z"/>
        <d v="2023-06-21T00:00:00Z"/>
        <d v="2023-06-22T00:00:00Z"/>
        <d v="2023-06-23T00:00:00Z"/>
        <d v="2023-06-24T00:00:00Z"/>
        <d v="2023-06-25T00:00:00Z"/>
        <d v="2023-06-26T00:00:00Z"/>
        <d v="2023-06-27T00:00:00Z"/>
        <d v="2023-06-28T00:00:00Z"/>
        <d v="2023-07-01T00:00:00Z"/>
        <d v="2023-07-02T00:00:00Z"/>
        <d v="2023-07-03T00:00:00Z"/>
        <d v="2023-07-04T00:00:00Z"/>
        <d v="2023-07-05T00:00:00Z"/>
        <d v="2023-07-06T00:00:00Z"/>
        <d v="2023-07-07T00:00:00Z"/>
        <d v="2023-07-08T00:00:00Z"/>
        <d v="2023-07-09T00:00:00Z"/>
        <d v="2023-07-10T00:00:00Z"/>
        <d v="2023-07-11T00:00:00Z"/>
        <d v="2023-07-12T00:00:00Z"/>
        <d v="2023-07-13T00:00:00Z"/>
        <d v="2023-07-14T00:00:00Z"/>
        <d v="2023-07-15T00:00:00Z"/>
        <d v="2023-07-16T00:00:00Z"/>
        <d v="2023-07-17T00:00:00Z"/>
        <d v="2023-07-18T00:00:00Z"/>
        <d v="2023-07-19T00:00:00Z"/>
        <d v="2023-07-20T00:00:00Z"/>
        <d v="2023-07-21T00:00:00Z"/>
        <d v="2023-07-22T00:00:00Z"/>
        <d v="2023-07-23T00:00:00Z"/>
        <d v="2023-07-24T00:00:00Z"/>
        <d v="2023-07-25T00:00:00Z"/>
        <d v="2023-07-26T00:00:00Z"/>
        <d v="2023-07-27T00:00:00Z"/>
        <d v="2023-07-28T00:00:00Z"/>
        <d v="2023-08-01T00:00:00Z"/>
        <d v="2023-08-02T00:00:00Z"/>
        <d v="2023-08-03T00:00:00Z"/>
        <d v="2023-08-04T00:00:00Z"/>
        <d v="2023-08-05T00:00:00Z"/>
        <d v="2023-08-06T00:00:00Z"/>
        <d v="2023-08-07T00:00:00Z"/>
        <d v="2023-08-08T00:00:00Z"/>
        <d v="2023-08-09T00:00:00Z"/>
        <d v="2023-08-10T00:00:00Z"/>
        <d v="2023-08-11T00:00:00Z"/>
        <d v="2023-08-12T00:00:00Z"/>
        <d v="2023-08-13T00:00:00Z"/>
        <d v="2023-08-14T00:00:00Z"/>
        <d v="2023-08-15T00:00:00Z"/>
        <d v="2023-08-16T00:00:00Z"/>
        <d v="2023-08-17T00:00:00Z"/>
        <d v="2023-08-18T00:00:00Z"/>
        <d v="2023-08-19T00:00:00Z"/>
        <d v="2023-08-20T00:00:00Z"/>
        <d v="2023-08-21T00:00:00Z"/>
        <d v="2023-08-22T00:00:00Z"/>
        <d v="2023-08-23T00:00:00Z"/>
        <d v="2023-08-24T00:00:00Z"/>
        <d v="2023-08-25T00:00:00Z"/>
        <d v="2023-08-26T00:00:00Z"/>
        <d v="2023-08-27T00:00:00Z"/>
        <d v="2023-08-28T00:00:00Z"/>
        <d v="2023-09-01T00:00:00Z"/>
        <d v="2023-09-02T00:00:00Z"/>
        <d v="2023-09-03T00:00:00Z"/>
        <d v="2023-09-04T00:00:00Z"/>
        <d v="2023-09-05T00:00:00Z"/>
        <d v="2023-09-06T00:00:00Z"/>
        <d v="2023-09-07T00:00:00Z"/>
        <d v="2023-09-08T00:00:00Z"/>
        <d v="2023-09-09T00:00:00Z"/>
        <d v="2023-09-10T00:00:00Z"/>
        <d v="2023-09-11T00:00:00Z"/>
        <d v="2023-09-12T00:00:00Z"/>
        <d v="2023-09-13T00:00:00Z"/>
        <d v="2023-09-14T00:00:00Z"/>
        <d v="2023-09-15T00:00:00Z"/>
        <d v="2023-09-16T00:00:00Z"/>
        <d v="2023-09-17T00:00:00Z"/>
        <d v="2023-09-18T00:00:00Z"/>
        <d v="2023-09-19T00:00:00Z"/>
        <d v="2023-09-20T00:00:00Z"/>
        <d v="2023-09-21T00:00:00Z"/>
        <d v="2023-09-22T00:00:00Z"/>
        <d v="2023-09-23T00:00:00Z"/>
        <d v="2023-09-24T00:00:00Z"/>
        <d v="2023-09-25T00:00:00Z"/>
        <d v="2023-09-26T00:00:00Z"/>
        <d v="2023-09-27T00:00:00Z"/>
        <d v="2023-09-28T00:00:00Z"/>
        <d v="2023-10-01T00:00:00Z"/>
        <d v="2023-10-02T00:00:00Z"/>
        <d v="2023-10-03T00:00:00Z"/>
        <d v="2023-10-04T00:00:00Z"/>
        <d v="2023-10-05T00:00:00Z"/>
        <d v="2023-10-06T00:00:00Z"/>
        <d v="2023-10-07T00:00:00Z"/>
        <d v="2023-10-08T00:00:00Z"/>
        <d v="2023-10-09T00:00:00Z"/>
        <d v="2023-10-10T00:00:00Z"/>
        <d v="2023-10-11T00:00:00Z"/>
        <d v="2023-10-12T00:00:00Z"/>
        <d v="2023-10-13T00:00:00Z"/>
        <d v="2023-10-14T00:00:00Z"/>
        <d v="2023-10-15T00:00:00Z"/>
        <d v="2023-10-16T00:00:00Z"/>
        <d v="2023-10-17T00:00:00Z"/>
        <d v="2023-10-18T00:00:00Z"/>
        <d v="2023-10-19T00:00:00Z"/>
        <d v="2023-10-20T00:00:00Z"/>
        <d v="2023-10-21T00:00:00Z"/>
        <d v="2023-10-22T00:00:00Z"/>
        <d v="2023-10-23T00:00:00Z"/>
        <d v="2023-10-24T00:00:00Z"/>
        <d v="2023-10-25T00:00:00Z"/>
        <d v="2023-10-26T00:00:00Z"/>
        <d v="2023-10-27T00:00:00Z"/>
        <d v="2023-10-28T00:00:00Z"/>
        <d v="2023-11-01T00:00:00Z"/>
        <d v="2023-11-02T00:00:00Z"/>
        <d v="2023-11-03T00:00:00Z"/>
        <d v="2023-11-04T00:00:00Z"/>
        <d v="2023-11-05T00:00:00Z"/>
        <d v="2023-11-06T00:00:00Z"/>
        <d v="2023-11-07T00:00:00Z"/>
        <d v="2023-11-08T00:00:00Z"/>
        <d v="2023-11-09T00:00:00Z"/>
        <d v="2023-11-10T00:00:00Z"/>
        <d v="2023-11-11T00:00:00Z"/>
        <d v="2023-11-12T00:00:00Z"/>
        <d v="2023-11-13T00:00:00Z"/>
        <d v="2023-11-14T00:00:00Z"/>
        <d v="2023-11-15T00:00:00Z"/>
        <d v="2023-11-16T00:00:00Z"/>
        <d v="2023-11-17T00:00:00Z"/>
        <d v="2023-11-18T00:00:00Z"/>
        <d v="2023-11-19T00:00:00Z"/>
        <d v="2023-11-20T00:00:00Z"/>
        <d v="2023-11-21T00:00:00Z"/>
        <d v="2023-11-22T00:00:00Z"/>
        <d v="2023-11-23T00:00:00Z"/>
        <d v="2023-11-24T00:00:00Z"/>
        <d v="2023-11-25T00:00:00Z"/>
        <d v="2023-11-26T00:00:00Z"/>
        <d v="2023-11-27T00:00:00Z"/>
        <d v="2023-11-28T00:00:00Z"/>
        <d v="2023-12-01T00:00:00Z"/>
        <d v="2023-12-02T00:00:00Z"/>
        <d v="2023-12-03T00:00:00Z"/>
        <d v="2023-12-04T00:00:00Z"/>
        <d v="2023-12-05T00:00:00Z"/>
        <d v="2023-12-06T00:00:00Z"/>
        <d v="2023-12-07T00:00:00Z"/>
        <d v="2023-12-08T00:00:00Z"/>
        <d v="2023-12-09T00:00:00Z"/>
        <d v="2023-12-10T00:00:00Z"/>
        <d v="2023-12-11T00:00:00Z"/>
        <d v="2023-12-12T00:00:00Z"/>
        <d v="2023-12-13T00:00:00Z"/>
        <d v="2023-12-14T00:00:00Z"/>
        <d v="2023-12-15T00:00:00Z"/>
        <d v="2023-12-16T00:00:00Z"/>
        <d v="2023-12-17T00:00:00Z"/>
        <d v="2023-12-18T00:00:00Z"/>
        <d v="2023-12-19T00:00:00Z"/>
        <d v="2023-12-20T00:00:00Z"/>
        <d v="2023-12-21T00:00:00Z"/>
        <d v="2023-12-22T00:00:00Z"/>
        <d v="2023-12-23T00:00:00Z"/>
        <d v="2023-12-24T00:00:00Z"/>
        <d v="2023-12-25T00:00:00Z"/>
        <d v="2023-12-26T00:00:00Z"/>
        <d v="2023-12-27T00:00:00Z"/>
        <d v="2023-12-28T00:00:00Z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Estatística" cacheId="0" dataCaption="" rowGrandTotals="0" compact="0" compactData="0">
  <location ref="F10:G23" firstHeaderRow="0" firstDataRow="1" firstDataCol="0"/>
  <pivotFields>
    <pivotField name="Stiker" axis="axisRow" compact="0" numFmtId="49" outline="0" multipleItemSelectionAllowed="1" showAll="0" sortType="ascending">
      <items>
        <item x="1"/>
        <item x="6"/>
        <item x="8"/>
        <item x="3"/>
        <item x="2"/>
        <item x="11"/>
        <item x="4"/>
        <item x="7"/>
        <item x="5"/>
        <item x="0"/>
        <item x="9"/>
        <item x="10"/>
        <item x="12"/>
        <item t="default"/>
      </items>
    </pivotField>
    <pivotField name="Valor da Op.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>
    <field x="0"/>
  </rowFields>
  <dataFields>
    <dataField name="Valor das Op." fld="1" baseField="0"/>
  </dataFields>
</pivotTableDefinition>
</file>

<file path=xl/pivotTables/pivotTable2.xml><?xml version="1.0" encoding="utf-8"?>
<pivotTableDefinition xmlns="http://schemas.openxmlformats.org/spreadsheetml/2006/main" name="Gráficos" cacheId="1" dataCaption="" compact="0" compactData="0">
  <location ref="I1:J22" firstHeaderRow="0" firstDataRow="1" firstDataCol="0"/>
  <pivotFields>
    <pivotField name="Código Client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Nome Client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Email Client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Operação" compact="0" outline="0" multipleItemSelectionAllowed="1" showAll="0">
      <items>
        <item x="0"/>
        <item x="1"/>
        <item t="default"/>
      </items>
    </pivotField>
    <pivotField name="Stiker" axis="axisRow" compact="0" numFmtId="49" outline="0" multipleItemSelectionAllowed="1" showAll="0" sortType="ascending">
      <items>
        <item x="5"/>
        <item x="14"/>
        <item x="9"/>
        <item x="15"/>
        <item x="10"/>
        <item x="13"/>
        <item x="4"/>
        <item x="19"/>
        <item x="0"/>
        <item x="6"/>
        <item x="11"/>
        <item x="2"/>
        <item x="17"/>
        <item x="3"/>
        <item x="7"/>
        <item x="18"/>
        <item x="12"/>
        <item x="8"/>
        <item x="1"/>
        <item x="16"/>
        <item t="default"/>
      </items>
    </pivotField>
    <pivotField name="Preco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t="default"/>
      </items>
    </pivotField>
  </pivotFields>
  <rowFields>
    <field x="4"/>
  </rowFields>
  <dataFields>
    <dataField name="Soma de Preço" fld="5" baseField="0"/>
  </dataFields>
</pivotTableDefinition>
</file>

<file path=xl/pivotTables/pivotTable3.xml><?xml version="1.0" encoding="utf-8"?>
<pivotTableDefinition xmlns="http://schemas.openxmlformats.org/spreadsheetml/2006/main" name="cliente_lucro_prejuizo" cacheId="2" dataCaption="" rowGrandTotals="0" compact="0" compactData="0">
  <location ref="A1:C1218" firstHeaderRow="0" firstDataRow="2" firstDataCol="0"/>
  <pivotFields>
    <pivotField name="Código Client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Nome Client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Email Cliente" axis="axisRow" compact="0" numFmtId="49" outline="0" multipleItemSelectionAllowed="1" showAll="0" sortType="ascending" defaultSubtotal="0">
      <items>
        <item x="23"/>
        <item x="95"/>
        <item sd="0" x="91"/>
        <item sd="0" x="17"/>
        <item sd="0" x="76"/>
        <item sd="0" x="82"/>
        <item sd="0" x="84"/>
        <item x="22"/>
        <item sd="0" x="64"/>
        <item x="3"/>
        <item x="53"/>
        <item x="96"/>
        <item x="39"/>
        <item x="37"/>
        <item x="55"/>
        <item x="25"/>
        <item x="92"/>
        <item x="66"/>
        <item x="2"/>
        <item x="72"/>
        <item x="51"/>
        <item x="7"/>
        <item x="18"/>
        <item x="68"/>
        <item x="57"/>
        <item x="85"/>
        <item x="45"/>
        <item x="48"/>
        <item x="20"/>
        <item x="8"/>
        <item x="52"/>
        <item x="47"/>
        <item x="41"/>
        <item x="60"/>
        <item x="44"/>
        <item x="49"/>
        <item x="75"/>
        <item x="78"/>
        <item x="81"/>
        <item x="1"/>
        <item x="31"/>
        <item x="65"/>
        <item x="59"/>
        <item x="79"/>
        <item x="94"/>
        <item x="97"/>
        <item x="67"/>
        <item x="58"/>
        <item x="77"/>
        <item x="9"/>
        <item x="38"/>
        <item x="89"/>
        <item x="16"/>
        <item x="69"/>
        <item x="93"/>
        <item x="15"/>
        <item x="33"/>
        <item x="34"/>
        <item x="74"/>
        <item x="21"/>
        <item x="32"/>
        <item x="0"/>
        <item x="56"/>
        <item x="90"/>
        <item x="43"/>
        <item x="24"/>
        <item x="11"/>
        <item x="35"/>
        <item x="71"/>
        <item x="30"/>
        <item x="83"/>
        <item x="6"/>
        <item x="63"/>
        <item x="61"/>
        <item x="88"/>
        <item x="19"/>
        <item x="36"/>
        <item x="28"/>
        <item x="10"/>
        <item x="87"/>
        <item x="27"/>
        <item x="80"/>
        <item x="46"/>
        <item x="50"/>
        <item x="14"/>
        <item x="86"/>
        <item x="12"/>
        <item x="42"/>
        <item x="13"/>
        <item x="54"/>
        <item x="62"/>
        <item x="99"/>
        <item x="40"/>
        <item x="26"/>
        <item x="73"/>
        <item x="29"/>
        <item x="70"/>
        <item x="4"/>
        <item x="5"/>
        <item x="98"/>
      </items>
    </pivotField>
    <pivotField name="Operação" compact="0" outline="0" multipleItemSelectionAllowed="1" showAll="0">
      <items>
        <item x="0"/>
        <item x="1"/>
        <item t="default"/>
      </items>
    </pivotField>
    <pivotField name="Stiker" axis="axisRow" compact="0" numFmtId="49" outline="0" multipleItemSelectionAllowed="1" showAll="0" sortType="ascending">
      <items>
        <item x="5"/>
        <item x="14"/>
        <item x="9"/>
        <item x="15"/>
        <item x="10"/>
        <item x="13"/>
        <item x="4"/>
        <item x="19"/>
        <item x="0"/>
        <item x="6"/>
        <item x="11"/>
        <item x="2"/>
        <item x="17"/>
        <item x="3"/>
        <item x="7"/>
        <item x="18"/>
        <item x="12"/>
        <item x="8"/>
        <item x="1"/>
        <item x="16"/>
        <item t="default"/>
      </items>
    </pivotField>
    <pivotField name="Preco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t="default"/>
      </items>
    </pivotField>
    <pivotField name="Valor Normalizad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t="default"/>
      </items>
    </pivotField>
    <pivotField name="Data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t="default"/>
      </items>
    </pivotField>
  </pivotFields>
  <rowFields>
    <field x="2"/>
    <field x="4"/>
  </rowFields>
  <dataFields>
    <dataField name="Soma de Preco" fld="5" baseField="0"/>
  </dataFields>
</pivotTableDefinition>
</file>

<file path=xl/pivotTables/pivotTable4.xml><?xml version="1.0" encoding="utf-8"?>
<pivotTableDefinition xmlns="http://schemas.openxmlformats.org/spreadsheetml/2006/main" name="cliente_compra_venda" cacheId="2" dataCaption="" compact="0" compactData="0">
  <location ref="A1:C88" firstHeaderRow="0" firstDataRow="2" firstDataCol="0"/>
  <pivotFields>
    <pivotField name="Código Client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Nome Cliente" axis="axisRow" compact="0" numFmtId="49" outline="0" multipleItemSelectionAllowed="1" showAll="0" sortType="ascending">
      <items>
        <item x="22"/>
        <item x="82"/>
        <item x="79"/>
        <item x="16"/>
        <item x="65"/>
        <item x="70"/>
        <item x="72"/>
        <item x="21"/>
        <item x="58"/>
        <item x="3"/>
        <item x="49"/>
        <item x="37"/>
        <item x="35"/>
        <item x="51"/>
        <item x="24"/>
        <item x="80"/>
        <item x="59"/>
        <item x="2"/>
        <item x="47"/>
        <item x="6"/>
        <item x="17"/>
        <item x="73"/>
        <item x="42"/>
        <item x="45"/>
        <item x="19"/>
        <item x="7"/>
        <item x="48"/>
        <item x="44"/>
        <item x="39"/>
        <item x="54"/>
        <item x="41"/>
        <item x="46"/>
        <item x="64"/>
        <item x="69"/>
        <item x="1"/>
        <item x="30"/>
        <item x="53"/>
        <item x="67"/>
        <item x="83"/>
        <item x="60"/>
        <item x="52"/>
        <item x="66"/>
        <item x="8"/>
        <item x="36"/>
        <item x="77"/>
        <item x="15"/>
        <item x="61"/>
        <item x="81"/>
        <item x="14"/>
        <item x="31"/>
        <item x="32"/>
        <item x="63"/>
        <item x="20"/>
        <item x="0"/>
        <item x="78"/>
        <item x="23"/>
        <item x="10"/>
        <item x="33"/>
        <item x="62"/>
        <item x="29"/>
        <item x="71"/>
        <item x="5"/>
        <item x="57"/>
        <item x="55"/>
        <item x="76"/>
        <item x="18"/>
        <item x="34"/>
        <item x="27"/>
        <item x="9"/>
        <item x="75"/>
        <item x="26"/>
        <item x="68"/>
        <item x="43"/>
        <item x="13"/>
        <item x="74"/>
        <item x="11"/>
        <item x="40"/>
        <item x="12"/>
        <item x="50"/>
        <item x="56"/>
        <item x="85"/>
        <item x="38"/>
        <item x="25"/>
        <item x="28"/>
        <item x="4"/>
        <item x="84"/>
        <item t="default"/>
      </items>
    </pivotField>
    <pivotField name="Email Client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Operação" dataField="1" compact="0" outline="0" multipleItemSelectionAllowed="1" showAll="0">
      <items>
        <item x="0"/>
        <item x="1"/>
        <item t="default"/>
      </items>
    </pivotField>
    <pivotField name="Stiker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Preco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t="default"/>
      </items>
    </pivotField>
    <pivotField name="Valor Normalizad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t="default"/>
      </items>
    </pivotField>
    <pivotField name="Data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t="default"/>
      </items>
    </pivotField>
  </pivotFields>
  <rowFields>
    <field x="1"/>
  </rowFields>
  <colFields>
    <field x="-2"/>
  </colFields>
  <dataFields>
    <dataField name="Num. de Operações" fld="3" subtotal="count" baseField="0"/>
    <dataField name="Soma de Preco" fld="5" baseField="0"/>
  </dataFields>
</pivotTableDefinition>
</file>

<file path=xl/tables/table1.xml><?xml version="1.0" encoding="utf-8"?>
<table xmlns="http://schemas.openxmlformats.org/spreadsheetml/2006/main" headerRowCount="0" ref="F32" displayName="Table_1" name="Table_1" id="1">
  <tableColumns count="1">
    <tableColumn name="Column1" id="1"/>
  </tableColumns>
  <tableStyleInfo name="cliente_lucro_prejuiz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F32" displayName="Table_2" name="Table_2" id="2">
  <tableColumns count="1">
    <tableColumn name="Column1" id="1"/>
  </tableColumns>
  <tableStyleInfo name="cliente_compra_vend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5975"/>
      </a:dk1>
      <a:lt1>
        <a:srgbClr val="F5FCFF"/>
      </a:lt1>
      <a:dk2>
        <a:srgbClr val="005975"/>
      </a:dk2>
      <a:lt2>
        <a:srgbClr val="F5FCFF"/>
      </a:lt2>
      <a:accent1>
        <a:srgbClr val="0078B8"/>
      </a:accent1>
      <a:accent2>
        <a:srgbClr val="0091DE"/>
      </a:accent2>
      <a:accent3>
        <a:srgbClr val="00A3FA"/>
      </a:accent3>
      <a:accent4>
        <a:srgbClr val="42BDFF"/>
      </a:accent4>
      <a:accent5>
        <a:srgbClr val="6ECCFF"/>
      </a:accent5>
      <a:accent6>
        <a:srgbClr val="8FE1FF"/>
      </a:accent6>
      <a:hlink>
        <a:srgbClr val="0091DE"/>
      </a:hlink>
      <a:folHlink>
        <a:srgbClr val="0091DE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pivotTable" Target="../pivotTables/pivotTable1.xm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pivotTable" Target="../pivotTables/pivotTable3.xml"/><Relationship Id="rId3" Type="http://schemas.openxmlformats.org/officeDocument/2006/relationships/drawing" Target="../drawings/drawing5.xml"/><Relationship Id="rId4" Type="http://schemas.openxmlformats.org/officeDocument/2006/relationships/vmlDrawing" Target="../drawings/vmlDrawing3.vml"/><Relationship Id="rId6" Type="http://schemas.openxmlformats.org/officeDocument/2006/relationships/table" Target="../tables/table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pivotTable" Target="../pivotTables/pivotTable4.xml"/><Relationship Id="rId3" Type="http://schemas.openxmlformats.org/officeDocument/2006/relationships/drawing" Target="../drawings/drawing6.xml"/><Relationship Id="rId4" Type="http://schemas.openxmlformats.org/officeDocument/2006/relationships/vmlDrawing" Target="../drawings/vmlDrawing4.vml"/><Relationship Id="rId6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6" width="11.22"/>
    <col customWidth="1" min="7" max="7" width="12.89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7</v>
      </c>
      <c r="J1" s="5" t="s">
        <v>8</v>
      </c>
      <c r="K1" s="5" t="s">
        <v>9</v>
      </c>
      <c r="L1" s="5" t="s">
        <v>10</v>
      </c>
    </row>
    <row r="2" ht="15.75" customHeight="1">
      <c r="A2" s="1" t="s">
        <v>11</v>
      </c>
      <c r="B2" s="1" t="s">
        <v>12</v>
      </c>
      <c r="C2" s="1" t="s">
        <v>13</v>
      </c>
      <c r="D2" s="2" t="s">
        <v>14</v>
      </c>
      <c r="E2" s="1" t="s">
        <v>15</v>
      </c>
      <c r="F2" s="3">
        <v>10.3</v>
      </c>
      <c r="G2" s="3">
        <f t="shared" ref="G2:G2001" si="1">STANDARDIZE(F2,$N$9,$N$12)</f>
        <v>-3.860181643</v>
      </c>
      <c r="H2" s="4">
        <v>44927.0</v>
      </c>
      <c r="J2" s="5">
        <f t="shared" ref="J2:J2001" si="2">DAY(H2)</f>
        <v>1</v>
      </c>
      <c r="K2" s="5">
        <f t="shared" ref="K2:K2001" si="3">MONTH(H2)</f>
        <v>1</v>
      </c>
      <c r="L2" s="5">
        <f t="shared" ref="L2:L2001" si="4">YEAR(H2)</f>
        <v>2023</v>
      </c>
      <c r="N2" s="5" t="s">
        <v>16</v>
      </c>
      <c r="O2" s="6"/>
    </row>
    <row r="3" ht="15.75" customHeight="1">
      <c r="A3" s="1" t="s">
        <v>17</v>
      </c>
      <c r="B3" s="1" t="s">
        <v>18</v>
      </c>
      <c r="C3" s="1" t="s">
        <v>19</v>
      </c>
      <c r="D3" s="2" t="s">
        <v>20</v>
      </c>
      <c r="E3" s="1" t="s">
        <v>21</v>
      </c>
      <c r="F3" s="3">
        <v>53.3</v>
      </c>
      <c r="G3" s="3">
        <f t="shared" si="1"/>
        <v>-1.48824951</v>
      </c>
      <c r="H3" s="4">
        <v>44928.0</v>
      </c>
      <c r="J3" s="5">
        <f t="shared" si="2"/>
        <v>2</v>
      </c>
      <c r="K3" s="5">
        <f t="shared" si="3"/>
        <v>1</v>
      </c>
      <c r="L3" s="5">
        <f t="shared" si="4"/>
        <v>2023</v>
      </c>
      <c r="N3" s="7">
        <f>MIN(F:F)</f>
        <v>1.3</v>
      </c>
    </row>
    <row r="4" ht="15.75" customHeight="1">
      <c r="A4" s="1" t="s">
        <v>22</v>
      </c>
      <c r="B4" s="1" t="s">
        <v>23</v>
      </c>
      <c r="C4" s="1" t="s">
        <v>24</v>
      </c>
      <c r="D4" s="2" t="s">
        <v>14</v>
      </c>
      <c r="E4" s="1" t="s">
        <v>25</v>
      </c>
      <c r="F4" s="3">
        <v>21.69</v>
      </c>
      <c r="G4" s="3">
        <f t="shared" si="1"/>
        <v>-3.231895434</v>
      </c>
      <c r="H4" s="4">
        <v>44929.0</v>
      </c>
      <c r="J4" s="5">
        <f t="shared" si="2"/>
        <v>3</v>
      </c>
      <c r="K4" s="5">
        <f t="shared" si="3"/>
        <v>1</v>
      </c>
      <c r="L4" s="5">
        <f t="shared" si="4"/>
        <v>2023</v>
      </c>
    </row>
    <row r="5" ht="15.75" customHeight="1">
      <c r="A5" s="1" t="s">
        <v>26</v>
      </c>
      <c r="B5" s="1" t="s">
        <v>27</v>
      </c>
      <c r="C5" s="1" t="s">
        <v>28</v>
      </c>
      <c r="D5" s="2" t="s">
        <v>20</v>
      </c>
      <c r="E5" s="1" t="s">
        <v>29</v>
      </c>
      <c r="F5" s="3">
        <v>39.74</v>
      </c>
      <c r="G5" s="3">
        <f t="shared" si="1"/>
        <v>-2.23623555</v>
      </c>
      <c r="H5" s="4">
        <v>44930.0</v>
      </c>
      <c r="J5" s="5">
        <f t="shared" si="2"/>
        <v>4</v>
      </c>
      <c r="K5" s="5">
        <f t="shared" si="3"/>
        <v>1</v>
      </c>
      <c r="L5" s="5">
        <f t="shared" si="4"/>
        <v>2023</v>
      </c>
      <c r="N5" s="5" t="s">
        <v>30</v>
      </c>
    </row>
    <row r="6" ht="15.75" customHeight="1">
      <c r="A6" s="1" t="s">
        <v>31</v>
      </c>
      <c r="B6" s="1" t="s">
        <v>32</v>
      </c>
      <c r="C6" s="1" t="s">
        <v>33</v>
      </c>
      <c r="D6" s="2" t="s">
        <v>14</v>
      </c>
      <c r="E6" s="1" t="s">
        <v>34</v>
      </c>
      <c r="F6" s="3">
        <v>17.96</v>
      </c>
      <c r="G6" s="3">
        <f t="shared" si="1"/>
        <v>-3.437646756</v>
      </c>
      <c r="H6" s="4">
        <v>44931.0</v>
      </c>
      <c r="J6" s="5">
        <f t="shared" si="2"/>
        <v>5</v>
      </c>
      <c r="K6" s="5">
        <f t="shared" si="3"/>
        <v>1</v>
      </c>
      <c r="L6" s="5">
        <f t="shared" si="4"/>
        <v>2023</v>
      </c>
      <c r="N6" s="7">
        <f>MAX(F:F)</f>
        <v>80.28</v>
      </c>
    </row>
    <row r="7" ht="15.75" customHeight="1">
      <c r="A7" s="1" t="s">
        <v>35</v>
      </c>
      <c r="B7" s="1" t="s">
        <v>32</v>
      </c>
      <c r="C7" s="1" t="s">
        <v>36</v>
      </c>
      <c r="D7" s="2" t="s">
        <v>20</v>
      </c>
      <c r="E7" s="1" t="s">
        <v>37</v>
      </c>
      <c r="F7" s="3">
        <v>11.95</v>
      </c>
      <c r="G7" s="3">
        <f t="shared" si="1"/>
        <v>-3.769165642</v>
      </c>
      <c r="H7" s="4">
        <v>44932.0</v>
      </c>
      <c r="J7" s="5">
        <f t="shared" si="2"/>
        <v>6</v>
      </c>
      <c r="K7" s="5">
        <f t="shared" si="3"/>
        <v>1</v>
      </c>
      <c r="L7" s="5">
        <f t="shared" si="4"/>
        <v>2023</v>
      </c>
    </row>
    <row r="8" ht="15.75" customHeight="1">
      <c r="A8" s="1" t="s">
        <v>38</v>
      </c>
      <c r="B8" s="1" t="s">
        <v>39</v>
      </c>
      <c r="C8" s="1" t="s">
        <v>40</v>
      </c>
      <c r="D8" s="2" t="s">
        <v>14</v>
      </c>
      <c r="E8" s="1" t="s">
        <v>41</v>
      </c>
      <c r="F8" s="3">
        <v>24.53</v>
      </c>
      <c r="G8" s="3">
        <f t="shared" si="1"/>
        <v>-3.07523759</v>
      </c>
      <c r="H8" s="4">
        <v>44933.0</v>
      </c>
      <c r="J8" s="5">
        <f t="shared" si="2"/>
        <v>7</v>
      </c>
      <c r="K8" s="5">
        <f t="shared" si="3"/>
        <v>1</v>
      </c>
      <c r="L8" s="5">
        <f t="shared" si="4"/>
        <v>2023</v>
      </c>
      <c r="N8" s="5" t="s">
        <v>42</v>
      </c>
    </row>
    <row r="9" ht="15.75" customHeight="1">
      <c r="A9" s="1" t="s">
        <v>11</v>
      </c>
      <c r="B9" s="1" t="s">
        <v>12</v>
      </c>
      <c r="C9" s="1" t="s">
        <v>13</v>
      </c>
      <c r="D9" s="2" t="s">
        <v>14</v>
      </c>
      <c r="E9" s="1" t="s">
        <v>43</v>
      </c>
      <c r="F9" s="3">
        <v>46.74</v>
      </c>
      <c r="G9" s="3">
        <f t="shared" si="1"/>
        <v>-1.850107063</v>
      </c>
      <c r="H9" s="4">
        <v>44934.0</v>
      </c>
      <c r="J9" s="5">
        <f t="shared" si="2"/>
        <v>8</v>
      </c>
      <c r="K9" s="5">
        <f t="shared" si="3"/>
        <v>1</v>
      </c>
      <c r="L9" s="5">
        <f t="shared" si="4"/>
        <v>2023</v>
      </c>
      <c r="N9" s="7">
        <f>MAX(F:F)</f>
        <v>80.28</v>
      </c>
    </row>
    <row r="10" ht="15.75" customHeight="1">
      <c r="A10" s="1" t="s">
        <v>44</v>
      </c>
      <c r="B10" s="1" t="s">
        <v>45</v>
      </c>
      <c r="C10" s="1" t="s">
        <v>46</v>
      </c>
      <c r="D10" s="2" t="s">
        <v>20</v>
      </c>
      <c r="E10" s="1" t="s">
        <v>47</v>
      </c>
      <c r="F10" s="3">
        <v>65.39</v>
      </c>
      <c r="G10" s="3">
        <f t="shared" si="1"/>
        <v>-0.8213504524</v>
      </c>
      <c r="H10" s="4">
        <v>44935.0</v>
      </c>
      <c r="J10" s="5">
        <f t="shared" si="2"/>
        <v>9</v>
      </c>
      <c r="K10" s="5">
        <f t="shared" si="3"/>
        <v>1</v>
      </c>
      <c r="L10" s="5">
        <f t="shared" si="4"/>
        <v>2023</v>
      </c>
    </row>
    <row r="11" ht="15.75" customHeight="1">
      <c r="A11" s="1" t="s">
        <v>48</v>
      </c>
      <c r="B11" s="1" t="s">
        <v>49</v>
      </c>
      <c r="C11" s="1" t="s">
        <v>50</v>
      </c>
      <c r="D11" s="2" t="s">
        <v>20</v>
      </c>
      <c r="E11" s="1" t="s">
        <v>51</v>
      </c>
      <c r="F11" s="3">
        <v>56.68</v>
      </c>
      <c r="G11" s="3">
        <f t="shared" si="1"/>
        <v>-1.301804612</v>
      </c>
      <c r="H11" s="4">
        <v>44936.0</v>
      </c>
      <c r="J11" s="5">
        <f t="shared" si="2"/>
        <v>10</v>
      </c>
      <c r="K11" s="5">
        <f t="shared" si="3"/>
        <v>1</v>
      </c>
      <c r="L11" s="5">
        <f t="shared" si="4"/>
        <v>2023</v>
      </c>
      <c r="N11" s="5" t="s">
        <v>52</v>
      </c>
    </row>
    <row r="12" ht="15.75" customHeight="1">
      <c r="A12" s="1" t="s">
        <v>53</v>
      </c>
      <c r="B12" s="1" t="s">
        <v>54</v>
      </c>
      <c r="C12" s="1" t="s">
        <v>55</v>
      </c>
      <c r="D12" s="2" t="s">
        <v>20</v>
      </c>
      <c r="E12" s="1" t="s">
        <v>29</v>
      </c>
      <c r="F12" s="3">
        <v>26.99</v>
      </c>
      <c r="G12" s="3">
        <f t="shared" si="1"/>
        <v>-2.939541008</v>
      </c>
      <c r="H12" s="4">
        <v>44937.0</v>
      </c>
      <c r="J12" s="5">
        <f t="shared" si="2"/>
        <v>11</v>
      </c>
      <c r="K12" s="5">
        <f t="shared" si="3"/>
        <v>1</v>
      </c>
      <c r="L12" s="5">
        <f t="shared" si="4"/>
        <v>2023</v>
      </c>
      <c r="N12" s="5">
        <f>STDEV(F:F)</f>
        <v>18.12868059</v>
      </c>
    </row>
    <row r="13" ht="15.75" customHeight="1">
      <c r="A13" s="1" t="s">
        <v>56</v>
      </c>
      <c r="B13" s="1" t="s">
        <v>57</v>
      </c>
      <c r="C13" s="1" t="s">
        <v>58</v>
      </c>
      <c r="D13" s="2" t="s">
        <v>20</v>
      </c>
      <c r="E13" s="1" t="s">
        <v>47</v>
      </c>
      <c r="F13" s="3">
        <v>78.94</v>
      </c>
      <c r="G13" s="3">
        <f t="shared" si="1"/>
        <v>-0.07391602459</v>
      </c>
      <c r="H13" s="4">
        <v>44938.0</v>
      </c>
      <c r="J13" s="5">
        <f t="shared" si="2"/>
        <v>12</v>
      </c>
      <c r="K13" s="5">
        <f t="shared" si="3"/>
        <v>1</v>
      </c>
      <c r="L13" s="5">
        <f t="shared" si="4"/>
        <v>2023</v>
      </c>
    </row>
    <row r="14" ht="15.75" customHeight="1">
      <c r="A14" s="1" t="s">
        <v>59</v>
      </c>
      <c r="B14" s="1" t="s">
        <v>60</v>
      </c>
      <c r="C14" s="1" t="s">
        <v>61</v>
      </c>
      <c r="D14" s="2" t="s">
        <v>20</v>
      </c>
      <c r="E14" s="1" t="s">
        <v>41</v>
      </c>
      <c r="F14" s="3">
        <v>30.19</v>
      </c>
      <c r="G14" s="3">
        <f t="shared" si="1"/>
        <v>-2.763025128</v>
      </c>
      <c r="H14" s="4">
        <v>44939.0</v>
      </c>
      <c r="J14" s="5">
        <f t="shared" si="2"/>
        <v>13</v>
      </c>
      <c r="K14" s="5">
        <f t="shared" si="3"/>
        <v>1</v>
      </c>
      <c r="L14" s="5">
        <f t="shared" si="4"/>
        <v>2023</v>
      </c>
    </row>
    <row r="15" ht="15.75" customHeight="1">
      <c r="A15" s="1" t="s">
        <v>62</v>
      </c>
      <c r="B15" s="1" t="s">
        <v>63</v>
      </c>
      <c r="C15" s="1" t="s">
        <v>64</v>
      </c>
      <c r="D15" s="2" t="s">
        <v>20</v>
      </c>
      <c r="E15" s="1" t="s">
        <v>65</v>
      </c>
      <c r="F15" s="3">
        <v>10.91</v>
      </c>
      <c r="G15" s="3">
        <f t="shared" si="1"/>
        <v>-3.826533303</v>
      </c>
      <c r="H15" s="4">
        <v>44940.0</v>
      </c>
      <c r="J15" s="5">
        <f t="shared" si="2"/>
        <v>14</v>
      </c>
      <c r="K15" s="5">
        <f t="shared" si="3"/>
        <v>1</v>
      </c>
      <c r="L15" s="5">
        <f t="shared" si="4"/>
        <v>2023</v>
      </c>
    </row>
    <row r="16" ht="15.75" customHeight="1">
      <c r="A16" s="1" t="s">
        <v>66</v>
      </c>
      <c r="B16" s="1" t="s">
        <v>67</v>
      </c>
      <c r="C16" s="1" t="s">
        <v>68</v>
      </c>
      <c r="D16" s="2" t="s">
        <v>14</v>
      </c>
      <c r="E16" s="1" t="s">
        <v>41</v>
      </c>
      <c r="F16" s="3">
        <v>23.03</v>
      </c>
      <c r="G16" s="3">
        <f t="shared" si="1"/>
        <v>-3.157979409</v>
      </c>
      <c r="H16" s="4">
        <v>44941.0</v>
      </c>
      <c r="J16" s="5">
        <f t="shared" si="2"/>
        <v>15</v>
      </c>
      <c r="K16" s="5">
        <f t="shared" si="3"/>
        <v>1</v>
      </c>
      <c r="L16" s="5">
        <f t="shared" si="4"/>
        <v>2023</v>
      </c>
    </row>
    <row r="17" ht="15.75" customHeight="1">
      <c r="A17" s="1" t="s">
        <v>69</v>
      </c>
      <c r="B17" s="1" t="s">
        <v>70</v>
      </c>
      <c r="C17" s="1" t="s">
        <v>71</v>
      </c>
      <c r="D17" s="2" t="s">
        <v>14</v>
      </c>
      <c r="E17" s="1" t="s">
        <v>25</v>
      </c>
      <c r="F17" s="3">
        <v>20.41</v>
      </c>
      <c r="G17" s="3">
        <f t="shared" si="1"/>
        <v>-3.302501785</v>
      </c>
      <c r="H17" s="4">
        <v>44942.0</v>
      </c>
      <c r="J17" s="5">
        <f t="shared" si="2"/>
        <v>16</v>
      </c>
      <c r="K17" s="5">
        <f t="shared" si="3"/>
        <v>1</v>
      </c>
      <c r="L17" s="5">
        <f t="shared" si="4"/>
        <v>2023</v>
      </c>
    </row>
    <row r="18" ht="15.75" customHeight="1">
      <c r="A18" s="1" t="s">
        <v>72</v>
      </c>
      <c r="B18" s="1" t="s">
        <v>73</v>
      </c>
      <c r="C18" s="1" t="s">
        <v>74</v>
      </c>
      <c r="D18" s="2" t="s">
        <v>14</v>
      </c>
      <c r="E18" s="1" t="s">
        <v>47</v>
      </c>
      <c r="F18" s="3">
        <v>69.74</v>
      </c>
      <c r="G18" s="3">
        <f t="shared" si="1"/>
        <v>-0.5813991785</v>
      </c>
      <c r="H18" s="4">
        <v>44943.0</v>
      </c>
      <c r="J18" s="5">
        <f t="shared" si="2"/>
        <v>17</v>
      </c>
      <c r="K18" s="5">
        <f t="shared" si="3"/>
        <v>1</v>
      </c>
      <c r="L18" s="5">
        <f t="shared" si="4"/>
        <v>2023</v>
      </c>
    </row>
    <row r="19" ht="15.75" customHeight="1">
      <c r="A19" s="1" t="s">
        <v>75</v>
      </c>
      <c r="B19" s="1" t="s">
        <v>76</v>
      </c>
      <c r="C19" s="1" t="s">
        <v>77</v>
      </c>
      <c r="D19" s="2" t="s">
        <v>20</v>
      </c>
      <c r="E19" s="1" t="s">
        <v>78</v>
      </c>
      <c r="F19" s="3">
        <v>16.26</v>
      </c>
      <c r="G19" s="3">
        <f t="shared" si="1"/>
        <v>-3.531420817</v>
      </c>
      <c r="H19" s="4">
        <v>44944.0</v>
      </c>
      <c r="J19" s="5">
        <f t="shared" si="2"/>
        <v>18</v>
      </c>
      <c r="K19" s="5">
        <f t="shared" si="3"/>
        <v>1</v>
      </c>
      <c r="L19" s="5">
        <f t="shared" si="4"/>
        <v>2023</v>
      </c>
    </row>
    <row r="20" ht="15.75" customHeight="1">
      <c r="A20" s="1" t="s">
        <v>79</v>
      </c>
      <c r="B20" s="1" t="s">
        <v>80</v>
      </c>
      <c r="C20" s="1" t="s">
        <v>81</v>
      </c>
      <c r="D20" s="2" t="s">
        <v>20</v>
      </c>
      <c r="E20" s="1" t="s">
        <v>21</v>
      </c>
      <c r="F20" s="3">
        <v>35.96</v>
      </c>
      <c r="G20" s="3">
        <f t="shared" si="1"/>
        <v>-2.444744933</v>
      </c>
      <c r="H20" s="4">
        <v>44945.0</v>
      </c>
      <c r="J20" s="5">
        <f t="shared" si="2"/>
        <v>19</v>
      </c>
      <c r="K20" s="5">
        <f t="shared" si="3"/>
        <v>1</v>
      </c>
      <c r="L20" s="5">
        <f t="shared" si="4"/>
        <v>2023</v>
      </c>
    </row>
    <row r="21" ht="15.75" customHeight="1">
      <c r="A21" s="1" t="s">
        <v>82</v>
      </c>
      <c r="B21" s="1" t="s">
        <v>83</v>
      </c>
      <c r="C21" s="1" t="s">
        <v>84</v>
      </c>
      <c r="D21" s="2" t="s">
        <v>20</v>
      </c>
      <c r="E21" s="1" t="s">
        <v>85</v>
      </c>
      <c r="F21" s="3">
        <v>12.5</v>
      </c>
      <c r="G21" s="3">
        <f t="shared" si="1"/>
        <v>-3.738826975</v>
      </c>
      <c r="H21" s="4">
        <v>44946.0</v>
      </c>
      <c r="J21" s="5">
        <f t="shared" si="2"/>
        <v>20</v>
      </c>
      <c r="K21" s="5">
        <f t="shared" si="3"/>
        <v>1</v>
      </c>
      <c r="L21" s="5">
        <f t="shared" si="4"/>
        <v>2023</v>
      </c>
    </row>
    <row r="22" ht="15.75" customHeight="1">
      <c r="A22" s="1" t="s">
        <v>86</v>
      </c>
      <c r="B22" s="1" t="s">
        <v>87</v>
      </c>
      <c r="C22" s="1" t="s">
        <v>88</v>
      </c>
      <c r="D22" s="2" t="s">
        <v>14</v>
      </c>
      <c r="E22" s="1" t="s">
        <v>89</v>
      </c>
      <c r="F22" s="3">
        <v>38.93</v>
      </c>
      <c r="G22" s="3">
        <f t="shared" si="1"/>
        <v>-2.280916132</v>
      </c>
      <c r="H22" s="4">
        <v>44947.0</v>
      </c>
      <c r="J22" s="5">
        <f t="shared" si="2"/>
        <v>21</v>
      </c>
      <c r="K22" s="5">
        <f t="shared" si="3"/>
        <v>1</v>
      </c>
      <c r="L22" s="5">
        <f t="shared" si="4"/>
        <v>2023</v>
      </c>
    </row>
    <row r="23" ht="15.75" customHeight="1">
      <c r="A23" s="1" t="s">
        <v>90</v>
      </c>
      <c r="B23" s="1" t="s">
        <v>91</v>
      </c>
      <c r="C23" s="1" t="s">
        <v>92</v>
      </c>
      <c r="D23" s="2" t="s">
        <v>20</v>
      </c>
      <c r="E23" s="1" t="s">
        <v>43</v>
      </c>
      <c r="F23" s="3">
        <v>49.41</v>
      </c>
      <c r="G23" s="3">
        <f t="shared" si="1"/>
        <v>-1.702826626</v>
      </c>
      <c r="H23" s="4">
        <v>44948.0</v>
      </c>
      <c r="J23" s="5">
        <f t="shared" si="2"/>
        <v>22</v>
      </c>
      <c r="K23" s="5">
        <f t="shared" si="3"/>
        <v>1</v>
      </c>
      <c r="L23" s="5">
        <f t="shared" si="4"/>
        <v>2023</v>
      </c>
    </row>
    <row r="24" ht="15.75" customHeight="1">
      <c r="A24" s="1" t="s">
        <v>79</v>
      </c>
      <c r="B24" s="1" t="s">
        <v>80</v>
      </c>
      <c r="C24" s="1" t="s">
        <v>81</v>
      </c>
      <c r="D24" s="2" t="s">
        <v>20</v>
      </c>
      <c r="E24" s="1" t="s">
        <v>41</v>
      </c>
      <c r="F24" s="3">
        <v>32.28</v>
      </c>
      <c r="G24" s="3">
        <f t="shared" si="1"/>
        <v>-2.647738194</v>
      </c>
      <c r="H24" s="4">
        <v>44949.0</v>
      </c>
      <c r="J24" s="5">
        <f t="shared" si="2"/>
        <v>23</v>
      </c>
      <c r="K24" s="5">
        <f t="shared" si="3"/>
        <v>1</v>
      </c>
      <c r="L24" s="5">
        <f t="shared" si="4"/>
        <v>2023</v>
      </c>
    </row>
    <row r="25" ht="15.75" customHeight="1">
      <c r="A25" s="1" t="s">
        <v>11</v>
      </c>
      <c r="B25" s="1" t="s">
        <v>12</v>
      </c>
      <c r="C25" s="1" t="s">
        <v>13</v>
      </c>
      <c r="D25" s="2" t="s">
        <v>14</v>
      </c>
      <c r="E25" s="1" t="s">
        <v>51</v>
      </c>
      <c r="F25" s="3">
        <v>40.18</v>
      </c>
      <c r="G25" s="3">
        <f t="shared" si="1"/>
        <v>-2.211964617</v>
      </c>
      <c r="H25" s="4">
        <v>44950.0</v>
      </c>
      <c r="J25" s="5">
        <f t="shared" si="2"/>
        <v>24</v>
      </c>
      <c r="K25" s="5">
        <f t="shared" si="3"/>
        <v>1</v>
      </c>
      <c r="L25" s="5">
        <f t="shared" si="4"/>
        <v>2023</v>
      </c>
    </row>
    <row r="26" ht="15.75" customHeight="1">
      <c r="A26" s="1" t="s">
        <v>26</v>
      </c>
      <c r="B26" s="1" t="s">
        <v>27</v>
      </c>
      <c r="C26" s="1" t="s">
        <v>28</v>
      </c>
      <c r="D26" s="2" t="s">
        <v>20</v>
      </c>
      <c r="E26" s="1" t="s">
        <v>93</v>
      </c>
      <c r="F26" s="3">
        <v>10.12</v>
      </c>
      <c r="G26" s="3">
        <f t="shared" si="1"/>
        <v>-3.870110661</v>
      </c>
      <c r="H26" s="4">
        <v>44951.0</v>
      </c>
      <c r="J26" s="5">
        <f t="shared" si="2"/>
        <v>25</v>
      </c>
      <c r="K26" s="5">
        <f t="shared" si="3"/>
        <v>1</v>
      </c>
      <c r="L26" s="5">
        <f t="shared" si="4"/>
        <v>2023</v>
      </c>
    </row>
    <row r="27" ht="15.75" customHeight="1">
      <c r="A27" s="1" t="s">
        <v>94</v>
      </c>
      <c r="B27" s="1" t="s">
        <v>95</v>
      </c>
      <c r="C27" s="1" t="s">
        <v>96</v>
      </c>
      <c r="D27" s="2" t="s">
        <v>14</v>
      </c>
      <c r="E27" s="1" t="s">
        <v>47</v>
      </c>
      <c r="F27" s="3">
        <v>70.26</v>
      </c>
      <c r="G27" s="3">
        <f t="shared" si="1"/>
        <v>-0.5527153481</v>
      </c>
      <c r="H27" s="4">
        <v>44952.0</v>
      </c>
      <c r="J27" s="5">
        <f t="shared" si="2"/>
        <v>26</v>
      </c>
      <c r="K27" s="5">
        <f t="shared" si="3"/>
        <v>1</v>
      </c>
      <c r="L27" s="5">
        <f t="shared" si="4"/>
        <v>2023</v>
      </c>
    </row>
    <row r="28" ht="15.75" customHeight="1">
      <c r="A28" s="1" t="s">
        <v>97</v>
      </c>
      <c r="B28" s="1" t="s">
        <v>98</v>
      </c>
      <c r="C28" s="1" t="s">
        <v>99</v>
      </c>
      <c r="D28" s="2" t="s">
        <v>20</v>
      </c>
      <c r="E28" s="1" t="s">
        <v>47</v>
      </c>
      <c r="F28" s="3">
        <v>74.48</v>
      </c>
      <c r="G28" s="3">
        <f t="shared" si="1"/>
        <v>-0.3199350318</v>
      </c>
      <c r="H28" s="4">
        <v>44953.0</v>
      </c>
      <c r="J28" s="5">
        <f t="shared" si="2"/>
        <v>27</v>
      </c>
      <c r="K28" s="5">
        <f t="shared" si="3"/>
        <v>1</v>
      </c>
      <c r="L28" s="5">
        <f t="shared" si="4"/>
        <v>2023</v>
      </c>
    </row>
    <row r="29" ht="15.75" customHeight="1">
      <c r="A29" s="1" t="s">
        <v>100</v>
      </c>
      <c r="B29" s="1" t="s">
        <v>101</v>
      </c>
      <c r="C29" s="1" t="s">
        <v>102</v>
      </c>
      <c r="D29" s="2" t="s">
        <v>14</v>
      </c>
      <c r="E29" s="1" t="s">
        <v>51</v>
      </c>
      <c r="F29" s="3">
        <v>47.36</v>
      </c>
      <c r="G29" s="3">
        <f t="shared" si="1"/>
        <v>-1.815907112</v>
      </c>
      <c r="H29" s="4">
        <v>44954.0</v>
      </c>
      <c r="J29" s="5">
        <f t="shared" si="2"/>
        <v>28</v>
      </c>
      <c r="K29" s="5">
        <f t="shared" si="3"/>
        <v>1</v>
      </c>
      <c r="L29" s="5">
        <f t="shared" si="4"/>
        <v>2023</v>
      </c>
    </row>
    <row r="30" ht="15.75" customHeight="1">
      <c r="A30" s="1" t="s">
        <v>103</v>
      </c>
      <c r="B30" s="1" t="s">
        <v>104</v>
      </c>
      <c r="C30" s="1" t="s">
        <v>105</v>
      </c>
      <c r="D30" s="2" t="s">
        <v>14</v>
      </c>
      <c r="E30" s="1" t="s">
        <v>85</v>
      </c>
      <c r="F30" s="3">
        <v>11.26</v>
      </c>
      <c r="G30" s="3">
        <f t="shared" si="1"/>
        <v>-3.807226879</v>
      </c>
      <c r="H30" s="4">
        <v>44955.0</v>
      </c>
      <c r="J30" s="5">
        <f t="shared" si="2"/>
        <v>29</v>
      </c>
      <c r="K30" s="5">
        <f t="shared" si="3"/>
        <v>1</v>
      </c>
      <c r="L30" s="5">
        <f t="shared" si="4"/>
        <v>2023</v>
      </c>
    </row>
    <row r="31" ht="15.75" customHeight="1">
      <c r="A31" s="1" t="s">
        <v>53</v>
      </c>
      <c r="B31" s="1" t="s">
        <v>54</v>
      </c>
      <c r="C31" s="1" t="s">
        <v>55</v>
      </c>
      <c r="D31" s="2" t="s">
        <v>14</v>
      </c>
      <c r="E31" s="1" t="s">
        <v>106</v>
      </c>
      <c r="F31" s="3">
        <v>15.13</v>
      </c>
      <c r="G31" s="3">
        <f t="shared" si="1"/>
        <v>-3.593752987</v>
      </c>
      <c r="H31" s="4">
        <v>44956.0</v>
      </c>
      <c r="J31" s="5">
        <f t="shared" si="2"/>
        <v>30</v>
      </c>
      <c r="K31" s="5">
        <f t="shared" si="3"/>
        <v>1</v>
      </c>
      <c r="L31" s="5">
        <f t="shared" si="4"/>
        <v>2023</v>
      </c>
    </row>
    <row r="32" ht="15.75" customHeight="1">
      <c r="A32" s="1" t="s">
        <v>107</v>
      </c>
      <c r="B32" s="1" t="s">
        <v>108</v>
      </c>
      <c r="C32" s="1" t="s">
        <v>109</v>
      </c>
      <c r="D32" s="2" t="s">
        <v>20</v>
      </c>
      <c r="E32" s="1" t="s">
        <v>21</v>
      </c>
      <c r="F32" s="3">
        <v>54.7</v>
      </c>
      <c r="G32" s="3">
        <f t="shared" si="1"/>
        <v>-1.411023813</v>
      </c>
      <c r="H32" s="4">
        <v>44957.0</v>
      </c>
      <c r="J32" s="5">
        <f t="shared" si="2"/>
        <v>31</v>
      </c>
      <c r="K32" s="5">
        <f t="shared" si="3"/>
        <v>1</v>
      </c>
      <c r="L32" s="5">
        <f t="shared" si="4"/>
        <v>2023</v>
      </c>
    </row>
    <row r="33" ht="15.75" customHeight="1">
      <c r="A33" s="1" t="s">
        <v>17</v>
      </c>
      <c r="B33" s="1" t="s">
        <v>18</v>
      </c>
      <c r="C33" s="1" t="s">
        <v>19</v>
      </c>
      <c r="D33" s="2" t="s">
        <v>14</v>
      </c>
      <c r="E33" s="1" t="s">
        <v>110</v>
      </c>
      <c r="F33" s="3">
        <v>36.17</v>
      </c>
      <c r="G33" s="3">
        <f t="shared" si="1"/>
        <v>-2.433161078</v>
      </c>
      <c r="H33" s="4">
        <v>44958.0</v>
      </c>
      <c r="J33" s="5">
        <f t="shared" si="2"/>
        <v>1</v>
      </c>
      <c r="K33" s="5">
        <f t="shared" si="3"/>
        <v>2</v>
      </c>
      <c r="L33" s="5">
        <f t="shared" si="4"/>
        <v>2023</v>
      </c>
    </row>
    <row r="34" ht="15.75" customHeight="1">
      <c r="A34" s="1" t="s">
        <v>111</v>
      </c>
      <c r="B34" s="1" t="s">
        <v>112</v>
      </c>
      <c r="C34" s="1" t="s">
        <v>113</v>
      </c>
      <c r="D34" s="2" t="s">
        <v>20</v>
      </c>
      <c r="E34" s="1" t="s">
        <v>65</v>
      </c>
      <c r="F34" s="3">
        <v>10.29</v>
      </c>
      <c r="G34" s="3">
        <f t="shared" si="1"/>
        <v>-3.860733255</v>
      </c>
      <c r="H34" s="4">
        <v>44959.0</v>
      </c>
      <c r="J34" s="5">
        <f t="shared" si="2"/>
        <v>2</v>
      </c>
      <c r="K34" s="5">
        <f t="shared" si="3"/>
        <v>2</v>
      </c>
      <c r="L34" s="5">
        <f t="shared" si="4"/>
        <v>2023</v>
      </c>
    </row>
    <row r="35" ht="15.75" customHeight="1">
      <c r="A35" s="1" t="s">
        <v>114</v>
      </c>
      <c r="B35" s="1" t="s">
        <v>115</v>
      </c>
      <c r="C35" s="1" t="s">
        <v>116</v>
      </c>
      <c r="D35" s="2" t="s">
        <v>20</v>
      </c>
      <c r="E35" s="1" t="s">
        <v>110</v>
      </c>
      <c r="F35" s="3">
        <v>37.63</v>
      </c>
      <c r="G35" s="3">
        <f t="shared" si="1"/>
        <v>-2.352625708</v>
      </c>
      <c r="H35" s="4">
        <v>44960.0</v>
      </c>
      <c r="J35" s="5">
        <f t="shared" si="2"/>
        <v>3</v>
      </c>
      <c r="K35" s="5">
        <f t="shared" si="3"/>
        <v>2</v>
      </c>
      <c r="L35" s="5">
        <f t="shared" si="4"/>
        <v>2023</v>
      </c>
    </row>
    <row r="36" ht="15.75" customHeight="1">
      <c r="A36" s="1" t="s">
        <v>117</v>
      </c>
      <c r="B36" s="1" t="s">
        <v>118</v>
      </c>
      <c r="C36" s="1" t="s">
        <v>119</v>
      </c>
      <c r="D36" s="2" t="s">
        <v>20</v>
      </c>
      <c r="E36" s="1" t="s">
        <v>47</v>
      </c>
      <c r="F36" s="3">
        <v>72.42</v>
      </c>
      <c r="G36" s="3">
        <f t="shared" si="1"/>
        <v>-0.4335671293</v>
      </c>
      <c r="H36" s="4">
        <v>44961.0</v>
      </c>
      <c r="J36" s="5">
        <f t="shared" si="2"/>
        <v>4</v>
      </c>
      <c r="K36" s="5">
        <f t="shared" si="3"/>
        <v>2</v>
      </c>
      <c r="L36" s="5">
        <f t="shared" si="4"/>
        <v>2023</v>
      </c>
    </row>
    <row r="37" ht="15.75" customHeight="1">
      <c r="A37" s="1" t="s">
        <v>120</v>
      </c>
      <c r="B37" s="1" t="s">
        <v>121</v>
      </c>
      <c r="C37" s="1" t="s">
        <v>122</v>
      </c>
      <c r="D37" s="2" t="s">
        <v>14</v>
      </c>
      <c r="E37" s="1" t="s">
        <v>47</v>
      </c>
      <c r="F37" s="3">
        <v>78.26</v>
      </c>
      <c r="G37" s="3">
        <f t="shared" si="1"/>
        <v>-0.111425649</v>
      </c>
      <c r="H37" s="4">
        <v>44962.0</v>
      </c>
      <c r="J37" s="5">
        <f t="shared" si="2"/>
        <v>5</v>
      </c>
      <c r="K37" s="5">
        <f t="shared" si="3"/>
        <v>2</v>
      </c>
      <c r="L37" s="5">
        <f t="shared" si="4"/>
        <v>2023</v>
      </c>
    </row>
    <row r="38" ht="15.75" customHeight="1">
      <c r="A38" s="1" t="s">
        <v>123</v>
      </c>
      <c r="B38" s="1" t="s">
        <v>124</v>
      </c>
      <c r="C38" s="1" t="s">
        <v>125</v>
      </c>
      <c r="D38" s="2" t="s">
        <v>20</v>
      </c>
      <c r="E38" s="1" t="s">
        <v>78</v>
      </c>
      <c r="F38" s="3">
        <v>21.55</v>
      </c>
      <c r="G38" s="3">
        <f t="shared" si="1"/>
        <v>-3.239618003</v>
      </c>
      <c r="H38" s="4">
        <v>44963.0</v>
      </c>
      <c r="J38" s="5">
        <f t="shared" si="2"/>
        <v>6</v>
      </c>
      <c r="K38" s="5">
        <f t="shared" si="3"/>
        <v>2</v>
      </c>
      <c r="L38" s="5">
        <f t="shared" si="4"/>
        <v>2023</v>
      </c>
    </row>
    <row r="39" ht="15.75" customHeight="1">
      <c r="A39" s="1" t="s">
        <v>35</v>
      </c>
      <c r="B39" s="1" t="s">
        <v>32</v>
      </c>
      <c r="C39" s="1" t="s">
        <v>36</v>
      </c>
      <c r="D39" s="2" t="s">
        <v>20</v>
      </c>
      <c r="E39" s="1" t="s">
        <v>126</v>
      </c>
      <c r="F39" s="3">
        <v>3.17</v>
      </c>
      <c r="G39" s="3">
        <f t="shared" si="1"/>
        <v>-4.253481087</v>
      </c>
      <c r="H39" s="4">
        <v>44964.0</v>
      </c>
      <c r="J39" s="5">
        <f t="shared" si="2"/>
        <v>7</v>
      </c>
      <c r="K39" s="5">
        <f t="shared" si="3"/>
        <v>2</v>
      </c>
      <c r="L39" s="5">
        <f t="shared" si="4"/>
        <v>2023</v>
      </c>
    </row>
    <row r="40" ht="15.75" customHeight="1">
      <c r="A40" s="1" t="s">
        <v>44</v>
      </c>
      <c r="B40" s="1" t="s">
        <v>45</v>
      </c>
      <c r="C40" s="1" t="s">
        <v>46</v>
      </c>
      <c r="D40" s="2" t="s">
        <v>14</v>
      </c>
      <c r="E40" s="1" t="s">
        <v>15</v>
      </c>
      <c r="F40" s="3">
        <v>10.33</v>
      </c>
      <c r="G40" s="3">
        <f t="shared" si="1"/>
        <v>-3.858526806</v>
      </c>
      <c r="H40" s="4">
        <v>44965.0</v>
      </c>
      <c r="J40" s="5">
        <f t="shared" si="2"/>
        <v>8</v>
      </c>
      <c r="K40" s="5">
        <f t="shared" si="3"/>
        <v>2</v>
      </c>
      <c r="L40" s="5">
        <f t="shared" si="4"/>
        <v>2023</v>
      </c>
    </row>
    <row r="41" ht="15.75" customHeight="1">
      <c r="A41" s="1" t="s">
        <v>127</v>
      </c>
      <c r="B41" s="1" t="s">
        <v>128</v>
      </c>
      <c r="C41" s="1" t="s">
        <v>129</v>
      </c>
      <c r="D41" s="2" t="s">
        <v>14</v>
      </c>
      <c r="E41" s="1" t="s">
        <v>65</v>
      </c>
      <c r="F41" s="3">
        <v>12.09</v>
      </c>
      <c r="G41" s="3">
        <f t="shared" si="1"/>
        <v>-3.761443072</v>
      </c>
      <c r="H41" s="4">
        <v>44966.0</v>
      </c>
      <c r="J41" s="5">
        <f t="shared" si="2"/>
        <v>9</v>
      </c>
      <c r="K41" s="5">
        <f t="shared" si="3"/>
        <v>2</v>
      </c>
      <c r="L41" s="5">
        <f t="shared" si="4"/>
        <v>2023</v>
      </c>
    </row>
    <row r="42" ht="15.75" customHeight="1">
      <c r="A42" s="1" t="s">
        <v>97</v>
      </c>
      <c r="B42" s="1" t="s">
        <v>98</v>
      </c>
      <c r="C42" s="1" t="s">
        <v>99</v>
      </c>
      <c r="D42" s="2" t="s">
        <v>14</v>
      </c>
      <c r="E42" s="1" t="s">
        <v>43</v>
      </c>
      <c r="F42" s="3">
        <v>57.22</v>
      </c>
      <c r="G42" s="3">
        <f t="shared" si="1"/>
        <v>-1.272017558</v>
      </c>
      <c r="H42" s="4">
        <v>44967.0</v>
      </c>
      <c r="J42" s="5">
        <f t="shared" si="2"/>
        <v>10</v>
      </c>
      <c r="K42" s="5">
        <f t="shared" si="3"/>
        <v>2</v>
      </c>
      <c r="L42" s="5">
        <f t="shared" si="4"/>
        <v>2023</v>
      </c>
    </row>
    <row r="43" ht="15.75" customHeight="1">
      <c r="A43" s="1" t="s">
        <v>56</v>
      </c>
      <c r="B43" s="1" t="s">
        <v>57</v>
      </c>
      <c r="C43" s="1" t="s">
        <v>58</v>
      </c>
      <c r="D43" s="2" t="s">
        <v>20</v>
      </c>
      <c r="E43" s="1" t="s">
        <v>65</v>
      </c>
      <c r="F43" s="3">
        <v>8.44</v>
      </c>
      <c r="G43" s="3">
        <f t="shared" si="1"/>
        <v>-3.962781498</v>
      </c>
      <c r="H43" s="4">
        <v>44968.0</v>
      </c>
      <c r="J43" s="5">
        <f t="shared" si="2"/>
        <v>11</v>
      </c>
      <c r="K43" s="5">
        <f t="shared" si="3"/>
        <v>2</v>
      </c>
      <c r="L43" s="5">
        <f t="shared" si="4"/>
        <v>2023</v>
      </c>
    </row>
    <row r="44" ht="15.75" customHeight="1">
      <c r="A44" s="1" t="s">
        <v>86</v>
      </c>
      <c r="B44" s="1" t="s">
        <v>87</v>
      </c>
      <c r="C44" s="1" t="s">
        <v>88</v>
      </c>
      <c r="D44" s="2" t="s">
        <v>20</v>
      </c>
      <c r="E44" s="1" t="s">
        <v>43</v>
      </c>
      <c r="F44" s="3">
        <v>46.44</v>
      </c>
      <c r="G44" s="3">
        <f t="shared" si="1"/>
        <v>-1.866655427</v>
      </c>
      <c r="H44" s="4">
        <v>44969.0</v>
      </c>
      <c r="J44" s="5">
        <f t="shared" si="2"/>
        <v>12</v>
      </c>
      <c r="K44" s="5">
        <f t="shared" si="3"/>
        <v>2</v>
      </c>
      <c r="L44" s="5">
        <f t="shared" si="4"/>
        <v>2023</v>
      </c>
    </row>
    <row r="45" ht="15.75" customHeight="1">
      <c r="A45" s="1" t="s">
        <v>130</v>
      </c>
      <c r="B45" s="1" t="s">
        <v>12</v>
      </c>
      <c r="C45" s="1" t="s">
        <v>131</v>
      </c>
      <c r="D45" s="2" t="s">
        <v>20</v>
      </c>
      <c r="E45" s="1" t="s">
        <v>78</v>
      </c>
      <c r="F45" s="3">
        <v>18.97</v>
      </c>
      <c r="G45" s="3">
        <f t="shared" si="1"/>
        <v>-3.381933931</v>
      </c>
      <c r="H45" s="4">
        <v>44970.0</v>
      </c>
      <c r="J45" s="5">
        <f t="shared" si="2"/>
        <v>13</v>
      </c>
      <c r="K45" s="5">
        <f t="shared" si="3"/>
        <v>2</v>
      </c>
      <c r="L45" s="5">
        <f t="shared" si="4"/>
        <v>2023</v>
      </c>
    </row>
    <row r="46" ht="15.75" customHeight="1">
      <c r="A46" s="1" t="s">
        <v>38</v>
      </c>
      <c r="B46" s="1" t="s">
        <v>39</v>
      </c>
      <c r="C46" s="1" t="s">
        <v>40</v>
      </c>
      <c r="D46" s="2" t="s">
        <v>20</v>
      </c>
      <c r="E46" s="1" t="s">
        <v>51</v>
      </c>
      <c r="F46" s="3">
        <v>43.3</v>
      </c>
      <c r="G46" s="3">
        <f t="shared" si="1"/>
        <v>-2.039861634</v>
      </c>
      <c r="H46" s="4">
        <v>44971.0</v>
      </c>
      <c r="J46" s="5">
        <f t="shared" si="2"/>
        <v>14</v>
      </c>
      <c r="K46" s="5">
        <f t="shared" si="3"/>
        <v>2</v>
      </c>
      <c r="L46" s="5">
        <f t="shared" si="4"/>
        <v>2023</v>
      </c>
    </row>
    <row r="47" ht="15.75" customHeight="1">
      <c r="A47" s="1" t="s">
        <v>132</v>
      </c>
      <c r="B47" s="1" t="s">
        <v>133</v>
      </c>
      <c r="C47" s="1" t="s">
        <v>134</v>
      </c>
      <c r="D47" s="2" t="s">
        <v>20</v>
      </c>
      <c r="E47" s="1" t="s">
        <v>85</v>
      </c>
      <c r="F47" s="3">
        <v>10.63</v>
      </c>
      <c r="G47" s="3">
        <f t="shared" si="1"/>
        <v>-3.841978443</v>
      </c>
      <c r="H47" s="4">
        <v>44972.0</v>
      </c>
      <c r="J47" s="5">
        <f t="shared" si="2"/>
        <v>15</v>
      </c>
      <c r="K47" s="5">
        <f t="shared" si="3"/>
        <v>2</v>
      </c>
      <c r="L47" s="5">
        <f t="shared" si="4"/>
        <v>2023</v>
      </c>
    </row>
    <row r="48" ht="15.75" customHeight="1">
      <c r="A48" s="1" t="s">
        <v>135</v>
      </c>
      <c r="B48" s="1" t="s">
        <v>136</v>
      </c>
      <c r="C48" s="1" t="s">
        <v>137</v>
      </c>
      <c r="D48" s="2" t="s">
        <v>20</v>
      </c>
      <c r="E48" s="1" t="s">
        <v>126</v>
      </c>
      <c r="F48" s="3">
        <v>1.55</v>
      </c>
      <c r="G48" s="3">
        <f t="shared" si="1"/>
        <v>-4.342842251</v>
      </c>
      <c r="H48" s="4">
        <v>44973.0</v>
      </c>
      <c r="J48" s="5">
        <f t="shared" si="2"/>
        <v>16</v>
      </c>
      <c r="K48" s="5">
        <f t="shared" si="3"/>
        <v>2</v>
      </c>
      <c r="L48" s="5">
        <f t="shared" si="4"/>
        <v>2023</v>
      </c>
    </row>
    <row r="49" ht="15.75" customHeight="1">
      <c r="A49" s="1" t="s">
        <v>138</v>
      </c>
      <c r="B49" s="1" t="s">
        <v>139</v>
      </c>
      <c r="C49" s="1" t="s">
        <v>140</v>
      </c>
      <c r="D49" s="2" t="s">
        <v>14</v>
      </c>
      <c r="E49" s="1" t="s">
        <v>110</v>
      </c>
      <c r="F49" s="3">
        <v>41.79</v>
      </c>
      <c r="G49" s="3">
        <f t="shared" si="1"/>
        <v>-2.123155065</v>
      </c>
      <c r="H49" s="4">
        <v>44974.0</v>
      </c>
      <c r="J49" s="5">
        <f t="shared" si="2"/>
        <v>17</v>
      </c>
      <c r="K49" s="5">
        <f t="shared" si="3"/>
        <v>2</v>
      </c>
      <c r="L49" s="5">
        <f t="shared" si="4"/>
        <v>2023</v>
      </c>
    </row>
    <row r="50" ht="15.75" customHeight="1">
      <c r="A50" s="1" t="s">
        <v>141</v>
      </c>
      <c r="B50" s="1" t="s">
        <v>142</v>
      </c>
      <c r="C50" s="1" t="s">
        <v>143</v>
      </c>
      <c r="D50" s="2" t="s">
        <v>20</v>
      </c>
      <c r="E50" s="1" t="s">
        <v>15</v>
      </c>
      <c r="F50" s="3">
        <v>10.17</v>
      </c>
      <c r="G50" s="3">
        <f t="shared" si="1"/>
        <v>-3.8673526</v>
      </c>
      <c r="H50" s="4">
        <v>44975.0</v>
      </c>
      <c r="J50" s="5">
        <f t="shared" si="2"/>
        <v>18</v>
      </c>
      <c r="K50" s="5">
        <f t="shared" si="3"/>
        <v>2</v>
      </c>
      <c r="L50" s="5">
        <f t="shared" si="4"/>
        <v>2023</v>
      </c>
    </row>
    <row r="51" ht="15.75" customHeight="1">
      <c r="A51" s="1" t="s">
        <v>97</v>
      </c>
      <c r="B51" s="1" t="s">
        <v>98</v>
      </c>
      <c r="C51" s="1" t="s">
        <v>99</v>
      </c>
      <c r="D51" s="2" t="s">
        <v>14</v>
      </c>
      <c r="E51" s="1" t="s">
        <v>110</v>
      </c>
      <c r="F51" s="3">
        <v>41.96</v>
      </c>
      <c r="G51" s="3">
        <f t="shared" si="1"/>
        <v>-2.113777659</v>
      </c>
      <c r="H51" s="4">
        <v>44976.0</v>
      </c>
      <c r="J51" s="5">
        <f t="shared" si="2"/>
        <v>19</v>
      </c>
      <c r="K51" s="5">
        <f t="shared" si="3"/>
        <v>2</v>
      </c>
      <c r="L51" s="5">
        <f t="shared" si="4"/>
        <v>2023</v>
      </c>
    </row>
    <row r="52" ht="15.75" customHeight="1">
      <c r="A52" s="1" t="s">
        <v>144</v>
      </c>
      <c r="B52" s="1" t="s">
        <v>145</v>
      </c>
      <c r="C52" s="1" t="s">
        <v>146</v>
      </c>
      <c r="D52" s="2" t="s">
        <v>14</v>
      </c>
      <c r="E52" s="1" t="s">
        <v>43</v>
      </c>
      <c r="F52" s="3">
        <v>63.3</v>
      </c>
      <c r="G52" s="3">
        <f t="shared" si="1"/>
        <v>-0.9366373863</v>
      </c>
      <c r="H52" s="4">
        <v>44977.0</v>
      </c>
      <c r="J52" s="5">
        <f t="shared" si="2"/>
        <v>20</v>
      </c>
      <c r="K52" s="5">
        <f t="shared" si="3"/>
        <v>2</v>
      </c>
      <c r="L52" s="5">
        <f t="shared" si="4"/>
        <v>2023</v>
      </c>
    </row>
    <row r="53" ht="15.75" customHeight="1">
      <c r="A53" s="1" t="s">
        <v>147</v>
      </c>
      <c r="B53" s="1" t="s">
        <v>148</v>
      </c>
      <c r="C53" s="1" t="s">
        <v>149</v>
      </c>
      <c r="D53" s="2" t="s">
        <v>20</v>
      </c>
      <c r="E53" s="1" t="s">
        <v>150</v>
      </c>
      <c r="F53" s="3">
        <v>28.67</v>
      </c>
      <c r="G53" s="3">
        <f t="shared" si="1"/>
        <v>-2.846870171</v>
      </c>
      <c r="H53" s="4">
        <v>44978.0</v>
      </c>
      <c r="J53" s="5">
        <f t="shared" si="2"/>
        <v>21</v>
      </c>
      <c r="K53" s="5">
        <f t="shared" si="3"/>
        <v>2</v>
      </c>
      <c r="L53" s="5">
        <f t="shared" si="4"/>
        <v>2023</v>
      </c>
    </row>
    <row r="54" ht="15.75" customHeight="1">
      <c r="A54" s="1" t="s">
        <v>94</v>
      </c>
      <c r="B54" s="1" t="s">
        <v>95</v>
      </c>
      <c r="C54" s="1" t="s">
        <v>96</v>
      </c>
      <c r="D54" s="2" t="s">
        <v>20</v>
      </c>
      <c r="E54" s="1" t="s">
        <v>29</v>
      </c>
      <c r="F54" s="3">
        <v>28.38</v>
      </c>
      <c r="G54" s="3">
        <f t="shared" si="1"/>
        <v>-2.862866923</v>
      </c>
      <c r="H54" s="4">
        <v>44979.0</v>
      </c>
      <c r="J54" s="5">
        <f t="shared" si="2"/>
        <v>22</v>
      </c>
      <c r="K54" s="5">
        <f t="shared" si="3"/>
        <v>2</v>
      </c>
      <c r="L54" s="5">
        <f t="shared" si="4"/>
        <v>2023</v>
      </c>
    </row>
    <row r="55" ht="15.75" customHeight="1">
      <c r="A55" s="1" t="s">
        <v>120</v>
      </c>
      <c r="B55" s="1" t="s">
        <v>121</v>
      </c>
      <c r="C55" s="1" t="s">
        <v>122</v>
      </c>
      <c r="D55" s="2" t="s">
        <v>14</v>
      </c>
      <c r="E55" s="1" t="s">
        <v>41</v>
      </c>
      <c r="F55" s="3">
        <v>26.72</v>
      </c>
      <c r="G55" s="3">
        <f t="shared" si="1"/>
        <v>-2.954434535</v>
      </c>
      <c r="H55" s="4">
        <v>44980.0</v>
      </c>
      <c r="J55" s="5">
        <f t="shared" si="2"/>
        <v>23</v>
      </c>
      <c r="K55" s="5">
        <f t="shared" si="3"/>
        <v>2</v>
      </c>
      <c r="L55" s="5">
        <f t="shared" si="4"/>
        <v>2023</v>
      </c>
    </row>
    <row r="56" ht="15.75" customHeight="1">
      <c r="A56" s="1" t="s">
        <v>151</v>
      </c>
      <c r="B56" s="1" t="s">
        <v>152</v>
      </c>
      <c r="C56" s="1" t="s">
        <v>153</v>
      </c>
      <c r="D56" s="2" t="s">
        <v>20</v>
      </c>
      <c r="E56" s="1" t="s">
        <v>51</v>
      </c>
      <c r="F56" s="3">
        <v>55.27</v>
      </c>
      <c r="G56" s="3">
        <f t="shared" si="1"/>
        <v>-1.379581922</v>
      </c>
      <c r="H56" s="4">
        <v>44981.0</v>
      </c>
      <c r="J56" s="5">
        <f t="shared" si="2"/>
        <v>24</v>
      </c>
      <c r="K56" s="5">
        <f t="shared" si="3"/>
        <v>2</v>
      </c>
      <c r="L56" s="5">
        <f t="shared" si="4"/>
        <v>2023</v>
      </c>
    </row>
    <row r="57" ht="15.75" customHeight="1">
      <c r="A57" s="1" t="s">
        <v>130</v>
      </c>
      <c r="B57" s="1" t="s">
        <v>12</v>
      </c>
      <c r="C57" s="1" t="s">
        <v>131</v>
      </c>
      <c r="D57" s="2" t="s">
        <v>20</v>
      </c>
      <c r="E57" s="1" t="s">
        <v>47</v>
      </c>
      <c r="F57" s="3">
        <v>76.14</v>
      </c>
      <c r="G57" s="3">
        <f t="shared" si="1"/>
        <v>-0.2283674193</v>
      </c>
      <c r="H57" s="4">
        <v>44982.0</v>
      </c>
      <c r="J57" s="5">
        <f t="shared" si="2"/>
        <v>25</v>
      </c>
      <c r="K57" s="5">
        <f t="shared" si="3"/>
        <v>2</v>
      </c>
      <c r="L57" s="5">
        <f t="shared" si="4"/>
        <v>2023</v>
      </c>
    </row>
    <row r="58" ht="15.75" customHeight="1">
      <c r="A58" s="1" t="s">
        <v>35</v>
      </c>
      <c r="B58" s="1" t="s">
        <v>32</v>
      </c>
      <c r="C58" s="1" t="s">
        <v>36</v>
      </c>
      <c r="D58" s="2" t="s">
        <v>20</v>
      </c>
      <c r="E58" s="1" t="s">
        <v>85</v>
      </c>
      <c r="F58" s="3">
        <v>12.52</v>
      </c>
      <c r="G58" s="3">
        <f t="shared" si="1"/>
        <v>-3.737723751</v>
      </c>
      <c r="H58" s="4">
        <v>44983.0</v>
      </c>
      <c r="J58" s="5">
        <f t="shared" si="2"/>
        <v>26</v>
      </c>
      <c r="K58" s="5">
        <f t="shared" si="3"/>
        <v>2</v>
      </c>
      <c r="L58" s="5">
        <f t="shared" si="4"/>
        <v>2023</v>
      </c>
    </row>
    <row r="59" ht="15.75" customHeight="1">
      <c r="A59" s="1" t="s">
        <v>154</v>
      </c>
      <c r="B59" s="1" t="s">
        <v>155</v>
      </c>
      <c r="C59" s="1" t="s">
        <v>156</v>
      </c>
      <c r="D59" s="2" t="s">
        <v>20</v>
      </c>
      <c r="E59" s="1" t="s">
        <v>41</v>
      </c>
      <c r="F59" s="3">
        <v>27.39</v>
      </c>
      <c r="G59" s="3">
        <f t="shared" si="1"/>
        <v>-2.917476523</v>
      </c>
      <c r="H59" s="4">
        <v>44984.0</v>
      </c>
      <c r="J59" s="5">
        <f t="shared" si="2"/>
        <v>27</v>
      </c>
      <c r="K59" s="5">
        <f t="shared" si="3"/>
        <v>2</v>
      </c>
      <c r="L59" s="5">
        <f t="shared" si="4"/>
        <v>2023</v>
      </c>
    </row>
    <row r="60" ht="15.75" customHeight="1">
      <c r="A60" s="1" t="s">
        <v>157</v>
      </c>
      <c r="B60" s="1" t="s">
        <v>158</v>
      </c>
      <c r="C60" s="1" t="s">
        <v>159</v>
      </c>
      <c r="D60" s="2" t="s">
        <v>14</v>
      </c>
      <c r="E60" s="1" t="s">
        <v>110</v>
      </c>
      <c r="F60" s="3">
        <v>33.05</v>
      </c>
      <c r="G60" s="3">
        <f t="shared" si="1"/>
        <v>-2.605264061</v>
      </c>
      <c r="H60" s="4">
        <v>44985.0</v>
      </c>
      <c r="J60" s="5">
        <f t="shared" si="2"/>
        <v>28</v>
      </c>
      <c r="K60" s="5">
        <f t="shared" si="3"/>
        <v>2</v>
      </c>
      <c r="L60" s="5">
        <f t="shared" si="4"/>
        <v>2023</v>
      </c>
    </row>
    <row r="61" ht="15.75" customHeight="1">
      <c r="A61" s="1" t="s">
        <v>114</v>
      </c>
      <c r="B61" s="1" t="s">
        <v>115</v>
      </c>
      <c r="C61" s="1" t="s">
        <v>116</v>
      </c>
      <c r="D61" s="2" t="s">
        <v>14</v>
      </c>
      <c r="E61" s="1" t="s">
        <v>29</v>
      </c>
      <c r="F61" s="3">
        <v>37.71</v>
      </c>
      <c r="G61" s="3">
        <f t="shared" si="1"/>
        <v>-2.348212811</v>
      </c>
      <c r="H61" s="4">
        <v>44986.0</v>
      </c>
      <c r="J61" s="5">
        <f t="shared" si="2"/>
        <v>1</v>
      </c>
      <c r="K61" s="5">
        <f t="shared" si="3"/>
        <v>3</v>
      </c>
      <c r="L61" s="5">
        <f t="shared" si="4"/>
        <v>2023</v>
      </c>
    </row>
    <row r="62" ht="15.75" customHeight="1">
      <c r="A62" s="1" t="s">
        <v>56</v>
      </c>
      <c r="B62" s="1" t="s">
        <v>57</v>
      </c>
      <c r="C62" s="1" t="s">
        <v>58</v>
      </c>
      <c r="D62" s="2" t="s">
        <v>20</v>
      </c>
      <c r="E62" s="1" t="s">
        <v>126</v>
      </c>
      <c r="F62" s="3">
        <v>2.16</v>
      </c>
      <c r="G62" s="3">
        <f t="shared" si="1"/>
        <v>-4.309193911</v>
      </c>
      <c r="H62" s="4">
        <v>44987.0</v>
      </c>
      <c r="J62" s="5">
        <f t="shared" si="2"/>
        <v>2</v>
      </c>
      <c r="K62" s="5">
        <f t="shared" si="3"/>
        <v>3</v>
      </c>
      <c r="L62" s="5">
        <f t="shared" si="4"/>
        <v>2023</v>
      </c>
    </row>
    <row r="63" ht="15.75" customHeight="1">
      <c r="A63" s="1" t="s">
        <v>160</v>
      </c>
      <c r="B63" s="1" t="s">
        <v>161</v>
      </c>
      <c r="C63" s="1" t="s">
        <v>162</v>
      </c>
      <c r="D63" s="2" t="s">
        <v>14</v>
      </c>
      <c r="E63" s="1" t="s">
        <v>163</v>
      </c>
      <c r="F63" s="3">
        <v>3.14</v>
      </c>
      <c r="G63" s="3">
        <f t="shared" si="1"/>
        <v>-4.255135923</v>
      </c>
      <c r="H63" s="4">
        <v>44988.0</v>
      </c>
      <c r="J63" s="5">
        <f t="shared" si="2"/>
        <v>3</v>
      </c>
      <c r="K63" s="5">
        <f t="shared" si="3"/>
        <v>3</v>
      </c>
      <c r="L63" s="5">
        <f t="shared" si="4"/>
        <v>2023</v>
      </c>
    </row>
    <row r="64" ht="15.75" customHeight="1">
      <c r="A64" s="1" t="s">
        <v>138</v>
      </c>
      <c r="B64" s="1" t="s">
        <v>139</v>
      </c>
      <c r="C64" s="1" t="s">
        <v>140</v>
      </c>
      <c r="D64" s="2" t="s">
        <v>20</v>
      </c>
      <c r="E64" s="1" t="s">
        <v>41</v>
      </c>
      <c r="F64" s="3">
        <v>31.86</v>
      </c>
      <c r="G64" s="3">
        <f t="shared" si="1"/>
        <v>-2.670905904</v>
      </c>
      <c r="H64" s="4">
        <v>44989.0</v>
      </c>
      <c r="J64" s="5">
        <f t="shared" si="2"/>
        <v>4</v>
      </c>
      <c r="K64" s="5">
        <f t="shared" si="3"/>
        <v>3</v>
      </c>
      <c r="L64" s="5">
        <f t="shared" si="4"/>
        <v>2023</v>
      </c>
    </row>
    <row r="65" ht="15.75" customHeight="1">
      <c r="A65" s="1" t="s">
        <v>164</v>
      </c>
      <c r="B65" s="1" t="s">
        <v>104</v>
      </c>
      <c r="C65" s="1" t="s">
        <v>165</v>
      </c>
      <c r="D65" s="2" t="s">
        <v>14</v>
      </c>
      <c r="E65" s="1" t="s">
        <v>93</v>
      </c>
      <c r="F65" s="3">
        <v>13.44</v>
      </c>
      <c r="G65" s="3">
        <f t="shared" si="1"/>
        <v>-3.686975436</v>
      </c>
      <c r="H65" s="4">
        <v>44990.0</v>
      </c>
      <c r="J65" s="5">
        <f t="shared" si="2"/>
        <v>5</v>
      </c>
      <c r="K65" s="5">
        <f t="shared" si="3"/>
        <v>3</v>
      </c>
      <c r="L65" s="5">
        <f t="shared" si="4"/>
        <v>2023</v>
      </c>
    </row>
    <row r="66" ht="15.75" customHeight="1">
      <c r="A66" s="1" t="s">
        <v>166</v>
      </c>
      <c r="B66" s="1" t="s">
        <v>167</v>
      </c>
      <c r="C66" s="1" t="s">
        <v>168</v>
      </c>
      <c r="D66" s="2" t="s">
        <v>20</v>
      </c>
      <c r="E66" s="1" t="s">
        <v>51</v>
      </c>
      <c r="F66" s="3">
        <v>41.64</v>
      </c>
      <c r="G66" s="3">
        <f t="shared" si="1"/>
        <v>-2.131429246</v>
      </c>
      <c r="H66" s="4">
        <v>44991.0</v>
      </c>
      <c r="J66" s="5">
        <f t="shared" si="2"/>
        <v>6</v>
      </c>
      <c r="K66" s="5">
        <f t="shared" si="3"/>
        <v>3</v>
      </c>
      <c r="L66" s="5">
        <f t="shared" si="4"/>
        <v>2023</v>
      </c>
    </row>
    <row r="67" ht="15.75" customHeight="1">
      <c r="A67" s="1" t="s">
        <v>157</v>
      </c>
      <c r="B67" s="1" t="s">
        <v>158</v>
      </c>
      <c r="C67" s="1" t="s">
        <v>159</v>
      </c>
      <c r="D67" s="2" t="s">
        <v>14</v>
      </c>
      <c r="E67" s="1" t="s">
        <v>51</v>
      </c>
      <c r="F67" s="3">
        <v>45.96</v>
      </c>
      <c r="G67" s="3">
        <f t="shared" si="1"/>
        <v>-1.893132809</v>
      </c>
      <c r="H67" s="4">
        <v>44992.0</v>
      </c>
      <c r="J67" s="5">
        <f t="shared" si="2"/>
        <v>7</v>
      </c>
      <c r="K67" s="5">
        <f t="shared" si="3"/>
        <v>3</v>
      </c>
      <c r="L67" s="5">
        <f t="shared" si="4"/>
        <v>2023</v>
      </c>
    </row>
    <row r="68" ht="15.75" customHeight="1">
      <c r="A68" s="1" t="s">
        <v>169</v>
      </c>
      <c r="B68" s="1" t="s">
        <v>170</v>
      </c>
      <c r="C68" s="1" t="s">
        <v>171</v>
      </c>
      <c r="D68" s="2" t="s">
        <v>14</v>
      </c>
      <c r="E68" s="1" t="s">
        <v>163</v>
      </c>
      <c r="F68" s="3">
        <v>4.7</v>
      </c>
      <c r="G68" s="3">
        <f t="shared" si="1"/>
        <v>-4.169084432</v>
      </c>
      <c r="H68" s="4">
        <v>44993.0</v>
      </c>
      <c r="J68" s="5">
        <f t="shared" si="2"/>
        <v>8</v>
      </c>
      <c r="K68" s="5">
        <f t="shared" si="3"/>
        <v>3</v>
      </c>
      <c r="L68" s="5">
        <f t="shared" si="4"/>
        <v>2023</v>
      </c>
    </row>
    <row r="69" ht="15.75" customHeight="1">
      <c r="A69" s="1" t="s">
        <v>172</v>
      </c>
      <c r="B69" s="1" t="s">
        <v>173</v>
      </c>
      <c r="C69" s="1" t="s">
        <v>174</v>
      </c>
      <c r="D69" s="2" t="s">
        <v>20</v>
      </c>
      <c r="E69" s="1" t="s">
        <v>15</v>
      </c>
      <c r="F69" s="3">
        <v>10.53</v>
      </c>
      <c r="G69" s="3">
        <f t="shared" si="1"/>
        <v>-3.847494564</v>
      </c>
      <c r="H69" s="4">
        <v>44940.0</v>
      </c>
      <c r="J69" s="5">
        <f t="shared" si="2"/>
        <v>14</v>
      </c>
      <c r="K69" s="5">
        <f t="shared" si="3"/>
        <v>1</v>
      </c>
      <c r="L69" s="5">
        <f t="shared" si="4"/>
        <v>2023</v>
      </c>
    </row>
    <row r="70" ht="15.75" customHeight="1">
      <c r="A70" s="1" t="s">
        <v>175</v>
      </c>
      <c r="B70" s="1" t="s">
        <v>176</v>
      </c>
      <c r="C70" s="1" t="s">
        <v>177</v>
      </c>
      <c r="D70" s="2" t="s">
        <v>20</v>
      </c>
      <c r="E70" s="1" t="s">
        <v>15</v>
      </c>
      <c r="F70" s="3">
        <v>10.44</v>
      </c>
      <c r="G70" s="3">
        <f t="shared" si="1"/>
        <v>-3.852459073</v>
      </c>
      <c r="H70" s="4">
        <v>44940.0</v>
      </c>
      <c r="J70" s="5">
        <f t="shared" si="2"/>
        <v>14</v>
      </c>
      <c r="K70" s="5">
        <f t="shared" si="3"/>
        <v>1</v>
      </c>
      <c r="L70" s="5">
        <f t="shared" si="4"/>
        <v>2023</v>
      </c>
    </row>
    <row r="71" ht="15.75" customHeight="1">
      <c r="A71" s="1" t="s">
        <v>22</v>
      </c>
      <c r="B71" s="1" t="s">
        <v>23</v>
      </c>
      <c r="C71" s="1" t="s">
        <v>24</v>
      </c>
      <c r="D71" s="2" t="s">
        <v>20</v>
      </c>
      <c r="E71" s="1" t="s">
        <v>110</v>
      </c>
      <c r="F71" s="3">
        <v>35.38</v>
      </c>
      <c r="G71" s="3">
        <f t="shared" si="1"/>
        <v>-2.476738436</v>
      </c>
      <c r="H71" s="4">
        <v>44940.0</v>
      </c>
      <c r="J71" s="5">
        <f t="shared" si="2"/>
        <v>14</v>
      </c>
      <c r="K71" s="5">
        <f t="shared" si="3"/>
        <v>1</v>
      </c>
      <c r="L71" s="5">
        <f t="shared" si="4"/>
        <v>2023</v>
      </c>
    </row>
    <row r="72" ht="15.75" customHeight="1">
      <c r="A72" s="1" t="s">
        <v>127</v>
      </c>
      <c r="B72" s="1" t="s">
        <v>128</v>
      </c>
      <c r="C72" s="1" t="s">
        <v>129</v>
      </c>
      <c r="D72" s="2" t="s">
        <v>14</v>
      </c>
      <c r="E72" s="1" t="s">
        <v>78</v>
      </c>
      <c r="F72" s="3">
        <v>16.8</v>
      </c>
      <c r="G72" s="3">
        <f t="shared" si="1"/>
        <v>-3.501633762</v>
      </c>
      <c r="H72" s="4">
        <v>44940.0</v>
      </c>
      <c r="J72" s="5">
        <f t="shared" si="2"/>
        <v>14</v>
      </c>
      <c r="K72" s="5">
        <f t="shared" si="3"/>
        <v>1</v>
      </c>
      <c r="L72" s="5">
        <f t="shared" si="4"/>
        <v>2023</v>
      </c>
    </row>
    <row r="73" ht="15.75" customHeight="1">
      <c r="A73" s="1" t="s">
        <v>160</v>
      </c>
      <c r="B73" s="1" t="s">
        <v>161</v>
      </c>
      <c r="C73" s="1" t="s">
        <v>162</v>
      </c>
      <c r="D73" s="2" t="s">
        <v>14</v>
      </c>
      <c r="E73" s="1" t="s">
        <v>65</v>
      </c>
      <c r="F73" s="3">
        <v>7.91</v>
      </c>
      <c r="G73" s="3">
        <f t="shared" si="1"/>
        <v>-3.99201694</v>
      </c>
      <c r="H73" s="4">
        <v>44940.0</v>
      </c>
      <c r="J73" s="5">
        <f t="shared" si="2"/>
        <v>14</v>
      </c>
      <c r="K73" s="5">
        <f t="shared" si="3"/>
        <v>1</v>
      </c>
      <c r="L73" s="5">
        <f t="shared" si="4"/>
        <v>2023</v>
      </c>
    </row>
    <row r="74" ht="15.75" customHeight="1">
      <c r="A74" s="1" t="s">
        <v>178</v>
      </c>
      <c r="B74" s="1" t="s">
        <v>179</v>
      </c>
      <c r="C74" s="1" t="s">
        <v>180</v>
      </c>
      <c r="D74" s="2" t="s">
        <v>20</v>
      </c>
      <c r="E74" s="1" t="s">
        <v>47</v>
      </c>
      <c r="F74" s="3">
        <v>60.34</v>
      </c>
      <c r="G74" s="3">
        <f t="shared" si="1"/>
        <v>-1.099914575</v>
      </c>
      <c r="H74" s="4">
        <v>44941.0</v>
      </c>
      <c r="J74" s="5">
        <f t="shared" si="2"/>
        <v>15</v>
      </c>
      <c r="K74" s="5">
        <f t="shared" si="3"/>
        <v>1</v>
      </c>
      <c r="L74" s="5">
        <f t="shared" si="4"/>
        <v>2023</v>
      </c>
    </row>
    <row r="75" ht="15.75" customHeight="1">
      <c r="A75" s="1" t="s">
        <v>62</v>
      </c>
      <c r="B75" s="1" t="s">
        <v>63</v>
      </c>
      <c r="C75" s="1" t="s">
        <v>64</v>
      </c>
      <c r="D75" s="2" t="s">
        <v>20</v>
      </c>
      <c r="E75" s="1" t="s">
        <v>34</v>
      </c>
      <c r="F75" s="3">
        <v>15.57</v>
      </c>
      <c r="G75" s="3">
        <f t="shared" si="1"/>
        <v>-3.569482053</v>
      </c>
      <c r="H75" s="4">
        <v>44941.0</v>
      </c>
      <c r="J75" s="5">
        <f t="shared" si="2"/>
        <v>15</v>
      </c>
      <c r="K75" s="5">
        <f t="shared" si="3"/>
        <v>1</v>
      </c>
      <c r="L75" s="5">
        <f t="shared" si="4"/>
        <v>2023</v>
      </c>
    </row>
    <row r="76" ht="15.75" customHeight="1">
      <c r="A76" s="1" t="s">
        <v>181</v>
      </c>
      <c r="B76" s="1" t="s">
        <v>182</v>
      </c>
      <c r="C76" s="1" t="s">
        <v>183</v>
      </c>
      <c r="D76" s="2" t="s">
        <v>14</v>
      </c>
      <c r="E76" s="1" t="s">
        <v>25</v>
      </c>
      <c r="F76" s="3">
        <v>12.41</v>
      </c>
      <c r="G76" s="3">
        <f t="shared" si="1"/>
        <v>-3.743791484</v>
      </c>
      <c r="H76" s="4">
        <v>44941.0</v>
      </c>
      <c r="J76" s="5">
        <f t="shared" si="2"/>
        <v>15</v>
      </c>
      <c r="K76" s="5">
        <f t="shared" si="3"/>
        <v>1</v>
      </c>
      <c r="L76" s="5">
        <f t="shared" si="4"/>
        <v>2023</v>
      </c>
    </row>
    <row r="77" ht="15.75" customHeight="1">
      <c r="A77" s="1" t="s">
        <v>184</v>
      </c>
      <c r="B77" s="1" t="s">
        <v>173</v>
      </c>
      <c r="C77" s="1" t="s">
        <v>185</v>
      </c>
      <c r="D77" s="2" t="s">
        <v>14</v>
      </c>
      <c r="E77" s="1" t="s">
        <v>163</v>
      </c>
      <c r="F77" s="3">
        <v>5.38</v>
      </c>
      <c r="G77" s="3">
        <f t="shared" si="1"/>
        <v>-4.131574808</v>
      </c>
      <c r="H77" s="4">
        <v>44941.0</v>
      </c>
      <c r="J77" s="5">
        <f t="shared" si="2"/>
        <v>15</v>
      </c>
      <c r="K77" s="5">
        <f t="shared" si="3"/>
        <v>1</v>
      </c>
      <c r="L77" s="5">
        <f t="shared" si="4"/>
        <v>2023</v>
      </c>
    </row>
    <row r="78" ht="15.75" customHeight="1">
      <c r="A78" s="1" t="s">
        <v>186</v>
      </c>
      <c r="B78" s="1" t="s">
        <v>187</v>
      </c>
      <c r="C78" s="1" t="s">
        <v>188</v>
      </c>
      <c r="D78" s="2" t="s">
        <v>20</v>
      </c>
      <c r="E78" s="1" t="s">
        <v>65</v>
      </c>
      <c r="F78" s="3">
        <v>11.73</v>
      </c>
      <c r="G78" s="3">
        <f t="shared" si="1"/>
        <v>-3.781301109</v>
      </c>
      <c r="H78" s="4">
        <v>44941.0</v>
      </c>
      <c r="J78" s="5">
        <f t="shared" si="2"/>
        <v>15</v>
      </c>
      <c r="K78" s="5">
        <f t="shared" si="3"/>
        <v>1</v>
      </c>
      <c r="L78" s="5">
        <f t="shared" si="4"/>
        <v>2023</v>
      </c>
    </row>
    <row r="79" ht="15.75" customHeight="1">
      <c r="A79" s="1" t="s">
        <v>90</v>
      </c>
      <c r="B79" s="1" t="s">
        <v>91</v>
      </c>
      <c r="C79" s="1" t="s">
        <v>92</v>
      </c>
      <c r="D79" s="2" t="s">
        <v>20</v>
      </c>
      <c r="E79" s="1" t="s">
        <v>47</v>
      </c>
      <c r="F79" s="3">
        <v>71.1</v>
      </c>
      <c r="G79" s="3">
        <f t="shared" si="1"/>
        <v>-0.5063799297</v>
      </c>
      <c r="H79" s="4">
        <v>44942.0</v>
      </c>
      <c r="J79" s="5">
        <f t="shared" si="2"/>
        <v>16</v>
      </c>
      <c r="K79" s="5">
        <f t="shared" si="3"/>
        <v>1</v>
      </c>
      <c r="L79" s="5">
        <f t="shared" si="4"/>
        <v>2023</v>
      </c>
    </row>
    <row r="80" ht="15.75" customHeight="1">
      <c r="A80" s="1" t="s">
        <v>189</v>
      </c>
      <c r="B80" s="1" t="s">
        <v>190</v>
      </c>
      <c r="C80" s="1" t="s">
        <v>191</v>
      </c>
      <c r="D80" s="2" t="s">
        <v>14</v>
      </c>
      <c r="E80" s="1" t="s">
        <v>21</v>
      </c>
      <c r="F80" s="3">
        <v>51.47</v>
      </c>
      <c r="G80" s="3">
        <f t="shared" si="1"/>
        <v>-1.589194529</v>
      </c>
      <c r="H80" s="4">
        <v>44942.0</v>
      </c>
      <c r="J80" s="5">
        <f t="shared" si="2"/>
        <v>16</v>
      </c>
      <c r="K80" s="5">
        <f t="shared" si="3"/>
        <v>1</v>
      </c>
      <c r="L80" s="5">
        <f t="shared" si="4"/>
        <v>2023</v>
      </c>
    </row>
    <row r="81" ht="15.75" customHeight="1">
      <c r="A81" s="1" t="s">
        <v>192</v>
      </c>
      <c r="B81" s="1" t="s">
        <v>193</v>
      </c>
      <c r="C81" s="1" t="s">
        <v>194</v>
      </c>
      <c r="D81" s="2" t="s">
        <v>14</v>
      </c>
      <c r="E81" s="1" t="s">
        <v>29</v>
      </c>
      <c r="F81" s="3">
        <v>20.18</v>
      </c>
      <c r="G81" s="3">
        <f t="shared" si="1"/>
        <v>-3.315188864</v>
      </c>
      <c r="H81" s="4">
        <v>44942.0</v>
      </c>
      <c r="J81" s="5">
        <f t="shared" si="2"/>
        <v>16</v>
      </c>
      <c r="K81" s="5">
        <f t="shared" si="3"/>
        <v>1</v>
      </c>
      <c r="L81" s="5">
        <f t="shared" si="4"/>
        <v>2023</v>
      </c>
    </row>
    <row r="82" ht="15.75" customHeight="1">
      <c r="A82" s="1" t="s">
        <v>181</v>
      </c>
      <c r="B82" s="1" t="s">
        <v>182</v>
      </c>
      <c r="C82" s="1" t="s">
        <v>183</v>
      </c>
      <c r="D82" s="2" t="s">
        <v>14</v>
      </c>
      <c r="E82" s="1" t="s">
        <v>15</v>
      </c>
      <c r="F82" s="3">
        <v>10.73</v>
      </c>
      <c r="G82" s="3">
        <f t="shared" si="1"/>
        <v>-3.836462321</v>
      </c>
      <c r="H82" s="4">
        <v>44942.0</v>
      </c>
      <c r="J82" s="5">
        <f t="shared" si="2"/>
        <v>16</v>
      </c>
      <c r="K82" s="5">
        <f t="shared" si="3"/>
        <v>1</v>
      </c>
      <c r="L82" s="5">
        <f t="shared" si="4"/>
        <v>2023</v>
      </c>
    </row>
    <row r="83" ht="15.75" customHeight="1">
      <c r="A83" s="1" t="s">
        <v>195</v>
      </c>
      <c r="B83" s="1" t="s">
        <v>196</v>
      </c>
      <c r="C83" s="1" t="s">
        <v>197</v>
      </c>
      <c r="D83" s="2" t="s">
        <v>20</v>
      </c>
      <c r="E83" s="1" t="s">
        <v>43</v>
      </c>
      <c r="F83" s="3">
        <v>49.31</v>
      </c>
      <c r="G83" s="3">
        <f t="shared" si="1"/>
        <v>-1.708342748</v>
      </c>
      <c r="H83" s="4">
        <v>44942.0</v>
      </c>
      <c r="J83" s="5">
        <f t="shared" si="2"/>
        <v>16</v>
      </c>
      <c r="K83" s="5">
        <f t="shared" si="3"/>
        <v>1</v>
      </c>
      <c r="L83" s="5">
        <f t="shared" si="4"/>
        <v>2023</v>
      </c>
    </row>
    <row r="84" ht="15.75" customHeight="1">
      <c r="A84" s="1" t="s">
        <v>198</v>
      </c>
      <c r="B84" s="1" t="s">
        <v>199</v>
      </c>
      <c r="C84" s="1" t="s">
        <v>200</v>
      </c>
      <c r="D84" s="2" t="s">
        <v>14</v>
      </c>
      <c r="E84" s="1" t="s">
        <v>89</v>
      </c>
      <c r="F84" s="3">
        <v>31.14</v>
      </c>
      <c r="G84" s="3">
        <f t="shared" si="1"/>
        <v>-2.710621977</v>
      </c>
      <c r="H84" s="4">
        <v>44943.0</v>
      </c>
      <c r="J84" s="5">
        <f t="shared" si="2"/>
        <v>17</v>
      </c>
      <c r="K84" s="5">
        <f t="shared" si="3"/>
        <v>1</v>
      </c>
      <c r="L84" s="5">
        <f t="shared" si="4"/>
        <v>2023</v>
      </c>
    </row>
    <row r="85" ht="15.75" customHeight="1">
      <c r="A85" s="1" t="s">
        <v>201</v>
      </c>
      <c r="B85" s="1" t="s">
        <v>12</v>
      </c>
      <c r="C85" s="1" t="s">
        <v>202</v>
      </c>
      <c r="D85" s="2" t="s">
        <v>20</v>
      </c>
      <c r="E85" s="1" t="s">
        <v>126</v>
      </c>
      <c r="F85" s="3">
        <v>2.62</v>
      </c>
      <c r="G85" s="3">
        <f t="shared" si="1"/>
        <v>-4.283819754</v>
      </c>
      <c r="H85" s="4">
        <v>44943.0</v>
      </c>
      <c r="J85" s="5">
        <f t="shared" si="2"/>
        <v>17</v>
      </c>
      <c r="K85" s="5">
        <f t="shared" si="3"/>
        <v>1</v>
      </c>
      <c r="L85" s="5">
        <f t="shared" si="4"/>
        <v>2023</v>
      </c>
    </row>
    <row r="86" ht="15.75" customHeight="1">
      <c r="A86" s="1" t="s">
        <v>147</v>
      </c>
      <c r="B86" s="1" t="s">
        <v>148</v>
      </c>
      <c r="C86" s="1" t="s">
        <v>149</v>
      </c>
      <c r="D86" s="2" t="s">
        <v>14</v>
      </c>
      <c r="E86" s="1" t="s">
        <v>21</v>
      </c>
      <c r="F86" s="3">
        <v>39.3</v>
      </c>
      <c r="G86" s="3">
        <f t="shared" si="1"/>
        <v>-2.260506483</v>
      </c>
      <c r="H86" s="4">
        <v>44943.0</v>
      </c>
      <c r="J86" s="5">
        <f t="shared" si="2"/>
        <v>17</v>
      </c>
      <c r="K86" s="5">
        <f t="shared" si="3"/>
        <v>1</v>
      </c>
      <c r="L86" s="5">
        <f t="shared" si="4"/>
        <v>2023</v>
      </c>
    </row>
    <row r="87" ht="15.75" customHeight="1">
      <c r="A87" s="1" t="s">
        <v>192</v>
      </c>
      <c r="B87" s="1" t="s">
        <v>193</v>
      </c>
      <c r="C87" s="1" t="s">
        <v>194</v>
      </c>
      <c r="D87" s="2" t="s">
        <v>20</v>
      </c>
      <c r="E87" s="1" t="s">
        <v>150</v>
      </c>
      <c r="F87" s="3">
        <v>31.2</v>
      </c>
      <c r="G87" s="3">
        <f t="shared" si="1"/>
        <v>-2.707312304</v>
      </c>
      <c r="H87" s="4">
        <v>44943.0</v>
      </c>
      <c r="J87" s="5">
        <f t="shared" si="2"/>
        <v>17</v>
      </c>
      <c r="K87" s="5">
        <f t="shared" si="3"/>
        <v>1</v>
      </c>
      <c r="L87" s="5">
        <f t="shared" si="4"/>
        <v>2023</v>
      </c>
    </row>
    <row r="88" ht="15.75" customHeight="1">
      <c r="A88" s="1" t="s">
        <v>203</v>
      </c>
      <c r="B88" s="1" t="s">
        <v>83</v>
      </c>
      <c r="C88" s="1" t="s">
        <v>204</v>
      </c>
      <c r="D88" s="2" t="s">
        <v>20</v>
      </c>
      <c r="E88" s="1" t="s">
        <v>85</v>
      </c>
      <c r="F88" s="3">
        <v>11.77</v>
      </c>
      <c r="G88" s="3">
        <f t="shared" si="1"/>
        <v>-3.77909466</v>
      </c>
      <c r="H88" s="4">
        <v>44943.0</v>
      </c>
      <c r="J88" s="5">
        <f t="shared" si="2"/>
        <v>17</v>
      </c>
      <c r="K88" s="5">
        <f t="shared" si="3"/>
        <v>1</v>
      </c>
      <c r="L88" s="5">
        <f t="shared" si="4"/>
        <v>2023</v>
      </c>
    </row>
    <row r="89" ht="15.75" customHeight="1">
      <c r="A89" s="1" t="s">
        <v>189</v>
      </c>
      <c r="B89" s="1" t="s">
        <v>190</v>
      </c>
      <c r="C89" s="1" t="s">
        <v>191</v>
      </c>
      <c r="D89" s="2" t="s">
        <v>20</v>
      </c>
      <c r="E89" s="1" t="s">
        <v>41</v>
      </c>
      <c r="F89" s="3">
        <v>32.26</v>
      </c>
      <c r="G89" s="3">
        <f t="shared" si="1"/>
        <v>-2.648841419</v>
      </c>
      <c r="H89" s="4">
        <v>44943.0</v>
      </c>
      <c r="J89" s="5">
        <f t="shared" si="2"/>
        <v>17</v>
      </c>
      <c r="K89" s="5">
        <f t="shared" si="3"/>
        <v>1</v>
      </c>
      <c r="L89" s="5">
        <f t="shared" si="4"/>
        <v>2023</v>
      </c>
    </row>
    <row r="90" ht="15.75" customHeight="1">
      <c r="A90" s="1" t="s">
        <v>205</v>
      </c>
      <c r="B90" s="1" t="s">
        <v>206</v>
      </c>
      <c r="C90" s="1" t="s">
        <v>207</v>
      </c>
      <c r="D90" s="2" t="s">
        <v>14</v>
      </c>
      <c r="E90" s="1" t="s">
        <v>106</v>
      </c>
      <c r="F90" s="3">
        <v>11.88</v>
      </c>
      <c r="G90" s="3">
        <f t="shared" si="1"/>
        <v>-3.773026927</v>
      </c>
      <c r="H90" s="4">
        <v>44943.0</v>
      </c>
      <c r="J90" s="5">
        <f t="shared" si="2"/>
        <v>17</v>
      </c>
      <c r="K90" s="5">
        <f t="shared" si="3"/>
        <v>1</v>
      </c>
      <c r="L90" s="5">
        <f t="shared" si="4"/>
        <v>2023</v>
      </c>
    </row>
    <row r="91" ht="15.75" customHeight="1">
      <c r="A91" s="1" t="s">
        <v>208</v>
      </c>
      <c r="B91" s="1" t="s">
        <v>209</v>
      </c>
      <c r="C91" s="1" t="s">
        <v>210</v>
      </c>
      <c r="D91" s="2" t="s">
        <v>20</v>
      </c>
      <c r="E91" s="1" t="s">
        <v>65</v>
      </c>
      <c r="F91" s="3">
        <v>8.9</v>
      </c>
      <c r="G91" s="3">
        <f t="shared" si="1"/>
        <v>-3.93740734</v>
      </c>
      <c r="H91" s="4">
        <v>44944.0</v>
      </c>
      <c r="J91" s="5">
        <f t="shared" si="2"/>
        <v>18</v>
      </c>
      <c r="K91" s="5">
        <f t="shared" si="3"/>
        <v>1</v>
      </c>
      <c r="L91" s="5">
        <f t="shared" si="4"/>
        <v>2023</v>
      </c>
    </row>
    <row r="92" ht="15.75" customHeight="1">
      <c r="A92" s="1" t="s">
        <v>22</v>
      </c>
      <c r="B92" s="1" t="s">
        <v>23</v>
      </c>
      <c r="C92" s="1" t="s">
        <v>24</v>
      </c>
      <c r="D92" s="2" t="s">
        <v>20</v>
      </c>
      <c r="E92" s="1" t="s">
        <v>34</v>
      </c>
      <c r="F92" s="3">
        <v>18.56</v>
      </c>
      <c r="G92" s="3">
        <f t="shared" si="1"/>
        <v>-3.404550028</v>
      </c>
      <c r="H92" s="4">
        <v>44944.0</v>
      </c>
      <c r="J92" s="5">
        <f t="shared" si="2"/>
        <v>18</v>
      </c>
      <c r="K92" s="5">
        <f t="shared" si="3"/>
        <v>1</v>
      </c>
      <c r="L92" s="5">
        <f t="shared" si="4"/>
        <v>2023</v>
      </c>
    </row>
    <row r="93" ht="15.75" customHeight="1">
      <c r="A93" s="1" t="s">
        <v>138</v>
      </c>
      <c r="B93" s="1" t="s">
        <v>139</v>
      </c>
      <c r="C93" s="1" t="s">
        <v>140</v>
      </c>
      <c r="D93" s="2" t="s">
        <v>14</v>
      </c>
      <c r="E93" s="1" t="s">
        <v>93</v>
      </c>
      <c r="F93" s="3">
        <v>10.71</v>
      </c>
      <c r="G93" s="3">
        <f t="shared" si="1"/>
        <v>-3.837565546</v>
      </c>
      <c r="H93" s="4">
        <v>44944.0</v>
      </c>
      <c r="J93" s="5">
        <f t="shared" si="2"/>
        <v>18</v>
      </c>
      <c r="K93" s="5">
        <f t="shared" si="3"/>
        <v>1</v>
      </c>
      <c r="L93" s="5">
        <f t="shared" si="4"/>
        <v>2023</v>
      </c>
    </row>
    <row r="94" ht="15.75" customHeight="1">
      <c r="A94" s="1" t="s">
        <v>211</v>
      </c>
      <c r="B94" s="1" t="s">
        <v>212</v>
      </c>
      <c r="C94" s="1" t="s">
        <v>213</v>
      </c>
      <c r="D94" s="2" t="s">
        <v>14</v>
      </c>
      <c r="E94" s="1" t="s">
        <v>110</v>
      </c>
      <c r="F94" s="3">
        <v>37.73</v>
      </c>
      <c r="G94" s="3">
        <f t="shared" si="1"/>
        <v>-2.347109587</v>
      </c>
      <c r="H94" s="4">
        <v>44944.0</v>
      </c>
      <c r="J94" s="5">
        <f t="shared" si="2"/>
        <v>18</v>
      </c>
      <c r="K94" s="5">
        <f t="shared" si="3"/>
        <v>1</v>
      </c>
      <c r="L94" s="5">
        <f t="shared" si="4"/>
        <v>2023</v>
      </c>
    </row>
    <row r="95" ht="15.75" customHeight="1">
      <c r="A95" s="1" t="s">
        <v>203</v>
      </c>
      <c r="B95" s="1" t="s">
        <v>83</v>
      </c>
      <c r="C95" s="1" t="s">
        <v>204</v>
      </c>
      <c r="D95" s="2" t="s">
        <v>20</v>
      </c>
      <c r="E95" s="1" t="s">
        <v>150</v>
      </c>
      <c r="F95" s="3">
        <v>30.2</v>
      </c>
      <c r="G95" s="3">
        <f t="shared" si="1"/>
        <v>-2.762473516</v>
      </c>
      <c r="H95" s="4">
        <v>44944.0</v>
      </c>
      <c r="J95" s="5">
        <f t="shared" si="2"/>
        <v>18</v>
      </c>
      <c r="K95" s="5">
        <f t="shared" si="3"/>
        <v>1</v>
      </c>
      <c r="L95" s="5">
        <f t="shared" si="4"/>
        <v>2023</v>
      </c>
    </row>
    <row r="96" ht="15.75" customHeight="1">
      <c r="A96" s="1" t="s">
        <v>75</v>
      </c>
      <c r="B96" s="1" t="s">
        <v>76</v>
      </c>
      <c r="C96" s="1" t="s">
        <v>77</v>
      </c>
      <c r="D96" s="2" t="s">
        <v>20</v>
      </c>
      <c r="E96" s="1" t="s">
        <v>126</v>
      </c>
      <c r="F96" s="3">
        <v>3.26</v>
      </c>
      <c r="G96" s="3">
        <f t="shared" si="1"/>
        <v>-4.248516578</v>
      </c>
      <c r="H96" s="4">
        <v>44945.0</v>
      </c>
      <c r="J96" s="5">
        <f t="shared" si="2"/>
        <v>19</v>
      </c>
      <c r="K96" s="5">
        <f t="shared" si="3"/>
        <v>1</v>
      </c>
      <c r="L96" s="5">
        <f t="shared" si="4"/>
        <v>2023</v>
      </c>
    </row>
    <row r="97" ht="15.75" customHeight="1">
      <c r="A97" s="1" t="s">
        <v>214</v>
      </c>
      <c r="B97" s="1" t="s">
        <v>215</v>
      </c>
      <c r="C97" s="1" t="s">
        <v>216</v>
      </c>
      <c r="D97" s="2" t="s">
        <v>14</v>
      </c>
      <c r="E97" s="1" t="s">
        <v>21</v>
      </c>
      <c r="F97" s="3">
        <v>53.44</v>
      </c>
      <c r="G97" s="3">
        <f t="shared" si="1"/>
        <v>-1.48052694</v>
      </c>
      <c r="H97" s="4">
        <v>44945.0</v>
      </c>
      <c r="J97" s="5">
        <f t="shared" si="2"/>
        <v>19</v>
      </c>
      <c r="K97" s="5">
        <f t="shared" si="3"/>
        <v>1</v>
      </c>
      <c r="L97" s="5">
        <f t="shared" si="4"/>
        <v>2023</v>
      </c>
    </row>
    <row r="98" ht="15.75" customHeight="1">
      <c r="A98" s="1" t="s">
        <v>217</v>
      </c>
      <c r="B98" s="1" t="s">
        <v>218</v>
      </c>
      <c r="C98" s="1" t="s">
        <v>219</v>
      </c>
      <c r="D98" s="2" t="s">
        <v>20</v>
      </c>
      <c r="E98" s="1" t="s">
        <v>126</v>
      </c>
      <c r="F98" s="3">
        <v>3.84</v>
      </c>
      <c r="G98" s="3">
        <f t="shared" si="1"/>
        <v>-4.216523075</v>
      </c>
      <c r="H98" s="4">
        <v>44945.0</v>
      </c>
      <c r="J98" s="5">
        <f t="shared" si="2"/>
        <v>19</v>
      </c>
      <c r="K98" s="5">
        <f t="shared" si="3"/>
        <v>1</v>
      </c>
      <c r="L98" s="5">
        <f t="shared" si="4"/>
        <v>2023</v>
      </c>
    </row>
    <row r="99" ht="15.75" customHeight="1">
      <c r="A99" s="1" t="s">
        <v>164</v>
      </c>
      <c r="B99" s="1" t="s">
        <v>104</v>
      </c>
      <c r="C99" s="1" t="s">
        <v>165</v>
      </c>
      <c r="D99" s="2" t="s">
        <v>14</v>
      </c>
      <c r="E99" s="1" t="s">
        <v>85</v>
      </c>
      <c r="F99" s="3">
        <v>11.52</v>
      </c>
      <c r="G99" s="3">
        <f t="shared" si="1"/>
        <v>-3.792884963</v>
      </c>
      <c r="H99" s="4">
        <v>44946.0</v>
      </c>
      <c r="J99" s="5">
        <f t="shared" si="2"/>
        <v>20</v>
      </c>
      <c r="K99" s="5">
        <f t="shared" si="3"/>
        <v>1</v>
      </c>
      <c r="L99" s="5">
        <f t="shared" si="4"/>
        <v>2023</v>
      </c>
    </row>
    <row r="100" ht="15.75" customHeight="1">
      <c r="A100" s="1" t="s">
        <v>90</v>
      </c>
      <c r="B100" s="1" t="s">
        <v>91</v>
      </c>
      <c r="C100" s="1" t="s">
        <v>92</v>
      </c>
      <c r="D100" s="2" t="s">
        <v>20</v>
      </c>
      <c r="E100" s="1" t="s">
        <v>15</v>
      </c>
      <c r="F100" s="3">
        <v>10.6</v>
      </c>
      <c r="G100" s="3">
        <f t="shared" si="1"/>
        <v>-3.843633279</v>
      </c>
      <c r="H100" s="4">
        <v>44946.0</v>
      </c>
      <c r="J100" s="5">
        <f t="shared" si="2"/>
        <v>20</v>
      </c>
      <c r="K100" s="5">
        <f t="shared" si="3"/>
        <v>1</v>
      </c>
      <c r="L100" s="5">
        <f t="shared" si="4"/>
        <v>2023</v>
      </c>
    </row>
    <row r="101" ht="15.75" customHeight="1">
      <c r="A101" s="1" t="s">
        <v>100</v>
      </c>
      <c r="B101" s="1" t="s">
        <v>101</v>
      </c>
      <c r="C101" s="1" t="s">
        <v>102</v>
      </c>
      <c r="D101" s="2" t="s">
        <v>14</v>
      </c>
      <c r="E101" s="1" t="s">
        <v>21</v>
      </c>
      <c r="F101" s="3">
        <v>44.79</v>
      </c>
      <c r="G101" s="3">
        <f t="shared" si="1"/>
        <v>-1.957671427</v>
      </c>
      <c r="H101" s="4">
        <v>44946.0</v>
      </c>
      <c r="J101" s="5">
        <f t="shared" si="2"/>
        <v>20</v>
      </c>
      <c r="K101" s="5">
        <f t="shared" si="3"/>
        <v>1</v>
      </c>
      <c r="L101" s="5">
        <f t="shared" si="4"/>
        <v>2023</v>
      </c>
    </row>
    <row r="102" ht="15.75" customHeight="1">
      <c r="A102" s="1" t="s">
        <v>72</v>
      </c>
      <c r="B102" s="1" t="s">
        <v>73</v>
      </c>
      <c r="C102" s="1" t="s">
        <v>74</v>
      </c>
      <c r="D102" s="2" t="s">
        <v>14</v>
      </c>
      <c r="E102" s="1" t="s">
        <v>93</v>
      </c>
      <c r="F102" s="3">
        <v>11.45</v>
      </c>
      <c r="G102" s="3">
        <f t="shared" si="1"/>
        <v>-3.796746248</v>
      </c>
      <c r="H102" s="4">
        <v>44946.0</v>
      </c>
      <c r="J102" s="5">
        <f t="shared" si="2"/>
        <v>20</v>
      </c>
      <c r="K102" s="5">
        <f t="shared" si="3"/>
        <v>1</v>
      </c>
      <c r="L102" s="5">
        <f t="shared" si="4"/>
        <v>2023</v>
      </c>
    </row>
    <row r="103" ht="15.75" customHeight="1">
      <c r="A103" s="1" t="s">
        <v>82</v>
      </c>
      <c r="B103" s="1" t="s">
        <v>83</v>
      </c>
      <c r="C103" s="1" t="s">
        <v>84</v>
      </c>
      <c r="D103" s="2" t="s">
        <v>20</v>
      </c>
      <c r="E103" s="1" t="s">
        <v>106</v>
      </c>
      <c r="F103" s="3">
        <v>14.58</v>
      </c>
      <c r="G103" s="3">
        <f t="shared" si="1"/>
        <v>-3.624091654</v>
      </c>
      <c r="H103" s="4">
        <v>44946.0</v>
      </c>
      <c r="J103" s="5">
        <f t="shared" si="2"/>
        <v>20</v>
      </c>
      <c r="K103" s="5">
        <f t="shared" si="3"/>
        <v>1</v>
      </c>
      <c r="L103" s="5">
        <f t="shared" si="4"/>
        <v>2023</v>
      </c>
    </row>
    <row r="104" ht="15.75" customHeight="1">
      <c r="A104" s="1" t="s">
        <v>26</v>
      </c>
      <c r="B104" s="1" t="s">
        <v>27</v>
      </c>
      <c r="C104" s="1" t="s">
        <v>28</v>
      </c>
      <c r="D104" s="2" t="s">
        <v>14</v>
      </c>
      <c r="E104" s="1" t="s">
        <v>43</v>
      </c>
      <c r="F104" s="3">
        <v>47.9</v>
      </c>
      <c r="G104" s="3">
        <f t="shared" si="1"/>
        <v>-1.786120057</v>
      </c>
      <c r="H104" s="4">
        <v>44946.0</v>
      </c>
      <c r="J104" s="5">
        <f t="shared" si="2"/>
        <v>20</v>
      </c>
      <c r="K104" s="5">
        <f t="shared" si="3"/>
        <v>1</v>
      </c>
      <c r="L104" s="5">
        <f t="shared" si="4"/>
        <v>2023</v>
      </c>
    </row>
    <row r="105" ht="15.75" customHeight="1">
      <c r="A105" s="1" t="s">
        <v>69</v>
      </c>
      <c r="B105" s="1" t="s">
        <v>70</v>
      </c>
      <c r="C105" s="1" t="s">
        <v>71</v>
      </c>
      <c r="D105" s="2" t="s">
        <v>20</v>
      </c>
      <c r="E105" s="1" t="s">
        <v>78</v>
      </c>
      <c r="F105" s="3">
        <v>21.59</v>
      </c>
      <c r="G105" s="3">
        <f t="shared" si="1"/>
        <v>-3.237411555</v>
      </c>
      <c r="H105" s="4">
        <v>44946.0</v>
      </c>
      <c r="J105" s="5">
        <f t="shared" si="2"/>
        <v>20</v>
      </c>
      <c r="K105" s="5">
        <f t="shared" si="3"/>
        <v>1</v>
      </c>
      <c r="L105" s="5">
        <f t="shared" si="4"/>
        <v>2023</v>
      </c>
    </row>
    <row r="106" ht="15.75" customHeight="1">
      <c r="A106" s="1" t="s">
        <v>220</v>
      </c>
      <c r="B106" s="1" t="s">
        <v>221</v>
      </c>
      <c r="C106" s="1" t="s">
        <v>222</v>
      </c>
      <c r="D106" s="2" t="s">
        <v>20</v>
      </c>
      <c r="E106" s="1" t="s">
        <v>51</v>
      </c>
      <c r="F106" s="3">
        <v>53.3</v>
      </c>
      <c r="G106" s="3">
        <f t="shared" si="1"/>
        <v>-1.48824951</v>
      </c>
      <c r="H106" s="4">
        <v>44946.0</v>
      </c>
      <c r="J106" s="5">
        <f t="shared" si="2"/>
        <v>20</v>
      </c>
      <c r="K106" s="5">
        <f t="shared" si="3"/>
        <v>1</v>
      </c>
      <c r="L106" s="5">
        <f t="shared" si="4"/>
        <v>2023</v>
      </c>
    </row>
    <row r="107" ht="15.75" customHeight="1">
      <c r="A107" s="1" t="s">
        <v>211</v>
      </c>
      <c r="B107" s="1" t="s">
        <v>212</v>
      </c>
      <c r="C107" s="1" t="s">
        <v>213</v>
      </c>
      <c r="D107" s="2" t="s">
        <v>14</v>
      </c>
      <c r="E107" s="1" t="s">
        <v>85</v>
      </c>
      <c r="F107" s="3">
        <v>12.59</v>
      </c>
      <c r="G107" s="3">
        <f t="shared" si="1"/>
        <v>-3.733862466</v>
      </c>
      <c r="H107" s="4">
        <v>44946.0</v>
      </c>
      <c r="J107" s="5">
        <f t="shared" si="2"/>
        <v>20</v>
      </c>
      <c r="K107" s="5">
        <f t="shared" si="3"/>
        <v>1</v>
      </c>
      <c r="L107" s="5">
        <f t="shared" si="4"/>
        <v>2023</v>
      </c>
    </row>
    <row r="108" ht="15.75" customHeight="1">
      <c r="A108" s="1" t="s">
        <v>181</v>
      </c>
      <c r="B108" s="1" t="s">
        <v>182</v>
      </c>
      <c r="C108" s="1" t="s">
        <v>183</v>
      </c>
      <c r="D108" s="2" t="s">
        <v>20</v>
      </c>
      <c r="E108" s="1" t="s">
        <v>78</v>
      </c>
      <c r="F108" s="3">
        <v>24.87</v>
      </c>
      <c r="G108" s="3">
        <f t="shared" si="1"/>
        <v>-3.056482778</v>
      </c>
      <c r="H108" s="4">
        <v>44946.0</v>
      </c>
      <c r="J108" s="5">
        <f t="shared" si="2"/>
        <v>20</v>
      </c>
      <c r="K108" s="5">
        <f t="shared" si="3"/>
        <v>1</v>
      </c>
      <c r="L108" s="5">
        <f t="shared" si="4"/>
        <v>2023</v>
      </c>
    </row>
    <row r="109" ht="15.75" customHeight="1">
      <c r="A109" s="1" t="s">
        <v>223</v>
      </c>
      <c r="B109" s="1" t="s">
        <v>224</v>
      </c>
      <c r="C109" s="1" t="s">
        <v>225</v>
      </c>
      <c r="D109" s="2" t="s">
        <v>20</v>
      </c>
      <c r="E109" s="1" t="s">
        <v>126</v>
      </c>
      <c r="F109" s="3">
        <v>2.95</v>
      </c>
      <c r="G109" s="3">
        <f t="shared" si="1"/>
        <v>-4.265616554</v>
      </c>
      <c r="H109" s="4">
        <v>44947.0</v>
      </c>
      <c r="J109" s="5">
        <f t="shared" si="2"/>
        <v>21</v>
      </c>
      <c r="K109" s="5">
        <f t="shared" si="3"/>
        <v>1</v>
      </c>
      <c r="L109" s="5">
        <f t="shared" si="4"/>
        <v>2023</v>
      </c>
    </row>
    <row r="110" ht="15.75" customHeight="1">
      <c r="A110" s="1" t="s">
        <v>107</v>
      </c>
      <c r="B110" s="1" t="s">
        <v>108</v>
      </c>
      <c r="C110" s="1" t="s">
        <v>109</v>
      </c>
      <c r="D110" s="2" t="s">
        <v>14</v>
      </c>
      <c r="E110" s="1" t="s">
        <v>43</v>
      </c>
      <c r="F110" s="3">
        <v>47.17</v>
      </c>
      <c r="G110" s="3">
        <f t="shared" si="1"/>
        <v>-1.826387742</v>
      </c>
      <c r="H110" s="4">
        <v>44947.0</v>
      </c>
      <c r="J110" s="5">
        <f t="shared" si="2"/>
        <v>21</v>
      </c>
      <c r="K110" s="5">
        <f t="shared" si="3"/>
        <v>1</v>
      </c>
      <c r="L110" s="5">
        <f t="shared" si="4"/>
        <v>2023</v>
      </c>
    </row>
    <row r="111" ht="15.75" customHeight="1">
      <c r="A111" s="1" t="s">
        <v>226</v>
      </c>
      <c r="B111" s="1" t="s">
        <v>128</v>
      </c>
      <c r="C111" s="1" t="s">
        <v>227</v>
      </c>
      <c r="D111" s="2" t="s">
        <v>20</v>
      </c>
      <c r="E111" s="1" t="s">
        <v>65</v>
      </c>
      <c r="F111" s="3">
        <v>7.56</v>
      </c>
      <c r="G111" s="3">
        <f t="shared" si="1"/>
        <v>-4.011323365</v>
      </c>
      <c r="H111" s="4">
        <v>44947.0</v>
      </c>
      <c r="J111" s="5">
        <f t="shared" si="2"/>
        <v>21</v>
      </c>
      <c r="K111" s="5">
        <f t="shared" si="3"/>
        <v>1</v>
      </c>
      <c r="L111" s="5">
        <f t="shared" si="4"/>
        <v>2023</v>
      </c>
    </row>
    <row r="112" ht="15.75" customHeight="1">
      <c r="A112" s="1" t="s">
        <v>172</v>
      </c>
      <c r="B112" s="1" t="s">
        <v>173</v>
      </c>
      <c r="C112" s="1" t="s">
        <v>174</v>
      </c>
      <c r="D112" s="2" t="s">
        <v>14</v>
      </c>
      <c r="E112" s="1" t="s">
        <v>65</v>
      </c>
      <c r="F112" s="3">
        <v>19.36</v>
      </c>
      <c r="G112" s="3">
        <f t="shared" si="1"/>
        <v>-3.360421058</v>
      </c>
      <c r="H112" s="4">
        <v>44948.0</v>
      </c>
      <c r="J112" s="5">
        <f t="shared" si="2"/>
        <v>22</v>
      </c>
      <c r="K112" s="5">
        <f t="shared" si="3"/>
        <v>1</v>
      </c>
      <c r="L112" s="5">
        <f t="shared" si="4"/>
        <v>2023</v>
      </c>
    </row>
    <row r="113" ht="15.75" customHeight="1">
      <c r="A113" s="1" t="s">
        <v>228</v>
      </c>
      <c r="B113" s="1" t="s">
        <v>229</v>
      </c>
      <c r="C113" s="1" t="s">
        <v>230</v>
      </c>
      <c r="D113" s="2" t="s">
        <v>20</v>
      </c>
      <c r="E113" s="1" t="s">
        <v>37</v>
      </c>
      <c r="F113" s="3">
        <v>12.21</v>
      </c>
      <c r="G113" s="3">
        <f t="shared" si="1"/>
        <v>-3.754823727</v>
      </c>
      <c r="H113" s="4">
        <v>44948.0</v>
      </c>
      <c r="J113" s="5">
        <f t="shared" si="2"/>
        <v>22</v>
      </c>
      <c r="K113" s="5">
        <f t="shared" si="3"/>
        <v>1</v>
      </c>
      <c r="L113" s="5">
        <f t="shared" si="4"/>
        <v>2023</v>
      </c>
    </row>
    <row r="114" ht="15.75" customHeight="1">
      <c r="A114" s="1" t="s">
        <v>231</v>
      </c>
      <c r="B114" s="1" t="s">
        <v>232</v>
      </c>
      <c r="C114" s="1" t="s">
        <v>233</v>
      </c>
      <c r="D114" s="2" t="s">
        <v>14</v>
      </c>
      <c r="E114" s="1" t="s">
        <v>85</v>
      </c>
      <c r="F114" s="3">
        <v>11.74</v>
      </c>
      <c r="G114" s="3">
        <f t="shared" si="1"/>
        <v>-3.780749497</v>
      </c>
      <c r="H114" s="4">
        <v>44948.0</v>
      </c>
      <c r="J114" s="5">
        <f t="shared" si="2"/>
        <v>22</v>
      </c>
      <c r="K114" s="5">
        <f t="shared" si="3"/>
        <v>1</v>
      </c>
      <c r="L114" s="5">
        <f t="shared" si="4"/>
        <v>2023</v>
      </c>
    </row>
    <row r="115" ht="15.75" customHeight="1">
      <c r="A115" s="1" t="s">
        <v>211</v>
      </c>
      <c r="B115" s="1" t="s">
        <v>212</v>
      </c>
      <c r="C115" s="1" t="s">
        <v>213</v>
      </c>
      <c r="D115" s="2" t="s">
        <v>20</v>
      </c>
      <c r="E115" s="1" t="s">
        <v>21</v>
      </c>
      <c r="F115" s="3">
        <v>55.75</v>
      </c>
      <c r="G115" s="3">
        <f t="shared" si="1"/>
        <v>-1.35310454</v>
      </c>
      <c r="H115" s="4">
        <v>44948.0</v>
      </c>
      <c r="J115" s="5">
        <f t="shared" si="2"/>
        <v>22</v>
      </c>
      <c r="K115" s="5">
        <f t="shared" si="3"/>
        <v>1</v>
      </c>
      <c r="L115" s="5">
        <f t="shared" si="4"/>
        <v>2023</v>
      </c>
    </row>
    <row r="116" ht="15.75" customHeight="1">
      <c r="A116" s="1" t="s">
        <v>154</v>
      </c>
      <c r="B116" s="1" t="s">
        <v>155</v>
      </c>
      <c r="C116" s="1" t="s">
        <v>156</v>
      </c>
      <c r="D116" s="2" t="s">
        <v>14</v>
      </c>
      <c r="E116" s="1" t="s">
        <v>25</v>
      </c>
      <c r="F116" s="3">
        <v>12.68</v>
      </c>
      <c r="G116" s="3">
        <f t="shared" si="1"/>
        <v>-3.728897957</v>
      </c>
      <c r="H116" s="4">
        <v>44948.0</v>
      </c>
      <c r="J116" s="5">
        <f t="shared" si="2"/>
        <v>22</v>
      </c>
      <c r="K116" s="5">
        <f t="shared" si="3"/>
        <v>1</v>
      </c>
      <c r="L116" s="5">
        <f t="shared" si="4"/>
        <v>2023</v>
      </c>
    </row>
    <row r="117" ht="15.75" customHeight="1">
      <c r="A117" s="1" t="s">
        <v>234</v>
      </c>
      <c r="B117" s="1" t="s">
        <v>83</v>
      </c>
      <c r="C117" s="1" t="s">
        <v>235</v>
      </c>
      <c r="D117" s="2" t="s">
        <v>20</v>
      </c>
      <c r="E117" s="1" t="s">
        <v>47</v>
      </c>
      <c r="F117" s="3">
        <v>75.0</v>
      </c>
      <c r="G117" s="3">
        <f t="shared" si="1"/>
        <v>-0.2912512014</v>
      </c>
      <c r="H117" s="4">
        <v>44948.0</v>
      </c>
      <c r="J117" s="5">
        <f t="shared" si="2"/>
        <v>22</v>
      </c>
      <c r="K117" s="5">
        <f t="shared" si="3"/>
        <v>1</v>
      </c>
      <c r="L117" s="5">
        <f t="shared" si="4"/>
        <v>2023</v>
      </c>
    </row>
    <row r="118" ht="15.75" customHeight="1">
      <c r="A118" s="1" t="s">
        <v>184</v>
      </c>
      <c r="B118" s="1" t="s">
        <v>173</v>
      </c>
      <c r="C118" s="1" t="s">
        <v>185</v>
      </c>
      <c r="D118" s="2" t="s">
        <v>20</v>
      </c>
      <c r="E118" s="1" t="s">
        <v>51</v>
      </c>
      <c r="F118" s="3">
        <v>41.3</v>
      </c>
      <c r="G118" s="3">
        <f t="shared" si="1"/>
        <v>-2.150184059</v>
      </c>
      <c r="H118" s="4">
        <v>44949.0</v>
      </c>
      <c r="J118" s="5">
        <f t="shared" si="2"/>
        <v>23</v>
      </c>
      <c r="K118" s="5">
        <f t="shared" si="3"/>
        <v>1</v>
      </c>
      <c r="L118" s="5">
        <f t="shared" si="4"/>
        <v>2023</v>
      </c>
    </row>
    <row r="119" ht="15.75" customHeight="1">
      <c r="A119" s="1" t="s">
        <v>236</v>
      </c>
      <c r="B119" s="1" t="s">
        <v>237</v>
      </c>
      <c r="C119" s="1" t="s">
        <v>238</v>
      </c>
      <c r="D119" s="2" t="s">
        <v>20</v>
      </c>
      <c r="E119" s="1" t="s">
        <v>41</v>
      </c>
      <c r="F119" s="3">
        <v>21.42</v>
      </c>
      <c r="G119" s="3">
        <f t="shared" si="1"/>
        <v>-3.246788961</v>
      </c>
      <c r="H119" s="4">
        <v>44949.0</v>
      </c>
      <c r="J119" s="5">
        <f t="shared" si="2"/>
        <v>23</v>
      </c>
      <c r="K119" s="5">
        <f t="shared" si="3"/>
        <v>1</v>
      </c>
      <c r="L119" s="5">
        <f t="shared" si="4"/>
        <v>2023</v>
      </c>
    </row>
    <row r="120" ht="15.75" customHeight="1">
      <c r="A120" s="1" t="s">
        <v>48</v>
      </c>
      <c r="B120" s="1" t="s">
        <v>49</v>
      </c>
      <c r="C120" s="1" t="s">
        <v>50</v>
      </c>
      <c r="D120" s="2" t="s">
        <v>20</v>
      </c>
      <c r="E120" s="1" t="s">
        <v>110</v>
      </c>
      <c r="F120" s="3">
        <v>32.06</v>
      </c>
      <c r="G120" s="3">
        <f t="shared" si="1"/>
        <v>-2.659873661</v>
      </c>
      <c r="H120" s="4">
        <v>44949.0</v>
      </c>
      <c r="J120" s="5">
        <f t="shared" si="2"/>
        <v>23</v>
      </c>
      <c r="K120" s="5">
        <f t="shared" si="3"/>
        <v>1</v>
      </c>
      <c r="L120" s="5">
        <f t="shared" si="4"/>
        <v>2023</v>
      </c>
    </row>
    <row r="121" ht="15.75" customHeight="1">
      <c r="A121" s="1" t="s">
        <v>239</v>
      </c>
      <c r="B121" s="1" t="s">
        <v>32</v>
      </c>
      <c r="C121" s="1" t="s">
        <v>240</v>
      </c>
      <c r="D121" s="2" t="s">
        <v>14</v>
      </c>
      <c r="E121" s="1" t="s">
        <v>89</v>
      </c>
      <c r="F121" s="3">
        <v>35.35</v>
      </c>
      <c r="G121" s="3">
        <f t="shared" si="1"/>
        <v>-2.478393272</v>
      </c>
      <c r="H121" s="4">
        <v>44949.0</v>
      </c>
      <c r="J121" s="5">
        <f t="shared" si="2"/>
        <v>23</v>
      </c>
      <c r="K121" s="5">
        <f t="shared" si="3"/>
        <v>1</v>
      </c>
      <c r="L121" s="5">
        <f t="shared" si="4"/>
        <v>2023</v>
      </c>
    </row>
    <row r="122" ht="15.75" customHeight="1">
      <c r="A122" s="1" t="s">
        <v>172</v>
      </c>
      <c r="B122" s="1" t="s">
        <v>173</v>
      </c>
      <c r="C122" s="1" t="s">
        <v>174</v>
      </c>
      <c r="D122" s="2" t="s">
        <v>20</v>
      </c>
      <c r="E122" s="1" t="s">
        <v>150</v>
      </c>
      <c r="F122" s="3">
        <v>30.41</v>
      </c>
      <c r="G122" s="3">
        <f t="shared" si="1"/>
        <v>-2.750889662</v>
      </c>
      <c r="H122" s="4">
        <v>44949.0</v>
      </c>
      <c r="J122" s="5">
        <f t="shared" si="2"/>
        <v>23</v>
      </c>
      <c r="K122" s="5">
        <f t="shared" si="3"/>
        <v>1</v>
      </c>
      <c r="L122" s="5">
        <f t="shared" si="4"/>
        <v>2023</v>
      </c>
    </row>
    <row r="123" ht="15.75" customHeight="1">
      <c r="A123" s="1" t="s">
        <v>111</v>
      </c>
      <c r="B123" s="1" t="s">
        <v>112</v>
      </c>
      <c r="C123" s="1" t="s">
        <v>113</v>
      </c>
      <c r="D123" s="2" t="s">
        <v>14</v>
      </c>
      <c r="E123" s="1" t="s">
        <v>25</v>
      </c>
      <c r="F123" s="3">
        <v>15.02</v>
      </c>
      <c r="G123" s="3">
        <f t="shared" si="1"/>
        <v>-3.59982072</v>
      </c>
      <c r="H123" s="4">
        <v>44949.0</v>
      </c>
      <c r="J123" s="5">
        <f t="shared" si="2"/>
        <v>23</v>
      </c>
      <c r="K123" s="5">
        <f t="shared" si="3"/>
        <v>1</v>
      </c>
      <c r="L123" s="5">
        <f t="shared" si="4"/>
        <v>2023</v>
      </c>
    </row>
    <row r="124" ht="15.75" customHeight="1">
      <c r="A124" s="1" t="s">
        <v>198</v>
      </c>
      <c r="B124" s="1" t="s">
        <v>199</v>
      </c>
      <c r="C124" s="1" t="s">
        <v>200</v>
      </c>
      <c r="D124" s="2" t="s">
        <v>14</v>
      </c>
      <c r="E124" s="1" t="s">
        <v>93</v>
      </c>
      <c r="F124" s="3">
        <v>13.27</v>
      </c>
      <c r="G124" s="3">
        <f t="shared" si="1"/>
        <v>-3.696352842</v>
      </c>
      <c r="H124" s="4">
        <v>44949.0</v>
      </c>
      <c r="J124" s="5">
        <f t="shared" si="2"/>
        <v>23</v>
      </c>
      <c r="K124" s="5">
        <f t="shared" si="3"/>
        <v>1</v>
      </c>
      <c r="L124" s="5">
        <f t="shared" si="4"/>
        <v>2023</v>
      </c>
    </row>
    <row r="125" ht="15.75" customHeight="1">
      <c r="A125" s="1" t="s">
        <v>241</v>
      </c>
      <c r="B125" s="1" t="s">
        <v>242</v>
      </c>
      <c r="C125" s="1" t="s">
        <v>243</v>
      </c>
      <c r="D125" s="2" t="s">
        <v>20</v>
      </c>
      <c r="E125" s="1" t="s">
        <v>43</v>
      </c>
      <c r="F125" s="3">
        <v>65.02</v>
      </c>
      <c r="G125" s="3">
        <f t="shared" si="1"/>
        <v>-0.841760101</v>
      </c>
      <c r="H125" s="4">
        <v>44949.0</v>
      </c>
      <c r="J125" s="5">
        <f t="shared" si="2"/>
        <v>23</v>
      </c>
      <c r="K125" s="5">
        <f t="shared" si="3"/>
        <v>1</v>
      </c>
      <c r="L125" s="5">
        <f t="shared" si="4"/>
        <v>2023</v>
      </c>
    </row>
    <row r="126" ht="15.75" customHeight="1">
      <c r="A126" s="1" t="s">
        <v>138</v>
      </c>
      <c r="B126" s="1" t="s">
        <v>139</v>
      </c>
      <c r="C126" s="1" t="s">
        <v>140</v>
      </c>
      <c r="D126" s="2" t="s">
        <v>14</v>
      </c>
      <c r="E126" s="1" t="s">
        <v>163</v>
      </c>
      <c r="F126" s="3">
        <v>3.38</v>
      </c>
      <c r="G126" s="3">
        <f t="shared" si="1"/>
        <v>-4.241897232</v>
      </c>
      <c r="H126" s="4">
        <v>44949.0</v>
      </c>
      <c r="J126" s="5">
        <f t="shared" si="2"/>
        <v>23</v>
      </c>
      <c r="K126" s="5">
        <f t="shared" si="3"/>
        <v>1</v>
      </c>
      <c r="L126" s="5">
        <f t="shared" si="4"/>
        <v>2023</v>
      </c>
    </row>
    <row r="127" ht="15.75" customHeight="1">
      <c r="A127" s="1" t="s">
        <v>244</v>
      </c>
      <c r="B127" s="1" t="s">
        <v>187</v>
      </c>
      <c r="C127" s="1" t="s">
        <v>245</v>
      </c>
      <c r="D127" s="2" t="s">
        <v>20</v>
      </c>
      <c r="E127" s="1" t="s">
        <v>106</v>
      </c>
      <c r="F127" s="3">
        <v>12.57</v>
      </c>
      <c r="G127" s="3">
        <f t="shared" si="1"/>
        <v>-3.73496569</v>
      </c>
      <c r="H127" s="4">
        <v>44949.0</v>
      </c>
      <c r="J127" s="5">
        <f t="shared" si="2"/>
        <v>23</v>
      </c>
      <c r="K127" s="5">
        <f t="shared" si="3"/>
        <v>1</v>
      </c>
      <c r="L127" s="5">
        <f t="shared" si="4"/>
        <v>2023</v>
      </c>
    </row>
    <row r="128" ht="15.75" customHeight="1">
      <c r="A128" s="1" t="s">
        <v>246</v>
      </c>
      <c r="B128" s="1" t="s">
        <v>112</v>
      </c>
      <c r="C128" s="1" t="s">
        <v>247</v>
      </c>
      <c r="D128" s="2" t="s">
        <v>20</v>
      </c>
      <c r="E128" s="1" t="s">
        <v>29</v>
      </c>
      <c r="F128" s="3">
        <v>42.85</v>
      </c>
      <c r="G128" s="3">
        <f t="shared" si="1"/>
        <v>-2.06468418</v>
      </c>
      <c r="H128" s="4">
        <v>44950.0</v>
      </c>
      <c r="J128" s="5">
        <f t="shared" si="2"/>
        <v>24</v>
      </c>
      <c r="K128" s="5">
        <f t="shared" si="3"/>
        <v>1</v>
      </c>
      <c r="L128" s="5">
        <f t="shared" si="4"/>
        <v>2023</v>
      </c>
    </row>
    <row r="129" ht="15.75" customHeight="1">
      <c r="A129" s="1" t="s">
        <v>117</v>
      </c>
      <c r="B129" s="1" t="s">
        <v>118</v>
      </c>
      <c r="C129" s="1" t="s">
        <v>119</v>
      </c>
      <c r="D129" s="2" t="s">
        <v>14</v>
      </c>
      <c r="E129" s="1" t="s">
        <v>34</v>
      </c>
      <c r="F129" s="3">
        <v>16.56</v>
      </c>
      <c r="G129" s="3">
        <f t="shared" si="1"/>
        <v>-3.514872453</v>
      </c>
      <c r="H129" s="4">
        <v>44950.0</v>
      </c>
      <c r="J129" s="5">
        <f t="shared" si="2"/>
        <v>24</v>
      </c>
      <c r="K129" s="5">
        <f t="shared" si="3"/>
        <v>1</v>
      </c>
      <c r="L129" s="5">
        <f t="shared" si="4"/>
        <v>2023</v>
      </c>
    </row>
    <row r="130" ht="15.75" customHeight="1">
      <c r="A130" s="1" t="s">
        <v>192</v>
      </c>
      <c r="B130" s="1" t="s">
        <v>193</v>
      </c>
      <c r="C130" s="1" t="s">
        <v>194</v>
      </c>
      <c r="D130" s="2" t="s">
        <v>20</v>
      </c>
      <c r="E130" s="1" t="s">
        <v>37</v>
      </c>
      <c r="F130" s="3">
        <v>13.48</v>
      </c>
      <c r="G130" s="3">
        <f t="shared" si="1"/>
        <v>-3.684768987</v>
      </c>
      <c r="H130" s="4">
        <v>44950.0</v>
      </c>
      <c r="J130" s="5">
        <f t="shared" si="2"/>
        <v>24</v>
      </c>
      <c r="K130" s="5">
        <f t="shared" si="3"/>
        <v>1</v>
      </c>
      <c r="L130" s="5">
        <f t="shared" si="4"/>
        <v>2023</v>
      </c>
    </row>
    <row r="131" ht="15.75" customHeight="1">
      <c r="A131" s="1" t="s">
        <v>241</v>
      </c>
      <c r="B131" s="1" t="s">
        <v>242</v>
      </c>
      <c r="C131" s="1" t="s">
        <v>243</v>
      </c>
      <c r="D131" s="2" t="s">
        <v>20</v>
      </c>
      <c r="E131" s="1" t="s">
        <v>21</v>
      </c>
      <c r="F131" s="3">
        <v>37.56</v>
      </c>
      <c r="G131" s="3">
        <f t="shared" si="1"/>
        <v>-2.356486993</v>
      </c>
      <c r="H131" s="4">
        <v>44950.0</v>
      </c>
      <c r="J131" s="5">
        <f t="shared" si="2"/>
        <v>24</v>
      </c>
      <c r="K131" s="5">
        <f t="shared" si="3"/>
        <v>1</v>
      </c>
      <c r="L131" s="5">
        <f t="shared" si="4"/>
        <v>2023</v>
      </c>
    </row>
    <row r="132" ht="15.75" customHeight="1">
      <c r="A132" s="1" t="s">
        <v>164</v>
      </c>
      <c r="B132" s="1" t="s">
        <v>104</v>
      </c>
      <c r="C132" s="1" t="s">
        <v>165</v>
      </c>
      <c r="D132" s="2" t="s">
        <v>20</v>
      </c>
      <c r="E132" s="1" t="s">
        <v>163</v>
      </c>
      <c r="F132" s="3">
        <v>2.31</v>
      </c>
      <c r="G132" s="3">
        <f t="shared" si="1"/>
        <v>-4.30091973</v>
      </c>
      <c r="H132" s="4">
        <v>44950.0</v>
      </c>
      <c r="J132" s="5">
        <f t="shared" si="2"/>
        <v>24</v>
      </c>
      <c r="K132" s="5">
        <f t="shared" si="3"/>
        <v>1</v>
      </c>
      <c r="L132" s="5">
        <f t="shared" si="4"/>
        <v>2023</v>
      </c>
    </row>
    <row r="133" ht="15.75" customHeight="1">
      <c r="A133" s="1" t="s">
        <v>86</v>
      </c>
      <c r="B133" s="1" t="s">
        <v>87</v>
      </c>
      <c r="C133" s="1" t="s">
        <v>88</v>
      </c>
      <c r="D133" s="2" t="s">
        <v>14</v>
      </c>
      <c r="E133" s="1" t="s">
        <v>163</v>
      </c>
      <c r="F133" s="3">
        <v>2.42</v>
      </c>
      <c r="G133" s="3">
        <f t="shared" si="1"/>
        <v>-4.294851996</v>
      </c>
      <c r="H133" s="4">
        <v>44950.0</v>
      </c>
      <c r="J133" s="5">
        <f t="shared" si="2"/>
        <v>24</v>
      </c>
      <c r="K133" s="5">
        <f t="shared" si="3"/>
        <v>1</v>
      </c>
      <c r="L133" s="5">
        <f t="shared" si="4"/>
        <v>2023</v>
      </c>
    </row>
    <row r="134" ht="15.75" customHeight="1">
      <c r="A134" s="1" t="s">
        <v>205</v>
      </c>
      <c r="B134" s="1" t="s">
        <v>206</v>
      </c>
      <c r="C134" s="1" t="s">
        <v>207</v>
      </c>
      <c r="D134" s="2" t="s">
        <v>14</v>
      </c>
      <c r="E134" s="1" t="s">
        <v>37</v>
      </c>
      <c r="F134" s="3">
        <v>12.49</v>
      </c>
      <c r="G134" s="3">
        <f t="shared" si="1"/>
        <v>-3.739378587</v>
      </c>
      <c r="H134" s="4">
        <v>44951.0</v>
      </c>
      <c r="J134" s="5">
        <f t="shared" si="2"/>
        <v>25</v>
      </c>
      <c r="K134" s="5">
        <f t="shared" si="3"/>
        <v>1</v>
      </c>
      <c r="L134" s="5">
        <f t="shared" si="4"/>
        <v>2023</v>
      </c>
    </row>
    <row r="135" ht="15.75" customHeight="1">
      <c r="A135" s="1" t="s">
        <v>86</v>
      </c>
      <c r="B135" s="1" t="s">
        <v>87</v>
      </c>
      <c r="C135" s="1" t="s">
        <v>88</v>
      </c>
      <c r="D135" s="2" t="s">
        <v>20</v>
      </c>
      <c r="E135" s="1" t="s">
        <v>25</v>
      </c>
      <c r="F135" s="3">
        <v>14.98</v>
      </c>
      <c r="G135" s="3">
        <f t="shared" si="1"/>
        <v>-3.602027169</v>
      </c>
      <c r="H135" s="4">
        <v>44951.0</v>
      </c>
      <c r="J135" s="5">
        <f t="shared" si="2"/>
        <v>25</v>
      </c>
      <c r="K135" s="5">
        <f t="shared" si="3"/>
        <v>1</v>
      </c>
      <c r="L135" s="5">
        <f t="shared" si="4"/>
        <v>2023</v>
      </c>
    </row>
    <row r="136" ht="15.75" customHeight="1">
      <c r="A136" s="1" t="s">
        <v>248</v>
      </c>
      <c r="B136" s="1" t="s">
        <v>249</v>
      </c>
      <c r="C136" s="1" t="s">
        <v>250</v>
      </c>
      <c r="D136" s="2" t="s">
        <v>14</v>
      </c>
      <c r="E136" s="1" t="s">
        <v>29</v>
      </c>
      <c r="F136" s="3">
        <v>32.06</v>
      </c>
      <c r="G136" s="3">
        <f t="shared" si="1"/>
        <v>-2.659873661</v>
      </c>
      <c r="H136" s="4">
        <v>44952.0</v>
      </c>
      <c r="J136" s="5">
        <f t="shared" si="2"/>
        <v>26</v>
      </c>
      <c r="K136" s="5">
        <f t="shared" si="3"/>
        <v>1</v>
      </c>
      <c r="L136" s="5">
        <f t="shared" si="4"/>
        <v>2023</v>
      </c>
    </row>
    <row r="137" ht="15.75" customHeight="1">
      <c r="A137" s="1" t="s">
        <v>181</v>
      </c>
      <c r="B137" s="1" t="s">
        <v>182</v>
      </c>
      <c r="C137" s="1" t="s">
        <v>183</v>
      </c>
      <c r="D137" s="2" t="s">
        <v>20</v>
      </c>
      <c r="E137" s="1" t="s">
        <v>29</v>
      </c>
      <c r="F137" s="3">
        <v>28.17</v>
      </c>
      <c r="G137" s="3">
        <f t="shared" si="1"/>
        <v>-2.874450777</v>
      </c>
      <c r="H137" s="4">
        <v>44952.0</v>
      </c>
      <c r="J137" s="5">
        <f t="shared" si="2"/>
        <v>26</v>
      </c>
      <c r="K137" s="5">
        <f t="shared" si="3"/>
        <v>1</v>
      </c>
      <c r="L137" s="5">
        <f t="shared" si="4"/>
        <v>2023</v>
      </c>
    </row>
    <row r="138" ht="15.75" customHeight="1">
      <c r="A138" s="1" t="s">
        <v>236</v>
      </c>
      <c r="B138" s="1" t="s">
        <v>237</v>
      </c>
      <c r="C138" s="1" t="s">
        <v>238</v>
      </c>
      <c r="D138" s="2" t="s">
        <v>14</v>
      </c>
      <c r="E138" s="1" t="s">
        <v>110</v>
      </c>
      <c r="F138" s="3">
        <v>38.2</v>
      </c>
      <c r="G138" s="3">
        <f t="shared" si="1"/>
        <v>-2.321183817</v>
      </c>
      <c r="H138" s="4">
        <v>44952.0</v>
      </c>
      <c r="J138" s="5">
        <f t="shared" si="2"/>
        <v>26</v>
      </c>
      <c r="K138" s="5">
        <f t="shared" si="3"/>
        <v>1</v>
      </c>
      <c r="L138" s="5">
        <f t="shared" si="4"/>
        <v>2023</v>
      </c>
    </row>
    <row r="139" ht="15.75" customHeight="1">
      <c r="A139" s="1" t="s">
        <v>208</v>
      </c>
      <c r="B139" s="1" t="s">
        <v>209</v>
      </c>
      <c r="C139" s="1" t="s">
        <v>210</v>
      </c>
      <c r="D139" s="2" t="s">
        <v>14</v>
      </c>
      <c r="E139" s="1" t="s">
        <v>47</v>
      </c>
      <c r="F139" s="3">
        <v>73.99</v>
      </c>
      <c r="G139" s="3">
        <f t="shared" si="1"/>
        <v>-0.3469640259</v>
      </c>
      <c r="H139" s="4">
        <v>44952.0</v>
      </c>
      <c r="J139" s="5">
        <f t="shared" si="2"/>
        <v>26</v>
      </c>
      <c r="K139" s="5">
        <f t="shared" si="3"/>
        <v>1</v>
      </c>
      <c r="L139" s="5">
        <f t="shared" si="4"/>
        <v>2023</v>
      </c>
    </row>
    <row r="140" ht="15.75" customHeight="1">
      <c r="A140" s="1" t="s">
        <v>178</v>
      </c>
      <c r="B140" s="1" t="s">
        <v>179</v>
      </c>
      <c r="C140" s="1" t="s">
        <v>180</v>
      </c>
      <c r="D140" s="2" t="s">
        <v>20</v>
      </c>
      <c r="E140" s="1" t="s">
        <v>47</v>
      </c>
      <c r="F140" s="3">
        <v>61.1</v>
      </c>
      <c r="G140" s="3">
        <f t="shared" si="1"/>
        <v>-1.057992054</v>
      </c>
      <c r="H140" s="4">
        <v>44953.0</v>
      </c>
      <c r="J140" s="5">
        <f t="shared" si="2"/>
        <v>27</v>
      </c>
      <c r="K140" s="5">
        <f t="shared" si="3"/>
        <v>1</v>
      </c>
      <c r="L140" s="5">
        <f t="shared" si="4"/>
        <v>2023</v>
      </c>
    </row>
    <row r="141" ht="15.75" customHeight="1">
      <c r="A141" s="1" t="s">
        <v>251</v>
      </c>
      <c r="B141" s="1" t="s">
        <v>252</v>
      </c>
      <c r="C141" s="1" t="s">
        <v>253</v>
      </c>
      <c r="D141" s="2" t="s">
        <v>14</v>
      </c>
      <c r="E141" s="1" t="s">
        <v>37</v>
      </c>
      <c r="F141" s="3">
        <v>14.14</v>
      </c>
      <c r="G141" s="3">
        <f t="shared" si="1"/>
        <v>-3.648362587</v>
      </c>
      <c r="H141" s="4">
        <v>44953.0</v>
      </c>
      <c r="J141" s="5">
        <f t="shared" si="2"/>
        <v>27</v>
      </c>
      <c r="K141" s="5">
        <f t="shared" si="3"/>
        <v>1</v>
      </c>
      <c r="L141" s="5">
        <f t="shared" si="4"/>
        <v>2023</v>
      </c>
    </row>
    <row r="142" ht="15.75" customHeight="1">
      <c r="A142" s="1" t="s">
        <v>244</v>
      </c>
      <c r="B142" s="1" t="s">
        <v>187</v>
      </c>
      <c r="C142" s="1" t="s">
        <v>245</v>
      </c>
      <c r="D142" s="2" t="s">
        <v>14</v>
      </c>
      <c r="E142" s="1" t="s">
        <v>89</v>
      </c>
      <c r="F142" s="3">
        <v>27.74</v>
      </c>
      <c r="G142" s="3">
        <f t="shared" si="1"/>
        <v>-2.898170099</v>
      </c>
      <c r="H142" s="4">
        <v>44953.0</v>
      </c>
      <c r="J142" s="5">
        <f t="shared" si="2"/>
        <v>27</v>
      </c>
      <c r="K142" s="5">
        <f t="shared" si="3"/>
        <v>1</v>
      </c>
      <c r="L142" s="5">
        <f t="shared" si="4"/>
        <v>2023</v>
      </c>
    </row>
    <row r="143" ht="15.75" customHeight="1">
      <c r="A143" s="1" t="s">
        <v>79</v>
      </c>
      <c r="B143" s="1" t="s">
        <v>80</v>
      </c>
      <c r="C143" s="1" t="s">
        <v>81</v>
      </c>
      <c r="D143" s="2" t="s">
        <v>14</v>
      </c>
      <c r="E143" s="1" t="s">
        <v>65</v>
      </c>
      <c r="F143" s="3">
        <v>19.57</v>
      </c>
      <c r="G143" s="3">
        <f t="shared" si="1"/>
        <v>-3.348837204</v>
      </c>
      <c r="H143" s="4">
        <v>44953.0</v>
      </c>
      <c r="J143" s="5">
        <f t="shared" si="2"/>
        <v>27</v>
      </c>
      <c r="K143" s="5">
        <f t="shared" si="3"/>
        <v>1</v>
      </c>
      <c r="L143" s="5">
        <f t="shared" si="4"/>
        <v>2023</v>
      </c>
    </row>
    <row r="144" ht="15.75" customHeight="1">
      <c r="A144" s="1" t="s">
        <v>178</v>
      </c>
      <c r="B144" s="1" t="s">
        <v>179</v>
      </c>
      <c r="C144" s="1" t="s">
        <v>180</v>
      </c>
      <c r="D144" s="2" t="s">
        <v>20</v>
      </c>
      <c r="E144" s="1" t="s">
        <v>41</v>
      </c>
      <c r="F144" s="3">
        <v>33.66</v>
      </c>
      <c r="G144" s="3">
        <f t="shared" si="1"/>
        <v>-2.571615721</v>
      </c>
      <c r="H144" s="4">
        <v>44953.0</v>
      </c>
      <c r="J144" s="5">
        <f t="shared" si="2"/>
        <v>27</v>
      </c>
      <c r="K144" s="5">
        <f t="shared" si="3"/>
        <v>1</v>
      </c>
      <c r="L144" s="5">
        <f t="shared" si="4"/>
        <v>2023</v>
      </c>
    </row>
    <row r="145" ht="15.75" customHeight="1">
      <c r="A145" s="1" t="s">
        <v>254</v>
      </c>
      <c r="B145" s="1" t="s">
        <v>255</v>
      </c>
      <c r="C145" s="1" t="s">
        <v>256</v>
      </c>
      <c r="D145" s="2" t="s">
        <v>20</v>
      </c>
      <c r="E145" s="1" t="s">
        <v>43</v>
      </c>
      <c r="F145" s="3">
        <v>69.3</v>
      </c>
      <c r="G145" s="3">
        <f t="shared" si="1"/>
        <v>-0.605670112</v>
      </c>
      <c r="H145" s="4">
        <v>44953.0</v>
      </c>
      <c r="J145" s="5">
        <f t="shared" si="2"/>
        <v>27</v>
      </c>
      <c r="K145" s="5">
        <f t="shared" si="3"/>
        <v>1</v>
      </c>
      <c r="L145" s="5">
        <f t="shared" si="4"/>
        <v>2023</v>
      </c>
    </row>
    <row r="146" ht="15.75" customHeight="1">
      <c r="A146" s="1" t="s">
        <v>257</v>
      </c>
      <c r="B146" s="1" t="s">
        <v>258</v>
      </c>
      <c r="C146" s="1" t="s">
        <v>259</v>
      </c>
      <c r="D146" s="2" t="s">
        <v>20</v>
      </c>
      <c r="E146" s="1" t="s">
        <v>93</v>
      </c>
      <c r="F146" s="3">
        <v>12.93</v>
      </c>
      <c r="G146" s="3">
        <f t="shared" si="1"/>
        <v>-3.715107654</v>
      </c>
      <c r="H146" s="4">
        <v>44953.0</v>
      </c>
      <c r="J146" s="5">
        <f t="shared" si="2"/>
        <v>27</v>
      </c>
      <c r="K146" s="5">
        <f t="shared" si="3"/>
        <v>1</v>
      </c>
      <c r="L146" s="5">
        <f t="shared" si="4"/>
        <v>2023</v>
      </c>
    </row>
    <row r="147" ht="15.75" customHeight="1">
      <c r="A147" s="1" t="s">
        <v>31</v>
      </c>
      <c r="B147" s="1" t="s">
        <v>32</v>
      </c>
      <c r="C147" s="1" t="s">
        <v>33</v>
      </c>
      <c r="D147" s="2" t="s">
        <v>20</v>
      </c>
      <c r="E147" s="1" t="s">
        <v>163</v>
      </c>
      <c r="F147" s="3">
        <v>2.32</v>
      </c>
      <c r="G147" s="3">
        <f t="shared" si="1"/>
        <v>-4.300368117</v>
      </c>
      <c r="H147" s="4">
        <v>44953.0</v>
      </c>
      <c r="J147" s="5">
        <f t="shared" si="2"/>
        <v>27</v>
      </c>
      <c r="K147" s="5">
        <f t="shared" si="3"/>
        <v>1</v>
      </c>
      <c r="L147" s="5">
        <f t="shared" si="4"/>
        <v>2023</v>
      </c>
    </row>
    <row r="148" ht="15.75" customHeight="1">
      <c r="A148" s="1" t="s">
        <v>205</v>
      </c>
      <c r="B148" s="1" t="s">
        <v>206</v>
      </c>
      <c r="C148" s="1" t="s">
        <v>207</v>
      </c>
      <c r="D148" s="2" t="s">
        <v>14</v>
      </c>
      <c r="E148" s="1" t="s">
        <v>150</v>
      </c>
      <c r="F148" s="3">
        <v>28.05</v>
      </c>
      <c r="G148" s="3">
        <f t="shared" si="1"/>
        <v>-2.881070123</v>
      </c>
      <c r="H148" s="4">
        <v>44953.0</v>
      </c>
      <c r="J148" s="5">
        <f t="shared" si="2"/>
        <v>27</v>
      </c>
      <c r="K148" s="5">
        <f t="shared" si="3"/>
        <v>1</v>
      </c>
      <c r="L148" s="5">
        <f t="shared" si="4"/>
        <v>2023</v>
      </c>
    </row>
    <row r="149" ht="15.75" customHeight="1">
      <c r="A149" s="1" t="s">
        <v>97</v>
      </c>
      <c r="B149" s="1" t="s">
        <v>98</v>
      </c>
      <c r="C149" s="1" t="s">
        <v>99</v>
      </c>
      <c r="D149" s="2" t="s">
        <v>20</v>
      </c>
      <c r="E149" s="1" t="s">
        <v>89</v>
      </c>
      <c r="F149" s="3">
        <v>35.57</v>
      </c>
      <c r="G149" s="3">
        <f t="shared" si="1"/>
        <v>-2.466257806</v>
      </c>
      <c r="H149" s="4">
        <v>44954.0</v>
      </c>
      <c r="J149" s="5">
        <f t="shared" si="2"/>
        <v>28</v>
      </c>
      <c r="K149" s="5">
        <f t="shared" si="3"/>
        <v>1</v>
      </c>
      <c r="L149" s="5">
        <f t="shared" si="4"/>
        <v>2023</v>
      </c>
    </row>
    <row r="150" ht="15.75" customHeight="1">
      <c r="A150" s="1" t="s">
        <v>22</v>
      </c>
      <c r="B150" s="1" t="s">
        <v>23</v>
      </c>
      <c r="C150" s="1" t="s">
        <v>24</v>
      </c>
      <c r="D150" s="2" t="s">
        <v>20</v>
      </c>
      <c r="E150" s="1" t="s">
        <v>126</v>
      </c>
      <c r="F150" s="3">
        <v>3.28</v>
      </c>
      <c r="G150" s="3">
        <f t="shared" si="1"/>
        <v>-4.247413354</v>
      </c>
      <c r="H150" s="4">
        <v>44954.0</v>
      </c>
      <c r="J150" s="5">
        <f t="shared" si="2"/>
        <v>28</v>
      </c>
      <c r="K150" s="5">
        <f t="shared" si="3"/>
        <v>1</v>
      </c>
      <c r="L150" s="5">
        <f t="shared" si="4"/>
        <v>2023</v>
      </c>
    </row>
    <row r="151" ht="15.75" customHeight="1">
      <c r="A151" s="1" t="s">
        <v>236</v>
      </c>
      <c r="B151" s="1" t="s">
        <v>237</v>
      </c>
      <c r="C151" s="1" t="s">
        <v>238</v>
      </c>
      <c r="D151" s="2" t="s">
        <v>20</v>
      </c>
      <c r="E151" s="1" t="s">
        <v>34</v>
      </c>
      <c r="F151" s="3">
        <v>18.66</v>
      </c>
      <c r="G151" s="3">
        <f t="shared" si="1"/>
        <v>-3.399033907</v>
      </c>
      <c r="H151" s="4">
        <v>44954.0</v>
      </c>
      <c r="J151" s="5">
        <f t="shared" si="2"/>
        <v>28</v>
      </c>
      <c r="K151" s="5">
        <f t="shared" si="3"/>
        <v>1</v>
      </c>
      <c r="L151" s="5">
        <f t="shared" si="4"/>
        <v>2023</v>
      </c>
    </row>
    <row r="152" ht="15.75" customHeight="1">
      <c r="A152" s="1" t="s">
        <v>38</v>
      </c>
      <c r="B152" s="1" t="s">
        <v>39</v>
      </c>
      <c r="C152" s="1" t="s">
        <v>40</v>
      </c>
      <c r="D152" s="2" t="s">
        <v>20</v>
      </c>
      <c r="E152" s="1" t="s">
        <v>15</v>
      </c>
      <c r="F152" s="3">
        <v>10.78</v>
      </c>
      <c r="G152" s="3">
        <f t="shared" si="1"/>
        <v>-3.833704261</v>
      </c>
      <c r="H152" s="4">
        <v>44954.0</v>
      </c>
      <c r="J152" s="5">
        <f t="shared" si="2"/>
        <v>28</v>
      </c>
      <c r="K152" s="5">
        <f t="shared" si="3"/>
        <v>1</v>
      </c>
      <c r="L152" s="5">
        <f t="shared" si="4"/>
        <v>2023</v>
      </c>
    </row>
    <row r="153" ht="15.75" customHeight="1">
      <c r="A153" s="1" t="s">
        <v>260</v>
      </c>
      <c r="B153" s="1" t="s">
        <v>252</v>
      </c>
      <c r="C153" s="1" t="s">
        <v>261</v>
      </c>
      <c r="D153" s="2" t="s">
        <v>14</v>
      </c>
      <c r="E153" s="1" t="s">
        <v>29</v>
      </c>
      <c r="F153" s="3">
        <v>31.59</v>
      </c>
      <c r="G153" s="3">
        <f t="shared" si="1"/>
        <v>-2.685799431</v>
      </c>
      <c r="H153" s="4">
        <v>44954.0</v>
      </c>
      <c r="J153" s="5">
        <f t="shared" si="2"/>
        <v>28</v>
      </c>
      <c r="K153" s="5">
        <f t="shared" si="3"/>
        <v>1</v>
      </c>
      <c r="L153" s="5">
        <f t="shared" si="4"/>
        <v>2023</v>
      </c>
    </row>
    <row r="154" ht="15.75" customHeight="1">
      <c r="A154" s="1" t="s">
        <v>120</v>
      </c>
      <c r="B154" s="1" t="s">
        <v>121</v>
      </c>
      <c r="C154" s="1" t="s">
        <v>122</v>
      </c>
      <c r="D154" s="2" t="s">
        <v>14</v>
      </c>
      <c r="E154" s="1" t="s">
        <v>65</v>
      </c>
      <c r="F154" s="3">
        <v>6.78</v>
      </c>
      <c r="G154" s="3">
        <f t="shared" si="1"/>
        <v>-4.05434911</v>
      </c>
      <c r="H154" s="4">
        <v>44958.0</v>
      </c>
      <c r="J154" s="5">
        <f t="shared" si="2"/>
        <v>1</v>
      </c>
      <c r="K154" s="5">
        <f t="shared" si="3"/>
        <v>2</v>
      </c>
      <c r="L154" s="5">
        <f t="shared" si="4"/>
        <v>2023</v>
      </c>
    </row>
    <row r="155" ht="15.75" customHeight="1">
      <c r="A155" s="1" t="s">
        <v>248</v>
      </c>
      <c r="B155" s="1" t="s">
        <v>249</v>
      </c>
      <c r="C155" s="1" t="s">
        <v>250</v>
      </c>
      <c r="D155" s="2" t="s">
        <v>20</v>
      </c>
      <c r="E155" s="1" t="s">
        <v>25</v>
      </c>
      <c r="F155" s="3">
        <v>13.32</v>
      </c>
      <c r="G155" s="3">
        <f t="shared" si="1"/>
        <v>-3.693594781</v>
      </c>
      <c r="H155" s="4">
        <v>44958.0</v>
      </c>
      <c r="J155" s="5">
        <f t="shared" si="2"/>
        <v>1</v>
      </c>
      <c r="K155" s="5">
        <f t="shared" si="3"/>
        <v>2</v>
      </c>
      <c r="L155" s="5">
        <f t="shared" si="4"/>
        <v>2023</v>
      </c>
    </row>
    <row r="156" ht="15.75" customHeight="1">
      <c r="A156" s="1" t="s">
        <v>66</v>
      </c>
      <c r="B156" s="1" t="s">
        <v>67</v>
      </c>
      <c r="C156" s="1" t="s">
        <v>68</v>
      </c>
      <c r="D156" s="2" t="s">
        <v>14</v>
      </c>
      <c r="E156" s="1" t="s">
        <v>25</v>
      </c>
      <c r="F156" s="3">
        <v>20.65</v>
      </c>
      <c r="G156" s="3">
        <f t="shared" si="1"/>
        <v>-3.289263094</v>
      </c>
      <c r="H156" s="4">
        <v>44958.0</v>
      </c>
      <c r="J156" s="5">
        <f t="shared" si="2"/>
        <v>1</v>
      </c>
      <c r="K156" s="5">
        <f t="shared" si="3"/>
        <v>2</v>
      </c>
      <c r="L156" s="5">
        <f t="shared" si="4"/>
        <v>2023</v>
      </c>
    </row>
    <row r="157" ht="15.75" customHeight="1">
      <c r="A157" s="1" t="s">
        <v>254</v>
      </c>
      <c r="B157" s="1" t="s">
        <v>255</v>
      </c>
      <c r="C157" s="1" t="s">
        <v>256</v>
      </c>
      <c r="D157" s="2" t="s">
        <v>20</v>
      </c>
      <c r="E157" s="1" t="s">
        <v>37</v>
      </c>
      <c r="F157" s="3">
        <v>12.75</v>
      </c>
      <c r="G157" s="3">
        <f t="shared" si="1"/>
        <v>-3.725036672</v>
      </c>
      <c r="H157" s="4">
        <v>44959.0</v>
      </c>
      <c r="J157" s="5">
        <f t="shared" si="2"/>
        <v>2</v>
      </c>
      <c r="K157" s="5">
        <f t="shared" si="3"/>
        <v>2</v>
      </c>
      <c r="L157" s="5">
        <f t="shared" si="4"/>
        <v>2023</v>
      </c>
    </row>
    <row r="158" ht="15.75" customHeight="1">
      <c r="A158" s="1" t="s">
        <v>72</v>
      </c>
      <c r="B158" s="1" t="s">
        <v>73</v>
      </c>
      <c r="C158" s="1" t="s">
        <v>74</v>
      </c>
      <c r="D158" s="2" t="s">
        <v>14</v>
      </c>
      <c r="E158" s="1" t="s">
        <v>15</v>
      </c>
      <c r="F158" s="3">
        <v>10.57</v>
      </c>
      <c r="G158" s="3">
        <f t="shared" si="1"/>
        <v>-3.845288115</v>
      </c>
      <c r="H158" s="4">
        <v>44959.0</v>
      </c>
      <c r="J158" s="5">
        <f t="shared" si="2"/>
        <v>2</v>
      </c>
      <c r="K158" s="5">
        <f t="shared" si="3"/>
        <v>2</v>
      </c>
      <c r="L158" s="5">
        <f t="shared" si="4"/>
        <v>2023</v>
      </c>
    </row>
    <row r="159" ht="15.75" customHeight="1">
      <c r="A159" s="1" t="s">
        <v>257</v>
      </c>
      <c r="B159" s="1" t="s">
        <v>258</v>
      </c>
      <c r="C159" s="1" t="s">
        <v>259</v>
      </c>
      <c r="D159" s="2" t="s">
        <v>14</v>
      </c>
      <c r="E159" s="1" t="s">
        <v>47</v>
      </c>
      <c r="F159" s="3">
        <v>79.64</v>
      </c>
      <c r="G159" s="3">
        <f t="shared" si="1"/>
        <v>-0.03530317593</v>
      </c>
      <c r="H159" s="4">
        <v>44959.0</v>
      </c>
      <c r="J159" s="5">
        <f t="shared" si="2"/>
        <v>2</v>
      </c>
      <c r="K159" s="5">
        <f t="shared" si="3"/>
        <v>2</v>
      </c>
      <c r="L159" s="5">
        <f t="shared" si="4"/>
        <v>2023</v>
      </c>
    </row>
    <row r="160" ht="15.75" customHeight="1">
      <c r="A160" s="1" t="s">
        <v>262</v>
      </c>
      <c r="B160" s="1" t="s">
        <v>263</v>
      </c>
      <c r="C160" s="1" t="s">
        <v>264</v>
      </c>
      <c r="D160" s="2" t="s">
        <v>20</v>
      </c>
      <c r="E160" s="1" t="s">
        <v>126</v>
      </c>
      <c r="F160" s="3">
        <v>3.28</v>
      </c>
      <c r="G160" s="3">
        <f t="shared" si="1"/>
        <v>-4.247413354</v>
      </c>
      <c r="H160" s="4">
        <v>44959.0</v>
      </c>
      <c r="J160" s="5">
        <f t="shared" si="2"/>
        <v>2</v>
      </c>
      <c r="K160" s="5">
        <f t="shared" si="3"/>
        <v>2</v>
      </c>
      <c r="L160" s="5">
        <f t="shared" si="4"/>
        <v>2023</v>
      </c>
    </row>
    <row r="161" ht="15.75" customHeight="1">
      <c r="A161" s="1" t="s">
        <v>214</v>
      </c>
      <c r="B161" s="1" t="s">
        <v>215</v>
      </c>
      <c r="C161" s="1" t="s">
        <v>216</v>
      </c>
      <c r="D161" s="2" t="s">
        <v>20</v>
      </c>
      <c r="E161" s="1" t="s">
        <v>78</v>
      </c>
      <c r="F161" s="3">
        <v>22.9</v>
      </c>
      <c r="G161" s="3">
        <f t="shared" si="1"/>
        <v>-3.165150367</v>
      </c>
      <c r="H161" s="4">
        <v>44959.0</v>
      </c>
      <c r="J161" s="5">
        <f t="shared" si="2"/>
        <v>2</v>
      </c>
      <c r="K161" s="5">
        <f t="shared" si="3"/>
        <v>2</v>
      </c>
      <c r="L161" s="5">
        <f t="shared" si="4"/>
        <v>2023</v>
      </c>
    </row>
    <row r="162" ht="15.75" customHeight="1">
      <c r="A162" s="1" t="s">
        <v>117</v>
      </c>
      <c r="B162" s="1" t="s">
        <v>118</v>
      </c>
      <c r="C162" s="1" t="s">
        <v>119</v>
      </c>
      <c r="D162" s="2" t="s">
        <v>14</v>
      </c>
      <c r="E162" s="1" t="s">
        <v>150</v>
      </c>
      <c r="F162" s="3">
        <v>30.98</v>
      </c>
      <c r="G162" s="3">
        <f t="shared" si="1"/>
        <v>-2.719447771</v>
      </c>
      <c r="H162" s="4">
        <v>44959.0</v>
      </c>
      <c r="J162" s="5">
        <f t="shared" si="2"/>
        <v>2</v>
      </c>
      <c r="K162" s="5">
        <f t="shared" si="3"/>
        <v>2</v>
      </c>
      <c r="L162" s="5">
        <f t="shared" si="4"/>
        <v>2023</v>
      </c>
    </row>
    <row r="163" ht="15.75" customHeight="1">
      <c r="A163" s="1" t="s">
        <v>107</v>
      </c>
      <c r="B163" s="1" t="s">
        <v>108</v>
      </c>
      <c r="C163" s="1" t="s">
        <v>109</v>
      </c>
      <c r="D163" s="2" t="s">
        <v>14</v>
      </c>
      <c r="E163" s="1" t="s">
        <v>110</v>
      </c>
      <c r="F163" s="3">
        <v>35.02</v>
      </c>
      <c r="G163" s="3">
        <f t="shared" si="1"/>
        <v>-2.496596472</v>
      </c>
      <c r="H163" s="4">
        <v>44959.0</v>
      </c>
      <c r="J163" s="5">
        <f t="shared" si="2"/>
        <v>2</v>
      </c>
      <c r="K163" s="5">
        <f t="shared" si="3"/>
        <v>2</v>
      </c>
      <c r="L163" s="5">
        <f t="shared" si="4"/>
        <v>2023</v>
      </c>
    </row>
    <row r="164" ht="15.75" customHeight="1">
      <c r="A164" s="1" t="s">
        <v>189</v>
      </c>
      <c r="B164" s="1" t="s">
        <v>190</v>
      </c>
      <c r="C164" s="1" t="s">
        <v>191</v>
      </c>
      <c r="D164" s="2" t="s">
        <v>14</v>
      </c>
      <c r="E164" s="1" t="s">
        <v>150</v>
      </c>
      <c r="F164" s="3">
        <v>31.3</v>
      </c>
      <c r="G164" s="3">
        <f t="shared" si="1"/>
        <v>-2.701796183</v>
      </c>
      <c r="H164" s="4">
        <v>44959.0</v>
      </c>
      <c r="J164" s="5">
        <f t="shared" si="2"/>
        <v>2</v>
      </c>
      <c r="K164" s="5">
        <f t="shared" si="3"/>
        <v>2</v>
      </c>
      <c r="L164" s="5">
        <f t="shared" si="4"/>
        <v>2023</v>
      </c>
    </row>
    <row r="165" ht="15.75" customHeight="1">
      <c r="A165" s="1" t="s">
        <v>228</v>
      </c>
      <c r="B165" s="1" t="s">
        <v>229</v>
      </c>
      <c r="C165" s="1" t="s">
        <v>230</v>
      </c>
      <c r="D165" s="2" t="s">
        <v>20</v>
      </c>
      <c r="E165" s="1" t="s">
        <v>126</v>
      </c>
      <c r="F165" s="3">
        <v>3.79</v>
      </c>
      <c r="G165" s="3">
        <f t="shared" si="1"/>
        <v>-4.219281135</v>
      </c>
      <c r="H165" s="4">
        <v>44960.0</v>
      </c>
      <c r="J165" s="5">
        <f t="shared" si="2"/>
        <v>3</v>
      </c>
      <c r="K165" s="5">
        <f t="shared" si="3"/>
        <v>2</v>
      </c>
      <c r="L165" s="5">
        <f t="shared" si="4"/>
        <v>2023</v>
      </c>
    </row>
    <row r="166" ht="15.75" customHeight="1">
      <c r="A166" s="1" t="s">
        <v>48</v>
      </c>
      <c r="B166" s="1" t="s">
        <v>49</v>
      </c>
      <c r="C166" s="1" t="s">
        <v>50</v>
      </c>
      <c r="D166" s="2" t="s">
        <v>14</v>
      </c>
      <c r="E166" s="1" t="s">
        <v>78</v>
      </c>
      <c r="F166" s="3">
        <v>21.24</v>
      </c>
      <c r="G166" s="3">
        <f t="shared" si="1"/>
        <v>-3.256717979</v>
      </c>
      <c r="H166" s="4">
        <v>44960.0</v>
      </c>
      <c r="J166" s="5">
        <f t="shared" si="2"/>
        <v>3</v>
      </c>
      <c r="K166" s="5">
        <f t="shared" si="3"/>
        <v>2</v>
      </c>
      <c r="L166" s="5">
        <f t="shared" si="4"/>
        <v>2023</v>
      </c>
    </row>
    <row r="167" ht="15.75" customHeight="1">
      <c r="A167" s="1" t="s">
        <v>265</v>
      </c>
      <c r="B167" s="1" t="s">
        <v>266</v>
      </c>
      <c r="C167" s="1" t="s">
        <v>267</v>
      </c>
      <c r="D167" s="2" t="s">
        <v>20</v>
      </c>
      <c r="E167" s="1" t="s">
        <v>47</v>
      </c>
      <c r="F167" s="3">
        <v>77.01</v>
      </c>
      <c r="G167" s="3">
        <f t="shared" si="1"/>
        <v>-0.1803771645</v>
      </c>
      <c r="H167" s="4">
        <v>44960.0</v>
      </c>
      <c r="J167" s="5">
        <f t="shared" si="2"/>
        <v>3</v>
      </c>
      <c r="K167" s="5">
        <f t="shared" si="3"/>
        <v>2</v>
      </c>
      <c r="L167" s="5">
        <f t="shared" si="4"/>
        <v>2023</v>
      </c>
    </row>
    <row r="168" ht="15.75" customHeight="1">
      <c r="A168" s="1" t="s">
        <v>75</v>
      </c>
      <c r="B168" s="1" t="s">
        <v>76</v>
      </c>
      <c r="C168" s="1" t="s">
        <v>77</v>
      </c>
      <c r="D168" s="2" t="s">
        <v>20</v>
      </c>
      <c r="E168" s="1" t="s">
        <v>85</v>
      </c>
      <c r="F168" s="3">
        <v>10.74</v>
      </c>
      <c r="G168" s="3">
        <f t="shared" si="1"/>
        <v>-3.835910709</v>
      </c>
      <c r="H168" s="4">
        <v>44960.0</v>
      </c>
      <c r="J168" s="5">
        <f t="shared" si="2"/>
        <v>3</v>
      </c>
      <c r="K168" s="5">
        <f t="shared" si="3"/>
        <v>2</v>
      </c>
      <c r="L168" s="5">
        <f t="shared" si="4"/>
        <v>2023</v>
      </c>
    </row>
    <row r="169" ht="15.75" customHeight="1">
      <c r="A169" s="1" t="s">
        <v>82</v>
      </c>
      <c r="B169" s="1" t="s">
        <v>83</v>
      </c>
      <c r="C169" s="1" t="s">
        <v>84</v>
      </c>
      <c r="D169" s="2" t="s">
        <v>20</v>
      </c>
      <c r="E169" s="1" t="s">
        <v>34</v>
      </c>
      <c r="F169" s="3">
        <v>14.9</v>
      </c>
      <c r="G169" s="3">
        <f t="shared" si="1"/>
        <v>-3.606440066</v>
      </c>
      <c r="H169" s="4">
        <v>44960.0</v>
      </c>
      <c r="J169" s="5">
        <f t="shared" si="2"/>
        <v>3</v>
      </c>
      <c r="K169" s="5">
        <f t="shared" si="3"/>
        <v>2</v>
      </c>
      <c r="L169" s="5">
        <f t="shared" si="4"/>
        <v>2023</v>
      </c>
    </row>
    <row r="170" ht="15.75" customHeight="1">
      <c r="A170" s="1" t="s">
        <v>56</v>
      </c>
      <c r="B170" s="1" t="s">
        <v>57</v>
      </c>
      <c r="C170" s="1" t="s">
        <v>58</v>
      </c>
      <c r="D170" s="2" t="s">
        <v>14</v>
      </c>
      <c r="E170" s="1" t="s">
        <v>41</v>
      </c>
      <c r="F170" s="3">
        <v>21.83</v>
      </c>
      <c r="G170" s="3">
        <f t="shared" si="1"/>
        <v>-3.224172864</v>
      </c>
      <c r="H170" s="4">
        <v>44960.0</v>
      </c>
      <c r="J170" s="5">
        <f t="shared" si="2"/>
        <v>3</v>
      </c>
      <c r="K170" s="5">
        <f t="shared" si="3"/>
        <v>2</v>
      </c>
      <c r="L170" s="5">
        <f t="shared" si="4"/>
        <v>2023</v>
      </c>
    </row>
    <row r="171" ht="15.75" customHeight="1">
      <c r="A171" s="1" t="s">
        <v>228</v>
      </c>
      <c r="B171" s="1" t="s">
        <v>229</v>
      </c>
      <c r="C171" s="1" t="s">
        <v>230</v>
      </c>
      <c r="D171" s="2" t="s">
        <v>20</v>
      </c>
      <c r="E171" s="1" t="s">
        <v>25</v>
      </c>
      <c r="F171" s="3">
        <v>15.11</v>
      </c>
      <c r="G171" s="3">
        <f t="shared" si="1"/>
        <v>-3.594856211</v>
      </c>
      <c r="H171" s="4">
        <v>44960.0</v>
      </c>
      <c r="J171" s="5">
        <f t="shared" si="2"/>
        <v>3</v>
      </c>
      <c r="K171" s="5">
        <f t="shared" si="3"/>
        <v>2</v>
      </c>
      <c r="L171" s="5">
        <f t="shared" si="4"/>
        <v>2023</v>
      </c>
    </row>
    <row r="172" ht="15.75" customHeight="1">
      <c r="A172" s="1" t="s">
        <v>268</v>
      </c>
      <c r="B172" s="1" t="s">
        <v>269</v>
      </c>
      <c r="C172" s="1" t="s">
        <v>270</v>
      </c>
      <c r="D172" s="2" t="s">
        <v>20</v>
      </c>
      <c r="E172" s="1" t="s">
        <v>43</v>
      </c>
      <c r="F172" s="3">
        <v>60.68</v>
      </c>
      <c r="G172" s="3">
        <f t="shared" si="1"/>
        <v>-1.081159763</v>
      </c>
      <c r="H172" s="4">
        <v>44960.0</v>
      </c>
      <c r="J172" s="5">
        <f t="shared" si="2"/>
        <v>3</v>
      </c>
      <c r="K172" s="5">
        <f t="shared" si="3"/>
        <v>2</v>
      </c>
      <c r="L172" s="5">
        <f t="shared" si="4"/>
        <v>2023</v>
      </c>
    </row>
    <row r="173" ht="15.75" customHeight="1">
      <c r="A173" s="1" t="s">
        <v>236</v>
      </c>
      <c r="B173" s="1" t="s">
        <v>237</v>
      </c>
      <c r="C173" s="1" t="s">
        <v>238</v>
      </c>
      <c r="D173" s="2" t="s">
        <v>14</v>
      </c>
      <c r="E173" s="1" t="s">
        <v>41</v>
      </c>
      <c r="F173" s="3">
        <v>30.32</v>
      </c>
      <c r="G173" s="3">
        <f t="shared" si="1"/>
        <v>-2.755854171</v>
      </c>
      <c r="H173" s="4">
        <v>44960.0</v>
      </c>
      <c r="J173" s="5">
        <f t="shared" si="2"/>
        <v>3</v>
      </c>
      <c r="K173" s="5">
        <f t="shared" si="3"/>
        <v>2</v>
      </c>
      <c r="L173" s="5">
        <f t="shared" si="4"/>
        <v>2023</v>
      </c>
    </row>
    <row r="174" ht="15.75" customHeight="1">
      <c r="A174" s="1" t="s">
        <v>248</v>
      </c>
      <c r="B174" s="1" t="s">
        <v>249</v>
      </c>
      <c r="C174" s="1" t="s">
        <v>250</v>
      </c>
      <c r="D174" s="2" t="s">
        <v>14</v>
      </c>
      <c r="E174" s="1" t="s">
        <v>150</v>
      </c>
      <c r="F174" s="3">
        <v>31.68</v>
      </c>
      <c r="G174" s="3">
        <f t="shared" si="1"/>
        <v>-2.680834922</v>
      </c>
      <c r="H174" s="4">
        <v>44961.0</v>
      </c>
      <c r="J174" s="5">
        <f t="shared" si="2"/>
        <v>4</v>
      </c>
      <c r="K174" s="5">
        <f t="shared" si="3"/>
        <v>2</v>
      </c>
      <c r="L174" s="5">
        <f t="shared" si="4"/>
        <v>2023</v>
      </c>
    </row>
    <row r="175" ht="15.75" customHeight="1">
      <c r="A175" s="1" t="s">
        <v>192</v>
      </c>
      <c r="B175" s="1" t="s">
        <v>193</v>
      </c>
      <c r="C175" s="1" t="s">
        <v>194</v>
      </c>
      <c r="D175" s="2" t="s">
        <v>14</v>
      </c>
      <c r="E175" s="1" t="s">
        <v>43</v>
      </c>
      <c r="F175" s="3">
        <v>60.44</v>
      </c>
      <c r="G175" s="3">
        <f t="shared" si="1"/>
        <v>-1.094398454</v>
      </c>
      <c r="H175" s="4">
        <v>44961.0</v>
      </c>
      <c r="J175" s="5">
        <f t="shared" si="2"/>
        <v>4</v>
      </c>
      <c r="K175" s="5">
        <f t="shared" si="3"/>
        <v>2</v>
      </c>
      <c r="L175" s="5">
        <f t="shared" si="4"/>
        <v>2023</v>
      </c>
    </row>
    <row r="176" ht="15.75" customHeight="1">
      <c r="A176" s="1" t="s">
        <v>271</v>
      </c>
      <c r="B176" s="1" t="s">
        <v>272</v>
      </c>
      <c r="C176" s="1" t="s">
        <v>273</v>
      </c>
      <c r="D176" s="2" t="s">
        <v>20</v>
      </c>
      <c r="E176" s="1" t="s">
        <v>126</v>
      </c>
      <c r="F176" s="3">
        <v>4.24</v>
      </c>
      <c r="G176" s="3">
        <f t="shared" si="1"/>
        <v>-4.19445859</v>
      </c>
      <c r="H176" s="4">
        <v>44961.0</v>
      </c>
      <c r="J176" s="5">
        <f t="shared" si="2"/>
        <v>4</v>
      </c>
      <c r="K176" s="5">
        <f t="shared" si="3"/>
        <v>2</v>
      </c>
      <c r="L176" s="5">
        <f t="shared" si="4"/>
        <v>2023</v>
      </c>
    </row>
    <row r="177" ht="15.75" customHeight="1">
      <c r="A177" s="1" t="s">
        <v>38</v>
      </c>
      <c r="B177" s="1" t="s">
        <v>39</v>
      </c>
      <c r="C177" s="1" t="s">
        <v>40</v>
      </c>
      <c r="D177" s="2" t="s">
        <v>20</v>
      </c>
      <c r="E177" s="1" t="s">
        <v>78</v>
      </c>
      <c r="F177" s="3">
        <v>20.5</v>
      </c>
      <c r="G177" s="3">
        <f t="shared" si="1"/>
        <v>-3.297537276</v>
      </c>
      <c r="H177" s="4">
        <v>44961.0</v>
      </c>
      <c r="J177" s="5">
        <f t="shared" si="2"/>
        <v>4</v>
      </c>
      <c r="K177" s="5">
        <f t="shared" si="3"/>
        <v>2</v>
      </c>
      <c r="L177" s="5">
        <f t="shared" si="4"/>
        <v>2023</v>
      </c>
    </row>
    <row r="178" ht="15.75" customHeight="1">
      <c r="A178" s="1" t="s">
        <v>53</v>
      </c>
      <c r="B178" s="1" t="s">
        <v>54</v>
      </c>
      <c r="C178" s="1" t="s">
        <v>55</v>
      </c>
      <c r="D178" s="2" t="s">
        <v>14</v>
      </c>
      <c r="E178" s="1" t="s">
        <v>29</v>
      </c>
      <c r="F178" s="3">
        <v>18.14</v>
      </c>
      <c r="G178" s="3">
        <f t="shared" si="1"/>
        <v>-3.427717738</v>
      </c>
      <c r="H178" s="4">
        <v>44962.0</v>
      </c>
      <c r="J178" s="5">
        <f t="shared" si="2"/>
        <v>5</v>
      </c>
      <c r="K178" s="5">
        <f t="shared" si="3"/>
        <v>2</v>
      </c>
      <c r="L178" s="5">
        <f t="shared" si="4"/>
        <v>2023</v>
      </c>
    </row>
    <row r="179" ht="15.75" customHeight="1">
      <c r="A179" s="1" t="s">
        <v>69</v>
      </c>
      <c r="B179" s="1" t="s">
        <v>70</v>
      </c>
      <c r="C179" s="1" t="s">
        <v>71</v>
      </c>
      <c r="D179" s="2" t="s">
        <v>20</v>
      </c>
      <c r="E179" s="1" t="s">
        <v>110</v>
      </c>
      <c r="F179" s="3">
        <v>38.03</v>
      </c>
      <c r="G179" s="3">
        <f t="shared" si="1"/>
        <v>-2.330561223</v>
      </c>
      <c r="H179" s="4">
        <v>44962.0</v>
      </c>
      <c r="J179" s="5">
        <f t="shared" si="2"/>
        <v>5</v>
      </c>
      <c r="K179" s="5">
        <f t="shared" si="3"/>
        <v>2</v>
      </c>
      <c r="L179" s="5">
        <f t="shared" si="4"/>
        <v>2023</v>
      </c>
    </row>
    <row r="180" ht="15.75" customHeight="1">
      <c r="A180" s="1" t="s">
        <v>226</v>
      </c>
      <c r="B180" s="1" t="s">
        <v>128</v>
      </c>
      <c r="C180" s="1" t="s">
        <v>227</v>
      </c>
      <c r="D180" s="2" t="s">
        <v>20</v>
      </c>
      <c r="E180" s="1" t="s">
        <v>150</v>
      </c>
      <c r="F180" s="3">
        <v>28.13</v>
      </c>
      <c r="G180" s="3">
        <f t="shared" si="1"/>
        <v>-2.876657226</v>
      </c>
      <c r="H180" s="4">
        <v>44962.0</v>
      </c>
      <c r="J180" s="5">
        <f t="shared" si="2"/>
        <v>5</v>
      </c>
      <c r="K180" s="5">
        <f t="shared" si="3"/>
        <v>2</v>
      </c>
      <c r="L180" s="5">
        <f t="shared" si="4"/>
        <v>2023</v>
      </c>
    </row>
    <row r="181" ht="15.75" customHeight="1">
      <c r="A181" s="1" t="s">
        <v>38</v>
      </c>
      <c r="B181" s="1" t="s">
        <v>39</v>
      </c>
      <c r="C181" s="1" t="s">
        <v>40</v>
      </c>
      <c r="D181" s="2" t="s">
        <v>20</v>
      </c>
      <c r="E181" s="1" t="s">
        <v>163</v>
      </c>
      <c r="F181" s="3">
        <v>4.75</v>
      </c>
      <c r="G181" s="3">
        <f t="shared" si="1"/>
        <v>-4.166326371</v>
      </c>
      <c r="H181" s="4">
        <v>44962.0</v>
      </c>
      <c r="J181" s="5">
        <f t="shared" si="2"/>
        <v>5</v>
      </c>
      <c r="K181" s="5">
        <f t="shared" si="3"/>
        <v>2</v>
      </c>
      <c r="L181" s="5">
        <f t="shared" si="4"/>
        <v>2023</v>
      </c>
    </row>
    <row r="182" ht="15.75" customHeight="1">
      <c r="A182" s="1" t="s">
        <v>184</v>
      </c>
      <c r="B182" s="1" t="s">
        <v>173</v>
      </c>
      <c r="C182" s="1" t="s">
        <v>185</v>
      </c>
      <c r="D182" s="2" t="s">
        <v>14</v>
      </c>
      <c r="E182" s="1" t="s">
        <v>126</v>
      </c>
      <c r="F182" s="3">
        <v>1.91</v>
      </c>
      <c r="G182" s="3">
        <f t="shared" si="1"/>
        <v>-4.322984214</v>
      </c>
      <c r="H182" s="4">
        <v>44962.0</v>
      </c>
      <c r="J182" s="5">
        <f t="shared" si="2"/>
        <v>5</v>
      </c>
      <c r="K182" s="5">
        <f t="shared" si="3"/>
        <v>2</v>
      </c>
      <c r="L182" s="5">
        <f t="shared" si="4"/>
        <v>2023</v>
      </c>
    </row>
    <row r="183" ht="15.75" customHeight="1">
      <c r="A183" s="1" t="s">
        <v>198</v>
      </c>
      <c r="B183" s="1" t="s">
        <v>199</v>
      </c>
      <c r="C183" s="1" t="s">
        <v>200</v>
      </c>
      <c r="D183" s="2" t="s">
        <v>14</v>
      </c>
      <c r="E183" s="1" t="s">
        <v>163</v>
      </c>
      <c r="F183" s="3">
        <v>4.11</v>
      </c>
      <c r="G183" s="3">
        <f t="shared" si="1"/>
        <v>-4.201629547</v>
      </c>
      <c r="H183" s="4">
        <v>44962.0</v>
      </c>
      <c r="J183" s="5">
        <f t="shared" si="2"/>
        <v>5</v>
      </c>
      <c r="K183" s="5">
        <f t="shared" si="3"/>
        <v>2</v>
      </c>
      <c r="L183" s="5">
        <f t="shared" si="4"/>
        <v>2023</v>
      </c>
    </row>
    <row r="184" ht="15.75" customHeight="1">
      <c r="A184" s="1" t="s">
        <v>94</v>
      </c>
      <c r="B184" s="1" t="s">
        <v>95</v>
      </c>
      <c r="C184" s="1" t="s">
        <v>96</v>
      </c>
      <c r="D184" s="2" t="s">
        <v>14</v>
      </c>
      <c r="E184" s="1" t="s">
        <v>43</v>
      </c>
      <c r="F184" s="3">
        <v>56.81</v>
      </c>
      <c r="G184" s="3">
        <f t="shared" si="1"/>
        <v>-1.294633655</v>
      </c>
      <c r="H184" s="4">
        <v>44963.0</v>
      </c>
      <c r="J184" s="5">
        <f t="shared" si="2"/>
        <v>6</v>
      </c>
      <c r="K184" s="5">
        <f t="shared" si="3"/>
        <v>2</v>
      </c>
      <c r="L184" s="5">
        <f t="shared" si="4"/>
        <v>2023</v>
      </c>
    </row>
    <row r="185" ht="15.75" customHeight="1">
      <c r="A185" s="1" t="s">
        <v>86</v>
      </c>
      <c r="B185" s="1" t="s">
        <v>87</v>
      </c>
      <c r="C185" s="1" t="s">
        <v>88</v>
      </c>
      <c r="D185" s="2" t="s">
        <v>14</v>
      </c>
      <c r="E185" s="1" t="s">
        <v>110</v>
      </c>
      <c r="F185" s="3">
        <v>40.52</v>
      </c>
      <c r="G185" s="3">
        <f t="shared" si="1"/>
        <v>-2.193209804</v>
      </c>
      <c r="H185" s="4">
        <v>44963.0</v>
      </c>
      <c r="J185" s="5">
        <f t="shared" si="2"/>
        <v>6</v>
      </c>
      <c r="K185" s="5">
        <f t="shared" si="3"/>
        <v>2</v>
      </c>
      <c r="L185" s="5">
        <f t="shared" si="4"/>
        <v>2023</v>
      </c>
    </row>
    <row r="186" ht="15.75" customHeight="1">
      <c r="A186" s="1" t="s">
        <v>120</v>
      </c>
      <c r="B186" s="1" t="s">
        <v>121</v>
      </c>
      <c r="C186" s="1" t="s">
        <v>122</v>
      </c>
      <c r="D186" s="2" t="s">
        <v>14</v>
      </c>
      <c r="E186" s="1" t="s">
        <v>43</v>
      </c>
      <c r="F186" s="3">
        <v>61.74</v>
      </c>
      <c r="G186" s="3">
        <f t="shared" si="1"/>
        <v>-1.022688878</v>
      </c>
      <c r="H186" s="4">
        <v>44963.0</v>
      </c>
      <c r="J186" s="5">
        <f t="shared" si="2"/>
        <v>6</v>
      </c>
      <c r="K186" s="5">
        <f t="shared" si="3"/>
        <v>2</v>
      </c>
      <c r="L186" s="5">
        <f t="shared" si="4"/>
        <v>2023</v>
      </c>
    </row>
    <row r="187" ht="15.75" customHeight="1">
      <c r="A187" s="1" t="s">
        <v>166</v>
      </c>
      <c r="B187" s="1" t="s">
        <v>167</v>
      </c>
      <c r="C187" s="1" t="s">
        <v>168</v>
      </c>
      <c r="D187" s="2" t="s">
        <v>20</v>
      </c>
      <c r="E187" s="1" t="s">
        <v>34</v>
      </c>
      <c r="F187" s="3">
        <v>17.65</v>
      </c>
      <c r="G187" s="3">
        <f t="shared" si="1"/>
        <v>-3.454746732</v>
      </c>
      <c r="H187" s="4">
        <v>44963.0</v>
      </c>
      <c r="J187" s="5">
        <f t="shared" si="2"/>
        <v>6</v>
      </c>
      <c r="K187" s="5">
        <f t="shared" si="3"/>
        <v>2</v>
      </c>
      <c r="L187" s="5">
        <f t="shared" si="4"/>
        <v>2023</v>
      </c>
    </row>
    <row r="188" ht="15.75" customHeight="1">
      <c r="A188" s="1" t="s">
        <v>260</v>
      </c>
      <c r="B188" s="1" t="s">
        <v>252</v>
      </c>
      <c r="C188" s="1" t="s">
        <v>261</v>
      </c>
      <c r="D188" s="2" t="s">
        <v>20</v>
      </c>
      <c r="E188" s="1" t="s">
        <v>37</v>
      </c>
      <c r="F188" s="3">
        <v>13.56</v>
      </c>
      <c r="G188" s="3">
        <f t="shared" si="1"/>
        <v>-3.68035609</v>
      </c>
      <c r="H188" s="4">
        <v>44963.0</v>
      </c>
      <c r="J188" s="5">
        <f t="shared" si="2"/>
        <v>6</v>
      </c>
      <c r="K188" s="5">
        <f t="shared" si="3"/>
        <v>2</v>
      </c>
      <c r="L188" s="5">
        <f t="shared" si="4"/>
        <v>2023</v>
      </c>
    </row>
    <row r="189" ht="15.75" customHeight="1">
      <c r="A189" s="1" t="s">
        <v>90</v>
      </c>
      <c r="B189" s="1" t="s">
        <v>91</v>
      </c>
      <c r="C189" s="1" t="s">
        <v>92</v>
      </c>
      <c r="D189" s="2" t="s">
        <v>14</v>
      </c>
      <c r="E189" s="1" t="s">
        <v>51</v>
      </c>
      <c r="F189" s="3">
        <v>45.32</v>
      </c>
      <c r="G189" s="3">
        <f t="shared" si="1"/>
        <v>-1.928435985</v>
      </c>
      <c r="H189" s="4">
        <v>44963.0</v>
      </c>
      <c r="J189" s="5">
        <f t="shared" si="2"/>
        <v>6</v>
      </c>
      <c r="K189" s="5">
        <f t="shared" si="3"/>
        <v>2</v>
      </c>
      <c r="L189" s="5">
        <f t="shared" si="4"/>
        <v>2023</v>
      </c>
    </row>
    <row r="190" ht="15.75" customHeight="1">
      <c r="A190" s="1" t="s">
        <v>79</v>
      </c>
      <c r="B190" s="1" t="s">
        <v>80</v>
      </c>
      <c r="C190" s="1" t="s">
        <v>81</v>
      </c>
      <c r="D190" s="2" t="s">
        <v>14</v>
      </c>
      <c r="E190" s="1" t="s">
        <v>163</v>
      </c>
      <c r="F190" s="3">
        <v>5.35</v>
      </c>
      <c r="G190" s="3">
        <f t="shared" si="1"/>
        <v>-4.133229644</v>
      </c>
      <c r="H190" s="4">
        <v>44963.0</v>
      </c>
      <c r="J190" s="5">
        <f t="shared" si="2"/>
        <v>6</v>
      </c>
      <c r="K190" s="5">
        <f t="shared" si="3"/>
        <v>2</v>
      </c>
      <c r="L190" s="5">
        <f t="shared" si="4"/>
        <v>2023</v>
      </c>
    </row>
    <row r="191" ht="15.75" customHeight="1">
      <c r="A191" s="1" t="s">
        <v>274</v>
      </c>
      <c r="B191" s="1" t="s">
        <v>275</v>
      </c>
      <c r="C191" s="1" t="s">
        <v>276</v>
      </c>
      <c r="D191" s="2" t="s">
        <v>14</v>
      </c>
      <c r="E191" s="1" t="s">
        <v>29</v>
      </c>
      <c r="F191" s="3">
        <v>20.72</v>
      </c>
      <c r="G191" s="3">
        <f t="shared" si="1"/>
        <v>-3.28540181</v>
      </c>
      <c r="H191" s="4">
        <v>44963.0</v>
      </c>
      <c r="J191" s="5">
        <f t="shared" si="2"/>
        <v>6</v>
      </c>
      <c r="K191" s="5">
        <f t="shared" si="3"/>
        <v>2</v>
      </c>
      <c r="L191" s="5">
        <f t="shared" si="4"/>
        <v>2023</v>
      </c>
    </row>
    <row r="192" ht="15.75" customHeight="1">
      <c r="A192" s="1" t="s">
        <v>214</v>
      </c>
      <c r="B192" s="1" t="s">
        <v>215</v>
      </c>
      <c r="C192" s="1" t="s">
        <v>216</v>
      </c>
      <c r="D192" s="2" t="s">
        <v>20</v>
      </c>
      <c r="E192" s="1" t="s">
        <v>15</v>
      </c>
      <c r="F192" s="3">
        <v>10.25</v>
      </c>
      <c r="G192" s="3">
        <f t="shared" si="1"/>
        <v>-3.862939703</v>
      </c>
      <c r="H192" s="4">
        <v>44964.0</v>
      </c>
      <c r="J192" s="5">
        <f t="shared" si="2"/>
        <v>7</v>
      </c>
      <c r="K192" s="5">
        <f t="shared" si="3"/>
        <v>2</v>
      </c>
      <c r="L192" s="5">
        <f t="shared" si="4"/>
        <v>2023</v>
      </c>
    </row>
    <row r="193" ht="15.75" customHeight="1">
      <c r="A193" s="1" t="s">
        <v>178</v>
      </c>
      <c r="B193" s="1" t="s">
        <v>179</v>
      </c>
      <c r="C193" s="1" t="s">
        <v>180</v>
      </c>
      <c r="D193" s="2" t="s">
        <v>14</v>
      </c>
      <c r="E193" s="1" t="s">
        <v>106</v>
      </c>
      <c r="F193" s="3">
        <v>16.2</v>
      </c>
      <c r="G193" s="3">
        <f t="shared" si="1"/>
        <v>-3.53473049</v>
      </c>
      <c r="H193" s="4">
        <v>44964.0</v>
      </c>
      <c r="J193" s="5">
        <f t="shared" si="2"/>
        <v>7</v>
      </c>
      <c r="K193" s="5">
        <f t="shared" si="3"/>
        <v>2</v>
      </c>
      <c r="L193" s="5">
        <f t="shared" si="4"/>
        <v>2023</v>
      </c>
    </row>
    <row r="194" ht="15.75" customHeight="1">
      <c r="A194" s="1" t="s">
        <v>26</v>
      </c>
      <c r="B194" s="1" t="s">
        <v>27</v>
      </c>
      <c r="C194" s="1" t="s">
        <v>28</v>
      </c>
      <c r="D194" s="2" t="s">
        <v>20</v>
      </c>
      <c r="E194" s="1" t="s">
        <v>93</v>
      </c>
      <c r="F194" s="3">
        <v>11.89</v>
      </c>
      <c r="G194" s="3">
        <f t="shared" si="1"/>
        <v>-3.772475315</v>
      </c>
      <c r="H194" s="4">
        <v>44964.0</v>
      </c>
      <c r="J194" s="5">
        <f t="shared" si="2"/>
        <v>7</v>
      </c>
      <c r="K194" s="5">
        <f t="shared" si="3"/>
        <v>2</v>
      </c>
      <c r="L194" s="5">
        <f t="shared" si="4"/>
        <v>2023</v>
      </c>
    </row>
    <row r="195" ht="15.75" customHeight="1">
      <c r="A195" s="1" t="s">
        <v>135</v>
      </c>
      <c r="B195" s="1" t="s">
        <v>136</v>
      </c>
      <c r="C195" s="1" t="s">
        <v>137</v>
      </c>
      <c r="D195" s="2" t="s">
        <v>20</v>
      </c>
      <c r="E195" s="1" t="s">
        <v>78</v>
      </c>
      <c r="F195" s="3">
        <v>19.7</v>
      </c>
      <c r="G195" s="3">
        <f t="shared" si="1"/>
        <v>-3.341666246</v>
      </c>
      <c r="H195" s="4">
        <v>44964.0</v>
      </c>
      <c r="J195" s="5">
        <f t="shared" si="2"/>
        <v>7</v>
      </c>
      <c r="K195" s="5">
        <f t="shared" si="3"/>
        <v>2</v>
      </c>
      <c r="L195" s="5">
        <f t="shared" si="4"/>
        <v>2023</v>
      </c>
    </row>
    <row r="196" ht="15.75" customHeight="1">
      <c r="A196" s="1" t="s">
        <v>75</v>
      </c>
      <c r="B196" s="1" t="s">
        <v>76</v>
      </c>
      <c r="C196" s="1" t="s">
        <v>77</v>
      </c>
      <c r="D196" s="2" t="s">
        <v>14</v>
      </c>
      <c r="E196" s="1" t="s">
        <v>51</v>
      </c>
      <c r="F196" s="3">
        <v>56.57</v>
      </c>
      <c r="G196" s="3">
        <f t="shared" si="1"/>
        <v>-1.307872346</v>
      </c>
      <c r="H196" s="4">
        <v>44965.0</v>
      </c>
      <c r="J196" s="5">
        <f t="shared" si="2"/>
        <v>8</v>
      </c>
      <c r="K196" s="5">
        <f t="shared" si="3"/>
        <v>2</v>
      </c>
      <c r="L196" s="5">
        <f t="shared" si="4"/>
        <v>2023</v>
      </c>
    </row>
    <row r="197" ht="15.75" customHeight="1">
      <c r="A197" s="1" t="s">
        <v>31</v>
      </c>
      <c r="B197" s="1" t="s">
        <v>32</v>
      </c>
      <c r="C197" s="1" t="s">
        <v>33</v>
      </c>
      <c r="D197" s="2" t="s">
        <v>20</v>
      </c>
      <c r="E197" s="1" t="s">
        <v>163</v>
      </c>
      <c r="F197" s="3">
        <v>3.67</v>
      </c>
      <c r="G197" s="3">
        <f t="shared" si="1"/>
        <v>-4.225900481</v>
      </c>
      <c r="H197" s="4">
        <v>44965.0</v>
      </c>
      <c r="J197" s="5">
        <f t="shared" si="2"/>
        <v>8</v>
      </c>
      <c r="K197" s="5">
        <f t="shared" si="3"/>
        <v>2</v>
      </c>
      <c r="L197" s="5">
        <f t="shared" si="4"/>
        <v>2023</v>
      </c>
    </row>
    <row r="198" ht="15.75" customHeight="1">
      <c r="A198" s="1" t="s">
        <v>271</v>
      </c>
      <c r="B198" s="1" t="s">
        <v>272</v>
      </c>
      <c r="C198" s="1" t="s">
        <v>273</v>
      </c>
      <c r="D198" s="2" t="s">
        <v>20</v>
      </c>
      <c r="E198" s="1" t="s">
        <v>89</v>
      </c>
      <c r="F198" s="3">
        <v>36.28</v>
      </c>
      <c r="G198" s="3">
        <f t="shared" si="1"/>
        <v>-2.427093345</v>
      </c>
      <c r="H198" s="4">
        <v>44965.0</v>
      </c>
      <c r="J198" s="5">
        <f t="shared" si="2"/>
        <v>8</v>
      </c>
      <c r="K198" s="5">
        <f t="shared" si="3"/>
        <v>2</v>
      </c>
      <c r="L198" s="5">
        <f t="shared" si="4"/>
        <v>2023</v>
      </c>
    </row>
    <row r="199" ht="15.75" customHeight="1">
      <c r="A199" s="1" t="s">
        <v>48</v>
      </c>
      <c r="B199" s="1" t="s">
        <v>49</v>
      </c>
      <c r="C199" s="1" t="s">
        <v>50</v>
      </c>
      <c r="D199" s="2" t="s">
        <v>20</v>
      </c>
      <c r="E199" s="1" t="s">
        <v>34</v>
      </c>
      <c r="F199" s="3">
        <v>16.54</v>
      </c>
      <c r="G199" s="3">
        <f t="shared" si="1"/>
        <v>-3.515975677</v>
      </c>
      <c r="H199" s="4">
        <v>44966.0</v>
      </c>
      <c r="J199" s="5">
        <f t="shared" si="2"/>
        <v>9</v>
      </c>
      <c r="K199" s="5">
        <f t="shared" si="3"/>
        <v>2</v>
      </c>
      <c r="L199" s="5">
        <f t="shared" si="4"/>
        <v>2023</v>
      </c>
    </row>
    <row r="200" ht="15.75" customHeight="1">
      <c r="A200" s="1" t="s">
        <v>35</v>
      </c>
      <c r="B200" s="1" t="s">
        <v>32</v>
      </c>
      <c r="C200" s="1" t="s">
        <v>36</v>
      </c>
      <c r="D200" s="2" t="s">
        <v>14</v>
      </c>
      <c r="E200" s="1" t="s">
        <v>43</v>
      </c>
      <c r="F200" s="3">
        <v>57.91</v>
      </c>
      <c r="G200" s="3">
        <f t="shared" si="1"/>
        <v>-1.233956321</v>
      </c>
      <c r="H200" s="4">
        <v>44966.0</v>
      </c>
      <c r="J200" s="5">
        <f t="shared" si="2"/>
        <v>9</v>
      </c>
      <c r="K200" s="5">
        <f t="shared" si="3"/>
        <v>2</v>
      </c>
      <c r="L200" s="5">
        <f t="shared" si="4"/>
        <v>2023</v>
      </c>
    </row>
    <row r="201" ht="15.75" customHeight="1">
      <c r="A201" s="1" t="s">
        <v>175</v>
      </c>
      <c r="B201" s="1" t="s">
        <v>176</v>
      </c>
      <c r="C201" s="1" t="s">
        <v>177</v>
      </c>
      <c r="D201" s="2" t="s">
        <v>14</v>
      </c>
      <c r="E201" s="1" t="s">
        <v>126</v>
      </c>
      <c r="F201" s="3">
        <v>3.49</v>
      </c>
      <c r="G201" s="3">
        <f t="shared" si="1"/>
        <v>-4.235829499</v>
      </c>
      <c r="H201" s="4">
        <v>44966.0</v>
      </c>
      <c r="J201" s="5">
        <f t="shared" si="2"/>
        <v>9</v>
      </c>
      <c r="K201" s="5">
        <f t="shared" si="3"/>
        <v>2</v>
      </c>
      <c r="L201" s="5">
        <f t="shared" si="4"/>
        <v>2023</v>
      </c>
    </row>
    <row r="202" ht="15.75" customHeight="1">
      <c r="A202" s="1" t="s">
        <v>277</v>
      </c>
      <c r="B202" s="1" t="s">
        <v>278</v>
      </c>
      <c r="C202" s="1" t="s">
        <v>279</v>
      </c>
      <c r="D202" s="2" t="s">
        <v>14</v>
      </c>
      <c r="E202" s="1" t="s">
        <v>163</v>
      </c>
      <c r="F202" s="3">
        <v>4.02</v>
      </c>
      <c r="G202" s="3">
        <f t="shared" si="1"/>
        <v>-4.206594056</v>
      </c>
      <c r="H202" s="4">
        <v>44966.0</v>
      </c>
      <c r="J202" s="5">
        <f t="shared" si="2"/>
        <v>9</v>
      </c>
      <c r="K202" s="5">
        <f t="shared" si="3"/>
        <v>2</v>
      </c>
      <c r="L202" s="5">
        <f t="shared" si="4"/>
        <v>2023</v>
      </c>
    </row>
    <row r="203" ht="15.75" customHeight="1">
      <c r="A203" s="1" t="s">
        <v>130</v>
      </c>
      <c r="B203" s="1" t="s">
        <v>12</v>
      </c>
      <c r="C203" s="1" t="s">
        <v>131</v>
      </c>
      <c r="D203" s="2" t="s">
        <v>20</v>
      </c>
      <c r="E203" s="1" t="s">
        <v>25</v>
      </c>
      <c r="F203" s="3">
        <v>18.8</v>
      </c>
      <c r="G203" s="3">
        <f t="shared" si="1"/>
        <v>-3.391311337</v>
      </c>
      <c r="H203" s="4">
        <v>44967.0</v>
      </c>
      <c r="J203" s="5">
        <f t="shared" si="2"/>
        <v>10</v>
      </c>
      <c r="K203" s="5">
        <f t="shared" si="3"/>
        <v>2</v>
      </c>
      <c r="L203" s="5">
        <f t="shared" si="4"/>
        <v>2023</v>
      </c>
    </row>
    <row r="204" ht="15.75" customHeight="1">
      <c r="A204" s="1" t="s">
        <v>160</v>
      </c>
      <c r="B204" s="1" t="s">
        <v>161</v>
      </c>
      <c r="C204" s="1" t="s">
        <v>162</v>
      </c>
      <c r="D204" s="2" t="s">
        <v>20</v>
      </c>
      <c r="E204" s="1" t="s">
        <v>41</v>
      </c>
      <c r="F204" s="3">
        <v>26.05</v>
      </c>
      <c r="G204" s="3">
        <f t="shared" si="1"/>
        <v>-2.991392548</v>
      </c>
      <c r="H204" s="4">
        <v>44967.0</v>
      </c>
      <c r="J204" s="5">
        <f t="shared" si="2"/>
        <v>10</v>
      </c>
      <c r="K204" s="5">
        <f t="shared" si="3"/>
        <v>2</v>
      </c>
      <c r="L204" s="5">
        <f t="shared" si="4"/>
        <v>2023</v>
      </c>
    </row>
    <row r="205" ht="15.75" customHeight="1">
      <c r="A205" s="1" t="s">
        <v>257</v>
      </c>
      <c r="B205" s="1" t="s">
        <v>258</v>
      </c>
      <c r="C205" s="1" t="s">
        <v>259</v>
      </c>
      <c r="D205" s="2" t="s">
        <v>20</v>
      </c>
      <c r="E205" s="1" t="s">
        <v>21</v>
      </c>
      <c r="F205" s="3">
        <v>45.26</v>
      </c>
      <c r="G205" s="3">
        <f t="shared" si="1"/>
        <v>-1.931745658</v>
      </c>
      <c r="H205" s="4">
        <v>44967.0</v>
      </c>
      <c r="J205" s="5">
        <f t="shared" si="2"/>
        <v>10</v>
      </c>
      <c r="K205" s="5">
        <f t="shared" si="3"/>
        <v>2</v>
      </c>
      <c r="L205" s="5">
        <f t="shared" si="4"/>
        <v>2023</v>
      </c>
    </row>
    <row r="206" ht="15.75" customHeight="1">
      <c r="A206" s="1" t="s">
        <v>226</v>
      </c>
      <c r="B206" s="1" t="s">
        <v>128</v>
      </c>
      <c r="C206" s="1" t="s">
        <v>227</v>
      </c>
      <c r="D206" s="2" t="s">
        <v>20</v>
      </c>
      <c r="E206" s="1" t="s">
        <v>29</v>
      </c>
      <c r="F206" s="3">
        <v>41.5</v>
      </c>
      <c r="G206" s="3">
        <f t="shared" si="1"/>
        <v>-2.139151816</v>
      </c>
      <c r="H206" s="4">
        <v>44967.0</v>
      </c>
      <c r="J206" s="5">
        <f t="shared" si="2"/>
        <v>10</v>
      </c>
      <c r="K206" s="5">
        <f t="shared" si="3"/>
        <v>2</v>
      </c>
      <c r="L206" s="5">
        <f t="shared" si="4"/>
        <v>2023</v>
      </c>
    </row>
    <row r="207" ht="15.75" customHeight="1">
      <c r="A207" s="1" t="s">
        <v>223</v>
      </c>
      <c r="B207" s="1" t="s">
        <v>224</v>
      </c>
      <c r="C207" s="1" t="s">
        <v>225</v>
      </c>
      <c r="D207" s="2" t="s">
        <v>20</v>
      </c>
      <c r="E207" s="1" t="s">
        <v>78</v>
      </c>
      <c r="F207" s="3">
        <v>18.82</v>
      </c>
      <c r="G207" s="3">
        <f t="shared" si="1"/>
        <v>-3.390208113</v>
      </c>
      <c r="H207" s="4">
        <v>44967.0</v>
      </c>
      <c r="J207" s="5">
        <f t="shared" si="2"/>
        <v>10</v>
      </c>
      <c r="K207" s="5">
        <f t="shared" si="3"/>
        <v>2</v>
      </c>
      <c r="L207" s="5">
        <f t="shared" si="4"/>
        <v>2023</v>
      </c>
    </row>
    <row r="208" ht="15.75" customHeight="1">
      <c r="A208" s="1" t="s">
        <v>160</v>
      </c>
      <c r="B208" s="1" t="s">
        <v>161</v>
      </c>
      <c r="C208" s="1" t="s">
        <v>162</v>
      </c>
      <c r="D208" s="2" t="s">
        <v>14</v>
      </c>
      <c r="E208" s="1" t="s">
        <v>85</v>
      </c>
      <c r="F208" s="3">
        <v>11.69</v>
      </c>
      <c r="G208" s="3">
        <f t="shared" si="1"/>
        <v>-3.783507557</v>
      </c>
      <c r="H208" s="4">
        <v>44967.0</v>
      </c>
      <c r="J208" s="5">
        <f t="shared" si="2"/>
        <v>10</v>
      </c>
      <c r="K208" s="5">
        <f t="shared" si="3"/>
        <v>2</v>
      </c>
      <c r="L208" s="5">
        <f t="shared" si="4"/>
        <v>2023</v>
      </c>
    </row>
    <row r="209" ht="15.75" customHeight="1">
      <c r="A209" s="1" t="s">
        <v>123</v>
      </c>
      <c r="B209" s="1" t="s">
        <v>124</v>
      </c>
      <c r="C209" s="1" t="s">
        <v>125</v>
      </c>
      <c r="D209" s="2" t="s">
        <v>14</v>
      </c>
      <c r="E209" s="1" t="s">
        <v>15</v>
      </c>
      <c r="F209" s="3">
        <v>10.5</v>
      </c>
      <c r="G209" s="3">
        <f t="shared" si="1"/>
        <v>-3.8491494</v>
      </c>
      <c r="H209" s="4">
        <v>44967.0</v>
      </c>
      <c r="J209" s="5">
        <f t="shared" si="2"/>
        <v>10</v>
      </c>
      <c r="K209" s="5">
        <f t="shared" si="3"/>
        <v>2</v>
      </c>
      <c r="L209" s="5">
        <f t="shared" si="4"/>
        <v>2023</v>
      </c>
    </row>
    <row r="210" ht="15.75" customHeight="1">
      <c r="A210" s="1" t="s">
        <v>11</v>
      </c>
      <c r="B210" s="1" t="s">
        <v>12</v>
      </c>
      <c r="C210" s="1" t="s">
        <v>13</v>
      </c>
      <c r="D210" s="2" t="s">
        <v>14</v>
      </c>
      <c r="E210" s="1" t="s">
        <v>25</v>
      </c>
      <c r="F210" s="3">
        <v>11.66</v>
      </c>
      <c r="G210" s="3">
        <f t="shared" si="1"/>
        <v>-3.785162394</v>
      </c>
      <c r="H210" s="4">
        <v>44967.0</v>
      </c>
      <c r="J210" s="5">
        <f t="shared" si="2"/>
        <v>10</v>
      </c>
      <c r="K210" s="5">
        <f t="shared" si="3"/>
        <v>2</v>
      </c>
      <c r="L210" s="5">
        <f t="shared" si="4"/>
        <v>2023</v>
      </c>
    </row>
    <row r="211" ht="15.75" customHeight="1">
      <c r="A211" s="1" t="s">
        <v>280</v>
      </c>
      <c r="B211" s="1" t="s">
        <v>281</v>
      </c>
      <c r="C211" s="1" t="s">
        <v>282</v>
      </c>
      <c r="D211" s="2" t="s">
        <v>20</v>
      </c>
      <c r="E211" s="1" t="s">
        <v>43</v>
      </c>
      <c r="F211" s="3">
        <v>57.47</v>
      </c>
      <c r="G211" s="3">
        <f t="shared" si="1"/>
        <v>-1.258227254</v>
      </c>
      <c r="H211" s="4">
        <v>44967.0</v>
      </c>
      <c r="J211" s="5">
        <f t="shared" si="2"/>
        <v>10</v>
      </c>
      <c r="K211" s="5">
        <f t="shared" si="3"/>
        <v>2</v>
      </c>
      <c r="L211" s="5">
        <f t="shared" si="4"/>
        <v>2023</v>
      </c>
    </row>
    <row r="212" ht="15.75" customHeight="1">
      <c r="A212" s="1" t="s">
        <v>283</v>
      </c>
      <c r="B212" s="1" t="s">
        <v>284</v>
      </c>
      <c r="C212" s="1" t="s">
        <v>285</v>
      </c>
      <c r="D212" s="2" t="s">
        <v>20</v>
      </c>
      <c r="E212" s="1" t="s">
        <v>65</v>
      </c>
      <c r="F212" s="3">
        <v>14.14</v>
      </c>
      <c r="G212" s="3">
        <f t="shared" si="1"/>
        <v>-3.648362587</v>
      </c>
      <c r="H212" s="4">
        <v>44968.0</v>
      </c>
      <c r="J212" s="5">
        <f t="shared" si="2"/>
        <v>11</v>
      </c>
      <c r="K212" s="5">
        <f t="shared" si="3"/>
        <v>2</v>
      </c>
      <c r="L212" s="5">
        <f t="shared" si="4"/>
        <v>2023</v>
      </c>
    </row>
    <row r="213" ht="15.75" customHeight="1">
      <c r="A213" s="1" t="s">
        <v>38</v>
      </c>
      <c r="B213" s="1" t="s">
        <v>39</v>
      </c>
      <c r="C213" s="1" t="s">
        <v>40</v>
      </c>
      <c r="D213" s="2" t="s">
        <v>14</v>
      </c>
      <c r="E213" s="1" t="s">
        <v>110</v>
      </c>
      <c r="F213" s="3">
        <v>39.88</v>
      </c>
      <c r="G213" s="3">
        <f t="shared" si="1"/>
        <v>-2.22851298</v>
      </c>
      <c r="H213" s="4">
        <v>44968.0</v>
      </c>
      <c r="J213" s="5">
        <f t="shared" si="2"/>
        <v>11</v>
      </c>
      <c r="K213" s="5">
        <f t="shared" si="3"/>
        <v>2</v>
      </c>
      <c r="L213" s="5">
        <f t="shared" si="4"/>
        <v>2023</v>
      </c>
    </row>
    <row r="214" ht="15.75" customHeight="1">
      <c r="A214" s="1" t="s">
        <v>223</v>
      </c>
      <c r="B214" s="1" t="s">
        <v>224</v>
      </c>
      <c r="C214" s="1" t="s">
        <v>225</v>
      </c>
      <c r="D214" s="2" t="s">
        <v>20</v>
      </c>
      <c r="E214" s="1" t="s">
        <v>34</v>
      </c>
      <c r="F214" s="3">
        <v>20.32</v>
      </c>
      <c r="G214" s="3">
        <f t="shared" si="1"/>
        <v>-3.307466295</v>
      </c>
      <c r="H214" s="4">
        <v>44968.0</v>
      </c>
      <c r="J214" s="5">
        <f t="shared" si="2"/>
        <v>11</v>
      </c>
      <c r="K214" s="5">
        <f t="shared" si="3"/>
        <v>2</v>
      </c>
      <c r="L214" s="5">
        <f t="shared" si="4"/>
        <v>2023</v>
      </c>
    </row>
    <row r="215" ht="15.75" customHeight="1">
      <c r="A215" s="1" t="s">
        <v>111</v>
      </c>
      <c r="B215" s="1" t="s">
        <v>112</v>
      </c>
      <c r="C215" s="1" t="s">
        <v>113</v>
      </c>
      <c r="D215" s="2" t="s">
        <v>14</v>
      </c>
      <c r="E215" s="1" t="s">
        <v>126</v>
      </c>
      <c r="F215" s="3">
        <v>1.96</v>
      </c>
      <c r="G215" s="3">
        <f t="shared" si="1"/>
        <v>-4.320226154</v>
      </c>
      <c r="H215" s="4">
        <v>44968.0</v>
      </c>
      <c r="J215" s="5">
        <f t="shared" si="2"/>
        <v>11</v>
      </c>
      <c r="K215" s="5">
        <f t="shared" si="3"/>
        <v>2</v>
      </c>
      <c r="L215" s="5">
        <f t="shared" si="4"/>
        <v>2023</v>
      </c>
    </row>
    <row r="216" ht="15.75" customHeight="1">
      <c r="A216" s="1" t="s">
        <v>166</v>
      </c>
      <c r="B216" s="1" t="s">
        <v>167</v>
      </c>
      <c r="C216" s="1" t="s">
        <v>168</v>
      </c>
      <c r="D216" s="2" t="s">
        <v>14</v>
      </c>
      <c r="E216" s="1" t="s">
        <v>78</v>
      </c>
      <c r="F216" s="3">
        <v>16.05</v>
      </c>
      <c r="G216" s="3">
        <f t="shared" si="1"/>
        <v>-3.543004671</v>
      </c>
      <c r="H216" s="4">
        <v>44968.0</v>
      </c>
      <c r="J216" s="5">
        <f t="shared" si="2"/>
        <v>11</v>
      </c>
      <c r="K216" s="5">
        <f t="shared" si="3"/>
        <v>2</v>
      </c>
      <c r="L216" s="5">
        <f t="shared" si="4"/>
        <v>2023</v>
      </c>
    </row>
    <row r="217" ht="15.75" customHeight="1">
      <c r="A217" s="1" t="s">
        <v>201</v>
      </c>
      <c r="B217" s="1" t="s">
        <v>12</v>
      </c>
      <c r="C217" s="1" t="s">
        <v>202</v>
      </c>
      <c r="D217" s="2" t="s">
        <v>14</v>
      </c>
      <c r="E217" s="1" t="s">
        <v>106</v>
      </c>
      <c r="F217" s="3">
        <v>13.02</v>
      </c>
      <c r="G217" s="3">
        <f t="shared" si="1"/>
        <v>-3.710143145</v>
      </c>
      <c r="H217" s="4">
        <v>44968.0</v>
      </c>
      <c r="J217" s="5">
        <f t="shared" si="2"/>
        <v>11</v>
      </c>
      <c r="K217" s="5">
        <f t="shared" si="3"/>
        <v>2</v>
      </c>
      <c r="L217" s="5">
        <f t="shared" si="4"/>
        <v>2023</v>
      </c>
    </row>
    <row r="218" ht="15.75" customHeight="1">
      <c r="A218" s="1" t="s">
        <v>132</v>
      </c>
      <c r="B218" s="1" t="s">
        <v>133</v>
      </c>
      <c r="C218" s="1" t="s">
        <v>134</v>
      </c>
      <c r="D218" s="2" t="s">
        <v>20</v>
      </c>
      <c r="E218" s="1" t="s">
        <v>85</v>
      </c>
      <c r="F218" s="3">
        <v>12.09</v>
      </c>
      <c r="G218" s="3">
        <f t="shared" si="1"/>
        <v>-3.761443072</v>
      </c>
      <c r="H218" s="4">
        <v>44968.0</v>
      </c>
      <c r="J218" s="5">
        <f t="shared" si="2"/>
        <v>11</v>
      </c>
      <c r="K218" s="5">
        <f t="shared" si="3"/>
        <v>2</v>
      </c>
      <c r="L218" s="5">
        <f t="shared" si="4"/>
        <v>2023</v>
      </c>
    </row>
    <row r="219" ht="15.75" customHeight="1">
      <c r="A219" s="1" t="s">
        <v>111</v>
      </c>
      <c r="B219" s="1" t="s">
        <v>112</v>
      </c>
      <c r="C219" s="1" t="s">
        <v>113</v>
      </c>
      <c r="D219" s="2" t="s">
        <v>20</v>
      </c>
      <c r="E219" s="1" t="s">
        <v>126</v>
      </c>
      <c r="F219" s="3">
        <v>3.49</v>
      </c>
      <c r="G219" s="3">
        <f t="shared" si="1"/>
        <v>-4.235829499</v>
      </c>
      <c r="H219" s="4">
        <v>44968.0</v>
      </c>
      <c r="J219" s="5">
        <f t="shared" si="2"/>
        <v>11</v>
      </c>
      <c r="K219" s="5">
        <f t="shared" si="3"/>
        <v>2</v>
      </c>
      <c r="L219" s="5">
        <f t="shared" si="4"/>
        <v>2023</v>
      </c>
    </row>
    <row r="220" ht="15.75" customHeight="1">
      <c r="A220" s="1" t="s">
        <v>107</v>
      </c>
      <c r="B220" s="1" t="s">
        <v>108</v>
      </c>
      <c r="C220" s="1" t="s">
        <v>109</v>
      </c>
      <c r="D220" s="2" t="s">
        <v>20</v>
      </c>
      <c r="E220" s="1" t="s">
        <v>65</v>
      </c>
      <c r="F220" s="3">
        <v>9.68</v>
      </c>
      <c r="G220" s="3">
        <f t="shared" si="1"/>
        <v>-3.894381594</v>
      </c>
      <c r="H220" s="4">
        <v>44968.0</v>
      </c>
      <c r="J220" s="5">
        <f t="shared" si="2"/>
        <v>11</v>
      </c>
      <c r="K220" s="5">
        <f t="shared" si="3"/>
        <v>2</v>
      </c>
      <c r="L220" s="5">
        <f t="shared" si="4"/>
        <v>2023</v>
      </c>
    </row>
    <row r="221" ht="15.75" customHeight="1">
      <c r="A221" s="1" t="s">
        <v>157</v>
      </c>
      <c r="B221" s="1" t="s">
        <v>158</v>
      </c>
      <c r="C221" s="1" t="s">
        <v>159</v>
      </c>
      <c r="D221" s="2" t="s">
        <v>14</v>
      </c>
      <c r="E221" s="1" t="s">
        <v>150</v>
      </c>
      <c r="F221" s="3">
        <v>25.63</v>
      </c>
      <c r="G221" s="3">
        <f t="shared" si="1"/>
        <v>-3.014560257</v>
      </c>
      <c r="H221" s="4">
        <v>44968.0</v>
      </c>
      <c r="J221" s="5">
        <f t="shared" si="2"/>
        <v>11</v>
      </c>
      <c r="K221" s="5">
        <f t="shared" si="3"/>
        <v>2</v>
      </c>
      <c r="L221" s="5">
        <f t="shared" si="4"/>
        <v>2023</v>
      </c>
    </row>
    <row r="222" ht="15.75" customHeight="1">
      <c r="A222" s="1" t="s">
        <v>97</v>
      </c>
      <c r="B222" s="1" t="s">
        <v>98</v>
      </c>
      <c r="C222" s="1" t="s">
        <v>99</v>
      </c>
      <c r="D222" s="2" t="s">
        <v>14</v>
      </c>
      <c r="E222" s="1" t="s">
        <v>78</v>
      </c>
      <c r="F222" s="3">
        <v>25.27</v>
      </c>
      <c r="G222" s="3">
        <f t="shared" si="1"/>
        <v>-3.034418293</v>
      </c>
      <c r="H222" s="4">
        <v>44968.0</v>
      </c>
      <c r="J222" s="5">
        <f t="shared" si="2"/>
        <v>11</v>
      </c>
      <c r="K222" s="5">
        <f t="shared" si="3"/>
        <v>2</v>
      </c>
      <c r="L222" s="5">
        <f t="shared" si="4"/>
        <v>2023</v>
      </c>
    </row>
    <row r="223" ht="15.75" customHeight="1">
      <c r="A223" s="1" t="s">
        <v>236</v>
      </c>
      <c r="B223" s="1" t="s">
        <v>237</v>
      </c>
      <c r="C223" s="1" t="s">
        <v>238</v>
      </c>
      <c r="D223" s="2" t="s">
        <v>14</v>
      </c>
      <c r="E223" s="1" t="s">
        <v>29</v>
      </c>
      <c r="F223" s="3">
        <v>25.53</v>
      </c>
      <c r="G223" s="3">
        <f t="shared" si="1"/>
        <v>-3.020076378</v>
      </c>
      <c r="H223" s="4">
        <v>44968.0</v>
      </c>
      <c r="J223" s="5">
        <f t="shared" si="2"/>
        <v>11</v>
      </c>
      <c r="K223" s="5">
        <f t="shared" si="3"/>
        <v>2</v>
      </c>
      <c r="L223" s="5">
        <f t="shared" si="4"/>
        <v>2023</v>
      </c>
    </row>
    <row r="224" ht="15.75" customHeight="1">
      <c r="A224" s="1" t="s">
        <v>262</v>
      </c>
      <c r="B224" s="1" t="s">
        <v>263</v>
      </c>
      <c r="C224" s="1" t="s">
        <v>264</v>
      </c>
      <c r="D224" s="2" t="s">
        <v>14</v>
      </c>
      <c r="E224" s="1" t="s">
        <v>37</v>
      </c>
      <c r="F224" s="3">
        <v>13.72</v>
      </c>
      <c r="G224" s="3">
        <f t="shared" si="1"/>
        <v>-3.671530296</v>
      </c>
      <c r="H224" s="4">
        <v>44969.0</v>
      </c>
      <c r="J224" s="5">
        <f t="shared" si="2"/>
        <v>12</v>
      </c>
      <c r="K224" s="5">
        <f t="shared" si="3"/>
        <v>2</v>
      </c>
      <c r="L224" s="5">
        <f t="shared" si="4"/>
        <v>2023</v>
      </c>
    </row>
    <row r="225" ht="15.75" customHeight="1">
      <c r="A225" s="1" t="s">
        <v>208</v>
      </c>
      <c r="B225" s="1" t="s">
        <v>209</v>
      </c>
      <c r="C225" s="1" t="s">
        <v>210</v>
      </c>
      <c r="D225" s="2" t="s">
        <v>20</v>
      </c>
      <c r="E225" s="1" t="s">
        <v>110</v>
      </c>
      <c r="F225" s="3">
        <v>36.28</v>
      </c>
      <c r="G225" s="3">
        <f t="shared" si="1"/>
        <v>-2.427093345</v>
      </c>
      <c r="H225" s="4">
        <v>44969.0</v>
      </c>
      <c r="J225" s="5">
        <f t="shared" si="2"/>
        <v>12</v>
      </c>
      <c r="K225" s="5">
        <f t="shared" si="3"/>
        <v>2</v>
      </c>
      <c r="L225" s="5">
        <f t="shared" si="4"/>
        <v>2023</v>
      </c>
    </row>
    <row r="226" ht="15.75" customHeight="1">
      <c r="A226" s="1" t="s">
        <v>117</v>
      </c>
      <c r="B226" s="1" t="s">
        <v>118</v>
      </c>
      <c r="C226" s="1" t="s">
        <v>119</v>
      </c>
      <c r="D226" s="2" t="s">
        <v>14</v>
      </c>
      <c r="E226" s="1" t="s">
        <v>34</v>
      </c>
      <c r="F226" s="3">
        <v>14.78</v>
      </c>
      <c r="G226" s="3">
        <f t="shared" si="1"/>
        <v>-3.613059411</v>
      </c>
      <c r="H226" s="4">
        <v>44969.0</v>
      </c>
      <c r="J226" s="5">
        <f t="shared" si="2"/>
        <v>12</v>
      </c>
      <c r="K226" s="5">
        <f t="shared" si="3"/>
        <v>2</v>
      </c>
      <c r="L226" s="5">
        <f t="shared" si="4"/>
        <v>2023</v>
      </c>
    </row>
    <row r="227" ht="15.75" customHeight="1">
      <c r="A227" s="1" t="s">
        <v>286</v>
      </c>
      <c r="B227" s="1" t="s">
        <v>287</v>
      </c>
      <c r="C227" s="1" t="s">
        <v>288</v>
      </c>
      <c r="D227" s="2" t="s">
        <v>20</v>
      </c>
      <c r="E227" s="1" t="s">
        <v>37</v>
      </c>
      <c r="F227" s="3">
        <v>13.74</v>
      </c>
      <c r="G227" s="3">
        <f t="shared" si="1"/>
        <v>-3.670427072</v>
      </c>
      <c r="H227" s="4">
        <v>44969.0</v>
      </c>
      <c r="J227" s="5">
        <f t="shared" si="2"/>
        <v>12</v>
      </c>
      <c r="K227" s="5">
        <f t="shared" si="3"/>
        <v>2</v>
      </c>
      <c r="L227" s="5">
        <f t="shared" si="4"/>
        <v>2023</v>
      </c>
    </row>
    <row r="228" ht="15.75" customHeight="1">
      <c r="A228" s="1" t="s">
        <v>189</v>
      </c>
      <c r="B228" s="1" t="s">
        <v>190</v>
      </c>
      <c r="C228" s="1" t="s">
        <v>191</v>
      </c>
      <c r="D228" s="2" t="s">
        <v>14</v>
      </c>
      <c r="E228" s="1" t="s">
        <v>41</v>
      </c>
      <c r="F228" s="3">
        <v>24.7</v>
      </c>
      <c r="G228" s="3">
        <f t="shared" si="1"/>
        <v>-3.065860184</v>
      </c>
      <c r="H228" s="4">
        <v>44969.0</v>
      </c>
      <c r="J228" s="5">
        <f t="shared" si="2"/>
        <v>12</v>
      </c>
      <c r="K228" s="5">
        <f t="shared" si="3"/>
        <v>2</v>
      </c>
      <c r="L228" s="5">
        <f t="shared" si="4"/>
        <v>2023</v>
      </c>
    </row>
    <row r="229" ht="15.75" customHeight="1">
      <c r="A229" s="1" t="s">
        <v>123</v>
      </c>
      <c r="B229" s="1" t="s">
        <v>124</v>
      </c>
      <c r="C229" s="1" t="s">
        <v>125</v>
      </c>
      <c r="D229" s="2" t="s">
        <v>14</v>
      </c>
      <c r="E229" s="1" t="s">
        <v>15</v>
      </c>
      <c r="F229" s="3">
        <v>10.31</v>
      </c>
      <c r="G229" s="3">
        <f t="shared" si="1"/>
        <v>-3.85963003</v>
      </c>
      <c r="H229" s="4">
        <v>44969.0</v>
      </c>
      <c r="J229" s="5">
        <f t="shared" si="2"/>
        <v>12</v>
      </c>
      <c r="K229" s="5">
        <f t="shared" si="3"/>
        <v>2</v>
      </c>
      <c r="L229" s="5">
        <f t="shared" si="4"/>
        <v>2023</v>
      </c>
    </row>
    <row r="230" ht="15.75" customHeight="1">
      <c r="A230" s="1" t="s">
        <v>82</v>
      </c>
      <c r="B230" s="1" t="s">
        <v>83</v>
      </c>
      <c r="C230" s="1" t="s">
        <v>84</v>
      </c>
      <c r="D230" s="2" t="s">
        <v>14</v>
      </c>
      <c r="E230" s="1" t="s">
        <v>65</v>
      </c>
      <c r="F230" s="3">
        <v>15.52</v>
      </c>
      <c r="G230" s="3">
        <f t="shared" si="1"/>
        <v>-3.572240114</v>
      </c>
      <c r="H230" s="4">
        <v>44970.0</v>
      </c>
      <c r="J230" s="5">
        <f t="shared" si="2"/>
        <v>13</v>
      </c>
      <c r="K230" s="5">
        <f t="shared" si="3"/>
        <v>2</v>
      </c>
      <c r="L230" s="5">
        <f t="shared" si="4"/>
        <v>2023</v>
      </c>
    </row>
    <row r="231" ht="15.75" customHeight="1">
      <c r="A231" s="1" t="s">
        <v>86</v>
      </c>
      <c r="B231" s="1" t="s">
        <v>87</v>
      </c>
      <c r="C231" s="1" t="s">
        <v>88</v>
      </c>
      <c r="D231" s="2" t="s">
        <v>20</v>
      </c>
      <c r="E231" s="1" t="s">
        <v>106</v>
      </c>
      <c r="F231" s="3">
        <v>14.48</v>
      </c>
      <c r="G231" s="3">
        <f t="shared" si="1"/>
        <v>-3.629607775</v>
      </c>
      <c r="H231" s="4">
        <v>44970.0</v>
      </c>
      <c r="J231" s="5">
        <f t="shared" si="2"/>
        <v>13</v>
      </c>
      <c r="K231" s="5">
        <f t="shared" si="3"/>
        <v>2</v>
      </c>
      <c r="L231" s="5">
        <f t="shared" si="4"/>
        <v>2023</v>
      </c>
    </row>
    <row r="232" ht="15.75" customHeight="1">
      <c r="A232" s="1" t="s">
        <v>69</v>
      </c>
      <c r="B232" s="1" t="s">
        <v>70</v>
      </c>
      <c r="C232" s="1" t="s">
        <v>71</v>
      </c>
      <c r="D232" s="2" t="s">
        <v>14</v>
      </c>
      <c r="E232" s="1" t="s">
        <v>65</v>
      </c>
      <c r="F232" s="3">
        <v>19.16</v>
      </c>
      <c r="G232" s="3">
        <f t="shared" si="1"/>
        <v>-3.371453301</v>
      </c>
      <c r="H232" s="4">
        <v>44970.0</v>
      </c>
      <c r="J232" s="5">
        <f t="shared" si="2"/>
        <v>13</v>
      </c>
      <c r="K232" s="5">
        <f t="shared" si="3"/>
        <v>2</v>
      </c>
      <c r="L232" s="5">
        <f t="shared" si="4"/>
        <v>2023</v>
      </c>
    </row>
    <row r="233" ht="15.75" customHeight="1">
      <c r="A233" s="1" t="s">
        <v>289</v>
      </c>
      <c r="B233" s="1" t="s">
        <v>290</v>
      </c>
      <c r="C233" s="1" t="s">
        <v>291</v>
      </c>
      <c r="D233" s="2" t="s">
        <v>20</v>
      </c>
      <c r="E233" s="1" t="s">
        <v>41</v>
      </c>
      <c r="F233" s="3">
        <v>33.99</v>
      </c>
      <c r="G233" s="3">
        <f t="shared" si="1"/>
        <v>-2.553412521</v>
      </c>
      <c r="H233" s="4">
        <v>44970.0</v>
      </c>
      <c r="J233" s="5">
        <f t="shared" si="2"/>
        <v>13</v>
      </c>
      <c r="K233" s="5">
        <f t="shared" si="3"/>
        <v>2</v>
      </c>
      <c r="L233" s="5">
        <f t="shared" si="4"/>
        <v>2023</v>
      </c>
    </row>
    <row r="234" ht="15.75" customHeight="1">
      <c r="A234" s="1" t="s">
        <v>72</v>
      </c>
      <c r="B234" s="1" t="s">
        <v>73</v>
      </c>
      <c r="C234" s="1" t="s">
        <v>74</v>
      </c>
      <c r="D234" s="2" t="s">
        <v>20</v>
      </c>
      <c r="E234" s="1" t="s">
        <v>41</v>
      </c>
      <c r="F234" s="3">
        <v>33.08</v>
      </c>
      <c r="G234" s="3">
        <f t="shared" si="1"/>
        <v>-2.603609224</v>
      </c>
      <c r="H234" s="4">
        <v>44970.0</v>
      </c>
      <c r="J234" s="5">
        <f t="shared" si="2"/>
        <v>13</v>
      </c>
      <c r="K234" s="5">
        <f t="shared" si="3"/>
        <v>2</v>
      </c>
      <c r="L234" s="5">
        <f t="shared" si="4"/>
        <v>2023</v>
      </c>
    </row>
    <row r="235" ht="15.75" customHeight="1">
      <c r="A235" s="1" t="s">
        <v>62</v>
      </c>
      <c r="B235" s="1" t="s">
        <v>63</v>
      </c>
      <c r="C235" s="1" t="s">
        <v>64</v>
      </c>
      <c r="D235" s="2" t="s">
        <v>20</v>
      </c>
      <c r="E235" s="1" t="s">
        <v>85</v>
      </c>
      <c r="F235" s="3">
        <v>12.51</v>
      </c>
      <c r="G235" s="3">
        <f t="shared" si="1"/>
        <v>-3.738275363</v>
      </c>
      <c r="H235" s="4">
        <v>44971.0</v>
      </c>
      <c r="J235" s="5">
        <f t="shared" si="2"/>
        <v>14</v>
      </c>
      <c r="K235" s="5">
        <f t="shared" si="3"/>
        <v>2</v>
      </c>
      <c r="L235" s="5">
        <f t="shared" si="4"/>
        <v>2023</v>
      </c>
    </row>
    <row r="236" ht="15.75" customHeight="1">
      <c r="A236" s="1" t="s">
        <v>257</v>
      </c>
      <c r="B236" s="1" t="s">
        <v>258</v>
      </c>
      <c r="C236" s="1" t="s">
        <v>259</v>
      </c>
      <c r="D236" s="2" t="s">
        <v>20</v>
      </c>
      <c r="E236" s="1" t="s">
        <v>110</v>
      </c>
      <c r="F236" s="3">
        <v>40.71</v>
      </c>
      <c r="G236" s="3">
        <f t="shared" si="1"/>
        <v>-2.182729174</v>
      </c>
      <c r="H236" s="4">
        <v>44971.0</v>
      </c>
      <c r="J236" s="5">
        <f t="shared" si="2"/>
        <v>14</v>
      </c>
      <c r="K236" s="5">
        <f t="shared" si="3"/>
        <v>2</v>
      </c>
      <c r="L236" s="5">
        <f t="shared" si="4"/>
        <v>2023</v>
      </c>
    </row>
    <row r="237" ht="15.75" customHeight="1">
      <c r="A237" s="1" t="s">
        <v>244</v>
      </c>
      <c r="B237" s="1" t="s">
        <v>187</v>
      </c>
      <c r="C237" s="1" t="s">
        <v>245</v>
      </c>
      <c r="D237" s="2" t="s">
        <v>20</v>
      </c>
      <c r="E237" s="1" t="s">
        <v>51</v>
      </c>
      <c r="F237" s="3">
        <v>40.7</v>
      </c>
      <c r="G237" s="3">
        <f t="shared" si="1"/>
        <v>-2.183280786</v>
      </c>
      <c r="H237" s="4">
        <v>44971.0</v>
      </c>
      <c r="J237" s="5">
        <f t="shared" si="2"/>
        <v>14</v>
      </c>
      <c r="K237" s="5">
        <f t="shared" si="3"/>
        <v>2</v>
      </c>
      <c r="L237" s="5">
        <f t="shared" si="4"/>
        <v>2023</v>
      </c>
    </row>
    <row r="238" ht="15.75" customHeight="1">
      <c r="A238" s="1" t="s">
        <v>234</v>
      </c>
      <c r="B238" s="1" t="s">
        <v>83</v>
      </c>
      <c r="C238" s="1" t="s">
        <v>235</v>
      </c>
      <c r="D238" s="2" t="s">
        <v>20</v>
      </c>
      <c r="E238" s="1" t="s">
        <v>37</v>
      </c>
      <c r="F238" s="3">
        <v>14.87</v>
      </c>
      <c r="G238" s="3">
        <f t="shared" si="1"/>
        <v>-3.608094902</v>
      </c>
      <c r="H238" s="4">
        <v>44971.0</v>
      </c>
      <c r="J238" s="5">
        <f t="shared" si="2"/>
        <v>14</v>
      </c>
      <c r="K238" s="5">
        <f t="shared" si="3"/>
        <v>2</v>
      </c>
      <c r="L238" s="5">
        <f t="shared" si="4"/>
        <v>2023</v>
      </c>
    </row>
    <row r="239" ht="15.75" customHeight="1">
      <c r="A239" s="1" t="s">
        <v>100</v>
      </c>
      <c r="B239" s="1" t="s">
        <v>101</v>
      </c>
      <c r="C239" s="1" t="s">
        <v>102</v>
      </c>
      <c r="D239" s="2" t="s">
        <v>20</v>
      </c>
      <c r="E239" s="1" t="s">
        <v>51</v>
      </c>
      <c r="F239" s="3">
        <v>53.27</v>
      </c>
      <c r="G239" s="3">
        <f t="shared" si="1"/>
        <v>-1.489904346</v>
      </c>
      <c r="H239" s="4">
        <v>44971.0</v>
      </c>
      <c r="J239" s="5">
        <f t="shared" si="2"/>
        <v>14</v>
      </c>
      <c r="K239" s="5">
        <f t="shared" si="3"/>
        <v>2</v>
      </c>
      <c r="L239" s="5">
        <f t="shared" si="4"/>
        <v>2023</v>
      </c>
    </row>
    <row r="240" ht="15.75" customHeight="1">
      <c r="A240" s="1" t="s">
        <v>234</v>
      </c>
      <c r="B240" s="1" t="s">
        <v>83</v>
      </c>
      <c r="C240" s="1" t="s">
        <v>235</v>
      </c>
      <c r="D240" s="2" t="s">
        <v>14</v>
      </c>
      <c r="E240" s="1" t="s">
        <v>163</v>
      </c>
      <c r="F240" s="3">
        <v>4.44</v>
      </c>
      <c r="G240" s="3">
        <f t="shared" si="1"/>
        <v>-4.183426347</v>
      </c>
      <c r="H240" s="4">
        <v>44971.0</v>
      </c>
      <c r="J240" s="5">
        <f t="shared" si="2"/>
        <v>14</v>
      </c>
      <c r="K240" s="5">
        <f t="shared" si="3"/>
        <v>2</v>
      </c>
      <c r="L240" s="5">
        <f t="shared" si="4"/>
        <v>2023</v>
      </c>
    </row>
    <row r="241" ht="15.75" customHeight="1">
      <c r="A241" s="1" t="s">
        <v>292</v>
      </c>
      <c r="B241" s="1" t="s">
        <v>293</v>
      </c>
      <c r="C241" s="1" t="s">
        <v>294</v>
      </c>
      <c r="D241" s="2" t="s">
        <v>14</v>
      </c>
      <c r="E241" s="1" t="s">
        <v>89</v>
      </c>
      <c r="F241" s="3">
        <v>38.09</v>
      </c>
      <c r="G241" s="3">
        <f t="shared" si="1"/>
        <v>-2.32725155</v>
      </c>
      <c r="H241" s="4">
        <v>44971.0</v>
      </c>
      <c r="J241" s="5">
        <f t="shared" si="2"/>
        <v>14</v>
      </c>
      <c r="K241" s="5">
        <f t="shared" si="3"/>
        <v>2</v>
      </c>
      <c r="L241" s="5">
        <f t="shared" si="4"/>
        <v>2023</v>
      </c>
    </row>
    <row r="242" ht="15.75" customHeight="1">
      <c r="A242" s="1" t="s">
        <v>144</v>
      </c>
      <c r="B242" s="1" t="s">
        <v>145</v>
      </c>
      <c r="C242" s="1" t="s">
        <v>146</v>
      </c>
      <c r="D242" s="2" t="s">
        <v>20</v>
      </c>
      <c r="E242" s="1" t="s">
        <v>163</v>
      </c>
      <c r="F242" s="3">
        <v>3.86</v>
      </c>
      <c r="G242" s="3">
        <f t="shared" si="1"/>
        <v>-4.21541985</v>
      </c>
      <c r="H242" s="4">
        <v>44971.0</v>
      </c>
      <c r="J242" s="5">
        <f t="shared" si="2"/>
        <v>14</v>
      </c>
      <c r="K242" s="5">
        <f t="shared" si="3"/>
        <v>2</v>
      </c>
      <c r="L242" s="5">
        <f t="shared" si="4"/>
        <v>2023</v>
      </c>
    </row>
    <row r="243" ht="15.75" customHeight="1">
      <c r="A243" s="1" t="s">
        <v>154</v>
      </c>
      <c r="B243" s="1" t="s">
        <v>155</v>
      </c>
      <c r="C243" s="1" t="s">
        <v>156</v>
      </c>
      <c r="D243" s="2" t="s">
        <v>20</v>
      </c>
      <c r="E243" s="1" t="s">
        <v>150</v>
      </c>
      <c r="F243" s="3">
        <v>27.86</v>
      </c>
      <c r="G243" s="3">
        <f t="shared" si="1"/>
        <v>-2.891550753</v>
      </c>
      <c r="H243" s="4">
        <v>44971.0</v>
      </c>
      <c r="J243" s="5">
        <f t="shared" si="2"/>
        <v>14</v>
      </c>
      <c r="K243" s="5">
        <f t="shared" si="3"/>
        <v>2</v>
      </c>
      <c r="L243" s="5">
        <f t="shared" si="4"/>
        <v>2023</v>
      </c>
    </row>
    <row r="244" ht="15.75" customHeight="1">
      <c r="A244" s="1" t="s">
        <v>117</v>
      </c>
      <c r="B244" s="1" t="s">
        <v>118</v>
      </c>
      <c r="C244" s="1" t="s">
        <v>119</v>
      </c>
      <c r="D244" s="2" t="s">
        <v>14</v>
      </c>
      <c r="E244" s="1" t="s">
        <v>21</v>
      </c>
      <c r="F244" s="3">
        <v>46.48</v>
      </c>
      <c r="G244" s="3">
        <f t="shared" si="1"/>
        <v>-1.864448979</v>
      </c>
      <c r="H244" s="4">
        <v>44971.0</v>
      </c>
      <c r="J244" s="5">
        <f t="shared" si="2"/>
        <v>14</v>
      </c>
      <c r="K244" s="5">
        <f t="shared" si="3"/>
        <v>2</v>
      </c>
      <c r="L244" s="5">
        <f t="shared" si="4"/>
        <v>2023</v>
      </c>
    </row>
    <row r="245" ht="15.75" customHeight="1">
      <c r="A245" s="1" t="s">
        <v>251</v>
      </c>
      <c r="B245" s="1" t="s">
        <v>252</v>
      </c>
      <c r="C245" s="1" t="s">
        <v>253</v>
      </c>
      <c r="D245" s="2" t="s">
        <v>20</v>
      </c>
      <c r="E245" s="1" t="s">
        <v>47</v>
      </c>
      <c r="F245" s="3">
        <v>76.16</v>
      </c>
      <c r="G245" s="3">
        <f t="shared" si="1"/>
        <v>-0.227264195</v>
      </c>
      <c r="H245" s="4">
        <v>44971.0</v>
      </c>
      <c r="J245" s="5">
        <f t="shared" si="2"/>
        <v>14</v>
      </c>
      <c r="K245" s="5">
        <f t="shared" si="3"/>
        <v>2</v>
      </c>
      <c r="L245" s="5">
        <f t="shared" si="4"/>
        <v>2023</v>
      </c>
    </row>
    <row r="246" ht="15.75" customHeight="1">
      <c r="A246" s="1" t="s">
        <v>100</v>
      </c>
      <c r="B246" s="1" t="s">
        <v>101</v>
      </c>
      <c r="C246" s="1" t="s">
        <v>102</v>
      </c>
      <c r="D246" s="2" t="s">
        <v>20</v>
      </c>
      <c r="E246" s="1" t="s">
        <v>15</v>
      </c>
      <c r="F246" s="3">
        <v>10.24</v>
      </c>
      <c r="G246" s="3">
        <f t="shared" si="1"/>
        <v>-3.863491315</v>
      </c>
      <c r="H246" s="4">
        <v>44971.0</v>
      </c>
      <c r="J246" s="5">
        <f t="shared" si="2"/>
        <v>14</v>
      </c>
      <c r="K246" s="5">
        <f t="shared" si="3"/>
        <v>2</v>
      </c>
      <c r="L246" s="5">
        <f t="shared" si="4"/>
        <v>2023</v>
      </c>
    </row>
    <row r="247" ht="15.75" customHeight="1">
      <c r="A247" s="1" t="s">
        <v>189</v>
      </c>
      <c r="B247" s="1" t="s">
        <v>190</v>
      </c>
      <c r="C247" s="1" t="s">
        <v>191</v>
      </c>
      <c r="D247" s="2" t="s">
        <v>14</v>
      </c>
      <c r="E247" s="1" t="s">
        <v>15</v>
      </c>
      <c r="F247" s="3">
        <v>10.71</v>
      </c>
      <c r="G247" s="3">
        <f t="shared" si="1"/>
        <v>-3.837565546</v>
      </c>
      <c r="H247" s="4">
        <v>44972.0</v>
      </c>
      <c r="J247" s="5">
        <f t="shared" si="2"/>
        <v>15</v>
      </c>
      <c r="K247" s="5">
        <f t="shared" si="3"/>
        <v>2</v>
      </c>
      <c r="L247" s="5">
        <f t="shared" si="4"/>
        <v>2023</v>
      </c>
    </row>
    <row r="248" ht="15.75" customHeight="1">
      <c r="A248" s="1" t="s">
        <v>184</v>
      </c>
      <c r="B248" s="1" t="s">
        <v>173</v>
      </c>
      <c r="C248" s="1" t="s">
        <v>185</v>
      </c>
      <c r="D248" s="2" t="s">
        <v>14</v>
      </c>
      <c r="E248" s="1" t="s">
        <v>34</v>
      </c>
      <c r="F248" s="3">
        <v>13.78</v>
      </c>
      <c r="G248" s="3">
        <f t="shared" si="1"/>
        <v>-3.668220623</v>
      </c>
      <c r="H248" s="4">
        <v>44972.0</v>
      </c>
      <c r="J248" s="5">
        <f t="shared" si="2"/>
        <v>15</v>
      </c>
      <c r="K248" s="5">
        <f t="shared" si="3"/>
        <v>2</v>
      </c>
      <c r="L248" s="5">
        <f t="shared" si="4"/>
        <v>2023</v>
      </c>
    </row>
    <row r="249" ht="15.75" customHeight="1">
      <c r="A249" s="1" t="s">
        <v>289</v>
      </c>
      <c r="B249" s="1" t="s">
        <v>290</v>
      </c>
      <c r="C249" s="1" t="s">
        <v>291</v>
      </c>
      <c r="D249" s="2" t="s">
        <v>14</v>
      </c>
      <c r="E249" s="1" t="s">
        <v>37</v>
      </c>
      <c r="F249" s="3">
        <v>13.72</v>
      </c>
      <c r="G249" s="3">
        <f t="shared" si="1"/>
        <v>-3.671530296</v>
      </c>
      <c r="H249" s="4">
        <v>44972.0</v>
      </c>
      <c r="J249" s="5">
        <f t="shared" si="2"/>
        <v>15</v>
      </c>
      <c r="K249" s="5">
        <f t="shared" si="3"/>
        <v>2</v>
      </c>
      <c r="L249" s="5">
        <f t="shared" si="4"/>
        <v>2023</v>
      </c>
    </row>
    <row r="250" ht="15.75" customHeight="1">
      <c r="A250" s="1" t="s">
        <v>295</v>
      </c>
      <c r="B250" s="1" t="s">
        <v>296</v>
      </c>
      <c r="C250" s="1" t="s">
        <v>297</v>
      </c>
      <c r="D250" s="2" t="s">
        <v>14</v>
      </c>
      <c r="E250" s="1" t="s">
        <v>37</v>
      </c>
      <c r="F250" s="3">
        <v>14.75</v>
      </c>
      <c r="G250" s="3">
        <f t="shared" si="1"/>
        <v>-3.614714247</v>
      </c>
      <c r="H250" s="4">
        <v>44972.0</v>
      </c>
      <c r="J250" s="5">
        <f t="shared" si="2"/>
        <v>15</v>
      </c>
      <c r="K250" s="5">
        <f t="shared" si="3"/>
        <v>2</v>
      </c>
      <c r="L250" s="5">
        <f t="shared" si="4"/>
        <v>2023</v>
      </c>
    </row>
    <row r="251" ht="15.75" customHeight="1">
      <c r="A251" s="1" t="s">
        <v>72</v>
      </c>
      <c r="B251" s="1" t="s">
        <v>73</v>
      </c>
      <c r="C251" s="1" t="s">
        <v>74</v>
      </c>
      <c r="D251" s="2" t="s">
        <v>14</v>
      </c>
      <c r="E251" s="1" t="s">
        <v>89</v>
      </c>
      <c r="F251" s="3">
        <v>36.01</v>
      </c>
      <c r="G251" s="3">
        <f t="shared" si="1"/>
        <v>-2.441986872</v>
      </c>
      <c r="H251" s="4">
        <v>44972.0</v>
      </c>
      <c r="J251" s="5">
        <f t="shared" si="2"/>
        <v>15</v>
      </c>
      <c r="K251" s="5">
        <f t="shared" si="3"/>
        <v>2</v>
      </c>
      <c r="L251" s="5">
        <f t="shared" si="4"/>
        <v>2023</v>
      </c>
    </row>
    <row r="252" ht="15.75" customHeight="1">
      <c r="A252" s="1" t="s">
        <v>203</v>
      </c>
      <c r="B252" s="1" t="s">
        <v>83</v>
      </c>
      <c r="C252" s="1" t="s">
        <v>204</v>
      </c>
      <c r="D252" s="2" t="s">
        <v>20</v>
      </c>
      <c r="E252" s="1" t="s">
        <v>34</v>
      </c>
      <c r="F252" s="3">
        <v>19.29</v>
      </c>
      <c r="G252" s="3">
        <f t="shared" si="1"/>
        <v>-3.364282343</v>
      </c>
      <c r="H252" s="4">
        <v>44973.0</v>
      </c>
      <c r="J252" s="5">
        <f t="shared" si="2"/>
        <v>16</v>
      </c>
      <c r="K252" s="5">
        <f t="shared" si="3"/>
        <v>2</v>
      </c>
      <c r="L252" s="5">
        <f t="shared" si="4"/>
        <v>2023</v>
      </c>
    </row>
    <row r="253" ht="15.75" customHeight="1">
      <c r="A253" s="1" t="s">
        <v>11</v>
      </c>
      <c r="B253" s="1" t="s">
        <v>12</v>
      </c>
      <c r="C253" s="1" t="s">
        <v>13</v>
      </c>
      <c r="D253" s="2" t="s">
        <v>14</v>
      </c>
      <c r="E253" s="1" t="s">
        <v>126</v>
      </c>
      <c r="F253" s="3">
        <v>1.7</v>
      </c>
      <c r="G253" s="3">
        <f t="shared" si="1"/>
        <v>-4.334568069</v>
      </c>
      <c r="H253" s="4">
        <v>44973.0</v>
      </c>
      <c r="J253" s="5">
        <f t="shared" si="2"/>
        <v>16</v>
      </c>
      <c r="K253" s="5">
        <f t="shared" si="3"/>
        <v>2</v>
      </c>
      <c r="L253" s="5">
        <f t="shared" si="4"/>
        <v>2023</v>
      </c>
    </row>
    <row r="254" ht="15.75" customHeight="1">
      <c r="A254" s="1" t="s">
        <v>166</v>
      </c>
      <c r="B254" s="1" t="s">
        <v>167</v>
      </c>
      <c r="C254" s="1" t="s">
        <v>168</v>
      </c>
      <c r="D254" s="2" t="s">
        <v>14</v>
      </c>
      <c r="E254" s="1" t="s">
        <v>150</v>
      </c>
      <c r="F254" s="3">
        <v>30.14</v>
      </c>
      <c r="G254" s="3">
        <f t="shared" si="1"/>
        <v>-2.765783189</v>
      </c>
      <c r="H254" s="4">
        <v>44973.0</v>
      </c>
      <c r="J254" s="5">
        <f t="shared" si="2"/>
        <v>16</v>
      </c>
      <c r="K254" s="5">
        <f t="shared" si="3"/>
        <v>2</v>
      </c>
      <c r="L254" s="5">
        <f t="shared" si="4"/>
        <v>2023</v>
      </c>
    </row>
    <row r="255" ht="15.75" customHeight="1">
      <c r="A255" s="1" t="s">
        <v>157</v>
      </c>
      <c r="B255" s="1" t="s">
        <v>158</v>
      </c>
      <c r="C255" s="1" t="s">
        <v>159</v>
      </c>
      <c r="D255" s="2" t="s">
        <v>14</v>
      </c>
      <c r="E255" s="1" t="s">
        <v>51</v>
      </c>
      <c r="F255" s="3">
        <v>46.42</v>
      </c>
      <c r="G255" s="3">
        <f t="shared" si="1"/>
        <v>-1.867758651</v>
      </c>
      <c r="H255" s="4">
        <v>44973.0</v>
      </c>
      <c r="J255" s="5">
        <f t="shared" si="2"/>
        <v>16</v>
      </c>
      <c r="K255" s="5">
        <f t="shared" si="3"/>
        <v>2</v>
      </c>
      <c r="L255" s="5">
        <f t="shared" si="4"/>
        <v>2023</v>
      </c>
    </row>
    <row r="256" ht="15.75" customHeight="1">
      <c r="A256" s="1" t="s">
        <v>35</v>
      </c>
      <c r="B256" s="1" t="s">
        <v>32</v>
      </c>
      <c r="C256" s="1" t="s">
        <v>36</v>
      </c>
      <c r="D256" s="2" t="s">
        <v>20</v>
      </c>
      <c r="E256" s="1" t="s">
        <v>34</v>
      </c>
      <c r="F256" s="3">
        <v>17.67</v>
      </c>
      <c r="G256" s="3">
        <f t="shared" si="1"/>
        <v>-3.453643507</v>
      </c>
      <c r="H256" s="4">
        <v>44974.0</v>
      </c>
      <c r="J256" s="5">
        <f t="shared" si="2"/>
        <v>17</v>
      </c>
      <c r="K256" s="5">
        <f t="shared" si="3"/>
        <v>2</v>
      </c>
      <c r="L256" s="5">
        <f t="shared" si="4"/>
        <v>2023</v>
      </c>
    </row>
    <row r="257" ht="15.75" customHeight="1">
      <c r="A257" s="1" t="s">
        <v>298</v>
      </c>
      <c r="B257" s="1" t="s">
        <v>299</v>
      </c>
      <c r="C257" s="1" t="s">
        <v>300</v>
      </c>
      <c r="D257" s="2" t="s">
        <v>14</v>
      </c>
      <c r="E257" s="1" t="s">
        <v>126</v>
      </c>
      <c r="F257" s="3">
        <v>1.54</v>
      </c>
      <c r="G257" s="3">
        <f t="shared" si="1"/>
        <v>-4.343393863</v>
      </c>
      <c r="H257" s="4">
        <v>44974.0</v>
      </c>
      <c r="J257" s="5">
        <f t="shared" si="2"/>
        <v>17</v>
      </c>
      <c r="K257" s="5">
        <f t="shared" si="3"/>
        <v>2</v>
      </c>
      <c r="L257" s="5">
        <f t="shared" si="4"/>
        <v>2023</v>
      </c>
    </row>
    <row r="258" ht="15.75" customHeight="1">
      <c r="A258" s="1" t="s">
        <v>257</v>
      </c>
      <c r="B258" s="1" t="s">
        <v>258</v>
      </c>
      <c r="C258" s="1" t="s">
        <v>259</v>
      </c>
      <c r="D258" s="2" t="s">
        <v>14</v>
      </c>
      <c r="E258" s="1" t="s">
        <v>29</v>
      </c>
      <c r="F258" s="3">
        <v>19.23</v>
      </c>
      <c r="G258" s="3">
        <f t="shared" si="1"/>
        <v>-3.367592016</v>
      </c>
      <c r="H258" s="4">
        <v>44974.0</v>
      </c>
      <c r="J258" s="5">
        <f t="shared" si="2"/>
        <v>17</v>
      </c>
      <c r="K258" s="5">
        <f t="shared" si="3"/>
        <v>2</v>
      </c>
      <c r="L258" s="5">
        <f t="shared" si="4"/>
        <v>2023</v>
      </c>
    </row>
    <row r="259" ht="15.75" customHeight="1">
      <c r="A259" s="1" t="s">
        <v>217</v>
      </c>
      <c r="B259" s="1" t="s">
        <v>218</v>
      </c>
      <c r="C259" s="1" t="s">
        <v>219</v>
      </c>
      <c r="D259" s="2" t="s">
        <v>14</v>
      </c>
      <c r="E259" s="1" t="s">
        <v>41</v>
      </c>
      <c r="F259" s="3">
        <v>34.54</v>
      </c>
      <c r="G259" s="3">
        <f t="shared" si="1"/>
        <v>-2.523073854</v>
      </c>
      <c r="H259" s="4">
        <v>44974.0</v>
      </c>
      <c r="J259" s="5">
        <f t="shared" si="2"/>
        <v>17</v>
      </c>
      <c r="K259" s="5">
        <f t="shared" si="3"/>
        <v>2</v>
      </c>
      <c r="L259" s="5">
        <f t="shared" si="4"/>
        <v>2023</v>
      </c>
    </row>
    <row r="260" ht="15.75" customHeight="1">
      <c r="A260" s="1" t="s">
        <v>130</v>
      </c>
      <c r="B260" s="1" t="s">
        <v>12</v>
      </c>
      <c r="C260" s="1" t="s">
        <v>131</v>
      </c>
      <c r="D260" s="2" t="s">
        <v>20</v>
      </c>
      <c r="E260" s="1" t="s">
        <v>47</v>
      </c>
      <c r="F260" s="3">
        <v>67.05</v>
      </c>
      <c r="G260" s="3">
        <f t="shared" si="1"/>
        <v>-0.7297828398</v>
      </c>
      <c r="H260" s="4">
        <v>44974.0</v>
      </c>
      <c r="J260" s="5">
        <f t="shared" si="2"/>
        <v>17</v>
      </c>
      <c r="K260" s="5">
        <f t="shared" si="3"/>
        <v>2</v>
      </c>
      <c r="L260" s="5">
        <f t="shared" si="4"/>
        <v>2023</v>
      </c>
    </row>
    <row r="261" ht="15.75" customHeight="1">
      <c r="A261" s="1" t="s">
        <v>214</v>
      </c>
      <c r="B261" s="1" t="s">
        <v>215</v>
      </c>
      <c r="C261" s="1" t="s">
        <v>216</v>
      </c>
      <c r="D261" s="2" t="s">
        <v>14</v>
      </c>
      <c r="E261" s="1" t="s">
        <v>29</v>
      </c>
      <c r="F261" s="3">
        <v>36.03</v>
      </c>
      <c r="G261" s="3">
        <f t="shared" si="1"/>
        <v>-2.440883648</v>
      </c>
      <c r="H261" s="4">
        <v>44975.0</v>
      </c>
      <c r="J261" s="5">
        <f t="shared" si="2"/>
        <v>18</v>
      </c>
      <c r="K261" s="5">
        <f t="shared" si="3"/>
        <v>2</v>
      </c>
      <c r="L261" s="5">
        <f t="shared" si="4"/>
        <v>2023</v>
      </c>
    </row>
    <row r="262" ht="15.75" customHeight="1">
      <c r="A262" s="1" t="s">
        <v>69</v>
      </c>
      <c r="B262" s="1" t="s">
        <v>70</v>
      </c>
      <c r="C262" s="1" t="s">
        <v>71</v>
      </c>
      <c r="D262" s="2" t="s">
        <v>14</v>
      </c>
      <c r="E262" s="1" t="s">
        <v>110</v>
      </c>
      <c r="F262" s="3">
        <v>39.66</v>
      </c>
      <c r="G262" s="3">
        <f t="shared" si="1"/>
        <v>-2.240648447</v>
      </c>
      <c r="H262" s="4">
        <v>44975.0</v>
      </c>
      <c r="J262" s="5">
        <f t="shared" si="2"/>
        <v>18</v>
      </c>
      <c r="K262" s="5">
        <f t="shared" si="3"/>
        <v>2</v>
      </c>
      <c r="L262" s="5">
        <f t="shared" si="4"/>
        <v>2023</v>
      </c>
    </row>
    <row r="263" ht="15.75" customHeight="1">
      <c r="A263" s="1" t="s">
        <v>195</v>
      </c>
      <c r="B263" s="1" t="s">
        <v>196</v>
      </c>
      <c r="C263" s="1" t="s">
        <v>197</v>
      </c>
      <c r="D263" s="2" t="s">
        <v>14</v>
      </c>
      <c r="E263" s="1" t="s">
        <v>93</v>
      </c>
      <c r="F263" s="3">
        <v>13.0</v>
      </c>
      <c r="G263" s="3">
        <f t="shared" si="1"/>
        <v>-3.711246369</v>
      </c>
      <c r="H263" s="4">
        <v>44975.0</v>
      </c>
      <c r="J263" s="5">
        <f t="shared" si="2"/>
        <v>18</v>
      </c>
      <c r="K263" s="5">
        <f t="shared" si="3"/>
        <v>2</v>
      </c>
      <c r="L263" s="5">
        <f t="shared" si="4"/>
        <v>2023</v>
      </c>
    </row>
    <row r="264" ht="15.75" customHeight="1">
      <c r="A264" s="1" t="s">
        <v>201</v>
      </c>
      <c r="B264" s="1" t="s">
        <v>12</v>
      </c>
      <c r="C264" s="1" t="s">
        <v>202</v>
      </c>
      <c r="D264" s="2" t="s">
        <v>14</v>
      </c>
      <c r="E264" s="1" t="s">
        <v>21</v>
      </c>
      <c r="F264" s="3">
        <v>56.44</v>
      </c>
      <c r="G264" s="3">
        <f t="shared" si="1"/>
        <v>-1.315043303</v>
      </c>
      <c r="H264" s="4">
        <v>44975.0</v>
      </c>
      <c r="J264" s="5">
        <f t="shared" si="2"/>
        <v>18</v>
      </c>
      <c r="K264" s="5">
        <f t="shared" si="3"/>
        <v>2</v>
      </c>
      <c r="L264" s="5">
        <f t="shared" si="4"/>
        <v>2023</v>
      </c>
    </row>
    <row r="265" ht="15.75" customHeight="1">
      <c r="A265" s="1" t="s">
        <v>295</v>
      </c>
      <c r="B265" s="1" t="s">
        <v>296</v>
      </c>
      <c r="C265" s="1" t="s">
        <v>297</v>
      </c>
      <c r="D265" s="2" t="s">
        <v>20</v>
      </c>
      <c r="E265" s="1" t="s">
        <v>34</v>
      </c>
      <c r="F265" s="3">
        <v>17.34</v>
      </c>
      <c r="G265" s="3">
        <f t="shared" si="1"/>
        <v>-3.471846707</v>
      </c>
      <c r="H265" s="4">
        <v>44975.0</v>
      </c>
      <c r="J265" s="5">
        <f t="shared" si="2"/>
        <v>18</v>
      </c>
      <c r="K265" s="5">
        <f t="shared" si="3"/>
        <v>2</v>
      </c>
      <c r="L265" s="5">
        <f t="shared" si="4"/>
        <v>2023</v>
      </c>
    </row>
    <row r="266" ht="15.75" customHeight="1">
      <c r="A266" s="1" t="s">
        <v>251</v>
      </c>
      <c r="B266" s="1" t="s">
        <v>252</v>
      </c>
      <c r="C266" s="1" t="s">
        <v>253</v>
      </c>
      <c r="D266" s="2" t="s">
        <v>20</v>
      </c>
      <c r="E266" s="1" t="s">
        <v>65</v>
      </c>
      <c r="F266" s="3">
        <v>9.2</v>
      </c>
      <c r="G266" s="3">
        <f t="shared" si="1"/>
        <v>-3.920858976</v>
      </c>
      <c r="H266" s="4">
        <v>44975.0</v>
      </c>
      <c r="J266" s="5">
        <f t="shared" si="2"/>
        <v>18</v>
      </c>
      <c r="K266" s="5">
        <f t="shared" si="3"/>
        <v>2</v>
      </c>
      <c r="L266" s="5">
        <f t="shared" si="4"/>
        <v>2023</v>
      </c>
    </row>
    <row r="267" ht="15.75" customHeight="1">
      <c r="A267" s="1" t="s">
        <v>154</v>
      </c>
      <c r="B267" s="1" t="s">
        <v>155</v>
      </c>
      <c r="C267" s="1" t="s">
        <v>156</v>
      </c>
      <c r="D267" s="2" t="s">
        <v>14</v>
      </c>
      <c r="E267" s="1" t="s">
        <v>106</v>
      </c>
      <c r="F267" s="3">
        <v>16.73</v>
      </c>
      <c r="G267" s="3">
        <f t="shared" si="1"/>
        <v>-3.505495047</v>
      </c>
      <c r="H267" s="4">
        <v>44975.0</v>
      </c>
      <c r="J267" s="5">
        <f t="shared" si="2"/>
        <v>18</v>
      </c>
      <c r="K267" s="5">
        <f t="shared" si="3"/>
        <v>2</v>
      </c>
      <c r="L267" s="5">
        <f t="shared" si="4"/>
        <v>2023</v>
      </c>
    </row>
    <row r="268" ht="15.75" customHeight="1">
      <c r="A268" s="1" t="s">
        <v>283</v>
      </c>
      <c r="B268" s="1" t="s">
        <v>284</v>
      </c>
      <c r="C268" s="1" t="s">
        <v>285</v>
      </c>
      <c r="D268" s="2" t="s">
        <v>20</v>
      </c>
      <c r="E268" s="1" t="s">
        <v>29</v>
      </c>
      <c r="F268" s="3">
        <v>30.05</v>
      </c>
      <c r="G268" s="3">
        <f t="shared" si="1"/>
        <v>-2.770747698</v>
      </c>
      <c r="H268" s="4">
        <v>44976.0</v>
      </c>
      <c r="J268" s="5">
        <f t="shared" si="2"/>
        <v>19</v>
      </c>
      <c r="K268" s="5">
        <f t="shared" si="3"/>
        <v>2</v>
      </c>
      <c r="L268" s="5">
        <f t="shared" si="4"/>
        <v>2023</v>
      </c>
    </row>
    <row r="269" ht="15.75" customHeight="1">
      <c r="A269" s="1" t="s">
        <v>79</v>
      </c>
      <c r="B269" s="1" t="s">
        <v>80</v>
      </c>
      <c r="C269" s="1" t="s">
        <v>81</v>
      </c>
      <c r="D269" s="2" t="s">
        <v>20</v>
      </c>
      <c r="E269" s="1" t="s">
        <v>85</v>
      </c>
      <c r="F269" s="3">
        <v>11.25</v>
      </c>
      <c r="G269" s="3">
        <f t="shared" si="1"/>
        <v>-3.807778491</v>
      </c>
      <c r="H269" s="4">
        <v>44976.0</v>
      </c>
      <c r="J269" s="5">
        <f t="shared" si="2"/>
        <v>19</v>
      </c>
      <c r="K269" s="5">
        <f t="shared" si="3"/>
        <v>2</v>
      </c>
      <c r="L269" s="5">
        <f t="shared" si="4"/>
        <v>2023</v>
      </c>
    </row>
    <row r="270" ht="15.75" customHeight="1">
      <c r="A270" s="1" t="s">
        <v>301</v>
      </c>
      <c r="B270" s="1" t="s">
        <v>302</v>
      </c>
      <c r="C270" s="1" t="s">
        <v>303</v>
      </c>
      <c r="D270" s="2" t="s">
        <v>14</v>
      </c>
      <c r="E270" s="1" t="s">
        <v>106</v>
      </c>
      <c r="F270" s="3">
        <v>12.44</v>
      </c>
      <c r="G270" s="3">
        <f t="shared" si="1"/>
        <v>-3.742136648</v>
      </c>
      <c r="H270" s="4">
        <v>44976.0</v>
      </c>
      <c r="J270" s="5">
        <f t="shared" si="2"/>
        <v>19</v>
      </c>
      <c r="K270" s="5">
        <f t="shared" si="3"/>
        <v>2</v>
      </c>
      <c r="L270" s="5">
        <f t="shared" si="4"/>
        <v>2023</v>
      </c>
    </row>
    <row r="271" ht="15.75" customHeight="1">
      <c r="A271" s="1" t="s">
        <v>160</v>
      </c>
      <c r="B271" s="1" t="s">
        <v>161</v>
      </c>
      <c r="C271" s="1" t="s">
        <v>162</v>
      </c>
      <c r="D271" s="2" t="s">
        <v>20</v>
      </c>
      <c r="E271" s="1" t="s">
        <v>85</v>
      </c>
      <c r="F271" s="3">
        <v>12.67</v>
      </c>
      <c r="G271" s="3">
        <f t="shared" si="1"/>
        <v>-3.729449569</v>
      </c>
      <c r="H271" s="4">
        <v>44976.0</v>
      </c>
      <c r="J271" s="5">
        <f t="shared" si="2"/>
        <v>19</v>
      </c>
      <c r="K271" s="5">
        <f t="shared" si="3"/>
        <v>2</v>
      </c>
      <c r="L271" s="5">
        <f t="shared" si="4"/>
        <v>2023</v>
      </c>
    </row>
    <row r="272" ht="15.75" customHeight="1">
      <c r="A272" s="1" t="s">
        <v>35</v>
      </c>
      <c r="B272" s="1" t="s">
        <v>32</v>
      </c>
      <c r="C272" s="1" t="s">
        <v>36</v>
      </c>
      <c r="D272" s="2" t="s">
        <v>14</v>
      </c>
      <c r="E272" s="1" t="s">
        <v>37</v>
      </c>
      <c r="F272" s="3">
        <v>12.21</v>
      </c>
      <c r="G272" s="3">
        <f t="shared" si="1"/>
        <v>-3.754823727</v>
      </c>
      <c r="H272" s="4">
        <v>44977.0</v>
      </c>
      <c r="J272" s="5">
        <f t="shared" si="2"/>
        <v>20</v>
      </c>
      <c r="K272" s="5">
        <f t="shared" si="3"/>
        <v>2</v>
      </c>
      <c r="L272" s="5">
        <f t="shared" si="4"/>
        <v>2023</v>
      </c>
    </row>
    <row r="273" ht="15.75" customHeight="1">
      <c r="A273" s="1" t="s">
        <v>117</v>
      </c>
      <c r="B273" s="1" t="s">
        <v>118</v>
      </c>
      <c r="C273" s="1" t="s">
        <v>119</v>
      </c>
      <c r="D273" s="2" t="s">
        <v>14</v>
      </c>
      <c r="E273" s="1" t="s">
        <v>163</v>
      </c>
      <c r="F273" s="3">
        <v>5.22</v>
      </c>
      <c r="G273" s="3">
        <f t="shared" si="1"/>
        <v>-4.140400602</v>
      </c>
      <c r="H273" s="4">
        <v>44977.0</v>
      </c>
      <c r="J273" s="5">
        <f t="shared" si="2"/>
        <v>20</v>
      </c>
      <c r="K273" s="5">
        <f t="shared" si="3"/>
        <v>2</v>
      </c>
      <c r="L273" s="5">
        <f t="shared" si="4"/>
        <v>2023</v>
      </c>
    </row>
    <row r="274" ht="15.75" customHeight="1">
      <c r="A274" s="1" t="s">
        <v>274</v>
      </c>
      <c r="B274" s="1" t="s">
        <v>275</v>
      </c>
      <c r="C274" s="1" t="s">
        <v>276</v>
      </c>
      <c r="D274" s="2" t="s">
        <v>14</v>
      </c>
      <c r="E274" s="1" t="s">
        <v>150</v>
      </c>
      <c r="F274" s="3">
        <v>29.09</v>
      </c>
      <c r="G274" s="3">
        <f t="shared" si="1"/>
        <v>-2.823702462</v>
      </c>
      <c r="H274" s="4">
        <v>44977.0</v>
      </c>
      <c r="J274" s="5">
        <f t="shared" si="2"/>
        <v>20</v>
      </c>
      <c r="K274" s="5">
        <f t="shared" si="3"/>
        <v>2</v>
      </c>
      <c r="L274" s="5">
        <f t="shared" si="4"/>
        <v>2023</v>
      </c>
    </row>
    <row r="275" ht="15.75" customHeight="1">
      <c r="A275" s="1" t="s">
        <v>286</v>
      </c>
      <c r="B275" s="1" t="s">
        <v>287</v>
      </c>
      <c r="C275" s="1" t="s">
        <v>288</v>
      </c>
      <c r="D275" s="2" t="s">
        <v>14</v>
      </c>
      <c r="E275" s="1" t="s">
        <v>126</v>
      </c>
      <c r="F275" s="3">
        <v>2.4</v>
      </c>
      <c r="G275" s="3">
        <f t="shared" si="1"/>
        <v>-4.29595522</v>
      </c>
      <c r="H275" s="4">
        <v>44977.0</v>
      </c>
      <c r="J275" s="5">
        <f t="shared" si="2"/>
        <v>20</v>
      </c>
      <c r="K275" s="5">
        <f t="shared" si="3"/>
        <v>2</v>
      </c>
      <c r="L275" s="5">
        <f t="shared" si="4"/>
        <v>2023</v>
      </c>
    </row>
    <row r="276" ht="15.75" customHeight="1">
      <c r="A276" s="1" t="s">
        <v>114</v>
      </c>
      <c r="B276" s="1" t="s">
        <v>115</v>
      </c>
      <c r="C276" s="1" t="s">
        <v>116</v>
      </c>
      <c r="D276" s="2" t="s">
        <v>14</v>
      </c>
      <c r="E276" s="1" t="s">
        <v>47</v>
      </c>
      <c r="F276" s="3">
        <v>75.71</v>
      </c>
      <c r="G276" s="3">
        <f t="shared" si="1"/>
        <v>-0.2520867406</v>
      </c>
      <c r="H276" s="4">
        <v>44978.0</v>
      </c>
      <c r="J276" s="5">
        <f t="shared" si="2"/>
        <v>21</v>
      </c>
      <c r="K276" s="5">
        <f t="shared" si="3"/>
        <v>2</v>
      </c>
      <c r="L276" s="5">
        <f t="shared" si="4"/>
        <v>2023</v>
      </c>
    </row>
    <row r="277" ht="15.75" customHeight="1">
      <c r="A277" s="1" t="s">
        <v>205</v>
      </c>
      <c r="B277" s="1" t="s">
        <v>206</v>
      </c>
      <c r="C277" s="1" t="s">
        <v>207</v>
      </c>
      <c r="D277" s="2" t="s">
        <v>14</v>
      </c>
      <c r="E277" s="1" t="s">
        <v>15</v>
      </c>
      <c r="F277" s="3">
        <v>10.78</v>
      </c>
      <c r="G277" s="3">
        <f t="shared" si="1"/>
        <v>-3.833704261</v>
      </c>
      <c r="H277" s="4">
        <v>44978.0</v>
      </c>
      <c r="J277" s="5">
        <f t="shared" si="2"/>
        <v>21</v>
      </c>
      <c r="K277" s="5">
        <f t="shared" si="3"/>
        <v>2</v>
      </c>
      <c r="L277" s="5">
        <f t="shared" si="4"/>
        <v>2023</v>
      </c>
    </row>
    <row r="278" ht="15.75" customHeight="1">
      <c r="A278" s="1" t="s">
        <v>26</v>
      </c>
      <c r="B278" s="1" t="s">
        <v>27</v>
      </c>
      <c r="C278" s="1" t="s">
        <v>28</v>
      </c>
      <c r="D278" s="2" t="s">
        <v>20</v>
      </c>
      <c r="E278" s="1" t="s">
        <v>37</v>
      </c>
      <c r="F278" s="3">
        <v>12.09</v>
      </c>
      <c r="G278" s="3">
        <f t="shared" si="1"/>
        <v>-3.761443072</v>
      </c>
      <c r="H278" s="4">
        <v>44978.0</v>
      </c>
      <c r="J278" s="5">
        <f t="shared" si="2"/>
        <v>21</v>
      </c>
      <c r="K278" s="5">
        <f t="shared" si="3"/>
        <v>2</v>
      </c>
      <c r="L278" s="5">
        <f t="shared" si="4"/>
        <v>2023</v>
      </c>
    </row>
    <row r="279" ht="15.75" customHeight="1">
      <c r="A279" s="1" t="s">
        <v>166</v>
      </c>
      <c r="B279" s="1" t="s">
        <v>167</v>
      </c>
      <c r="C279" s="1" t="s">
        <v>168</v>
      </c>
      <c r="D279" s="2" t="s">
        <v>20</v>
      </c>
      <c r="E279" s="1" t="s">
        <v>29</v>
      </c>
      <c r="F279" s="3">
        <v>25.49</v>
      </c>
      <c r="G279" s="3">
        <f t="shared" si="1"/>
        <v>-3.022282826</v>
      </c>
      <c r="H279" s="4">
        <v>44978.0</v>
      </c>
      <c r="J279" s="5">
        <f t="shared" si="2"/>
        <v>21</v>
      </c>
      <c r="K279" s="5">
        <f t="shared" si="3"/>
        <v>2</v>
      </c>
      <c r="L279" s="5">
        <f t="shared" si="4"/>
        <v>2023</v>
      </c>
    </row>
    <row r="280" ht="15.75" customHeight="1">
      <c r="A280" s="1" t="s">
        <v>262</v>
      </c>
      <c r="B280" s="1" t="s">
        <v>263</v>
      </c>
      <c r="C280" s="1" t="s">
        <v>264</v>
      </c>
      <c r="D280" s="2" t="s">
        <v>14</v>
      </c>
      <c r="E280" s="1" t="s">
        <v>85</v>
      </c>
      <c r="F280" s="3">
        <v>12.3</v>
      </c>
      <c r="G280" s="3">
        <f t="shared" si="1"/>
        <v>-3.749859218</v>
      </c>
      <c r="H280" s="4">
        <v>44979.0</v>
      </c>
      <c r="J280" s="5">
        <f t="shared" si="2"/>
        <v>22</v>
      </c>
      <c r="K280" s="5">
        <f t="shared" si="3"/>
        <v>2</v>
      </c>
      <c r="L280" s="5">
        <f t="shared" si="4"/>
        <v>2023</v>
      </c>
    </row>
    <row r="281" ht="15.75" customHeight="1">
      <c r="A281" s="1" t="s">
        <v>208</v>
      </c>
      <c r="B281" s="1" t="s">
        <v>209</v>
      </c>
      <c r="C281" s="1" t="s">
        <v>210</v>
      </c>
      <c r="D281" s="2" t="s">
        <v>14</v>
      </c>
      <c r="E281" s="1" t="s">
        <v>106</v>
      </c>
      <c r="F281" s="3">
        <v>15.25</v>
      </c>
      <c r="G281" s="3">
        <f t="shared" si="1"/>
        <v>-3.587133641</v>
      </c>
      <c r="H281" s="4">
        <v>44979.0</v>
      </c>
      <c r="J281" s="5">
        <f t="shared" si="2"/>
        <v>22</v>
      </c>
      <c r="K281" s="5">
        <f t="shared" si="3"/>
        <v>2</v>
      </c>
      <c r="L281" s="5">
        <f t="shared" si="4"/>
        <v>2023</v>
      </c>
    </row>
    <row r="282" ht="15.75" customHeight="1">
      <c r="A282" s="1" t="s">
        <v>75</v>
      </c>
      <c r="B282" s="1" t="s">
        <v>76</v>
      </c>
      <c r="C282" s="1" t="s">
        <v>77</v>
      </c>
      <c r="D282" s="2" t="s">
        <v>14</v>
      </c>
      <c r="E282" s="1" t="s">
        <v>43</v>
      </c>
      <c r="F282" s="3">
        <v>69.01</v>
      </c>
      <c r="G282" s="3">
        <f t="shared" si="1"/>
        <v>-0.6216668636</v>
      </c>
      <c r="H282" s="4">
        <v>44979.0</v>
      </c>
      <c r="J282" s="5">
        <f t="shared" si="2"/>
        <v>22</v>
      </c>
      <c r="K282" s="5">
        <f t="shared" si="3"/>
        <v>2</v>
      </c>
      <c r="L282" s="5">
        <f t="shared" si="4"/>
        <v>2023</v>
      </c>
    </row>
    <row r="283" ht="15.75" customHeight="1">
      <c r="A283" s="1" t="s">
        <v>304</v>
      </c>
      <c r="B283" s="1" t="s">
        <v>305</v>
      </c>
      <c r="C283" s="1" t="s">
        <v>306</v>
      </c>
      <c r="D283" s="2" t="s">
        <v>14</v>
      </c>
      <c r="E283" s="1" t="s">
        <v>41</v>
      </c>
      <c r="F283" s="3">
        <v>30.15</v>
      </c>
      <c r="G283" s="3">
        <f t="shared" si="1"/>
        <v>-2.765231577</v>
      </c>
      <c r="H283" s="4">
        <v>44979.0</v>
      </c>
      <c r="J283" s="5">
        <f t="shared" si="2"/>
        <v>22</v>
      </c>
      <c r="K283" s="5">
        <f t="shared" si="3"/>
        <v>2</v>
      </c>
      <c r="L283" s="5">
        <f t="shared" si="4"/>
        <v>2023</v>
      </c>
    </row>
    <row r="284" ht="15.75" customHeight="1">
      <c r="A284" s="1" t="s">
        <v>295</v>
      </c>
      <c r="B284" s="1" t="s">
        <v>296</v>
      </c>
      <c r="C284" s="1" t="s">
        <v>297</v>
      </c>
      <c r="D284" s="2" t="s">
        <v>20</v>
      </c>
      <c r="E284" s="1" t="s">
        <v>126</v>
      </c>
      <c r="F284" s="3">
        <v>3.37</v>
      </c>
      <c r="G284" s="3">
        <f t="shared" si="1"/>
        <v>-4.242448844</v>
      </c>
      <c r="H284" s="4">
        <v>44979.0</v>
      </c>
      <c r="J284" s="5">
        <f t="shared" si="2"/>
        <v>22</v>
      </c>
      <c r="K284" s="5">
        <f t="shared" si="3"/>
        <v>2</v>
      </c>
      <c r="L284" s="5">
        <f t="shared" si="4"/>
        <v>2023</v>
      </c>
    </row>
    <row r="285" ht="15.75" customHeight="1">
      <c r="A285" s="1" t="s">
        <v>169</v>
      </c>
      <c r="B285" s="1" t="s">
        <v>170</v>
      </c>
      <c r="C285" s="1" t="s">
        <v>171</v>
      </c>
      <c r="D285" s="2" t="s">
        <v>14</v>
      </c>
      <c r="E285" s="1" t="s">
        <v>126</v>
      </c>
      <c r="F285" s="3">
        <v>2.25</v>
      </c>
      <c r="G285" s="3">
        <f t="shared" si="1"/>
        <v>-4.304229402</v>
      </c>
      <c r="H285" s="4">
        <v>44979.0</v>
      </c>
      <c r="J285" s="5">
        <f t="shared" si="2"/>
        <v>22</v>
      </c>
      <c r="K285" s="5">
        <f t="shared" si="3"/>
        <v>2</v>
      </c>
      <c r="L285" s="5">
        <f t="shared" si="4"/>
        <v>2023</v>
      </c>
    </row>
    <row r="286" ht="15.75" customHeight="1">
      <c r="A286" s="1" t="s">
        <v>97</v>
      </c>
      <c r="B286" s="1" t="s">
        <v>98</v>
      </c>
      <c r="C286" s="1" t="s">
        <v>99</v>
      </c>
      <c r="D286" s="2" t="s">
        <v>20</v>
      </c>
      <c r="E286" s="1" t="s">
        <v>163</v>
      </c>
      <c r="F286" s="3">
        <v>3.45</v>
      </c>
      <c r="G286" s="3">
        <f t="shared" si="1"/>
        <v>-4.238035947</v>
      </c>
      <c r="H286" s="4">
        <v>44979.0</v>
      </c>
      <c r="J286" s="5">
        <f t="shared" si="2"/>
        <v>22</v>
      </c>
      <c r="K286" s="5">
        <f t="shared" si="3"/>
        <v>2</v>
      </c>
      <c r="L286" s="5">
        <f t="shared" si="4"/>
        <v>2023</v>
      </c>
    </row>
    <row r="287" ht="15.75" customHeight="1">
      <c r="A287" s="1" t="s">
        <v>169</v>
      </c>
      <c r="B287" s="1" t="s">
        <v>170</v>
      </c>
      <c r="C287" s="1" t="s">
        <v>171</v>
      </c>
      <c r="D287" s="2" t="s">
        <v>20</v>
      </c>
      <c r="E287" s="1" t="s">
        <v>37</v>
      </c>
      <c r="F287" s="3">
        <v>12.37</v>
      </c>
      <c r="G287" s="3">
        <f t="shared" si="1"/>
        <v>-3.745997933</v>
      </c>
      <c r="H287" s="4">
        <v>44979.0</v>
      </c>
      <c r="J287" s="5">
        <f t="shared" si="2"/>
        <v>22</v>
      </c>
      <c r="K287" s="5">
        <f t="shared" si="3"/>
        <v>2</v>
      </c>
      <c r="L287" s="5">
        <f t="shared" si="4"/>
        <v>2023</v>
      </c>
    </row>
    <row r="288" ht="15.75" customHeight="1">
      <c r="A288" s="1" t="s">
        <v>17</v>
      </c>
      <c r="B288" s="1" t="s">
        <v>18</v>
      </c>
      <c r="C288" s="1" t="s">
        <v>19</v>
      </c>
      <c r="D288" s="2" t="s">
        <v>14</v>
      </c>
      <c r="E288" s="1" t="s">
        <v>41</v>
      </c>
      <c r="F288" s="3">
        <v>34.48</v>
      </c>
      <c r="G288" s="3">
        <f t="shared" si="1"/>
        <v>-2.526383527</v>
      </c>
      <c r="H288" s="4">
        <v>44980.0</v>
      </c>
      <c r="J288" s="5">
        <f t="shared" si="2"/>
        <v>23</v>
      </c>
      <c r="K288" s="5">
        <f t="shared" si="3"/>
        <v>2</v>
      </c>
      <c r="L288" s="5">
        <f t="shared" si="4"/>
        <v>2023</v>
      </c>
    </row>
    <row r="289" ht="15.75" customHeight="1">
      <c r="A289" s="1" t="s">
        <v>268</v>
      </c>
      <c r="B289" s="1" t="s">
        <v>269</v>
      </c>
      <c r="C289" s="1" t="s">
        <v>270</v>
      </c>
      <c r="D289" s="2" t="s">
        <v>14</v>
      </c>
      <c r="E289" s="1" t="s">
        <v>21</v>
      </c>
      <c r="F289" s="3">
        <v>36.47</v>
      </c>
      <c r="G289" s="3">
        <f t="shared" si="1"/>
        <v>-2.416612715</v>
      </c>
      <c r="H289" s="4">
        <v>44980.0</v>
      </c>
      <c r="J289" s="5">
        <f t="shared" si="2"/>
        <v>23</v>
      </c>
      <c r="K289" s="5">
        <f t="shared" si="3"/>
        <v>2</v>
      </c>
      <c r="L289" s="5">
        <f t="shared" si="4"/>
        <v>2023</v>
      </c>
    </row>
    <row r="290" ht="15.75" customHeight="1">
      <c r="A290" s="1" t="s">
        <v>307</v>
      </c>
      <c r="B290" s="1" t="s">
        <v>263</v>
      </c>
      <c r="C290" s="1" t="s">
        <v>308</v>
      </c>
      <c r="D290" s="2" t="s">
        <v>14</v>
      </c>
      <c r="E290" s="1" t="s">
        <v>89</v>
      </c>
      <c r="F290" s="3">
        <v>26.86</v>
      </c>
      <c r="G290" s="3">
        <f t="shared" si="1"/>
        <v>-2.946711966</v>
      </c>
      <c r="H290" s="4">
        <v>44980.0</v>
      </c>
      <c r="J290" s="5">
        <f t="shared" si="2"/>
        <v>23</v>
      </c>
      <c r="K290" s="5">
        <f t="shared" si="3"/>
        <v>2</v>
      </c>
      <c r="L290" s="5">
        <f t="shared" si="4"/>
        <v>2023</v>
      </c>
    </row>
    <row r="291" ht="15.75" customHeight="1">
      <c r="A291" s="1" t="s">
        <v>283</v>
      </c>
      <c r="B291" s="1" t="s">
        <v>284</v>
      </c>
      <c r="C291" s="1" t="s">
        <v>285</v>
      </c>
      <c r="D291" s="2" t="s">
        <v>14</v>
      </c>
      <c r="E291" s="1" t="s">
        <v>78</v>
      </c>
      <c r="F291" s="3">
        <v>14.32</v>
      </c>
      <c r="G291" s="3">
        <f t="shared" si="1"/>
        <v>-3.638433569</v>
      </c>
      <c r="H291" s="4">
        <v>44980.0</v>
      </c>
      <c r="J291" s="5">
        <f t="shared" si="2"/>
        <v>23</v>
      </c>
      <c r="K291" s="5">
        <f t="shared" si="3"/>
        <v>2</v>
      </c>
      <c r="L291" s="5">
        <f t="shared" si="4"/>
        <v>2023</v>
      </c>
    </row>
    <row r="292" ht="15.75" customHeight="1">
      <c r="A292" s="1" t="s">
        <v>72</v>
      </c>
      <c r="B292" s="1" t="s">
        <v>73</v>
      </c>
      <c r="C292" s="1" t="s">
        <v>74</v>
      </c>
      <c r="D292" s="2" t="s">
        <v>14</v>
      </c>
      <c r="E292" s="1" t="s">
        <v>15</v>
      </c>
      <c r="F292" s="3">
        <v>10.87</v>
      </c>
      <c r="G292" s="3">
        <f t="shared" si="1"/>
        <v>-3.828739752</v>
      </c>
      <c r="H292" s="4">
        <v>44980.0</v>
      </c>
      <c r="J292" s="5">
        <f t="shared" si="2"/>
        <v>23</v>
      </c>
      <c r="K292" s="5">
        <f t="shared" si="3"/>
        <v>2</v>
      </c>
      <c r="L292" s="5">
        <f t="shared" si="4"/>
        <v>2023</v>
      </c>
    </row>
    <row r="293" ht="15.75" customHeight="1">
      <c r="A293" s="1" t="s">
        <v>265</v>
      </c>
      <c r="B293" s="1" t="s">
        <v>266</v>
      </c>
      <c r="C293" s="1" t="s">
        <v>267</v>
      </c>
      <c r="D293" s="2" t="s">
        <v>20</v>
      </c>
      <c r="E293" s="1" t="s">
        <v>29</v>
      </c>
      <c r="F293" s="3">
        <v>35.57</v>
      </c>
      <c r="G293" s="3">
        <f t="shared" si="1"/>
        <v>-2.466257806</v>
      </c>
      <c r="H293" s="4">
        <v>44980.0</v>
      </c>
      <c r="J293" s="5">
        <f t="shared" si="2"/>
        <v>23</v>
      </c>
      <c r="K293" s="5">
        <f t="shared" si="3"/>
        <v>2</v>
      </c>
      <c r="L293" s="5">
        <f t="shared" si="4"/>
        <v>2023</v>
      </c>
    </row>
    <row r="294" ht="15.75" customHeight="1">
      <c r="A294" s="1" t="s">
        <v>66</v>
      </c>
      <c r="B294" s="1" t="s">
        <v>67</v>
      </c>
      <c r="C294" s="1" t="s">
        <v>68</v>
      </c>
      <c r="D294" s="2" t="s">
        <v>14</v>
      </c>
      <c r="E294" s="1" t="s">
        <v>126</v>
      </c>
      <c r="F294" s="3">
        <v>2.04</v>
      </c>
      <c r="G294" s="3">
        <f t="shared" si="1"/>
        <v>-4.315813257</v>
      </c>
      <c r="H294" s="4">
        <v>44980.0</v>
      </c>
      <c r="J294" s="5">
        <f t="shared" si="2"/>
        <v>23</v>
      </c>
      <c r="K294" s="5">
        <f t="shared" si="3"/>
        <v>2</v>
      </c>
      <c r="L294" s="5">
        <f t="shared" si="4"/>
        <v>2023</v>
      </c>
    </row>
    <row r="295" ht="15.75" customHeight="1">
      <c r="A295" s="1" t="s">
        <v>248</v>
      </c>
      <c r="B295" s="1" t="s">
        <v>249</v>
      </c>
      <c r="C295" s="1" t="s">
        <v>250</v>
      </c>
      <c r="D295" s="2" t="s">
        <v>14</v>
      </c>
      <c r="E295" s="1" t="s">
        <v>85</v>
      </c>
      <c r="F295" s="3">
        <v>11.71</v>
      </c>
      <c r="G295" s="3">
        <f t="shared" si="1"/>
        <v>-3.782404333</v>
      </c>
      <c r="H295" s="4">
        <v>44980.0</v>
      </c>
      <c r="J295" s="5">
        <f t="shared" si="2"/>
        <v>23</v>
      </c>
      <c r="K295" s="5">
        <f t="shared" si="3"/>
        <v>2</v>
      </c>
      <c r="L295" s="5">
        <f t="shared" si="4"/>
        <v>2023</v>
      </c>
    </row>
    <row r="296" ht="15.75" customHeight="1">
      <c r="A296" s="1" t="s">
        <v>144</v>
      </c>
      <c r="B296" s="1" t="s">
        <v>145</v>
      </c>
      <c r="C296" s="1" t="s">
        <v>146</v>
      </c>
      <c r="D296" s="2" t="s">
        <v>14</v>
      </c>
      <c r="E296" s="1" t="s">
        <v>89</v>
      </c>
      <c r="F296" s="3">
        <v>33.16</v>
      </c>
      <c r="G296" s="3">
        <f t="shared" si="1"/>
        <v>-2.599196328</v>
      </c>
      <c r="H296" s="4">
        <v>44980.0</v>
      </c>
      <c r="J296" s="5">
        <f t="shared" si="2"/>
        <v>23</v>
      </c>
      <c r="K296" s="5">
        <f t="shared" si="3"/>
        <v>2</v>
      </c>
      <c r="L296" s="5">
        <f t="shared" si="4"/>
        <v>2023</v>
      </c>
    </row>
    <row r="297" ht="15.75" customHeight="1">
      <c r="A297" s="1" t="s">
        <v>309</v>
      </c>
      <c r="B297" s="1" t="s">
        <v>310</v>
      </c>
      <c r="C297" s="1" t="s">
        <v>311</v>
      </c>
      <c r="D297" s="2" t="s">
        <v>14</v>
      </c>
      <c r="E297" s="1" t="s">
        <v>21</v>
      </c>
      <c r="F297" s="3">
        <v>48.46</v>
      </c>
      <c r="G297" s="3">
        <f t="shared" si="1"/>
        <v>-1.755229778</v>
      </c>
      <c r="H297" s="4">
        <v>44981.0</v>
      </c>
      <c r="J297" s="5">
        <f t="shared" si="2"/>
        <v>24</v>
      </c>
      <c r="K297" s="5">
        <f t="shared" si="3"/>
        <v>2</v>
      </c>
      <c r="L297" s="5">
        <f t="shared" si="4"/>
        <v>2023</v>
      </c>
    </row>
    <row r="298" ht="15.75" customHeight="1">
      <c r="A298" s="1" t="s">
        <v>132</v>
      </c>
      <c r="B298" s="1" t="s">
        <v>133</v>
      </c>
      <c r="C298" s="1" t="s">
        <v>134</v>
      </c>
      <c r="D298" s="2" t="s">
        <v>14</v>
      </c>
      <c r="E298" s="1" t="s">
        <v>163</v>
      </c>
      <c r="F298" s="3">
        <v>4.64</v>
      </c>
      <c r="G298" s="3">
        <f t="shared" si="1"/>
        <v>-4.172394105</v>
      </c>
      <c r="H298" s="4">
        <v>44981.0</v>
      </c>
      <c r="J298" s="5">
        <f t="shared" si="2"/>
        <v>24</v>
      </c>
      <c r="K298" s="5">
        <f t="shared" si="3"/>
        <v>2</v>
      </c>
      <c r="L298" s="5">
        <f t="shared" si="4"/>
        <v>2023</v>
      </c>
    </row>
    <row r="299" ht="15.75" customHeight="1">
      <c r="A299" s="1" t="s">
        <v>223</v>
      </c>
      <c r="B299" s="1" t="s">
        <v>224</v>
      </c>
      <c r="C299" s="1" t="s">
        <v>225</v>
      </c>
      <c r="D299" s="2" t="s">
        <v>14</v>
      </c>
      <c r="E299" s="1" t="s">
        <v>41</v>
      </c>
      <c r="F299" s="3">
        <v>24.74</v>
      </c>
      <c r="G299" s="3">
        <f t="shared" si="1"/>
        <v>-3.063653736</v>
      </c>
      <c r="H299" s="4">
        <v>44981.0</v>
      </c>
      <c r="J299" s="5">
        <f t="shared" si="2"/>
        <v>24</v>
      </c>
      <c r="K299" s="5">
        <f t="shared" si="3"/>
        <v>2</v>
      </c>
      <c r="L299" s="5">
        <f t="shared" si="4"/>
        <v>2023</v>
      </c>
    </row>
    <row r="300" ht="15.75" customHeight="1">
      <c r="A300" s="1" t="s">
        <v>169</v>
      </c>
      <c r="B300" s="1" t="s">
        <v>170</v>
      </c>
      <c r="C300" s="1" t="s">
        <v>171</v>
      </c>
      <c r="D300" s="2" t="s">
        <v>20</v>
      </c>
      <c r="E300" s="1" t="s">
        <v>150</v>
      </c>
      <c r="F300" s="3">
        <v>26.32</v>
      </c>
      <c r="G300" s="3">
        <f t="shared" si="1"/>
        <v>-2.97649902</v>
      </c>
      <c r="H300" s="4">
        <v>44981.0</v>
      </c>
      <c r="J300" s="5">
        <f t="shared" si="2"/>
        <v>24</v>
      </c>
      <c r="K300" s="5">
        <f t="shared" si="3"/>
        <v>2</v>
      </c>
      <c r="L300" s="5">
        <f t="shared" si="4"/>
        <v>2023</v>
      </c>
    </row>
    <row r="301" ht="15.75" customHeight="1">
      <c r="A301" s="1" t="s">
        <v>123</v>
      </c>
      <c r="B301" s="1" t="s">
        <v>124</v>
      </c>
      <c r="C301" s="1" t="s">
        <v>125</v>
      </c>
      <c r="D301" s="2" t="s">
        <v>20</v>
      </c>
      <c r="E301" s="1" t="s">
        <v>29</v>
      </c>
      <c r="F301" s="3">
        <v>21.13</v>
      </c>
      <c r="G301" s="3">
        <f t="shared" si="1"/>
        <v>-3.262785712</v>
      </c>
      <c r="H301" s="4">
        <v>44981.0</v>
      </c>
      <c r="J301" s="5">
        <f t="shared" si="2"/>
        <v>24</v>
      </c>
      <c r="K301" s="5">
        <f t="shared" si="3"/>
        <v>2</v>
      </c>
      <c r="L301" s="5">
        <f t="shared" si="4"/>
        <v>2023</v>
      </c>
    </row>
    <row r="302" ht="15.75" customHeight="1">
      <c r="A302" s="1" t="s">
        <v>304</v>
      </c>
      <c r="B302" s="1" t="s">
        <v>305</v>
      </c>
      <c r="C302" s="1" t="s">
        <v>306</v>
      </c>
      <c r="D302" s="2" t="s">
        <v>20</v>
      </c>
      <c r="E302" s="1" t="s">
        <v>150</v>
      </c>
      <c r="F302" s="3">
        <v>31.4</v>
      </c>
      <c r="G302" s="3">
        <f t="shared" si="1"/>
        <v>-2.696280061</v>
      </c>
      <c r="H302" s="4">
        <v>44981.0</v>
      </c>
      <c r="J302" s="5">
        <f t="shared" si="2"/>
        <v>24</v>
      </c>
      <c r="K302" s="5">
        <f t="shared" si="3"/>
        <v>2</v>
      </c>
      <c r="L302" s="5">
        <f t="shared" si="4"/>
        <v>2023</v>
      </c>
    </row>
    <row r="303" ht="15.75" customHeight="1">
      <c r="A303" s="1" t="s">
        <v>280</v>
      </c>
      <c r="B303" s="1" t="s">
        <v>281</v>
      </c>
      <c r="C303" s="1" t="s">
        <v>282</v>
      </c>
      <c r="D303" s="2" t="s">
        <v>14</v>
      </c>
      <c r="E303" s="1" t="s">
        <v>106</v>
      </c>
      <c r="F303" s="3">
        <v>16.48</v>
      </c>
      <c r="G303" s="3">
        <f t="shared" si="1"/>
        <v>-3.51928535</v>
      </c>
      <c r="H303" s="4">
        <v>44982.0</v>
      </c>
      <c r="J303" s="5">
        <f t="shared" si="2"/>
        <v>25</v>
      </c>
      <c r="K303" s="5">
        <f t="shared" si="3"/>
        <v>2</v>
      </c>
      <c r="L303" s="5">
        <f t="shared" si="4"/>
        <v>2023</v>
      </c>
    </row>
    <row r="304" ht="15.75" customHeight="1">
      <c r="A304" s="1" t="s">
        <v>103</v>
      </c>
      <c r="B304" s="1" t="s">
        <v>104</v>
      </c>
      <c r="C304" s="1" t="s">
        <v>105</v>
      </c>
      <c r="D304" s="2" t="s">
        <v>20</v>
      </c>
      <c r="E304" s="1" t="s">
        <v>41</v>
      </c>
      <c r="F304" s="3">
        <v>26.22</v>
      </c>
      <c r="G304" s="3">
        <f t="shared" si="1"/>
        <v>-2.982015141</v>
      </c>
      <c r="H304" s="4">
        <v>44982.0</v>
      </c>
      <c r="J304" s="5">
        <f t="shared" si="2"/>
        <v>25</v>
      </c>
      <c r="K304" s="5">
        <f t="shared" si="3"/>
        <v>2</v>
      </c>
      <c r="L304" s="5">
        <f t="shared" si="4"/>
        <v>2023</v>
      </c>
    </row>
    <row r="305" ht="15.75" customHeight="1">
      <c r="A305" s="1" t="s">
        <v>307</v>
      </c>
      <c r="B305" s="1" t="s">
        <v>263</v>
      </c>
      <c r="C305" s="1" t="s">
        <v>308</v>
      </c>
      <c r="D305" s="2" t="s">
        <v>20</v>
      </c>
      <c r="E305" s="1" t="s">
        <v>89</v>
      </c>
      <c r="F305" s="3">
        <v>27.42</v>
      </c>
      <c r="G305" s="3">
        <f t="shared" si="1"/>
        <v>-2.915821687</v>
      </c>
      <c r="H305" s="4">
        <v>44982.0</v>
      </c>
      <c r="J305" s="5">
        <f t="shared" si="2"/>
        <v>25</v>
      </c>
      <c r="K305" s="5">
        <f t="shared" si="3"/>
        <v>2</v>
      </c>
      <c r="L305" s="5">
        <f t="shared" si="4"/>
        <v>2023</v>
      </c>
    </row>
    <row r="306" ht="15.75" customHeight="1">
      <c r="A306" s="1" t="s">
        <v>312</v>
      </c>
      <c r="B306" s="1" t="s">
        <v>193</v>
      </c>
      <c r="C306" s="1" t="s">
        <v>313</v>
      </c>
      <c r="D306" s="2" t="s">
        <v>20</v>
      </c>
      <c r="E306" s="1" t="s">
        <v>89</v>
      </c>
      <c r="F306" s="3">
        <v>37.17</v>
      </c>
      <c r="G306" s="3">
        <f t="shared" si="1"/>
        <v>-2.377999866</v>
      </c>
      <c r="H306" s="4">
        <v>44982.0</v>
      </c>
      <c r="J306" s="5">
        <f t="shared" si="2"/>
        <v>25</v>
      </c>
      <c r="K306" s="5">
        <f t="shared" si="3"/>
        <v>2</v>
      </c>
      <c r="L306" s="5">
        <f t="shared" si="4"/>
        <v>2023</v>
      </c>
    </row>
    <row r="307" ht="15.75" customHeight="1">
      <c r="A307" s="1" t="s">
        <v>111</v>
      </c>
      <c r="B307" s="1" t="s">
        <v>112</v>
      </c>
      <c r="C307" s="1" t="s">
        <v>113</v>
      </c>
      <c r="D307" s="2" t="s">
        <v>14</v>
      </c>
      <c r="E307" s="1" t="s">
        <v>37</v>
      </c>
      <c r="F307" s="3">
        <v>12.36</v>
      </c>
      <c r="G307" s="3">
        <f t="shared" si="1"/>
        <v>-3.746549545</v>
      </c>
      <c r="H307" s="4">
        <v>44982.0</v>
      </c>
      <c r="J307" s="5">
        <f t="shared" si="2"/>
        <v>25</v>
      </c>
      <c r="K307" s="5">
        <f t="shared" si="3"/>
        <v>2</v>
      </c>
      <c r="L307" s="5">
        <f t="shared" si="4"/>
        <v>2023</v>
      </c>
    </row>
    <row r="308" ht="15.75" customHeight="1">
      <c r="A308" s="1" t="s">
        <v>69</v>
      </c>
      <c r="B308" s="1" t="s">
        <v>70</v>
      </c>
      <c r="C308" s="1" t="s">
        <v>71</v>
      </c>
      <c r="D308" s="2" t="s">
        <v>14</v>
      </c>
      <c r="E308" s="1" t="s">
        <v>93</v>
      </c>
      <c r="F308" s="3">
        <v>14.07</v>
      </c>
      <c r="G308" s="3">
        <f t="shared" si="1"/>
        <v>-3.652223872</v>
      </c>
      <c r="H308" s="4">
        <v>44982.0</v>
      </c>
      <c r="J308" s="5">
        <f t="shared" si="2"/>
        <v>25</v>
      </c>
      <c r="K308" s="5">
        <f t="shared" si="3"/>
        <v>2</v>
      </c>
      <c r="L308" s="5">
        <f t="shared" si="4"/>
        <v>2023</v>
      </c>
    </row>
    <row r="309" ht="15.75" customHeight="1">
      <c r="A309" s="1" t="s">
        <v>97</v>
      </c>
      <c r="B309" s="1" t="s">
        <v>98</v>
      </c>
      <c r="C309" s="1" t="s">
        <v>99</v>
      </c>
      <c r="D309" s="2" t="s">
        <v>14</v>
      </c>
      <c r="E309" s="1" t="s">
        <v>21</v>
      </c>
      <c r="F309" s="3">
        <v>55.73</v>
      </c>
      <c r="G309" s="3">
        <f t="shared" si="1"/>
        <v>-1.354207764</v>
      </c>
      <c r="H309" s="4">
        <v>44983.0</v>
      </c>
      <c r="J309" s="5">
        <f t="shared" si="2"/>
        <v>26</v>
      </c>
      <c r="K309" s="5">
        <f t="shared" si="3"/>
        <v>2</v>
      </c>
      <c r="L309" s="5">
        <f t="shared" si="4"/>
        <v>2023</v>
      </c>
    </row>
    <row r="310" ht="15.75" customHeight="1">
      <c r="A310" s="1" t="s">
        <v>314</v>
      </c>
      <c r="B310" s="1" t="s">
        <v>315</v>
      </c>
      <c r="C310" s="1" t="s">
        <v>316</v>
      </c>
      <c r="D310" s="2" t="s">
        <v>20</v>
      </c>
      <c r="E310" s="1" t="s">
        <v>89</v>
      </c>
      <c r="F310" s="3">
        <v>34.13</v>
      </c>
      <c r="G310" s="3">
        <f t="shared" si="1"/>
        <v>-2.545689951</v>
      </c>
      <c r="H310" s="4">
        <v>44983.0</v>
      </c>
      <c r="J310" s="5">
        <f t="shared" si="2"/>
        <v>26</v>
      </c>
      <c r="K310" s="5">
        <f t="shared" si="3"/>
        <v>2</v>
      </c>
      <c r="L310" s="5">
        <f t="shared" si="4"/>
        <v>2023</v>
      </c>
    </row>
    <row r="311" ht="15.75" customHeight="1">
      <c r="A311" s="1" t="s">
        <v>277</v>
      </c>
      <c r="B311" s="1" t="s">
        <v>278</v>
      </c>
      <c r="C311" s="1" t="s">
        <v>279</v>
      </c>
      <c r="D311" s="2" t="s">
        <v>20</v>
      </c>
      <c r="E311" s="1" t="s">
        <v>126</v>
      </c>
      <c r="F311" s="3">
        <v>3.48</v>
      </c>
      <c r="G311" s="3">
        <f t="shared" si="1"/>
        <v>-4.236381111</v>
      </c>
      <c r="H311" s="4">
        <v>44983.0</v>
      </c>
      <c r="J311" s="5">
        <f t="shared" si="2"/>
        <v>26</v>
      </c>
      <c r="K311" s="5">
        <f t="shared" si="3"/>
        <v>2</v>
      </c>
      <c r="L311" s="5">
        <f t="shared" si="4"/>
        <v>2023</v>
      </c>
    </row>
    <row r="312" ht="15.75" customHeight="1">
      <c r="A312" s="1" t="s">
        <v>114</v>
      </c>
      <c r="B312" s="1" t="s">
        <v>115</v>
      </c>
      <c r="C312" s="1" t="s">
        <v>116</v>
      </c>
      <c r="D312" s="2" t="s">
        <v>20</v>
      </c>
      <c r="E312" s="1" t="s">
        <v>126</v>
      </c>
      <c r="F312" s="3">
        <v>2.12</v>
      </c>
      <c r="G312" s="3">
        <f t="shared" si="1"/>
        <v>-4.31140036</v>
      </c>
      <c r="H312" s="4">
        <v>44984.0</v>
      </c>
      <c r="J312" s="5">
        <f t="shared" si="2"/>
        <v>27</v>
      </c>
      <c r="K312" s="5">
        <f t="shared" si="3"/>
        <v>2</v>
      </c>
      <c r="L312" s="5">
        <f t="shared" si="4"/>
        <v>2023</v>
      </c>
    </row>
    <row r="313" ht="15.75" customHeight="1">
      <c r="A313" s="1" t="s">
        <v>246</v>
      </c>
      <c r="B313" s="1" t="s">
        <v>112</v>
      </c>
      <c r="C313" s="1" t="s">
        <v>247</v>
      </c>
      <c r="D313" s="2" t="s">
        <v>14</v>
      </c>
      <c r="E313" s="1" t="s">
        <v>34</v>
      </c>
      <c r="F313" s="3">
        <v>15.85</v>
      </c>
      <c r="G313" s="3">
        <f t="shared" si="1"/>
        <v>-3.554036914</v>
      </c>
      <c r="H313" s="4">
        <v>44984.0</v>
      </c>
      <c r="J313" s="5">
        <f t="shared" si="2"/>
        <v>27</v>
      </c>
      <c r="K313" s="5">
        <f t="shared" si="3"/>
        <v>2</v>
      </c>
      <c r="L313" s="5">
        <f t="shared" si="4"/>
        <v>2023</v>
      </c>
    </row>
    <row r="314" ht="15.75" customHeight="1">
      <c r="A314" s="1" t="s">
        <v>184</v>
      </c>
      <c r="B314" s="1" t="s">
        <v>173</v>
      </c>
      <c r="C314" s="1" t="s">
        <v>185</v>
      </c>
      <c r="D314" s="2" t="s">
        <v>20</v>
      </c>
      <c r="E314" s="1" t="s">
        <v>43</v>
      </c>
      <c r="F314" s="3">
        <v>69.19</v>
      </c>
      <c r="G314" s="3">
        <f t="shared" si="1"/>
        <v>-0.6117378453</v>
      </c>
      <c r="H314" s="4">
        <v>44984.0</v>
      </c>
      <c r="J314" s="5">
        <f t="shared" si="2"/>
        <v>27</v>
      </c>
      <c r="K314" s="5">
        <f t="shared" si="3"/>
        <v>2</v>
      </c>
      <c r="L314" s="5">
        <f t="shared" si="4"/>
        <v>2023</v>
      </c>
    </row>
    <row r="315" ht="15.75" customHeight="1">
      <c r="A315" s="1" t="s">
        <v>175</v>
      </c>
      <c r="B315" s="1" t="s">
        <v>176</v>
      </c>
      <c r="C315" s="1" t="s">
        <v>177</v>
      </c>
      <c r="D315" s="2" t="s">
        <v>20</v>
      </c>
      <c r="E315" s="1" t="s">
        <v>25</v>
      </c>
      <c r="F315" s="3">
        <v>18.07</v>
      </c>
      <c r="G315" s="3">
        <f t="shared" si="1"/>
        <v>-3.431579022</v>
      </c>
      <c r="H315" s="4">
        <v>44984.0</v>
      </c>
      <c r="J315" s="5">
        <f t="shared" si="2"/>
        <v>27</v>
      </c>
      <c r="K315" s="5">
        <f t="shared" si="3"/>
        <v>2</v>
      </c>
      <c r="L315" s="5">
        <f t="shared" si="4"/>
        <v>2023</v>
      </c>
    </row>
    <row r="316" ht="15.75" customHeight="1">
      <c r="A316" s="1" t="s">
        <v>262</v>
      </c>
      <c r="B316" s="1" t="s">
        <v>263</v>
      </c>
      <c r="C316" s="1" t="s">
        <v>264</v>
      </c>
      <c r="D316" s="2" t="s">
        <v>20</v>
      </c>
      <c r="E316" s="1" t="s">
        <v>37</v>
      </c>
      <c r="F316" s="3">
        <v>14.27</v>
      </c>
      <c r="G316" s="3">
        <f t="shared" si="1"/>
        <v>-3.641191629</v>
      </c>
      <c r="H316" s="4">
        <v>44984.0</v>
      </c>
      <c r="J316" s="5">
        <f t="shared" si="2"/>
        <v>27</v>
      </c>
      <c r="K316" s="5">
        <f t="shared" si="3"/>
        <v>2</v>
      </c>
      <c r="L316" s="5">
        <f t="shared" si="4"/>
        <v>2023</v>
      </c>
    </row>
    <row r="317" ht="15.75" customHeight="1">
      <c r="A317" s="1" t="s">
        <v>203</v>
      </c>
      <c r="B317" s="1" t="s">
        <v>83</v>
      </c>
      <c r="C317" s="1" t="s">
        <v>204</v>
      </c>
      <c r="D317" s="2" t="s">
        <v>20</v>
      </c>
      <c r="E317" s="1" t="s">
        <v>163</v>
      </c>
      <c r="F317" s="3">
        <v>2.39</v>
      </c>
      <c r="G317" s="3">
        <f t="shared" si="1"/>
        <v>-4.296506833</v>
      </c>
      <c r="H317" s="4">
        <v>44985.0</v>
      </c>
      <c r="J317" s="5">
        <f t="shared" si="2"/>
        <v>28</v>
      </c>
      <c r="K317" s="5">
        <f t="shared" si="3"/>
        <v>2</v>
      </c>
      <c r="L317" s="5">
        <f t="shared" si="4"/>
        <v>2023</v>
      </c>
    </row>
    <row r="318" ht="15.75" customHeight="1">
      <c r="A318" s="1" t="s">
        <v>100</v>
      </c>
      <c r="B318" s="1" t="s">
        <v>101</v>
      </c>
      <c r="C318" s="1" t="s">
        <v>102</v>
      </c>
      <c r="D318" s="2" t="s">
        <v>20</v>
      </c>
      <c r="E318" s="1" t="s">
        <v>43</v>
      </c>
      <c r="F318" s="3">
        <v>57.2</v>
      </c>
      <c r="G318" s="3">
        <f t="shared" si="1"/>
        <v>-1.273120782</v>
      </c>
      <c r="H318" s="4">
        <v>44985.0</v>
      </c>
      <c r="J318" s="5">
        <f t="shared" si="2"/>
        <v>28</v>
      </c>
      <c r="K318" s="5">
        <f t="shared" si="3"/>
        <v>2</v>
      </c>
      <c r="L318" s="5">
        <f t="shared" si="4"/>
        <v>2023</v>
      </c>
    </row>
    <row r="319" ht="15.75" customHeight="1">
      <c r="A319" s="1" t="s">
        <v>289</v>
      </c>
      <c r="B319" s="1" t="s">
        <v>290</v>
      </c>
      <c r="C319" s="1" t="s">
        <v>291</v>
      </c>
      <c r="D319" s="2" t="s">
        <v>20</v>
      </c>
      <c r="E319" s="1" t="s">
        <v>51</v>
      </c>
      <c r="F319" s="3">
        <v>54.76</v>
      </c>
      <c r="G319" s="3">
        <f t="shared" si="1"/>
        <v>-1.40771414</v>
      </c>
      <c r="H319" s="4">
        <v>44985.0</v>
      </c>
      <c r="J319" s="5">
        <f t="shared" si="2"/>
        <v>28</v>
      </c>
      <c r="K319" s="5">
        <f t="shared" si="3"/>
        <v>2</v>
      </c>
      <c r="L319" s="5">
        <f t="shared" si="4"/>
        <v>2023</v>
      </c>
    </row>
    <row r="320" ht="15.75" customHeight="1">
      <c r="A320" s="1" t="s">
        <v>103</v>
      </c>
      <c r="B320" s="1" t="s">
        <v>104</v>
      </c>
      <c r="C320" s="1" t="s">
        <v>105</v>
      </c>
      <c r="D320" s="2" t="s">
        <v>20</v>
      </c>
      <c r="E320" s="1" t="s">
        <v>163</v>
      </c>
      <c r="F320" s="3">
        <v>2.28</v>
      </c>
      <c r="G320" s="3">
        <f t="shared" si="1"/>
        <v>-4.302574566</v>
      </c>
      <c r="H320" s="4">
        <v>44985.0</v>
      </c>
      <c r="J320" s="5">
        <f t="shared" si="2"/>
        <v>28</v>
      </c>
      <c r="K320" s="5">
        <f t="shared" si="3"/>
        <v>2</v>
      </c>
      <c r="L320" s="5">
        <f t="shared" si="4"/>
        <v>2023</v>
      </c>
    </row>
    <row r="321" ht="15.75" customHeight="1">
      <c r="A321" s="1" t="s">
        <v>103</v>
      </c>
      <c r="B321" s="1" t="s">
        <v>104</v>
      </c>
      <c r="C321" s="1" t="s">
        <v>105</v>
      </c>
      <c r="D321" s="2" t="s">
        <v>20</v>
      </c>
      <c r="E321" s="1" t="s">
        <v>43</v>
      </c>
      <c r="F321" s="3">
        <v>49.9</v>
      </c>
      <c r="G321" s="3">
        <f t="shared" si="1"/>
        <v>-1.675797632</v>
      </c>
      <c r="H321" s="4">
        <v>44985.0</v>
      </c>
      <c r="J321" s="5">
        <f t="shared" si="2"/>
        <v>28</v>
      </c>
      <c r="K321" s="5">
        <f t="shared" si="3"/>
        <v>2</v>
      </c>
      <c r="L321" s="5">
        <f t="shared" si="4"/>
        <v>2023</v>
      </c>
    </row>
    <row r="322" ht="15.75" customHeight="1">
      <c r="A322" s="1" t="s">
        <v>26</v>
      </c>
      <c r="B322" s="1" t="s">
        <v>27</v>
      </c>
      <c r="C322" s="1" t="s">
        <v>28</v>
      </c>
      <c r="D322" s="2" t="s">
        <v>14</v>
      </c>
      <c r="E322" s="1" t="s">
        <v>51</v>
      </c>
      <c r="F322" s="3">
        <v>47.93</v>
      </c>
      <c r="G322" s="3">
        <f t="shared" si="1"/>
        <v>-1.784465221</v>
      </c>
      <c r="H322" s="4">
        <v>44985.0</v>
      </c>
      <c r="J322" s="5">
        <f t="shared" si="2"/>
        <v>28</v>
      </c>
      <c r="K322" s="5">
        <f t="shared" si="3"/>
        <v>2</v>
      </c>
      <c r="L322" s="5">
        <f t="shared" si="4"/>
        <v>2023</v>
      </c>
    </row>
    <row r="323" ht="15.75" customHeight="1">
      <c r="A323" s="1" t="s">
        <v>147</v>
      </c>
      <c r="B323" s="1" t="s">
        <v>148</v>
      </c>
      <c r="C323" s="1" t="s">
        <v>149</v>
      </c>
      <c r="D323" s="2" t="s">
        <v>20</v>
      </c>
      <c r="E323" s="1" t="s">
        <v>65</v>
      </c>
      <c r="F323" s="3">
        <v>11.89</v>
      </c>
      <c r="G323" s="3">
        <f t="shared" si="1"/>
        <v>-3.772475315</v>
      </c>
      <c r="H323" s="4">
        <v>44985.0</v>
      </c>
      <c r="J323" s="5">
        <f t="shared" si="2"/>
        <v>28</v>
      </c>
      <c r="K323" s="5">
        <f t="shared" si="3"/>
        <v>2</v>
      </c>
      <c r="L323" s="5">
        <f t="shared" si="4"/>
        <v>2023</v>
      </c>
    </row>
    <row r="324" ht="15.75" customHeight="1">
      <c r="A324" s="1" t="s">
        <v>48</v>
      </c>
      <c r="B324" s="1" t="s">
        <v>49</v>
      </c>
      <c r="C324" s="1" t="s">
        <v>50</v>
      </c>
      <c r="D324" s="2" t="s">
        <v>20</v>
      </c>
      <c r="E324" s="1" t="s">
        <v>51</v>
      </c>
      <c r="F324" s="3">
        <v>58.65</v>
      </c>
      <c r="G324" s="3">
        <f t="shared" si="1"/>
        <v>-1.193137024</v>
      </c>
      <c r="H324" s="4">
        <v>44985.0</v>
      </c>
      <c r="J324" s="5">
        <f t="shared" si="2"/>
        <v>28</v>
      </c>
      <c r="K324" s="5">
        <f t="shared" si="3"/>
        <v>2</v>
      </c>
      <c r="L324" s="5">
        <f t="shared" si="4"/>
        <v>2023</v>
      </c>
    </row>
    <row r="325" ht="15.75" customHeight="1">
      <c r="A325" s="1" t="s">
        <v>254</v>
      </c>
      <c r="B325" s="1" t="s">
        <v>255</v>
      </c>
      <c r="C325" s="1" t="s">
        <v>256</v>
      </c>
      <c r="D325" s="2" t="s">
        <v>20</v>
      </c>
      <c r="E325" s="1" t="s">
        <v>15</v>
      </c>
      <c r="F325" s="3">
        <v>10.72</v>
      </c>
      <c r="G325" s="3">
        <f t="shared" si="1"/>
        <v>-3.837013933</v>
      </c>
      <c r="H325" s="4">
        <v>44985.0</v>
      </c>
      <c r="J325" s="5">
        <f t="shared" si="2"/>
        <v>28</v>
      </c>
      <c r="K325" s="5">
        <f t="shared" si="3"/>
        <v>2</v>
      </c>
      <c r="L325" s="5">
        <f t="shared" si="4"/>
        <v>2023</v>
      </c>
    </row>
    <row r="326" ht="15.75" customHeight="1">
      <c r="A326" s="1" t="s">
        <v>317</v>
      </c>
      <c r="B326" s="1" t="s">
        <v>318</v>
      </c>
      <c r="C326" s="1" t="s">
        <v>319</v>
      </c>
      <c r="D326" s="2" t="s">
        <v>14</v>
      </c>
      <c r="E326" s="1" t="s">
        <v>93</v>
      </c>
      <c r="F326" s="3">
        <v>13.25</v>
      </c>
      <c r="G326" s="3">
        <f t="shared" si="1"/>
        <v>-3.697456066</v>
      </c>
      <c r="H326" s="4">
        <v>44986.0</v>
      </c>
      <c r="J326" s="5">
        <f t="shared" si="2"/>
        <v>1</v>
      </c>
      <c r="K326" s="5">
        <f t="shared" si="3"/>
        <v>3</v>
      </c>
      <c r="L326" s="5">
        <f t="shared" si="4"/>
        <v>2023</v>
      </c>
    </row>
    <row r="327" ht="15.75" customHeight="1">
      <c r="A327" s="1" t="s">
        <v>314</v>
      </c>
      <c r="B327" s="1" t="s">
        <v>315</v>
      </c>
      <c r="C327" s="1" t="s">
        <v>316</v>
      </c>
      <c r="D327" s="2" t="s">
        <v>20</v>
      </c>
      <c r="E327" s="1" t="s">
        <v>15</v>
      </c>
      <c r="F327" s="3">
        <v>10.68</v>
      </c>
      <c r="G327" s="3">
        <f t="shared" si="1"/>
        <v>-3.839220382</v>
      </c>
      <c r="H327" s="4">
        <v>44986.0</v>
      </c>
      <c r="J327" s="5">
        <f t="shared" si="2"/>
        <v>1</v>
      </c>
      <c r="K327" s="5">
        <f t="shared" si="3"/>
        <v>3</v>
      </c>
      <c r="L327" s="5">
        <f t="shared" si="4"/>
        <v>2023</v>
      </c>
    </row>
    <row r="328" ht="15.75" customHeight="1">
      <c r="A328" s="1" t="s">
        <v>274</v>
      </c>
      <c r="B328" s="1" t="s">
        <v>275</v>
      </c>
      <c r="C328" s="1" t="s">
        <v>276</v>
      </c>
      <c r="D328" s="2" t="s">
        <v>20</v>
      </c>
      <c r="E328" s="1" t="s">
        <v>41</v>
      </c>
      <c r="F328" s="3">
        <v>23.04</v>
      </c>
      <c r="G328" s="3">
        <f t="shared" si="1"/>
        <v>-3.157427797</v>
      </c>
      <c r="H328" s="4">
        <v>44986.0</v>
      </c>
      <c r="J328" s="5">
        <f t="shared" si="2"/>
        <v>1</v>
      </c>
      <c r="K328" s="5">
        <f t="shared" si="3"/>
        <v>3</v>
      </c>
      <c r="L328" s="5">
        <f t="shared" si="4"/>
        <v>2023</v>
      </c>
    </row>
    <row r="329" ht="15.75" customHeight="1">
      <c r="A329" s="1" t="s">
        <v>201</v>
      </c>
      <c r="B329" s="1" t="s">
        <v>12</v>
      </c>
      <c r="C329" s="1" t="s">
        <v>202</v>
      </c>
      <c r="D329" s="2" t="s">
        <v>20</v>
      </c>
      <c r="E329" s="1" t="s">
        <v>106</v>
      </c>
      <c r="F329" s="3">
        <v>16.0</v>
      </c>
      <c r="G329" s="3">
        <f t="shared" si="1"/>
        <v>-3.545762732</v>
      </c>
      <c r="H329" s="4">
        <v>44986.0</v>
      </c>
      <c r="J329" s="5">
        <f t="shared" si="2"/>
        <v>1</v>
      </c>
      <c r="K329" s="5">
        <f t="shared" si="3"/>
        <v>3</v>
      </c>
      <c r="L329" s="5">
        <f t="shared" si="4"/>
        <v>2023</v>
      </c>
    </row>
    <row r="330" ht="15.75" customHeight="1">
      <c r="A330" s="1" t="s">
        <v>228</v>
      </c>
      <c r="B330" s="1" t="s">
        <v>229</v>
      </c>
      <c r="C330" s="1" t="s">
        <v>230</v>
      </c>
      <c r="D330" s="2" t="s">
        <v>20</v>
      </c>
      <c r="E330" s="1" t="s">
        <v>15</v>
      </c>
      <c r="F330" s="3">
        <v>10.18</v>
      </c>
      <c r="G330" s="3">
        <f t="shared" si="1"/>
        <v>-3.866800988</v>
      </c>
      <c r="H330" s="4">
        <v>44986.0</v>
      </c>
      <c r="J330" s="5">
        <f t="shared" si="2"/>
        <v>1</v>
      </c>
      <c r="K330" s="5">
        <f t="shared" si="3"/>
        <v>3</v>
      </c>
      <c r="L330" s="5">
        <f t="shared" si="4"/>
        <v>2023</v>
      </c>
    </row>
    <row r="331" ht="15.75" customHeight="1">
      <c r="A331" s="1" t="s">
        <v>79</v>
      </c>
      <c r="B331" s="1" t="s">
        <v>80</v>
      </c>
      <c r="C331" s="1" t="s">
        <v>81</v>
      </c>
      <c r="D331" s="2" t="s">
        <v>14</v>
      </c>
      <c r="E331" s="1" t="s">
        <v>110</v>
      </c>
      <c r="F331" s="3">
        <v>32.67</v>
      </c>
      <c r="G331" s="3">
        <f t="shared" si="1"/>
        <v>-2.626225322</v>
      </c>
      <c r="H331" s="4">
        <v>44986.0</v>
      </c>
      <c r="J331" s="5">
        <f t="shared" si="2"/>
        <v>1</v>
      </c>
      <c r="K331" s="5">
        <f t="shared" si="3"/>
        <v>3</v>
      </c>
      <c r="L331" s="5">
        <f t="shared" si="4"/>
        <v>2023</v>
      </c>
    </row>
    <row r="332" ht="15.75" customHeight="1">
      <c r="A332" s="1" t="s">
        <v>241</v>
      </c>
      <c r="B332" s="1" t="s">
        <v>242</v>
      </c>
      <c r="C332" s="1" t="s">
        <v>243</v>
      </c>
      <c r="D332" s="2" t="s">
        <v>14</v>
      </c>
      <c r="E332" s="1" t="s">
        <v>93</v>
      </c>
      <c r="F332" s="3">
        <v>10.51</v>
      </c>
      <c r="G332" s="3">
        <f t="shared" si="1"/>
        <v>-3.848597788</v>
      </c>
      <c r="H332" s="4">
        <v>44986.0</v>
      </c>
      <c r="J332" s="5">
        <f t="shared" si="2"/>
        <v>1</v>
      </c>
      <c r="K332" s="5">
        <f t="shared" si="3"/>
        <v>3</v>
      </c>
      <c r="L332" s="5">
        <f t="shared" si="4"/>
        <v>2023</v>
      </c>
    </row>
    <row r="333" ht="15.75" customHeight="1">
      <c r="A333" s="1" t="s">
        <v>277</v>
      </c>
      <c r="B333" s="1" t="s">
        <v>278</v>
      </c>
      <c r="C333" s="1" t="s">
        <v>279</v>
      </c>
      <c r="D333" s="2" t="s">
        <v>14</v>
      </c>
      <c r="E333" s="1" t="s">
        <v>150</v>
      </c>
      <c r="F333" s="3">
        <v>30.3</v>
      </c>
      <c r="G333" s="3">
        <f t="shared" si="1"/>
        <v>-2.756957395</v>
      </c>
      <c r="H333" s="4">
        <v>44987.0</v>
      </c>
      <c r="J333" s="5">
        <f t="shared" si="2"/>
        <v>2</v>
      </c>
      <c r="K333" s="5">
        <f t="shared" si="3"/>
        <v>3</v>
      </c>
      <c r="L333" s="5">
        <f t="shared" si="4"/>
        <v>2023</v>
      </c>
    </row>
    <row r="334" ht="15.75" customHeight="1">
      <c r="A334" s="1" t="s">
        <v>114</v>
      </c>
      <c r="B334" s="1" t="s">
        <v>115</v>
      </c>
      <c r="C334" s="1" t="s">
        <v>116</v>
      </c>
      <c r="D334" s="2" t="s">
        <v>14</v>
      </c>
      <c r="E334" s="1" t="s">
        <v>65</v>
      </c>
      <c r="F334" s="3">
        <v>8.44</v>
      </c>
      <c r="G334" s="3">
        <f t="shared" si="1"/>
        <v>-3.962781498</v>
      </c>
      <c r="H334" s="4">
        <v>44987.0</v>
      </c>
      <c r="J334" s="5">
        <f t="shared" si="2"/>
        <v>2</v>
      </c>
      <c r="K334" s="5">
        <f t="shared" si="3"/>
        <v>3</v>
      </c>
      <c r="L334" s="5">
        <f t="shared" si="4"/>
        <v>2023</v>
      </c>
    </row>
    <row r="335" ht="15.75" customHeight="1">
      <c r="A335" s="1" t="s">
        <v>151</v>
      </c>
      <c r="B335" s="1" t="s">
        <v>152</v>
      </c>
      <c r="C335" s="1" t="s">
        <v>153</v>
      </c>
      <c r="D335" s="2" t="s">
        <v>20</v>
      </c>
      <c r="E335" s="1" t="s">
        <v>150</v>
      </c>
      <c r="F335" s="3">
        <v>29.99</v>
      </c>
      <c r="G335" s="3">
        <f t="shared" si="1"/>
        <v>-2.774057371</v>
      </c>
      <c r="H335" s="4">
        <v>44988.0</v>
      </c>
      <c r="J335" s="5">
        <f t="shared" si="2"/>
        <v>3</v>
      </c>
      <c r="K335" s="5">
        <f t="shared" si="3"/>
        <v>3</v>
      </c>
      <c r="L335" s="5">
        <f t="shared" si="4"/>
        <v>2023</v>
      </c>
    </row>
    <row r="336" ht="15.75" customHeight="1">
      <c r="A336" s="1" t="s">
        <v>75</v>
      </c>
      <c r="B336" s="1" t="s">
        <v>76</v>
      </c>
      <c r="C336" s="1" t="s">
        <v>77</v>
      </c>
      <c r="D336" s="2" t="s">
        <v>14</v>
      </c>
      <c r="E336" s="1" t="s">
        <v>85</v>
      </c>
      <c r="F336" s="3">
        <v>10.84</v>
      </c>
      <c r="G336" s="3">
        <f t="shared" si="1"/>
        <v>-3.830394588</v>
      </c>
      <c r="H336" s="4">
        <v>44988.0</v>
      </c>
      <c r="J336" s="5">
        <f t="shared" si="2"/>
        <v>3</v>
      </c>
      <c r="K336" s="5">
        <f t="shared" si="3"/>
        <v>3</v>
      </c>
      <c r="L336" s="5">
        <f t="shared" si="4"/>
        <v>2023</v>
      </c>
    </row>
    <row r="337" ht="15.75" customHeight="1">
      <c r="A337" s="1" t="s">
        <v>154</v>
      </c>
      <c r="B337" s="1" t="s">
        <v>155</v>
      </c>
      <c r="C337" s="1" t="s">
        <v>156</v>
      </c>
      <c r="D337" s="2" t="s">
        <v>14</v>
      </c>
      <c r="E337" s="1" t="s">
        <v>41</v>
      </c>
      <c r="F337" s="3">
        <v>25.03</v>
      </c>
      <c r="G337" s="3">
        <f t="shared" si="1"/>
        <v>-3.047656984</v>
      </c>
      <c r="H337" s="4">
        <v>44988.0</v>
      </c>
      <c r="J337" s="5">
        <f t="shared" si="2"/>
        <v>3</v>
      </c>
      <c r="K337" s="5">
        <f t="shared" si="3"/>
        <v>3</v>
      </c>
      <c r="L337" s="5">
        <f t="shared" si="4"/>
        <v>2023</v>
      </c>
    </row>
    <row r="338" ht="15.75" customHeight="1">
      <c r="A338" s="1" t="s">
        <v>178</v>
      </c>
      <c r="B338" s="1" t="s">
        <v>179</v>
      </c>
      <c r="C338" s="1" t="s">
        <v>180</v>
      </c>
      <c r="D338" s="2" t="s">
        <v>20</v>
      </c>
      <c r="E338" s="1" t="s">
        <v>106</v>
      </c>
      <c r="F338" s="3">
        <v>17.03</v>
      </c>
      <c r="G338" s="3">
        <f t="shared" si="1"/>
        <v>-3.488946683</v>
      </c>
      <c r="H338" s="4">
        <v>44988.0</v>
      </c>
      <c r="J338" s="5">
        <f t="shared" si="2"/>
        <v>3</v>
      </c>
      <c r="K338" s="5">
        <f t="shared" si="3"/>
        <v>3</v>
      </c>
      <c r="L338" s="5">
        <f t="shared" si="4"/>
        <v>2023</v>
      </c>
    </row>
    <row r="339" ht="15.75" customHeight="1">
      <c r="A339" s="1" t="s">
        <v>286</v>
      </c>
      <c r="B339" s="1" t="s">
        <v>287</v>
      </c>
      <c r="C339" s="1" t="s">
        <v>288</v>
      </c>
      <c r="D339" s="2" t="s">
        <v>14</v>
      </c>
      <c r="E339" s="1" t="s">
        <v>15</v>
      </c>
      <c r="F339" s="3">
        <v>10.49</v>
      </c>
      <c r="G339" s="3">
        <f t="shared" si="1"/>
        <v>-3.849701012</v>
      </c>
      <c r="H339" s="4">
        <v>44988.0</v>
      </c>
      <c r="J339" s="5">
        <f t="shared" si="2"/>
        <v>3</v>
      </c>
      <c r="K339" s="5">
        <f t="shared" si="3"/>
        <v>3</v>
      </c>
      <c r="L339" s="5">
        <f t="shared" si="4"/>
        <v>2023</v>
      </c>
    </row>
    <row r="340" ht="15.75" customHeight="1">
      <c r="A340" s="1" t="s">
        <v>172</v>
      </c>
      <c r="B340" s="1" t="s">
        <v>173</v>
      </c>
      <c r="C340" s="1" t="s">
        <v>174</v>
      </c>
      <c r="D340" s="2" t="s">
        <v>20</v>
      </c>
      <c r="E340" s="1" t="s">
        <v>106</v>
      </c>
      <c r="F340" s="3">
        <v>15.05</v>
      </c>
      <c r="G340" s="3">
        <f t="shared" si="1"/>
        <v>-3.598165884</v>
      </c>
      <c r="H340" s="4">
        <v>44988.0</v>
      </c>
      <c r="J340" s="5">
        <f t="shared" si="2"/>
        <v>3</v>
      </c>
      <c r="K340" s="5">
        <f t="shared" si="3"/>
        <v>3</v>
      </c>
      <c r="L340" s="5">
        <f t="shared" si="4"/>
        <v>2023</v>
      </c>
    </row>
    <row r="341" ht="15.75" customHeight="1">
      <c r="A341" s="1" t="s">
        <v>107</v>
      </c>
      <c r="B341" s="1" t="s">
        <v>108</v>
      </c>
      <c r="C341" s="1" t="s">
        <v>109</v>
      </c>
      <c r="D341" s="2" t="s">
        <v>14</v>
      </c>
      <c r="E341" s="1" t="s">
        <v>34</v>
      </c>
      <c r="F341" s="3">
        <v>13.45</v>
      </c>
      <c r="G341" s="3">
        <f t="shared" si="1"/>
        <v>-3.686423824</v>
      </c>
      <c r="H341" s="4">
        <v>44988.0</v>
      </c>
      <c r="J341" s="5">
        <f t="shared" si="2"/>
        <v>3</v>
      </c>
      <c r="K341" s="5">
        <f t="shared" si="3"/>
        <v>3</v>
      </c>
      <c r="L341" s="5">
        <f t="shared" si="4"/>
        <v>2023</v>
      </c>
    </row>
    <row r="342" ht="15.75" customHeight="1">
      <c r="A342" s="1" t="s">
        <v>246</v>
      </c>
      <c r="B342" s="1" t="s">
        <v>112</v>
      </c>
      <c r="C342" s="1" t="s">
        <v>247</v>
      </c>
      <c r="D342" s="2" t="s">
        <v>20</v>
      </c>
      <c r="E342" s="1" t="s">
        <v>150</v>
      </c>
      <c r="F342" s="3">
        <v>30.65</v>
      </c>
      <c r="G342" s="3">
        <f t="shared" si="1"/>
        <v>-2.737650971</v>
      </c>
      <c r="H342" s="4">
        <v>44988.0</v>
      </c>
      <c r="J342" s="5">
        <f t="shared" si="2"/>
        <v>3</v>
      </c>
      <c r="K342" s="5">
        <f t="shared" si="3"/>
        <v>3</v>
      </c>
      <c r="L342" s="5">
        <f t="shared" si="4"/>
        <v>2023</v>
      </c>
    </row>
    <row r="343" ht="15.75" customHeight="1">
      <c r="A343" s="1" t="s">
        <v>236</v>
      </c>
      <c r="B343" s="1" t="s">
        <v>237</v>
      </c>
      <c r="C343" s="1" t="s">
        <v>238</v>
      </c>
      <c r="D343" s="2" t="s">
        <v>20</v>
      </c>
      <c r="E343" s="1" t="s">
        <v>93</v>
      </c>
      <c r="F343" s="3">
        <v>11.52</v>
      </c>
      <c r="G343" s="3">
        <f t="shared" si="1"/>
        <v>-3.792884963</v>
      </c>
      <c r="H343" s="4">
        <v>44988.0</v>
      </c>
      <c r="J343" s="5">
        <f t="shared" si="2"/>
        <v>3</v>
      </c>
      <c r="K343" s="5">
        <f t="shared" si="3"/>
        <v>3</v>
      </c>
      <c r="L343" s="5">
        <f t="shared" si="4"/>
        <v>2023</v>
      </c>
    </row>
    <row r="344" ht="15.75" customHeight="1">
      <c r="A344" s="1" t="s">
        <v>169</v>
      </c>
      <c r="B344" s="1" t="s">
        <v>170</v>
      </c>
      <c r="C344" s="1" t="s">
        <v>171</v>
      </c>
      <c r="D344" s="2" t="s">
        <v>14</v>
      </c>
      <c r="E344" s="1" t="s">
        <v>51</v>
      </c>
      <c r="F344" s="3">
        <v>34.95</v>
      </c>
      <c r="G344" s="3">
        <f t="shared" si="1"/>
        <v>-2.500457757</v>
      </c>
      <c r="H344" s="4">
        <v>44988.0</v>
      </c>
      <c r="J344" s="5">
        <f t="shared" si="2"/>
        <v>3</v>
      </c>
      <c r="K344" s="5">
        <f t="shared" si="3"/>
        <v>3</v>
      </c>
      <c r="L344" s="5">
        <f t="shared" si="4"/>
        <v>2023</v>
      </c>
    </row>
    <row r="345" ht="15.75" customHeight="1">
      <c r="A345" s="1" t="s">
        <v>211</v>
      </c>
      <c r="B345" s="1" t="s">
        <v>212</v>
      </c>
      <c r="C345" s="1" t="s">
        <v>213</v>
      </c>
      <c r="D345" s="2" t="s">
        <v>20</v>
      </c>
      <c r="E345" s="1" t="s">
        <v>163</v>
      </c>
      <c r="F345" s="3">
        <v>2.26</v>
      </c>
      <c r="G345" s="3">
        <f t="shared" si="1"/>
        <v>-4.30367779</v>
      </c>
      <c r="H345" s="4">
        <v>44988.0</v>
      </c>
      <c r="J345" s="5">
        <f t="shared" si="2"/>
        <v>3</v>
      </c>
      <c r="K345" s="5">
        <f t="shared" si="3"/>
        <v>3</v>
      </c>
      <c r="L345" s="5">
        <f t="shared" si="4"/>
        <v>2023</v>
      </c>
    </row>
    <row r="346" ht="15.75" customHeight="1">
      <c r="A346" s="1" t="s">
        <v>127</v>
      </c>
      <c r="B346" s="1" t="s">
        <v>128</v>
      </c>
      <c r="C346" s="1" t="s">
        <v>129</v>
      </c>
      <c r="D346" s="2" t="s">
        <v>14</v>
      </c>
      <c r="E346" s="1" t="s">
        <v>163</v>
      </c>
      <c r="F346" s="3">
        <v>5.14</v>
      </c>
      <c r="G346" s="3">
        <f t="shared" si="1"/>
        <v>-4.144813498</v>
      </c>
      <c r="H346" s="4">
        <v>44989.0</v>
      </c>
      <c r="J346" s="5">
        <f t="shared" si="2"/>
        <v>4</v>
      </c>
      <c r="K346" s="5">
        <f t="shared" si="3"/>
        <v>3</v>
      </c>
      <c r="L346" s="5">
        <f t="shared" si="4"/>
        <v>2023</v>
      </c>
    </row>
    <row r="347" ht="15.75" customHeight="1">
      <c r="A347" s="1" t="s">
        <v>69</v>
      </c>
      <c r="B347" s="1" t="s">
        <v>70</v>
      </c>
      <c r="C347" s="1" t="s">
        <v>71</v>
      </c>
      <c r="D347" s="2" t="s">
        <v>14</v>
      </c>
      <c r="E347" s="1" t="s">
        <v>150</v>
      </c>
      <c r="F347" s="3">
        <v>25.68</v>
      </c>
      <c r="G347" s="3">
        <f t="shared" si="1"/>
        <v>-3.011802196</v>
      </c>
      <c r="H347" s="4">
        <v>44989.0</v>
      </c>
      <c r="J347" s="5">
        <f t="shared" si="2"/>
        <v>4</v>
      </c>
      <c r="K347" s="5">
        <f t="shared" si="3"/>
        <v>3</v>
      </c>
      <c r="L347" s="5">
        <f t="shared" si="4"/>
        <v>2023</v>
      </c>
    </row>
    <row r="348" ht="15.75" customHeight="1">
      <c r="A348" s="1" t="s">
        <v>226</v>
      </c>
      <c r="B348" s="1" t="s">
        <v>128</v>
      </c>
      <c r="C348" s="1" t="s">
        <v>227</v>
      </c>
      <c r="D348" s="2" t="s">
        <v>20</v>
      </c>
      <c r="E348" s="1" t="s">
        <v>41</v>
      </c>
      <c r="F348" s="3">
        <v>28.18</v>
      </c>
      <c r="G348" s="3">
        <f t="shared" si="1"/>
        <v>-2.873899165</v>
      </c>
      <c r="H348" s="4">
        <v>44989.0</v>
      </c>
      <c r="J348" s="5">
        <f t="shared" si="2"/>
        <v>4</v>
      </c>
      <c r="K348" s="5">
        <f t="shared" si="3"/>
        <v>3</v>
      </c>
      <c r="L348" s="5">
        <f t="shared" si="4"/>
        <v>2023</v>
      </c>
    </row>
    <row r="349" ht="15.75" customHeight="1">
      <c r="A349" s="1" t="s">
        <v>312</v>
      </c>
      <c r="B349" s="1" t="s">
        <v>193</v>
      </c>
      <c r="C349" s="1" t="s">
        <v>313</v>
      </c>
      <c r="D349" s="2" t="s">
        <v>14</v>
      </c>
      <c r="E349" s="1" t="s">
        <v>47</v>
      </c>
      <c r="F349" s="3">
        <v>71.27</v>
      </c>
      <c r="G349" s="3">
        <f t="shared" si="1"/>
        <v>-0.4970025236</v>
      </c>
      <c r="H349" s="4">
        <v>44989.0</v>
      </c>
      <c r="J349" s="5">
        <f t="shared" si="2"/>
        <v>4</v>
      </c>
      <c r="K349" s="5">
        <f t="shared" si="3"/>
        <v>3</v>
      </c>
      <c r="L349" s="5">
        <f t="shared" si="4"/>
        <v>2023</v>
      </c>
    </row>
    <row r="350" ht="15.75" customHeight="1">
      <c r="A350" s="1" t="s">
        <v>277</v>
      </c>
      <c r="B350" s="1" t="s">
        <v>278</v>
      </c>
      <c r="C350" s="1" t="s">
        <v>279</v>
      </c>
      <c r="D350" s="2" t="s">
        <v>20</v>
      </c>
      <c r="E350" s="1" t="s">
        <v>78</v>
      </c>
      <c r="F350" s="3">
        <v>18.35</v>
      </c>
      <c r="G350" s="3">
        <f t="shared" si="1"/>
        <v>-3.416133883</v>
      </c>
      <c r="H350" s="4">
        <v>44989.0</v>
      </c>
      <c r="J350" s="5">
        <f t="shared" si="2"/>
        <v>4</v>
      </c>
      <c r="K350" s="5">
        <f t="shared" si="3"/>
        <v>3</v>
      </c>
      <c r="L350" s="5">
        <f t="shared" si="4"/>
        <v>2023</v>
      </c>
    </row>
    <row r="351" ht="15.75" customHeight="1">
      <c r="A351" s="1" t="s">
        <v>135</v>
      </c>
      <c r="B351" s="1" t="s">
        <v>136</v>
      </c>
      <c r="C351" s="1" t="s">
        <v>137</v>
      </c>
      <c r="D351" s="2" t="s">
        <v>14</v>
      </c>
      <c r="E351" s="1" t="s">
        <v>78</v>
      </c>
      <c r="F351" s="3">
        <v>18.36</v>
      </c>
      <c r="G351" s="3">
        <f t="shared" si="1"/>
        <v>-3.415582271</v>
      </c>
      <c r="H351" s="4">
        <v>44989.0</v>
      </c>
      <c r="J351" s="5">
        <f t="shared" si="2"/>
        <v>4</v>
      </c>
      <c r="K351" s="5">
        <f t="shared" si="3"/>
        <v>3</v>
      </c>
      <c r="L351" s="5">
        <f t="shared" si="4"/>
        <v>2023</v>
      </c>
    </row>
    <row r="352" ht="15.75" customHeight="1">
      <c r="A352" s="1" t="s">
        <v>94</v>
      </c>
      <c r="B352" s="1" t="s">
        <v>95</v>
      </c>
      <c r="C352" s="1" t="s">
        <v>96</v>
      </c>
      <c r="D352" s="2" t="s">
        <v>14</v>
      </c>
      <c r="E352" s="1" t="s">
        <v>15</v>
      </c>
      <c r="F352" s="3">
        <v>10.71</v>
      </c>
      <c r="G352" s="3">
        <f t="shared" si="1"/>
        <v>-3.837565546</v>
      </c>
      <c r="H352" s="4">
        <v>44990.0</v>
      </c>
      <c r="J352" s="5">
        <f t="shared" si="2"/>
        <v>5</v>
      </c>
      <c r="K352" s="5">
        <f t="shared" si="3"/>
        <v>3</v>
      </c>
      <c r="L352" s="5">
        <f t="shared" si="4"/>
        <v>2023</v>
      </c>
    </row>
    <row r="353" ht="15.75" customHeight="1">
      <c r="A353" s="1" t="s">
        <v>22</v>
      </c>
      <c r="B353" s="1" t="s">
        <v>23</v>
      </c>
      <c r="C353" s="1" t="s">
        <v>24</v>
      </c>
      <c r="D353" s="2" t="s">
        <v>14</v>
      </c>
      <c r="E353" s="1" t="s">
        <v>47</v>
      </c>
      <c r="F353" s="3">
        <v>80.28</v>
      </c>
      <c r="G353" s="3">
        <f t="shared" si="1"/>
        <v>0</v>
      </c>
      <c r="H353" s="4">
        <v>44990.0</v>
      </c>
      <c r="J353" s="5">
        <f t="shared" si="2"/>
        <v>5</v>
      </c>
      <c r="K353" s="5">
        <f t="shared" si="3"/>
        <v>3</v>
      </c>
      <c r="L353" s="5">
        <f t="shared" si="4"/>
        <v>2023</v>
      </c>
    </row>
    <row r="354" ht="15.75" customHeight="1">
      <c r="A354" s="1" t="s">
        <v>169</v>
      </c>
      <c r="B354" s="1" t="s">
        <v>170</v>
      </c>
      <c r="C354" s="1" t="s">
        <v>171</v>
      </c>
      <c r="D354" s="2" t="s">
        <v>14</v>
      </c>
      <c r="E354" s="1" t="s">
        <v>25</v>
      </c>
      <c r="F354" s="3">
        <v>16.88</v>
      </c>
      <c r="G354" s="3">
        <f t="shared" si="1"/>
        <v>-3.497220865</v>
      </c>
      <c r="H354" s="4">
        <v>44990.0</v>
      </c>
      <c r="J354" s="5">
        <f t="shared" si="2"/>
        <v>5</v>
      </c>
      <c r="K354" s="5">
        <f t="shared" si="3"/>
        <v>3</v>
      </c>
      <c r="L354" s="5">
        <f t="shared" si="4"/>
        <v>2023</v>
      </c>
    </row>
    <row r="355" ht="15.75" customHeight="1">
      <c r="A355" s="1" t="s">
        <v>304</v>
      </c>
      <c r="B355" s="1" t="s">
        <v>305</v>
      </c>
      <c r="C355" s="1" t="s">
        <v>306</v>
      </c>
      <c r="D355" s="2" t="s">
        <v>14</v>
      </c>
      <c r="E355" s="1" t="s">
        <v>110</v>
      </c>
      <c r="F355" s="3">
        <v>41.99</v>
      </c>
      <c r="G355" s="3">
        <f t="shared" si="1"/>
        <v>-2.112122822</v>
      </c>
      <c r="H355" s="4">
        <v>44990.0</v>
      </c>
      <c r="J355" s="5">
        <f t="shared" si="2"/>
        <v>5</v>
      </c>
      <c r="K355" s="5">
        <f t="shared" si="3"/>
        <v>3</v>
      </c>
      <c r="L355" s="5">
        <f t="shared" si="4"/>
        <v>2023</v>
      </c>
    </row>
    <row r="356" ht="15.75" customHeight="1">
      <c r="A356" s="1" t="s">
        <v>312</v>
      </c>
      <c r="B356" s="1" t="s">
        <v>193</v>
      </c>
      <c r="C356" s="1" t="s">
        <v>313</v>
      </c>
      <c r="D356" s="2" t="s">
        <v>20</v>
      </c>
      <c r="E356" s="1" t="s">
        <v>89</v>
      </c>
      <c r="F356" s="3">
        <v>38.76</v>
      </c>
      <c r="G356" s="3">
        <f t="shared" si="1"/>
        <v>-2.290293538</v>
      </c>
      <c r="H356" s="4">
        <v>44991.0</v>
      </c>
      <c r="J356" s="5">
        <f t="shared" si="2"/>
        <v>6</v>
      </c>
      <c r="K356" s="5">
        <f t="shared" si="3"/>
        <v>3</v>
      </c>
      <c r="L356" s="5">
        <f t="shared" si="4"/>
        <v>2023</v>
      </c>
    </row>
    <row r="357" ht="15.75" customHeight="1">
      <c r="A357" s="1" t="s">
        <v>189</v>
      </c>
      <c r="B357" s="1" t="s">
        <v>190</v>
      </c>
      <c r="C357" s="1" t="s">
        <v>191</v>
      </c>
      <c r="D357" s="2" t="s">
        <v>20</v>
      </c>
      <c r="E357" s="1" t="s">
        <v>15</v>
      </c>
      <c r="F357" s="3">
        <v>10.19</v>
      </c>
      <c r="G357" s="3">
        <f t="shared" si="1"/>
        <v>-3.866249376</v>
      </c>
      <c r="H357" s="4">
        <v>44991.0</v>
      </c>
      <c r="J357" s="5">
        <f t="shared" si="2"/>
        <v>6</v>
      </c>
      <c r="K357" s="5">
        <f t="shared" si="3"/>
        <v>3</v>
      </c>
      <c r="L357" s="5">
        <f t="shared" si="4"/>
        <v>2023</v>
      </c>
    </row>
    <row r="358" ht="15.75" customHeight="1">
      <c r="A358" s="1" t="s">
        <v>127</v>
      </c>
      <c r="B358" s="1" t="s">
        <v>128</v>
      </c>
      <c r="C358" s="1" t="s">
        <v>129</v>
      </c>
      <c r="D358" s="2" t="s">
        <v>14</v>
      </c>
      <c r="E358" s="1" t="s">
        <v>110</v>
      </c>
      <c r="F358" s="3">
        <v>38.14</v>
      </c>
      <c r="G358" s="3">
        <f t="shared" si="1"/>
        <v>-2.32449349</v>
      </c>
      <c r="H358" s="4">
        <v>44992.0</v>
      </c>
      <c r="J358" s="5">
        <f t="shared" si="2"/>
        <v>7</v>
      </c>
      <c r="K358" s="5">
        <f t="shared" si="3"/>
        <v>3</v>
      </c>
      <c r="L358" s="5">
        <f t="shared" si="4"/>
        <v>2023</v>
      </c>
    </row>
    <row r="359" ht="15.75" customHeight="1">
      <c r="A359" s="1" t="s">
        <v>154</v>
      </c>
      <c r="B359" s="1" t="s">
        <v>155</v>
      </c>
      <c r="C359" s="1" t="s">
        <v>156</v>
      </c>
      <c r="D359" s="2" t="s">
        <v>14</v>
      </c>
      <c r="E359" s="1" t="s">
        <v>34</v>
      </c>
      <c r="F359" s="3">
        <v>19.19</v>
      </c>
      <c r="G359" s="3">
        <f t="shared" si="1"/>
        <v>-3.369798465</v>
      </c>
      <c r="H359" s="4">
        <v>44992.0</v>
      </c>
      <c r="J359" s="5">
        <f t="shared" si="2"/>
        <v>7</v>
      </c>
      <c r="K359" s="5">
        <f t="shared" si="3"/>
        <v>3</v>
      </c>
      <c r="L359" s="5">
        <f t="shared" si="4"/>
        <v>2023</v>
      </c>
    </row>
    <row r="360" ht="15.75" customHeight="1">
      <c r="A360" s="1" t="s">
        <v>241</v>
      </c>
      <c r="B360" s="1" t="s">
        <v>242</v>
      </c>
      <c r="C360" s="1" t="s">
        <v>243</v>
      </c>
      <c r="D360" s="2" t="s">
        <v>14</v>
      </c>
      <c r="E360" s="1" t="s">
        <v>34</v>
      </c>
      <c r="F360" s="3">
        <v>18.4</v>
      </c>
      <c r="G360" s="3">
        <f t="shared" si="1"/>
        <v>-3.413375822</v>
      </c>
      <c r="H360" s="4">
        <v>44992.0</v>
      </c>
      <c r="J360" s="5">
        <f t="shared" si="2"/>
        <v>7</v>
      </c>
      <c r="K360" s="5">
        <f t="shared" si="3"/>
        <v>3</v>
      </c>
      <c r="L360" s="5">
        <f t="shared" si="4"/>
        <v>2023</v>
      </c>
    </row>
    <row r="361" ht="15.75" customHeight="1">
      <c r="A361" s="1" t="s">
        <v>234</v>
      </c>
      <c r="B361" s="1" t="s">
        <v>83</v>
      </c>
      <c r="C361" s="1" t="s">
        <v>235</v>
      </c>
      <c r="D361" s="2" t="s">
        <v>20</v>
      </c>
      <c r="E361" s="1" t="s">
        <v>15</v>
      </c>
      <c r="F361" s="3">
        <v>10.46</v>
      </c>
      <c r="G361" s="3">
        <f t="shared" si="1"/>
        <v>-3.851355849</v>
      </c>
      <c r="H361" s="4">
        <v>44992.0</v>
      </c>
      <c r="J361" s="5">
        <f t="shared" si="2"/>
        <v>7</v>
      </c>
      <c r="K361" s="5">
        <f t="shared" si="3"/>
        <v>3</v>
      </c>
      <c r="L361" s="5">
        <f t="shared" si="4"/>
        <v>2023</v>
      </c>
    </row>
    <row r="362" ht="15.75" customHeight="1">
      <c r="A362" s="1" t="s">
        <v>147</v>
      </c>
      <c r="B362" s="1" t="s">
        <v>148</v>
      </c>
      <c r="C362" s="1" t="s">
        <v>149</v>
      </c>
      <c r="D362" s="2" t="s">
        <v>20</v>
      </c>
      <c r="E362" s="1" t="s">
        <v>21</v>
      </c>
      <c r="F362" s="3">
        <v>40.02</v>
      </c>
      <c r="G362" s="3">
        <f t="shared" si="1"/>
        <v>-2.220790411</v>
      </c>
      <c r="H362" s="4">
        <v>44992.0</v>
      </c>
      <c r="J362" s="5">
        <f t="shared" si="2"/>
        <v>7</v>
      </c>
      <c r="K362" s="5">
        <f t="shared" si="3"/>
        <v>3</v>
      </c>
      <c r="L362" s="5">
        <f t="shared" si="4"/>
        <v>2023</v>
      </c>
    </row>
    <row r="363" ht="15.75" customHeight="1">
      <c r="A363" s="1" t="s">
        <v>317</v>
      </c>
      <c r="B363" s="1" t="s">
        <v>318</v>
      </c>
      <c r="C363" s="1" t="s">
        <v>319</v>
      </c>
      <c r="D363" s="2" t="s">
        <v>20</v>
      </c>
      <c r="E363" s="1" t="s">
        <v>150</v>
      </c>
      <c r="F363" s="3">
        <v>28.48</v>
      </c>
      <c r="G363" s="3">
        <f t="shared" si="1"/>
        <v>-2.857350801</v>
      </c>
      <c r="H363" s="4">
        <v>44992.0</v>
      </c>
      <c r="J363" s="5">
        <f t="shared" si="2"/>
        <v>7</v>
      </c>
      <c r="K363" s="5">
        <f t="shared" si="3"/>
        <v>3</v>
      </c>
      <c r="L363" s="5">
        <f t="shared" si="4"/>
        <v>2023</v>
      </c>
    </row>
    <row r="364" ht="15.75" customHeight="1">
      <c r="A364" s="1" t="s">
        <v>231</v>
      </c>
      <c r="B364" s="1" t="s">
        <v>232</v>
      </c>
      <c r="C364" s="1" t="s">
        <v>233</v>
      </c>
      <c r="D364" s="2" t="s">
        <v>14</v>
      </c>
      <c r="E364" s="1" t="s">
        <v>150</v>
      </c>
      <c r="F364" s="3">
        <v>30.78</v>
      </c>
      <c r="G364" s="3">
        <f t="shared" si="1"/>
        <v>-2.730480013</v>
      </c>
      <c r="H364" s="4">
        <v>44992.0</v>
      </c>
      <c r="J364" s="5">
        <f t="shared" si="2"/>
        <v>7</v>
      </c>
      <c r="K364" s="5">
        <f t="shared" si="3"/>
        <v>3</v>
      </c>
      <c r="L364" s="5">
        <f t="shared" si="4"/>
        <v>2023</v>
      </c>
    </row>
    <row r="365" ht="15.75" customHeight="1">
      <c r="A365" s="1" t="s">
        <v>309</v>
      </c>
      <c r="B365" s="1" t="s">
        <v>310</v>
      </c>
      <c r="C365" s="1" t="s">
        <v>311</v>
      </c>
      <c r="D365" s="2" t="s">
        <v>20</v>
      </c>
      <c r="E365" s="1" t="s">
        <v>37</v>
      </c>
      <c r="F365" s="3">
        <v>14.52</v>
      </c>
      <c r="G365" s="3">
        <f t="shared" si="1"/>
        <v>-3.627401326</v>
      </c>
      <c r="H365" s="4">
        <v>44992.0</v>
      </c>
      <c r="J365" s="5">
        <f t="shared" si="2"/>
        <v>7</v>
      </c>
      <c r="K365" s="5">
        <f t="shared" si="3"/>
        <v>3</v>
      </c>
      <c r="L365" s="5">
        <f t="shared" si="4"/>
        <v>2023</v>
      </c>
    </row>
    <row r="366" ht="15.75" customHeight="1">
      <c r="A366" s="1" t="s">
        <v>220</v>
      </c>
      <c r="B366" s="1" t="s">
        <v>221</v>
      </c>
      <c r="C366" s="1" t="s">
        <v>222</v>
      </c>
      <c r="D366" s="2" t="s">
        <v>14</v>
      </c>
      <c r="E366" s="1" t="s">
        <v>43</v>
      </c>
      <c r="F366" s="3">
        <v>69.63</v>
      </c>
      <c r="G366" s="3">
        <f t="shared" si="1"/>
        <v>-0.5874669119</v>
      </c>
      <c r="H366" s="4">
        <v>44993.0</v>
      </c>
      <c r="J366" s="5">
        <f t="shared" si="2"/>
        <v>8</v>
      </c>
      <c r="K366" s="5">
        <f t="shared" si="3"/>
        <v>3</v>
      </c>
      <c r="L366" s="5">
        <f t="shared" si="4"/>
        <v>2023</v>
      </c>
    </row>
    <row r="367" ht="15.75" customHeight="1">
      <c r="A367" s="1" t="s">
        <v>82</v>
      </c>
      <c r="B367" s="1" t="s">
        <v>83</v>
      </c>
      <c r="C367" s="1" t="s">
        <v>84</v>
      </c>
      <c r="D367" s="2" t="s">
        <v>20</v>
      </c>
      <c r="E367" s="1" t="s">
        <v>43</v>
      </c>
      <c r="F367" s="3">
        <v>47.64</v>
      </c>
      <c r="G367" s="3">
        <f t="shared" si="1"/>
        <v>-1.800461972</v>
      </c>
      <c r="H367" s="4">
        <v>44993.0</v>
      </c>
      <c r="J367" s="5">
        <f t="shared" si="2"/>
        <v>8</v>
      </c>
      <c r="K367" s="5">
        <f t="shared" si="3"/>
        <v>3</v>
      </c>
      <c r="L367" s="5">
        <f t="shared" si="4"/>
        <v>2023</v>
      </c>
    </row>
    <row r="368" ht="15.75" customHeight="1">
      <c r="A368" s="1" t="s">
        <v>17</v>
      </c>
      <c r="B368" s="1" t="s">
        <v>18</v>
      </c>
      <c r="C368" s="1" t="s">
        <v>19</v>
      </c>
      <c r="D368" s="2" t="s">
        <v>14</v>
      </c>
      <c r="E368" s="1" t="s">
        <v>93</v>
      </c>
      <c r="F368" s="3">
        <v>14.35</v>
      </c>
      <c r="G368" s="3">
        <f t="shared" si="1"/>
        <v>-3.636778732</v>
      </c>
      <c r="H368" s="4">
        <v>44993.0</v>
      </c>
      <c r="J368" s="5">
        <f t="shared" si="2"/>
        <v>8</v>
      </c>
      <c r="K368" s="5">
        <f t="shared" si="3"/>
        <v>3</v>
      </c>
      <c r="L368" s="5">
        <f t="shared" si="4"/>
        <v>2023</v>
      </c>
    </row>
    <row r="369" ht="15.75" customHeight="1">
      <c r="A369" s="1" t="s">
        <v>132</v>
      </c>
      <c r="B369" s="1" t="s">
        <v>133</v>
      </c>
      <c r="C369" s="1" t="s">
        <v>134</v>
      </c>
      <c r="D369" s="2" t="s">
        <v>14</v>
      </c>
      <c r="E369" s="1" t="s">
        <v>43</v>
      </c>
      <c r="F369" s="3">
        <v>57.77</v>
      </c>
      <c r="G369" s="3">
        <f t="shared" si="1"/>
        <v>-1.241678891</v>
      </c>
      <c r="H369" s="4">
        <v>44993.0</v>
      </c>
      <c r="J369" s="5">
        <f t="shared" si="2"/>
        <v>8</v>
      </c>
      <c r="K369" s="5">
        <f t="shared" si="3"/>
        <v>3</v>
      </c>
      <c r="L369" s="5">
        <f t="shared" si="4"/>
        <v>2023</v>
      </c>
    </row>
    <row r="370" ht="15.75" customHeight="1">
      <c r="A370" s="1" t="s">
        <v>144</v>
      </c>
      <c r="B370" s="1" t="s">
        <v>145</v>
      </c>
      <c r="C370" s="1" t="s">
        <v>146</v>
      </c>
      <c r="D370" s="2" t="s">
        <v>14</v>
      </c>
      <c r="E370" s="1" t="s">
        <v>150</v>
      </c>
      <c r="F370" s="3">
        <v>30.84</v>
      </c>
      <c r="G370" s="3">
        <f t="shared" si="1"/>
        <v>-2.72717034</v>
      </c>
      <c r="H370" s="4">
        <v>44994.0</v>
      </c>
      <c r="J370" s="5">
        <f t="shared" si="2"/>
        <v>9</v>
      </c>
      <c r="K370" s="5">
        <f t="shared" si="3"/>
        <v>3</v>
      </c>
      <c r="L370" s="5">
        <f t="shared" si="4"/>
        <v>2023</v>
      </c>
    </row>
    <row r="371" ht="15.75" customHeight="1">
      <c r="A371" s="1" t="s">
        <v>198</v>
      </c>
      <c r="B371" s="1" t="s">
        <v>199</v>
      </c>
      <c r="C371" s="1" t="s">
        <v>200</v>
      </c>
      <c r="D371" s="2" t="s">
        <v>20</v>
      </c>
      <c r="E371" s="1" t="s">
        <v>34</v>
      </c>
      <c r="F371" s="3">
        <v>17.25</v>
      </c>
      <c r="G371" s="3">
        <f t="shared" si="1"/>
        <v>-3.476811217</v>
      </c>
      <c r="H371" s="4">
        <v>44994.0</v>
      </c>
      <c r="J371" s="5">
        <f t="shared" si="2"/>
        <v>9</v>
      </c>
      <c r="K371" s="5">
        <f t="shared" si="3"/>
        <v>3</v>
      </c>
      <c r="L371" s="5">
        <f t="shared" si="4"/>
        <v>2023</v>
      </c>
    </row>
    <row r="372" ht="15.75" customHeight="1">
      <c r="A372" s="1" t="s">
        <v>184</v>
      </c>
      <c r="B372" s="1" t="s">
        <v>173</v>
      </c>
      <c r="C372" s="1" t="s">
        <v>185</v>
      </c>
      <c r="D372" s="2" t="s">
        <v>14</v>
      </c>
      <c r="E372" s="1" t="s">
        <v>110</v>
      </c>
      <c r="F372" s="3">
        <v>37.49</v>
      </c>
      <c r="G372" s="3">
        <f t="shared" si="1"/>
        <v>-2.360348278</v>
      </c>
      <c r="H372" s="4">
        <v>44994.0</v>
      </c>
      <c r="J372" s="5">
        <f t="shared" si="2"/>
        <v>9</v>
      </c>
      <c r="K372" s="5">
        <f t="shared" si="3"/>
        <v>3</v>
      </c>
      <c r="L372" s="5">
        <f t="shared" si="4"/>
        <v>2023</v>
      </c>
    </row>
    <row r="373" ht="15.75" customHeight="1">
      <c r="A373" s="1" t="s">
        <v>66</v>
      </c>
      <c r="B373" s="1" t="s">
        <v>67</v>
      </c>
      <c r="C373" s="1" t="s">
        <v>68</v>
      </c>
      <c r="D373" s="2" t="s">
        <v>14</v>
      </c>
      <c r="E373" s="1" t="s">
        <v>106</v>
      </c>
      <c r="F373" s="3">
        <v>12.41</v>
      </c>
      <c r="G373" s="3">
        <f t="shared" si="1"/>
        <v>-3.743791484</v>
      </c>
      <c r="H373" s="4">
        <v>44995.0</v>
      </c>
      <c r="J373" s="5">
        <f t="shared" si="2"/>
        <v>10</v>
      </c>
      <c r="K373" s="5">
        <f t="shared" si="3"/>
        <v>3</v>
      </c>
      <c r="L373" s="5">
        <f t="shared" si="4"/>
        <v>2023</v>
      </c>
    </row>
    <row r="374" ht="15.75" customHeight="1">
      <c r="A374" s="1" t="s">
        <v>271</v>
      </c>
      <c r="B374" s="1" t="s">
        <v>272</v>
      </c>
      <c r="C374" s="1" t="s">
        <v>273</v>
      </c>
      <c r="D374" s="2" t="s">
        <v>14</v>
      </c>
      <c r="E374" s="1" t="s">
        <v>78</v>
      </c>
      <c r="F374" s="3">
        <v>20.58</v>
      </c>
      <c r="G374" s="3">
        <f t="shared" si="1"/>
        <v>-3.293124379</v>
      </c>
      <c r="H374" s="4">
        <v>44995.0</v>
      </c>
      <c r="J374" s="5">
        <f t="shared" si="2"/>
        <v>10</v>
      </c>
      <c r="K374" s="5">
        <f t="shared" si="3"/>
        <v>3</v>
      </c>
      <c r="L374" s="5">
        <f t="shared" si="4"/>
        <v>2023</v>
      </c>
    </row>
    <row r="375" ht="15.75" customHeight="1">
      <c r="A375" s="1" t="s">
        <v>120</v>
      </c>
      <c r="B375" s="1" t="s">
        <v>121</v>
      </c>
      <c r="C375" s="1" t="s">
        <v>122</v>
      </c>
      <c r="D375" s="2" t="s">
        <v>20</v>
      </c>
      <c r="E375" s="1" t="s">
        <v>65</v>
      </c>
      <c r="F375" s="3">
        <v>8.74</v>
      </c>
      <c r="G375" s="3">
        <f t="shared" si="1"/>
        <v>-3.946233134</v>
      </c>
      <c r="H375" s="4">
        <v>44995.0</v>
      </c>
      <c r="J375" s="5">
        <f t="shared" si="2"/>
        <v>10</v>
      </c>
      <c r="K375" s="5">
        <f t="shared" si="3"/>
        <v>3</v>
      </c>
      <c r="L375" s="5">
        <f t="shared" si="4"/>
        <v>2023</v>
      </c>
    </row>
    <row r="376" ht="15.75" customHeight="1">
      <c r="A376" s="1" t="s">
        <v>86</v>
      </c>
      <c r="B376" s="1" t="s">
        <v>87</v>
      </c>
      <c r="C376" s="1" t="s">
        <v>88</v>
      </c>
      <c r="D376" s="2" t="s">
        <v>14</v>
      </c>
      <c r="E376" s="1" t="s">
        <v>41</v>
      </c>
      <c r="F376" s="3">
        <v>29.81</v>
      </c>
      <c r="G376" s="3">
        <f t="shared" si="1"/>
        <v>-2.783986389</v>
      </c>
      <c r="H376" s="4">
        <v>44995.0</v>
      </c>
      <c r="J376" s="5">
        <f t="shared" si="2"/>
        <v>10</v>
      </c>
      <c r="K376" s="5">
        <f t="shared" si="3"/>
        <v>3</v>
      </c>
      <c r="L376" s="5">
        <f t="shared" si="4"/>
        <v>2023</v>
      </c>
    </row>
    <row r="377" ht="15.75" customHeight="1">
      <c r="A377" s="1" t="s">
        <v>186</v>
      </c>
      <c r="B377" s="1" t="s">
        <v>187</v>
      </c>
      <c r="C377" s="1" t="s">
        <v>188</v>
      </c>
      <c r="D377" s="2" t="s">
        <v>14</v>
      </c>
      <c r="E377" s="1" t="s">
        <v>93</v>
      </c>
      <c r="F377" s="3">
        <v>12.35</v>
      </c>
      <c r="G377" s="3">
        <f t="shared" si="1"/>
        <v>-3.747101157</v>
      </c>
      <c r="H377" s="4">
        <v>44995.0</v>
      </c>
      <c r="J377" s="5">
        <f t="shared" si="2"/>
        <v>10</v>
      </c>
      <c r="K377" s="5">
        <f t="shared" si="3"/>
        <v>3</v>
      </c>
      <c r="L377" s="5">
        <f t="shared" si="4"/>
        <v>2023</v>
      </c>
    </row>
    <row r="378" ht="15.75" customHeight="1">
      <c r="A378" s="1" t="s">
        <v>166</v>
      </c>
      <c r="B378" s="1" t="s">
        <v>167</v>
      </c>
      <c r="C378" s="1" t="s">
        <v>168</v>
      </c>
      <c r="D378" s="2" t="s">
        <v>20</v>
      </c>
      <c r="E378" s="1" t="s">
        <v>85</v>
      </c>
      <c r="F378" s="3">
        <v>11.76</v>
      </c>
      <c r="G378" s="3">
        <f t="shared" si="1"/>
        <v>-3.779646273</v>
      </c>
      <c r="H378" s="4">
        <v>44995.0</v>
      </c>
      <c r="J378" s="5">
        <f t="shared" si="2"/>
        <v>10</v>
      </c>
      <c r="K378" s="5">
        <f t="shared" si="3"/>
        <v>3</v>
      </c>
      <c r="L378" s="5">
        <f t="shared" si="4"/>
        <v>2023</v>
      </c>
    </row>
    <row r="379" ht="15.75" customHeight="1">
      <c r="A379" s="1" t="s">
        <v>59</v>
      </c>
      <c r="B379" s="1" t="s">
        <v>60</v>
      </c>
      <c r="C379" s="1" t="s">
        <v>61</v>
      </c>
      <c r="D379" s="2" t="s">
        <v>14</v>
      </c>
      <c r="E379" s="1" t="s">
        <v>21</v>
      </c>
      <c r="F379" s="3">
        <v>49.11</v>
      </c>
      <c r="G379" s="3">
        <f t="shared" si="1"/>
        <v>-1.71937499</v>
      </c>
      <c r="H379" s="4">
        <v>44995.0</v>
      </c>
      <c r="J379" s="5">
        <f t="shared" si="2"/>
        <v>10</v>
      </c>
      <c r="K379" s="5">
        <f t="shared" si="3"/>
        <v>3</v>
      </c>
      <c r="L379" s="5">
        <f t="shared" si="4"/>
        <v>2023</v>
      </c>
    </row>
    <row r="380" ht="15.75" customHeight="1">
      <c r="A380" s="1" t="s">
        <v>260</v>
      </c>
      <c r="B380" s="1" t="s">
        <v>252</v>
      </c>
      <c r="C380" s="1" t="s">
        <v>261</v>
      </c>
      <c r="D380" s="2" t="s">
        <v>14</v>
      </c>
      <c r="E380" s="1" t="s">
        <v>41</v>
      </c>
      <c r="F380" s="3">
        <v>30.78</v>
      </c>
      <c r="G380" s="3">
        <f t="shared" si="1"/>
        <v>-2.730480013</v>
      </c>
      <c r="H380" s="4">
        <v>44996.0</v>
      </c>
      <c r="J380" s="5">
        <f t="shared" si="2"/>
        <v>11</v>
      </c>
      <c r="K380" s="5">
        <f t="shared" si="3"/>
        <v>3</v>
      </c>
      <c r="L380" s="5">
        <f t="shared" si="4"/>
        <v>2023</v>
      </c>
    </row>
    <row r="381" ht="15.75" customHeight="1">
      <c r="A381" s="1" t="s">
        <v>44</v>
      </c>
      <c r="B381" s="1" t="s">
        <v>45</v>
      </c>
      <c r="C381" s="1" t="s">
        <v>46</v>
      </c>
      <c r="D381" s="2" t="s">
        <v>20</v>
      </c>
      <c r="E381" s="1" t="s">
        <v>78</v>
      </c>
      <c r="F381" s="3">
        <v>18.53</v>
      </c>
      <c r="G381" s="3">
        <f t="shared" si="1"/>
        <v>-3.406204865</v>
      </c>
      <c r="H381" s="4">
        <v>44997.0</v>
      </c>
      <c r="J381" s="5">
        <f t="shared" si="2"/>
        <v>12</v>
      </c>
      <c r="K381" s="5">
        <f t="shared" si="3"/>
        <v>3</v>
      </c>
      <c r="L381" s="5">
        <f t="shared" si="4"/>
        <v>2023</v>
      </c>
    </row>
    <row r="382" ht="15.75" customHeight="1">
      <c r="A382" s="1" t="s">
        <v>203</v>
      </c>
      <c r="B382" s="1" t="s">
        <v>83</v>
      </c>
      <c r="C382" s="1" t="s">
        <v>204</v>
      </c>
      <c r="D382" s="2" t="s">
        <v>14</v>
      </c>
      <c r="E382" s="1" t="s">
        <v>25</v>
      </c>
      <c r="F382" s="3">
        <v>13.74</v>
      </c>
      <c r="G382" s="3">
        <f t="shared" si="1"/>
        <v>-3.670427072</v>
      </c>
      <c r="H382" s="4">
        <v>44997.0</v>
      </c>
      <c r="J382" s="5">
        <f t="shared" si="2"/>
        <v>12</v>
      </c>
      <c r="K382" s="5">
        <f t="shared" si="3"/>
        <v>3</v>
      </c>
      <c r="L382" s="5">
        <f t="shared" si="4"/>
        <v>2023</v>
      </c>
    </row>
    <row r="383" ht="15.75" customHeight="1">
      <c r="A383" s="1" t="s">
        <v>79</v>
      </c>
      <c r="B383" s="1" t="s">
        <v>80</v>
      </c>
      <c r="C383" s="1" t="s">
        <v>81</v>
      </c>
      <c r="D383" s="2" t="s">
        <v>20</v>
      </c>
      <c r="E383" s="1" t="s">
        <v>65</v>
      </c>
      <c r="F383" s="3">
        <v>12.18</v>
      </c>
      <c r="G383" s="3">
        <f t="shared" si="1"/>
        <v>-3.756478563</v>
      </c>
      <c r="H383" s="4">
        <v>44997.0</v>
      </c>
      <c r="J383" s="5">
        <f t="shared" si="2"/>
        <v>12</v>
      </c>
      <c r="K383" s="5">
        <f t="shared" si="3"/>
        <v>3</v>
      </c>
      <c r="L383" s="5">
        <f t="shared" si="4"/>
        <v>2023</v>
      </c>
    </row>
    <row r="384" ht="15.75" customHeight="1">
      <c r="A384" s="1" t="s">
        <v>100</v>
      </c>
      <c r="B384" s="1" t="s">
        <v>101</v>
      </c>
      <c r="C384" s="1" t="s">
        <v>102</v>
      </c>
      <c r="D384" s="2" t="s">
        <v>14</v>
      </c>
      <c r="E384" s="1" t="s">
        <v>41</v>
      </c>
      <c r="F384" s="3">
        <v>22.05</v>
      </c>
      <c r="G384" s="3">
        <f t="shared" si="1"/>
        <v>-3.212037397</v>
      </c>
      <c r="H384" s="4">
        <v>44997.0</v>
      </c>
      <c r="J384" s="5">
        <f t="shared" si="2"/>
        <v>12</v>
      </c>
      <c r="K384" s="5">
        <f t="shared" si="3"/>
        <v>3</v>
      </c>
      <c r="L384" s="5">
        <f t="shared" si="4"/>
        <v>2023</v>
      </c>
    </row>
    <row r="385" ht="15.75" customHeight="1">
      <c r="A385" s="1" t="s">
        <v>241</v>
      </c>
      <c r="B385" s="1" t="s">
        <v>242</v>
      </c>
      <c r="C385" s="1" t="s">
        <v>243</v>
      </c>
      <c r="D385" s="2" t="s">
        <v>14</v>
      </c>
      <c r="E385" s="1" t="s">
        <v>78</v>
      </c>
      <c r="F385" s="3">
        <v>15.9</v>
      </c>
      <c r="G385" s="3">
        <f t="shared" si="1"/>
        <v>-3.551278853</v>
      </c>
      <c r="H385" s="4">
        <v>44998.0</v>
      </c>
      <c r="J385" s="5">
        <f t="shared" si="2"/>
        <v>13</v>
      </c>
      <c r="K385" s="5">
        <f t="shared" si="3"/>
        <v>3</v>
      </c>
      <c r="L385" s="5">
        <f t="shared" si="4"/>
        <v>2023</v>
      </c>
    </row>
    <row r="386" ht="15.75" customHeight="1">
      <c r="A386" s="1" t="s">
        <v>320</v>
      </c>
      <c r="B386" s="1" t="s">
        <v>321</v>
      </c>
      <c r="C386" s="1" t="s">
        <v>322</v>
      </c>
      <c r="D386" s="2" t="s">
        <v>14</v>
      </c>
      <c r="E386" s="1" t="s">
        <v>41</v>
      </c>
      <c r="F386" s="3">
        <v>24.74</v>
      </c>
      <c r="G386" s="3">
        <f t="shared" si="1"/>
        <v>-3.063653736</v>
      </c>
      <c r="H386" s="4">
        <v>44998.0</v>
      </c>
      <c r="J386" s="5">
        <f t="shared" si="2"/>
        <v>13</v>
      </c>
      <c r="K386" s="5">
        <f t="shared" si="3"/>
        <v>3</v>
      </c>
      <c r="L386" s="5">
        <f t="shared" si="4"/>
        <v>2023</v>
      </c>
    </row>
    <row r="387" ht="15.75" customHeight="1">
      <c r="A387" s="1" t="s">
        <v>265</v>
      </c>
      <c r="B387" s="1" t="s">
        <v>266</v>
      </c>
      <c r="C387" s="1" t="s">
        <v>267</v>
      </c>
      <c r="D387" s="2" t="s">
        <v>14</v>
      </c>
      <c r="E387" s="1" t="s">
        <v>51</v>
      </c>
      <c r="F387" s="3">
        <v>40.39</v>
      </c>
      <c r="G387" s="3">
        <f t="shared" si="1"/>
        <v>-2.200380762</v>
      </c>
      <c r="H387" s="4">
        <v>44998.0</v>
      </c>
      <c r="J387" s="5">
        <f t="shared" si="2"/>
        <v>13</v>
      </c>
      <c r="K387" s="5">
        <f t="shared" si="3"/>
        <v>3</v>
      </c>
      <c r="L387" s="5">
        <f t="shared" si="4"/>
        <v>2023</v>
      </c>
    </row>
    <row r="388" ht="15.75" customHeight="1">
      <c r="A388" s="1" t="s">
        <v>220</v>
      </c>
      <c r="B388" s="1" t="s">
        <v>221</v>
      </c>
      <c r="C388" s="1" t="s">
        <v>222</v>
      </c>
      <c r="D388" s="2" t="s">
        <v>20</v>
      </c>
      <c r="E388" s="1" t="s">
        <v>89</v>
      </c>
      <c r="F388" s="3">
        <v>36.61</v>
      </c>
      <c r="G388" s="3">
        <f t="shared" si="1"/>
        <v>-2.408890145</v>
      </c>
      <c r="H388" s="4">
        <v>44998.0</v>
      </c>
      <c r="J388" s="5">
        <f t="shared" si="2"/>
        <v>13</v>
      </c>
      <c r="K388" s="5">
        <f t="shared" si="3"/>
        <v>3</v>
      </c>
      <c r="L388" s="5">
        <f t="shared" si="4"/>
        <v>2023</v>
      </c>
    </row>
    <row r="389" ht="15.75" customHeight="1">
      <c r="A389" s="1" t="s">
        <v>141</v>
      </c>
      <c r="B389" s="1" t="s">
        <v>142</v>
      </c>
      <c r="C389" s="1" t="s">
        <v>143</v>
      </c>
      <c r="D389" s="2" t="s">
        <v>20</v>
      </c>
      <c r="E389" s="1" t="s">
        <v>21</v>
      </c>
      <c r="F389" s="3">
        <v>39.62</v>
      </c>
      <c r="G389" s="3">
        <f t="shared" si="1"/>
        <v>-2.242854896</v>
      </c>
      <c r="H389" s="4">
        <v>44998.0</v>
      </c>
      <c r="J389" s="5">
        <f t="shared" si="2"/>
        <v>13</v>
      </c>
      <c r="K389" s="5">
        <f t="shared" si="3"/>
        <v>3</v>
      </c>
      <c r="L389" s="5">
        <f t="shared" si="4"/>
        <v>2023</v>
      </c>
    </row>
    <row r="390" ht="15.75" customHeight="1">
      <c r="A390" s="1" t="s">
        <v>265</v>
      </c>
      <c r="B390" s="1" t="s">
        <v>266</v>
      </c>
      <c r="C390" s="1" t="s">
        <v>267</v>
      </c>
      <c r="D390" s="2" t="s">
        <v>20</v>
      </c>
      <c r="E390" s="1" t="s">
        <v>163</v>
      </c>
      <c r="F390" s="3">
        <v>4.83</v>
      </c>
      <c r="G390" s="3">
        <f t="shared" si="1"/>
        <v>-4.161913474</v>
      </c>
      <c r="H390" s="4">
        <v>44999.0</v>
      </c>
      <c r="J390" s="5">
        <f t="shared" si="2"/>
        <v>14</v>
      </c>
      <c r="K390" s="5">
        <f t="shared" si="3"/>
        <v>3</v>
      </c>
      <c r="L390" s="5">
        <f t="shared" si="4"/>
        <v>2023</v>
      </c>
    </row>
    <row r="391" ht="15.75" customHeight="1">
      <c r="A391" s="1" t="s">
        <v>160</v>
      </c>
      <c r="B391" s="1" t="s">
        <v>161</v>
      </c>
      <c r="C391" s="1" t="s">
        <v>162</v>
      </c>
      <c r="D391" s="2" t="s">
        <v>20</v>
      </c>
      <c r="E391" s="1" t="s">
        <v>150</v>
      </c>
      <c r="F391" s="3">
        <v>26.74</v>
      </c>
      <c r="G391" s="3">
        <f t="shared" si="1"/>
        <v>-2.953331311</v>
      </c>
      <c r="H391" s="4">
        <v>44999.0</v>
      </c>
      <c r="J391" s="5">
        <f t="shared" si="2"/>
        <v>14</v>
      </c>
      <c r="K391" s="5">
        <f t="shared" si="3"/>
        <v>3</v>
      </c>
      <c r="L391" s="5">
        <f t="shared" si="4"/>
        <v>2023</v>
      </c>
    </row>
    <row r="392" ht="15.75" customHeight="1">
      <c r="A392" s="1" t="s">
        <v>205</v>
      </c>
      <c r="B392" s="1" t="s">
        <v>206</v>
      </c>
      <c r="C392" s="1" t="s">
        <v>207</v>
      </c>
      <c r="D392" s="2" t="s">
        <v>14</v>
      </c>
      <c r="E392" s="1" t="s">
        <v>47</v>
      </c>
      <c r="F392" s="3">
        <v>66.49</v>
      </c>
      <c r="G392" s="3">
        <f t="shared" si="1"/>
        <v>-0.7606731188</v>
      </c>
      <c r="H392" s="4">
        <v>44999.0</v>
      </c>
      <c r="J392" s="5">
        <f t="shared" si="2"/>
        <v>14</v>
      </c>
      <c r="K392" s="5">
        <f t="shared" si="3"/>
        <v>3</v>
      </c>
      <c r="L392" s="5">
        <f t="shared" si="4"/>
        <v>2023</v>
      </c>
    </row>
    <row r="393" ht="15.75" customHeight="1">
      <c r="A393" s="1" t="s">
        <v>69</v>
      </c>
      <c r="B393" s="1" t="s">
        <v>70</v>
      </c>
      <c r="C393" s="1" t="s">
        <v>71</v>
      </c>
      <c r="D393" s="2" t="s">
        <v>14</v>
      </c>
      <c r="E393" s="1" t="s">
        <v>65</v>
      </c>
      <c r="F393" s="3">
        <v>13.08</v>
      </c>
      <c r="G393" s="3">
        <f t="shared" si="1"/>
        <v>-3.706833472</v>
      </c>
      <c r="H393" s="4">
        <v>44999.0</v>
      </c>
      <c r="J393" s="5">
        <f t="shared" si="2"/>
        <v>14</v>
      </c>
      <c r="K393" s="5">
        <f t="shared" si="3"/>
        <v>3</v>
      </c>
      <c r="L393" s="5">
        <f t="shared" si="4"/>
        <v>2023</v>
      </c>
    </row>
    <row r="394" ht="15.75" customHeight="1">
      <c r="A394" s="1" t="s">
        <v>35</v>
      </c>
      <c r="B394" s="1" t="s">
        <v>32</v>
      </c>
      <c r="C394" s="1" t="s">
        <v>36</v>
      </c>
      <c r="D394" s="2" t="s">
        <v>14</v>
      </c>
      <c r="E394" s="1" t="s">
        <v>41</v>
      </c>
      <c r="F394" s="3">
        <v>22.72</v>
      </c>
      <c r="G394" s="3">
        <f t="shared" si="1"/>
        <v>-3.175079385</v>
      </c>
      <c r="H394" s="4">
        <v>44999.0</v>
      </c>
      <c r="J394" s="5">
        <f t="shared" si="2"/>
        <v>14</v>
      </c>
      <c r="K394" s="5">
        <f t="shared" si="3"/>
        <v>3</v>
      </c>
      <c r="L394" s="5">
        <f t="shared" si="4"/>
        <v>2023</v>
      </c>
    </row>
    <row r="395" ht="15.75" customHeight="1">
      <c r="A395" s="1" t="s">
        <v>312</v>
      </c>
      <c r="B395" s="1" t="s">
        <v>193</v>
      </c>
      <c r="C395" s="1" t="s">
        <v>313</v>
      </c>
      <c r="D395" s="2" t="s">
        <v>20</v>
      </c>
      <c r="E395" s="1" t="s">
        <v>29</v>
      </c>
      <c r="F395" s="3">
        <v>34.39</v>
      </c>
      <c r="G395" s="3">
        <f t="shared" si="1"/>
        <v>-2.531348036</v>
      </c>
      <c r="H395" s="4">
        <v>44999.0</v>
      </c>
      <c r="J395" s="5">
        <f t="shared" si="2"/>
        <v>14</v>
      </c>
      <c r="K395" s="5">
        <f t="shared" si="3"/>
        <v>3</v>
      </c>
      <c r="L395" s="5">
        <f t="shared" si="4"/>
        <v>2023</v>
      </c>
    </row>
    <row r="396" ht="15.75" customHeight="1">
      <c r="A396" s="1" t="s">
        <v>192</v>
      </c>
      <c r="B396" s="1" t="s">
        <v>193</v>
      </c>
      <c r="C396" s="1" t="s">
        <v>194</v>
      </c>
      <c r="D396" s="2" t="s">
        <v>14</v>
      </c>
      <c r="E396" s="1" t="s">
        <v>34</v>
      </c>
      <c r="F396" s="3">
        <v>19.04</v>
      </c>
      <c r="G396" s="3">
        <f t="shared" si="1"/>
        <v>-3.378072646</v>
      </c>
      <c r="H396" s="4">
        <v>44999.0</v>
      </c>
      <c r="J396" s="5">
        <f t="shared" si="2"/>
        <v>14</v>
      </c>
      <c r="K396" s="5">
        <f t="shared" si="3"/>
        <v>3</v>
      </c>
      <c r="L396" s="5">
        <f t="shared" si="4"/>
        <v>2023</v>
      </c>
    </row>
    <row r="397" ht="15.75" customHeight="1">
      <c r="A397" s="1" t="s">
        <v>241</v>
      </c>
      <c r="B397" s="1" t="s">
        <v>242</v>
      </c>
      <c r="C397" s="1" t="s">
        <v>243</v>
      </c>
      <c r="D397" s="2" t="s">
        <v>14</v>
      </c>
      <c r="E397" s="1" t="s">
        <v>37</v>
      </c>
      <c r="F397" s="3">
        <v>13.34</v>
      </c>
      <c r="G397" s="3">
        <f t="shared" si="1"/>
        <v>-3.692491557</v>
      </c>
      <c r="H397" s="4">
        <v>44999.0</v>
      </c>
      <c r="J397" s="5">
        <f t="shared" si="2"/>
        <v>14</v>
      </c>
      <c r="K397" s="5">
        <f t="shared" si="3"/>
        <v>3</v>
      </c>
      <c r="L397" s="5">
        <f t="shared" si="4"/>
        <v>2023</v>
      </c>
    </row>
    <row r="398" ht="15.75" customHeight="1">
      <c r="A398" s="1" t="s">
        <v>135</v>
      </c>
      <c r="B398" s="1" t="s">
        <v>136</v>
      </c>
      <c r="C398" s="1" t="s">
        <v>137</v>
      </c>
      <c r="D398" s="2" t="s">
        <v>20</v>
      </c>
      <c r="E398" s="1" t="s">
        <v>43</v>
      </c>
      <c r="F398" s="3">
        <v>62.16</v>
      </c>
      <c r="G398" s="3">
        <f t="shared" si="1"/>
        <v>-0.9995211684</v>
      </c>
      <c r="H398" s="4">
        <v>44999.0</v>
      </c>
      <c r="J398" s="5">
        <f t="shared" si="2"/>
        <v>14</v>
      </c>
      <c r="K398" s="5">
        <f t="shared" si="3"/>
        <v>3</v>
      </c>
      <c r="L398" s="5">
        <f t="shared" si="4"/>
        <v>2023</v>
      </c>
    </row>
    <row r="399" ht="15.75" customHeight="1">
      <c r="A399" s="1" t="s">
        <v>22</v>
      </c>
      <c r="B399" s="1" t="s">
        <v>23</v>
      </c>
      <c r="C399" s="1" t="s">
        <v>24</v>
      </c>
      <c r="D399" s="2" t="s">
        <v>20</v>
      </c>
      <c r="E399" s="1" t="s">
        <v>37</v>
      </c>
      <c r="F399" s="3">
        <v>11.9</v>
      </c>
      <c r="G399" s="3">
        <f t="shared" si="1"/>
        <v>-3.771923703</v>
      </c>
      <c r="H399" s="4">
        <v>45000.0</v>
      </c>
      <c r="J399" s="5">
        <f t="shared" si="2"/>
        <v>15</v>
      </c>
      <c r="K399" s="5">
        <f t="shared" si="3"/>
        <v>3</v>
      </c>
      <c r="L399" s="5">
        <f t="shared" si="4"/>
        <v>2023</v>
      </c>
    </row>
    <row r="400" ht="15.75" customHeight="1">
      <c r="A400" s="1" t="s">
        <v>289</v>
      </c>
      <c r="B400" s="1" t="s">
        <v>290</v>
      </c>
      <c r="C400" s="1" t="s">
        <v>291</v>
      </c>
      <c r="D400" s="2" t="s">
        <v>14</v>
      </c>
      <c r="E400" s="1" t="s">
        <v>126</v>
      </c>
      <c r="F400" s="3">
        <v>4.24</v>
      </c>
      <c r="G400" s="3">
        <f t="shared" si="1"/>
        <v>-4.19445859</v>
      </c>
      <c r="H400" s="4">
        <v>45000.0</v>
      </c>
      <c r="J400" s="5">
        <f t="shared" si="2"/>
        <v>15</v>
      </c>
      <c r="K400" s="5">
        <f t="shared" si="3"/>
        <v>3</v>
      </c>
      <c r="L400" s="5">
        <f t="shared" si="4"/>
        <v>2023</v>
      </c>
    </row>
    <row r="401" ht="15.75" customHeight="1">
      <c r="A401" s="1" t="s">
        <v>198</v>
      </c>
      <c r="B401" s="1" t="s">
        <v>199</v>
      </c>
      <c r="C401" s="1" t="s">
        <v>200</v>
      </c>
      <c r="D401" s="2" t="s">
        <v>14</v>
      </c>
      <c r="E401" s="1" t="s">
        <v>110</v>
      </c>
      <c r="F401" s="3">
        <v>32.99</v>
      </c>
      <c r="G401" s="3">
        <f t="shared" si="1"/>
        <v>-2.608573734</v>
      </c>
      <c r="H401" s="4">
        <v>45000.0</v>
      </c>
      <c r="J401" s="5">
        <f t="shared" si="2"/>
        <v>15</v>
      </c>
      <c r="K401" s="5">
        <f t="shared" si="3"/>
        <v>3</v>
      </c>
      <c r="L401" s="5">
        <f t="shared" si="4"/>
        <v>2023</v>
      </c>
    </row>
    <row r="402" ht="15.75" customHeight="1">
      <c r="A402" s="1" t="s">
        <v>157</v>
      </c>
      <c r="B402" s="1" t="s">
        <v>158</v>
      </c>
      <c r="C402" s="1" t="s">
        <v>159</v>
      </c>
      <c r="D402" s="2" t="s">
        <v>20</v>
      </c>
      <c r="E402" s="1" t="s">
        <v>126</v>
      </c>
      <c r="F402" s="3">
        <v>1.6</v>
      </c>
      <c r="G402" s="3">
        <f t="shared" si="1"/>
        <v>-4.34008419</v>
      </c>
      <c r="H402" s="4">
        <v>45000.0</v>
      </c>
      <c r="J402" s="5">
        <f t="shared" si="2"/>
        <v>15</v>
      </c>
      <c r="K402" s="5">
        <f t="shared" si="3"/>
        <v>3</v>
      </c>
      <c r="L402" s="5">
        <f t="shared" si="4"/>
        <v>2023</v>
      </c>
    </row>
    <row r="403" ht="15.75" customHeight="1">
      <c r="A403" s="1" t="s">
        <v>11</v>
      </c>
      <c r="B403" s="1" t="s">
        <v>12</v>
      </c>
      <c r="C403" s="1" t="s">
        <v>13</v>
      </c>
      <c r="D403" s="2" t="s">
        <v>14</v>
      </c>
      <c r="E403" s="1" t="s">
        <v>85</v>
      </c>
      <c r="F403" s="3">
        <v>12.06</v>
      </c>
      <c r="G403" s="3">
        <f t="shared" si="1"/>
        <v>-3.763097909</v>
      </c>
      <c r="H403" s="4">
        <v>45000.0</v>
      </c>
      <c r="J403" s="5">
        <f t="shared" si="2"/>
        <v>15</v>
      </c>
      <c r="K403" s="5">
        <f t="shared" si="3"/>
        <v>3</v>
      </c>
      <c r="L403" s="5">
        <f t="shared" si="4"/>
        <v>2023</v>
      </c>
    </row>
    <row r="404" ht="15.75" customHeight="1">
      <c r="A404" s="1" t="s">
        <v>100</v>
      </c>
      <c r="B404" s="1" t="s">
        <v>101</v>
      </c>
      <c r="C404" s="1" t="s">
        <v>102</v>
      </c>
      <c r="D404" s="2" t="s">
        <v>14</v>
      </c>
      <c r="E404" s="1" t="s">
        <v>65</v>
      </c>
      <c r="F404" s="3">
        <v>15.41</v>
      </c>
      <c r="G404" s="3">
        <f t="shared" si="1"/>
        <v>-3.578307847</v>
      </c>
      <c r="H404" s="4">
        <v>45000.0</v>
      </c>
      <c r="J404" s="5">
        <f t="shared" si="2"/>
        <v>15</v>
      </c>
      <c r="K404" s="5">
        <f t="shared" si="3"/>
        <v>3</v>
      </c>
      <c r="L404" s="5">
        <f t="shared" si="4"/>
        <v>2023</v>
      </c>
    </row>
    <row r="405" ht="15.75" customHeight="1">
      <c r="A405" s="1" t="s">
        <v>127</v>
      </c>
      <c r="B405" s="1" t="s">
        <v>128</v>
      </c>
      <c r="C405" s="1" t="s">
        <v>129</v>
      </c>
      <c r="D405" s="2" t="s">
        <v>20</v>
      </c>
      <c r="E405" s="1" t="s">
        <v>34</v>
      </c>
      <c r="F405" s="3">
        <v>18.35</v>
      </c>
      <c r="G405" s="3">
        <f t="shared" si="1"/>
        <v>-3.416133883</v>
      </c>
      <c r="H405" s="4">
        <v>45000.0</v>
      </c>
      <c r="J405" s="5">
        <f t="shared" si="2"/>
        <v>15</v>
      </c>
      <c r="K405" s="5">
        <f t="shared" si="3"/>
        <v>3</v>
      </c>
      <c r="L405" s="5">
        <f t="shared" si="4"/>
        <v>2023</v>
      </c>
    </row>
    <row r="406" ht="15.75" customHeight="1">
      <c r="A406" s="1" t="s">
        <v>223</v>
      </c>
      <c r="B406" s="1" t="s">
        <v>224</v>
      </c>
      <c r="C406" s="1" t="s">
        <v>225</v>
      </c>
      <c r="D406" s="2" t="s">
        <v>20</v>
      </c>
      <c r="E406" s="1" t="s">
        <v>110</v>
      </c>
      <c r="F406" s="3">
        <v>33.45</v>
      </c>
      <c r="G406" s="3">
        <f t="shared" si="1"/>
        <v>-2.583199576</v>
      </c>
      <c r="H406" s="4">
        <v>45001.0</v>
      </c>
      <c r="J406" s="5">
        <f t="shared" si="2"/>
        <v>16</v>
      </c>
      <c r="K406" s="5">
        <f t="shared" si="3"/>
        <v>3</v>
      </c>
      <c r="L406" s="5">
        <f t="shared" si="4"/>
        <v>2023</v>
      </c>
    </row>
    <row r="407" ht="15.75" customHeight="1">
      <c r="A407" s="1" t="s">
        <v>262</v>
      </c>
      <c r="B407" s="1" t="s">
        <v>263</v>
      </c>
      <c r="C407" s="1" t="s">
        <v>264</v>
      </c>
      <c r="D407" s="2" t="s">
        <v>20</v>
      </c>
      <c r="E407" s="1" t="s">
        <v>163</v>
      </c>
      <c r="F407" s="3">
        <v>5.36</v>
      </c>
      <c r="G407" s="3">
        <f t="shared" si="1"/>
        <v>-4.132678032</v>
      </c>
      <c r="H407" s="4">
        <v>45001.0</v>
      </c>
      <c r="J407" s="5">
        <f t="shared" si="2"/>
        <v>16</v>
      </c>
      <c r="K407" s="5">
        <f t="shared" si="3"/>
        <v>3</v>
      </c>
      <c r="L407" s="5">
        <f t="shared" si="4"/>
        <v>2023</v>
      </c>
    </row>
    <row r="408" ht="15.75" customHeight="1">
      <c r="A408" s="1" t="s">
        <v>17</v>
      </c>
      <c r="B408" s="1" t="s">
        <v>18</v>
      </c>
      <c r="C408" s="1" t="s">
        <v>19</v>
      </c>
      <c r="D408" s="2" t="s">
        <v>20</v>
      </c>
      <c r="E408" s="1" t="s">
        <v>78</v>
      </c>
      <c r="F408" s="3">
        <v>21.01</v>
      </c>
      <c r="G408" s="3">
        <f t="shared" si="1"/>
        <v>-3.269405058</v>
      </c>
      <c r="H408" s="4">
        <v>45002.0</v>
      </c>
      <c r="J408" s="5">
        <f t="shared" si="2"/>
        <v>17</v>
      </c>
      <c r="K408" s="5">
        <f t="shared" si="3"/>
        <v>3</v>
      </c>
      <c r="L408" s="5">
        <f t="shared" si="4"/>
        <v>2023</v>
      </c>
    </row>
    <row r="409" ht="15.75" customHeight="1">
      <c r="A409" s="1" t="s">
        <v>31</v>
      </c>
      <c r="B409" s="1" t="s">
        <v>32</v>
      </c>
      <c r="C409" s="1" t="s">
        <v>33</v>
      </c>
      <c r="D409" s="2" t="s">
        <v>14</v>
      </c>
      <c r="E409" s="1" t="s">
        <v>65</v>
      </c>
      <c r="F409" s="3">
        <v>19.26</v>
      </c>
      <c r="G409" s="3">
        <f t="shared" si="1"/>
        <v>-3.36593718</v>
      </c>
      <c r="H409" s="4">
        <v>45002.0</v>
      </c>
      <c r="J409" s="5">
        <f t="shared" si="2"/>
        <v>17</v>
      </c>
      <c r="K409" s="5">
        <f t="shared" si="3"/>
        <v>3</v>
      </c>
      <c r="L409" s="5">
        <f t="shared" si="4"/>
        <v>2023</v>
      </c>
    </row>
    <row r="410" ht="15.75" customHeight="1">
      <c r="A410" s="1" t="s">
        <v>172</v>
      </c>
      <c r="B410" s="1" t="s">
        <v>173</v>
      </c>
      <c r="C410" s="1" t="s">
        <v>174</v>
      </c>
      <c r="D410" s="2" t="s">
        <v>14</v>
      </c>
      <c r="E410" s="1" t="s">
        <v>106</v>
      </c>
      <c r="F410" s="3">
        <v>11.95</v>
      </c>
      <c r="G410" s="3">
        <f t="shared" si="1"/>
        <v>-3.769165642</v>
      </c>
      <c r="H410" s="4">
        <v>45002.0</v>
      </c>
      <c r="J410" s="5">
        <f t="shared" si="2"/>
        <v>17</v>
      </c>
      <c r="K410" s="5">
        <f t="shared" si="3"/>
        <v>3</v>
      </c>
      <c r="L410" s="5">
        <f t="shared" si="4"/>
        <v>2023</v>
      </c>
    </row>
    <row r="411" ht="15.75" customHeight="1">
      <c r="A411" s="1" t="s">
        <v>72</v>
      </c>
      <c r="B411" s="1" t="s">
        <v>73</v>
      </c>
      <c r="C411" s="1" t="s">
        <v>74</v>
      </c>
      <c r="D411" s="2" t="s">
        <v>14</v>
      </c>
      <c r="E411" s="1" t="s">
        <v>110</v>
      </c>
      <c r="F411" s="3">
        <v>34.22</v>
      </c>
      <c r="G411" s="3">
        <f t="shared" si="1"/>
        <v>-2.540725442</v>
      </c>
      <c r="H411" s="4">
        <v>45002.0</v>
      </c>
      <c r="J411" s="5">
        <f t="shared" si="2"/>
        <v>17</v>
      </c>
      <c r="K411" s="5">
        <f t="shared" si="3"/>
        <v>3</v>
      </c>
      <c r="L411" s="5">
        <f t="shared" si="4"/>
        <v>2023</v>
      </c>
    </row>
    <row r="412" ht="15.75" customHeight="1">
      <c r="A412" s="1" t="s">
        <v>286</v>
      </c>
      <c r="B412" s="1" t="s">
        <v>287</v>
      </c>
      <c r="C412" s="1" t="s">
        <v>288</v>
      </c>
      <c r="D412" s="2" t="s">
        <v>14</v>
      </c>
      <c r="E412" s="1" t="s">
        <v>51</v>
      </c>
      <c r="F412" s="3">
        <v>39.01</v>
      </c>
      <c r="G412" s="3">
        <f t="shared" si="1"/>
        <v>-2.276503235</v>
      </c>
      <c r="H412" s="4">
        <v>45002.0</v>
      </c>
      <c r="J412" s="5">
        <f t="shared" si="2"/>
        <v>17</v>
      </c>
      <c r="K412" s="5">
        <f t="shared" si="3"/>
        <v>3</v>
      </c>
      <c r="L412" s="5">
        <f t="shared" si="4"/>
        <v>2023</v>
      </c>
    </row>
    <row r="413" ht="15.75" customHeight="1">
      <c r="A413" s="1" t="s">
        <v>79</v>
      </c>
      <c r="B413" s="1" t="s">
        <v>80</v>
      </c>
      <c r="C413" s="1" t="s">
        <v>81</v>
      </c>
      <c r="D413" s="2" t="s">
        <v>20</v>
      </c>
      <c r="E413" s="1" t="s">
        <v>106</v>
      </c>
      <c r="F413" s="3">
        <v>12.78</v>
      </c>
      <c r="G413" s="3">
        <f t="shared" si="1"/>
        <v>-3.723381836</v>
      </c>
      <c r="H413" s="4">
        <v>45002.0</v>
      </c>
      <c r="J413" s="5">
        <f t="shared" si="2"/>
        <v>17</v>
      </c>
      <c r="K413" s="5">
        <f t="shared" si="3"/>
        <v>3</v>
      </c>
      <c r="L413" s="5">
        <f t="shared" si="4"/>
        <v>2023</v>
      </c>
    </row>
    <row r="414" ht="15.75" customHeight="1">
      <c r="A414" s="1" t="s">
        <v>257</v>
      </c>
      <c r="B414" s="1" t="s">
        <v>258</v>
      </c>
      <c r="C414" s="1" t="s">
        <v>259</v>
      </c>
      <c r="D414" s="2" t="s">
        <v>14</v>
      </c>
      <c r="E414" s="1" t="s">
        <v>106</v>
      </c>
      <c r="F414" s="3">
        <v>15.72</v>
      </c>
      <c r="G414" s="3">
        <f t="shared" si="1"/>
        <v>-3.561207871</v>
      </c>
      <c r="H414" s="4">
        <v>45003.0</v>
      </c>
      <c r="J414" s="5">
        <f t="shared" si="2"/>
        <v>18</v>
      </c>
      <c r="K414" s="5">
        <f t="shared" si="3"/>
        <v>3</v>
      </c>
      <c r="L414" s="5">
        <f t="shared" si="4"/>
        <v>2023</v>
      </c>
    </row>
    <row r="415" ht="15.75" customHeight="1">
      <c r="A415" s="1" t="s">
        <v>292</v>
      </c>
      <c r="B415" s="1" t="s">
        <v>293</v>
      </c>
      <c r="C415" s="1" t="s">
        <v>294</v>
      </c>
      <c r="D415" s="2" t="s">
        <v>20</v>
      </c>
      <c r="E415" s="1" t="s">
        <v>126</v>
      </c>
      <c r="F415" s="3">
        <v>3.57</v>
      </c>
      <c r="G415" s="3">
        <f t="shared" si="1"/>
        <v>-4.231416602</v>
      </c>
      <c r="H415" s="4">
        <v>45003.0</v>
      </c>
      <c r="J415" s="5">
        <f t="shared" si="2"/>
        <v>18</v>
      </c>
      <c r="K415" s="5">
        <f t="shared" si="3"/>
        <v>3</v>
      </c>
      <c r="L415" s="5">
        <f t="shared" si="4"/>
        <v>2023</v>
      </c>
    </row>
    <row r="416" ht="15.75" customHeight="1">
      <c r="A416" s="1" t="s">
        <v>271</v>
      </c>
      <c r="B416" s="1" t="s">
        <v>272</v>
      </c>
      <c r="C416" s="1" t="s">
        <v>273</v>
      </c>
      <c r="D416" s="2" t="s">
        <v>14</v>
      </c>
      <c r="E416" s="1" t="s">
        <v>65</v>
      </c>
      <c r="F416" s="3">
        <v>12.11</v>
      </c>
      <c r="G416" s="3">
        <f t="shared" si="1"/>
        <v>-3.760339848</v>
      </c>
      <c r="H416" s="4">
        <v>45003.0</v>
      </c>
      <c r="J416" s="5">
        <f t="shared" si="2"/>
        <v>18</v>
      </c>
      <c r="K416" s="5">
        <f t="shared" si="3"/>
        <v>3</v>
      </c>
      <c r="L416" s="5">
        <f t="shared" si="4"/>
        <v>2023</v>
      </c>
    </row>
    <row r="417" ht="15.75" customHeight="1">
      <c r="A417" s="1" t="s">
        <v>301</v>
      </c>
      <c r="B417" s="1" t="s">
        <v>302</v>
      </c>
      <c r="C417" s="1" t="s">
        <v>303</v>
      </c>
      <c r="D417" s="2" t="s">
        <v>14</v>
      </c>
      <c r="E417" s="1" t="s">
        <v>29</v>
      </c>
      <c r="F417" s="3">
        <v>28.96</v>
      </c>
      <c r="G417" s="3">
        <f t="shared" si="1"/>
        <v>-2.83087342</v>
      </c>
      <c r="H417" s="4">
        <v>45003.0</v>
      </c>
      <c r="J417" s="5">
        <f t="shared" si="2"/>
        <v>18</v>
      </c>
      <c r="K417" s="5">
        <f t="shared" si="3"/>
        <v>3</v>
      </c>
      <c r="L417" s="5">
        <f t="shared" si="4"/>
        <v>2023</v>
      </c>
    </row>
    <row r="418" ht="15.75" customHeight="1">
      <c r="A418" s="1" t="s">
        <v>214</v>
      </c>
      <c r="B418" s="1" t="s">
        <v>215</v>
      </c>
      <c r="C418" s="1" t="s">
        <v>216</v>
      </c>
      <c r="D418" s="2" t="s">
        <v>14</v>
      </c>
      <c r="E418" s="1" t="s">
        <v>34</v>
      </c>
      <c r="F418" s="3">
        <v>20.61</v>
      </c>
      <c r="G418" s="3">
        <f t="shared" si="1"/>
        <v>-3.291469543</v>
      </c>
      <c r="H418" s="4">
        <v>45003.0</v>
      </c>
      <c r="J418" s="5">
        <f t="shared" si="2"/>
        <v>18</v>
      </c>
      <c r="K418" s="5">
        <f t="shared" si="3"/>
        <v>3</v>
      </c>
      <c r="L418" s="5">
        <f t="shared" si="4"/>
        <v>2023</v>
      </c>
    </row>
    <row r="419" ht="15.75" customHeight="1">
      <c r="A419" s="1" t="s">
        <v>186</v>
      </c>
      <c r="B419" s="1" t="s">
        <v>187</v>
      </c>
      <c r="C419" s="1" t="s">
        <v>188</v>
      </c>
      <c r="D419" s="2" t="s">
        <v>14</v>
      </c>
      <c r="E419" s="1" t="s">
        <v>126</v>
      </c>
      <c r="F419" s="3">
        <v>2.05</v>
      </c>
      <c r="G419" s="3">
        <f t="shared" si="1"/>
        <v>-4.315261645</v>
      </c>
      <c r="H419" s="4">
        <v>45004.0</v>
      </c>
      <c r="J419" s="5">
        <f t="shared" si="2"/>
        <v>19</v>
      </c>
      <c r="K419" s="5">
        <f t="shared" si="3"/>
        <v>3</v>
      </c>
      <c r="L419" s="5">
        <f t="shared" si="4"/>
        <v>2023</v>
      </c>
    </row>
    <row r="420" ht="15.75" customHeight="1">
      <c r="A420" s="1" t="s">
        <v>192</v>
      </c>
      <c r="B420" s="1" t="s">
        <v>193</v>
      </c>
      <c r="C420" s="1" t="s">
        <v>194</v>
      </c>
      <c r="D420" s="2" t="s">
        <v>20</v>
      </c>
      <c r="E420" s="1" t="s">
        <v>41</v>
      </c>
      <c r="F420" s="3">
        <v>25.43</v>
      </c>
      <c r="G420" s="3">
        <f t="shared" si="1"/>
        <v>-3.025592499</v>
      </c>
      <c r="H420" s="4">
        <v>45004.0</v>
      </c>
      <c r="J420" s="5">
        <f t="shared" si="2"/>
        <v>19</v>
      </c>
      <c r="K420" s="5">
        <f t="shared" si="3"/>
        <v>3</v>
      </c>
      <c r="L420" s="5">
        <f t="shared" si="4"/>
        <v>2023</v>
      </c>
    </row>
    <row r="421" ht="15.75" customHeight="1">
      <c r="A421" s="1" t="s">
        <v>31</v>
      </c>
      <c r="B421" s="1" t="s">
        <v>32</v>
      </c>
      <c r="C421" s="1" t="s">
        <v>33</v>
      </c>
      <c r="D421" s="2" t="s">
        <v>20</v>
      </c>
      <c r="E421" s="1" t="s">
        <v>163</v>
      </c>
      <c r="F421" s="3">
        <v>2.33</v>
      </c>
      <c r="G421" s="3">
        <f t="shared" si="1"/>
        <v>-4.299816505</v>
      </c>
      <c r="H421" s="4">
        <v>45004.0</v>
      </c>
      <c r="J421" s="5">
        <f t="shared" si="2"/>
        <v>19</v>
      </c>
      <c r="K421" s="5">
        <f t="shared" si="3"/>
        <v>3</v>
      </c>
      <c r="L421" s="5">
        <f t="shared" si="4"/>
        <v>2023</v>
      </c>
    </row>
    <row r="422" ht="15.75" customHeight="1">
      <c r="A422" s="1" t="s">
        <v>257</v>
      </c>
      <c r="B422" s="1" t="s">
        <v>258</v>
      </c>
      <c r="C422" s="1" t="s">
        <v>259</v>
      </c>
      <c r="D422" s="2" t="s">
        <v>14</v>
      </c>
      <c r="E422" s="1" t="s">
        <v>110</v>
      </c>
      <c r="F422" s="3">
        <v>40.58</v>
      </c>
      <c r="G422" s="3">
        <f t="shared" si="1"/>
        <v>-2.189900132</v>
      </c>
      <c r="H422" s="4">
        <v>45004.0</v>
      </c>
      <c r="J422" s="5">
        <f t="shared" si="2"/>
        <v>19</v>
      </c>
      <c r="K422" s="5">
        <f t="shared" si="3"/>
        <v>3</v>
      </c>
      <c r="L422" s="5">
        <f t="shared" si="4"/>
        <v>2023</v>
      </c>
    </row>
    <row r="423" ht="15.75" customHeight="1">
      <c r="A423" s="1" t="s">
        <v>228</v>
      </c>
      <c r="B423" s="1" t="s">
        <v>229</v>
      </c>
      <c r="C423" s="1" t="s">
        <v>230</v>
      </c>
      <c r="D423" s="2" t="s">
        <v>20</v>
      </c>
      <c r="E423" s="1" t="s">
        <v>106</v>
      </c>
      <c r="F423" s="3">
        <v>12.7</v>
      </c>
      <c r="G423" s="3">
        <f t="shared" si="1"/>
        <v>-3.727794733</v>
      </c>
      <c r="H423" s="4">
        <v>45004.0</v>
      </c>
      <c r="J423" s="5">
        <f t="shared" si="2"/>
        <v>19</v>
      </c>
      <c r="K423" s="5">
        <f t="shared" si="3"/>
        <v>3</v>
      </c>
      <c r="L423" s="5">
        <f t="shared" si="4"/>
        <v>2023</v>
      </c>
    </row>
    <row r="424" ht="15.75" customHeight="1">
      <c r="A424" s="1" t="s">
        <v>82</v>
      </c>
      <c r="B424" s="1" t="s">
        <v>83</v>
      </c>
      <c r="C424" s="1" t="s">
        <v>84</v>
      </c>
      <c r="D424" s="2" t="s">
        <v>14</v>
      </c>
      <c r="E424" s="1" t="s">
        <v>89</v>
      </c>
      <c r="F424" s="3">
        <v>37.81</v>
      </c>
      <c r="G424" s="3">
        <f t="shared" si="1"/>
        <v>-2.34269669</v>
      </c>
      <c r="H424" s="4">
        <v>45004.0</v>
      </c>
      <c r="J424" s="5">
        <f t="shared" si="2"/>
        <v>19</v>
      </c>
      <c r="K424" s="5">
        <f t="shared" si="3"/>
        <v>3</v>
      </c>
      <c r="L424" s="5">
        <f t="shared" si="4"/>
        <v>2023</v>
      </c>
    </row>
    <row r="425" ht="15.75" customHeight="1">
      <c r="A425" s="1" t="s">
        <v>107</v>
      </c>
      <c r="B425" s="1" t="s">
        <v>108</v>
      </c>
      <c r="C425" s="1" t="s">
        <v>109</v>
      </c>
      <c r="D425" s="2" t="s">
        <v>14</v>
      </c>
      <c r="E425" s="1" t="s">
        <v>78</v>
      </c>
      <c r="F425" s="3">
        <v>14.51</v>
      </c>
      <c r="G425" s="3">
        <f t="shared" si="1"/>
        <v>-3.627952938</v>
      </c>
      <c r="H425" s="4">
        <v>45005.0</v>
      </c>
      <c r="J425" s="5">
        <f t="shared" si="2"/>
        <v>20</v>
      </c>
      <c r="K425" s="5">
        <f t="shared" si="3"/>
        <v>3</v>
      </c>
      <c r="L425" s="5">
        <f t="shared" si="4"/>
        <v>2023</v>
      </c>
    </row>
    <row r="426" ht="15.75" customHeight="1">
      <c r="A426" s="1" t="s">
        <v>75</v>
      </c>
      <c r="B426" s="1" t="s">
        <v>76</v>
      </c>
      <c r="C426" s="1" t="s">
        <v>77</v>
      </c>
      <c r="D426" s="2" t="s">
        <v>14</v>
      </c>
      <c r="E426" s="1" t="s">
        <v>78</v>
      </c>
      <c r="F426" s="3">
        <v>14.65</v>
      </c>
      <c r="G426" s="3">
        <f t="shared" si="1"/>
        <v>-3.620230369</v>
      </c>
      <c r="H426" s="4">
        <v>45005.0</v>
      </c>
      <c r="J426" s="5">
        <f t="shared" si="2"/>
        <v>20</v>
      </c>
      <c r="K426" s="5">
        <f t="shared" si="3"/>
        <v>3</v>
      </c>
      <c r="L426" s="5">
        <f t="shared" si="4"/>
        <v>2023</v>
      </c>
    </row>
    <row r="427" ht="15.75" customHeight="1">
      <c r="A427" s="1" t="s">
        <v>244</v>
      </c>
      <c r="B427" s="1" t="s">
        <v>187</v>
      </c>
      <c r="C427" s="1" t="s">
        <v>245</v>
      </c>
      <c r="D427" s="2" t="s">
        <v>14</v>
      </c>
      <c r="E427" s="1" t="s">
        <v>37</v>
      </c>
      <c r="F427" s="3">
        <v>11.93</v>
      </c>
      <c r="G427" s="3">
        <f t="shared" si="1"/>
        <v>-3.770268866</v>
      </c>
      <c r="H427" s="4">
        <v>45005.0</v>
      </c>
      <c r="J427" s="5">
        <f t="shared" si="2"/>
        <v>20</v>
      </c>
      <c r="K427" s="5">
        <f t="shared" si="3"/>
        <v>3</v>
      </c>
      <c r="L427" s="5">
        <f t="shared" si="4"/>
        <v>2023</v>
      </c>
    </row>
    <row r="428" ht="15.75" customHeight="1">
      <c r="A428" s="1" t="s">
        <v>138</v>
      </c>
      <c r="B428" s="1" t="s">
        <v>139</v>
      </c>
      <c r="C428" s="1" t="s">
        <v>140</v>
      </c>
      <c r="D428" s="2" t="s">
        <v>20</v>
      </c>
      <c r="E428" s="1" t="s">
        <v>110</v>
      </c>
      <c r="F428" s="3">
        <v>36.41</v>
      </c>
      <c r="G428" s="3">
        <f t="shared" si="1"/>
        <v>-2.419922387</v>
      </c>
      <c r="H428" s="4">
        <v>45005.0</v>
      </c>
      <c r="J428" s="5">
        <f t="shared" si="2"/>
        <v>20</v>
      </c>
      <c r="K428" s="5">
        <f t="shared" si="3"/>
        <v>3</v>
      </c>
      <c r="L428" s="5">
        <f t="shared" si="4"/>
        <v>2023</v>
      </c>
    </row>
    <row r="429" ht="15.75" customHeight="1">
      <c r="A429" s="1" t="s">
        <v>283</v>
      </c>
      <c r="B429" s="1" t="s">
        <v>284</v>
      </c>
      <c r="C429" s="1" t="s">
        <v>285</v>
      </c>
      <c r="D429" s="2" t="s">
        <v>20</v>
      </c>
      <c r="E429" s="1" t="s">
        <v>34</v>
      </c>
      <c r="F429" s="3">
        <v>14.91</v>
      </c>
      <c r="G429" s="3">
        <f t="shared" si="1"/>
        <v>-3.605888454</v>
      </c>
      <c r="H429" s="4">
        <v>45005.0</v>
      </c>
      <c r="J429" s="5">
        <f t="shared" si="2"/>
        <v>20</v>
      </c>
      <c r="K429" s="5">
        <f t="shared" si="3"/>
        <v>3</v>
      </c>
      <c r="L429" s="5">
        <f t="shared" si="4"/>
        <v>2023</v>
      </c>
    </row>
    <row r="430" ht="15.75" customHeight="1">
      <c r="A430" s="1" t="s">
        <v>100</v>
      </c>
      <c r="B430" s="1" t="s">
        <v>101</v>
      </c>
      <c r="C430" s="1" t="s">
        <v>102</v>
      </c>
      <c r="D430" s="2" t="s">
        <v>20</v>
      </c>
      <c r="E430" s="1" t="s">
        <v>21</v>
      </c>
      <c r="F430" s="3">
        <v>51.2</v>
      </c>
      <c r="G430" s="3">
        <f t="shared" si="1"/>
        <v>-1.604088056</v>
      </c>
      <c r="H430" s="4">
        <v>45005.0</v>
      </c>
      <c r="J430" s="5">
        <f t="shared" si="2"/>
        <v>20</v>
      </c>
      <c r="K430" s="5">
        <f t="shared" si="3"/>
        <v>3</v>
      </c>
      <c r="L430" s="5">
        <f t="shared" si="4"/>
        <v>2023</v>
      </c>
    </row>
    <row r="431" ht="15.75" customHeight="1">
      <c r="A431" s="1" t="s">
        <v>271</v>
      </c>
      <c r="B431" s="1" t="s">
        <v>272</v>
      </c>
      <c r="C431" s="1" t="s">
        <v>273</v>
      </c>
      <c r="D431" s="2" t="s">
        <v>20</v>
      </c>
      <c r="E431" s="1" t="s">
        <v>25</v>
      </c>
      <c r="F431" s="3">
        <v>22.1</v>
      </c>
      <c r="G431" s="3">
        <f t="shared" si="1"/>
        <v>-3.209279336</v>
      </c>
      <c r="H431" s="4">
        <v>45007.0</v>
      </c>
      <c r="J431" s="5">
        <f t="shared" si="2"/>
        <v>22</v>
      </c>
      <c r="K431" s="5">
        <f t="shared" si="3"/>
        <v>3</v>
      </c>
      <c r="L431" s="5">
        <f t="shared" si="4"/>
        <v>2023</v>
      </c>
    </row>
    <row r="432" ht="15.75" customHeight="1">
      <c r="A432" s="1" t="s">
        <v>172</v>
      </c>
      <c r="B432" s="1" t="s">
        <v>173</v>
      </c>
      <c r="C432" s="1" t="s">
        <v>174</v>
      </c>
      <c r="D432" s="2" t="s">
        <v>20</v>
      </c>
      <c r="E432" s="1" t="s">
        <v>47</v>
      </c>
      <c r="F432" s="3">
        <v>60.88</v>
      </c>
      <c r="G432" s="3">
        <f t="shared" si="1"/>
        <v>-1.07012752</v>
      </c>
      <c r="H432" s="4">
        <v>45007.0</v>
      </c>
      <c r="J432" s="5">
        <f t="shared" si="2"/>
        <v>22</v>
      </c>
      <c r="K432" s="5">
        <f t="shared" si="3"/>
        <v>3</v>
      </c>
      <c r="L432" s="5">
        <f t="shared" si="4"/>
        <v>2023</v>
      </c>
    </row>
    <row r="433" ht="15.75" customHeight="1">
      <c r="A433" s="1" t="s">
        <v>274</v>
      </c>
      <c r="B433" s="1" t="s">
        <v>275</v>
      </c>
      <c r="C433" s="1" t="s">
        <v>276</v>
      </c>
      <c r="D433" s="2" t="s">
        <v>20</v>
      </c>
      <c r="E433" s="1" t="s">
        <v>126</v>
      </c>
      <c r="F433" s="3">
        <v>3.98</v>
      </c>
      <c r="G433" s="3">
        <f t="shared" si="1"/>
        <v>-4.208800505</v>
      </c>
      <c r="H433" s="4">
        <v>45007.0</v>
      </c>
      <c r="J433" s="5">
        <f t="shared" si="2"/>
        <v>22</v>
      </c>
      <c r="K433" s="5">
        <f t="shared" si="3"/>
        <v>3</v>
      </c>
      <c r="L433" s="5">
        <f t="shared" si="4"/>
        <v>2023</v>
      </c>
    </row>
    <row r="434" ht="15.75" customHeight="1">
      <c r="A434" s="1" t="s">
        <v>244</v>
      </c>
      <c r="B434" s="1" t="s">
        <v>187</v>
      </c>
      <c r="C434" s="1" t="s">
        <v>245</v>
      </c>
      <c r="D434" s="2" t="s">
        <v>14</v>
      </c>
      <c r="E434" s="1" t="s">
        <v>47</v>
      </c>
      <c r="F434" s="3">
        <v>80.04</v>
      </c>
      <c r="G434" s="3">
        <f t="shared" si="1"/>
        <v>-0.01323869097</v>
      </c>
      <c r="H434" s="4">
        <v>45007.0</v>
      </c>
      <c r="J434" s="5">
        <f t="shared" si="2"/>
        <v>22</v>
      </c>
      <c r="K434" s="5">
        <f t="shared" si="3"/>
        <v>3</v>
      </c>
      <c r="L434" s="5">
        <f t="shared" si="4"/>
        <v>2023</v>
      </c>
    </row>
    <row r="435" ht="15.75" customHeight="1">
      <c r="A435" s="1" t="s">
        <v>268</v>
      </c>
      <c r="B435" s="1" t="s">
        <v>269</v>
      </c>
      <c r="C435" s="1" t="s">
        <v>270</v>
      </c>
      <c r="D435" s="2" t="s">
        <v>14</v>
      </c>
      <c r="E435" s="1" t="s">
        <v>21</v>
      </c>
      <c r="F435" s="3">
        <v>50.9</v>
      </c>
      <c r="G435" s="3">
        <f t="shared" si="1"/>
        <v>-1.62063642</v>
      </c>
      <c r="H435" s="4">
        <v>45007.0</v>
      </c>
      <c r="J435" s="5">
        <f t="shared" si="2"/>
        <v>22</v>
      </c>
      <c r="K435" s="5">
        <f t="shared" si="3"/>
        <v>3</v>
      </c>
      <c r="L435" s="5">
        <f t="shared" si="4"/>
        <v>2023</v>
      </c>
    </row>
    <row r="436" ht="15.75" customHeight="1">
      <c r="A436" s="1" t="s">
        <v>103</v>
      </c>
      <c r="B436" s="1" t="s">
        <v>104</v>
      </c>
      <c r="C436" s="1" t="s">
        <v>105</v>
      </c>
      <c r="D436" s="2" t="s">
        <v>20</v>
      </c>
      <c r="E436" s="1" t="s">
        <v>89</v>
      </c>
      <c r="F436" s="3">
        <v>28.95</v>
      </c>
      <c r="G436" s="3">
        <f t="shared" si="1"/>
        <v>-2.831425032</v>
      </c>
      <c r="H436" s="4">
        <v>45008.0</v>
      </c>
      <c r="J436" s="5">
        <f t="shared" si="2"/>
        <v>23</v>
      </c>
      <c r="K436" s="5">
        <f t="shared" si="3"/>
        <v>3</v>
      </c>
      <c r="L436" s="5">
        <f t="shared" si="4"/>
        <v>2023</v>
      </c>
    </row>
    <row r="437" ht="15.75" customHeight="1">
      <c r="A437" s="1" t="s">
        <v>66</v>
      </c>
      <c r="B437" s="1" t="s">
        <v>67</v>
      </c>
      <c r="C437" s="1" t="s">
        <v>68</v>
      </c>
      <c r="D437" s="2" t="s">
        <v>14</v>
      </c>
      <c r="E437" s="1" t="s">
        <v>150</v>
      </c>
      <c r="F437" s="3">
        <v>29.04</v>
      </c>
      <c r="G437" s="3">
        <f t="shared" si="1"/>
        <v>-2.826460523</v>
      </c>
      <c r="H437" s="4">
        <v>45008.0</v>
      </c>
      <c r="J437" s="5">
        <f t="shared" si="2"/>
        <v>23</v>
      </c>
      <c r="K437" s="5">
        <f t="shared" si="3"/>
        <v>3</v>
      </c>
      <c r="L437" s="5">
        <f t="shared" si="4"/>
        <v>2023</v>
      </c>
    </row>
    <row r="438" ht="15.75" customHeight="1">
      <c r="A438" s="1" t="s">
        <v>208</v>
      </c>
      <c r="B438" s="1" t="s">
        <v>209</v>
      </c>
      <c r="C438" s="1" t="s">
        <v>210</v>
      </c>
      <c r="D438" s="2" t="s">
        <v>14</v>
      </c>
      <c r="E438" s="1" t="s">
        <v>78</v>
      </c>
      <c r="F438" s="3">
        <v>19.19</v>
      </c>
      <c r="G438" s="3">
        <f t="shared" si="1"/>
        <v>-3.369798465</v>
      </c>
      <c r="H438" s="4">
        <v>45008.0</v>
      </c>
      <c r="J438" s="5">
        <f t="shared" si="2"/>
        <v>23</v>
      </c>
      <c r="K438" s="5">
        <f t="shared" si="3"/>
        <v>3</v>
      </c>
      <c r="L438" s="5">
        <f t="shared" si="4"/>
        <v>2023</v>
      </c>
    </row>
    <row r="439" ht="15.75" customHeight="1">
      <c r="A439" s="1" t="s">
        <v>320</v>
      </c>
      <c r="B439" s="1" t="s">
        <v>321</v>
      </c>
      <c r="C439" s="1" t="s">
        <v>322</v>
      </c>
      <c r="D439" s="2" t="s">
        <v>20</v>
      </c>
      <c r="E439" s="1" t="s">
        <v>110</v>
      </c>
      <c r="F439" s="3">
        <v>41.04</v>
      </c>
      <c r="G439" s="3">
        <f t="shared" si="1"/>
        <v>-2.164525974</v>
      </c>
      <c r="H439" s="4">
        <v>45008.0</v>
      </c>
      <c r="J439" s="5">
        <f t="shared" si="2"/>
        <v>23</v>
      </c>
      <c r="K439" s="5">
        <f t="shared" si="3"/>
        <v>3</v>
      </c>
      <c r="L439" s="5">
        <f t="shared" si="4"/>
        <v>2023</v>
      </c>
    </row>
    <row r="440" ht="15.75" customHeight="1">
      <c r="A440" s="1" t="s">
        <v>62</v>
      </c>
      <c r="B440" s="1" t="s">
        <v>63</v>
      </c>
      <c r="C440" s="1" t="s">
        <v>64</v>
      </c>
      <c r="D440" s="2" t="s">
        <v>14</v>
      </c>
      <c r="E440" s="1" t="s">
        <v>163</v>
      </c>
      <c r="F440" s="3">
        <v>3.64</v>
      </c>
      <c r="G440" s="3">
        <f t="shared" si="1"/>
        <v>-4.227555317</v>
      </c>
      <c r="H440" s="4">
        <v>45008.0</v>
      </c>
      <c r="J440" s="5">
        <f t="shared" si="2"/>
        <v>23</v>
      </c>
      <c r="K440" s="5">
        <f t="shared" si="3"/>
        <v>3</v>
      </c>
      <c r="L440" s="5">
        <f t="shared" si="4"/>
        <v>2023</v>
      </c>
    </row>
    <row r="441" ht="15.75" customHeight="1">
      <c r="A441" s="1" t="s">
        <v>295</v>
      </c>
      <c r="B441" s="1" t="s">
        <v>296</v>
      </c>
      <c r="C441" s="1" t="s">
        <v>297</v>
      </c>
      <c r="D441" s="2" t="s">
        <v>20</v>
      </c>
      <c r="E441" s="1" t="s">
        <v>110</v>
      </c>
      <c r="F441" s="3">
        <v>39.93</v>
      </c>
      <c r="G441" s="3">
        <f t="shared" si="1"/>
        <v>-2.22575492</v>
      </c>
      <c r="H441" s="4">
        <v>45008.0</v>
      </c>
      <c r="J441" s="5">
        <f t="shared" si="2"/>
        <v>23</v>
      </c>
      <c r="K441" s="5">
        <f t="shared" si="3"/>
        <v>3</v>
      </c>
      <c r="L441" s="5">
        <f t="shared" si="4"/>
        <v>2023</v>
      </c>
    </row>
    <row r="442" ht="15.75" customHeight="1">
      <c r="A442" s="1" t="s">
        <v>309</v>
      </c>
      <c r="B442" s="1" t="s">
        <v>310</v>
      </c>
      <c r="C442" s="1" t="s">
        <v>311</v>
      </c>
      <c r="D442" s="2" t="s">
        <v>20</v>
      </c>
      <c r="E442" s="1" t="s">
        <v>47</v>
      </c>
      <c r="F442" s="3">
        <v>62.35</v>
      </c>
      <c r="G442" s="3">
        <f t="shared" si="1"/>
        <v>-0.989040538</v>
      </c>
      <c r="H442" s="4">
        <v>45008.0</v>
      </c>
      <c r="J442" s="5">
        <f t="shared" si="2"/>
        <v>23</v>
      </c>
      <c r="K442" s="5">
        <f t="shared" si="3"/>
        <v>3</v>
      </c>
      <c r="L442" s="5">
        <f t="shared" si="4"/>
        <v>2023</v>
      </c>
    </row>
    <row r="443" ht="15.75" customHeight="1">
      <c r="A443" s="1" t="s">
        <v>184</v>
      </c>
      <c r="B443" s="1" t="s">
        <v>173</v>
      </c>
      <c r="C443" s="1" t="s">
        <v>185</v>
      </c>
      <c r="D443" s="2" t="s">
        <v>20</v>
      </c>
      <c r="E443" s="1" t="s">
        <v>21</v>
      </c>
      <c r="F443" s="3">
        <v>44.95</v>
      </c>
      <c r="G443" s="3">
        <f t="shared" si="1"/>
        <v>-1.948845634</v>
      </c>
      <c r="H443" s="4">
        <v>45009.0</v>
      </c>
      <c r="J443" s="5">
        <f t="shared" si="2"/>
        <v>24</v>
      </c>
      <c r="K443" s="5">
        <f t="shared" si="3"/>
        <v>3</v>
      </c>
      <c r="L443" s="5">
        <f t="shared" si="4"/>
        <v>2023</v>
      </c>
    </row>
    <row r="444" ht="15.75" customHeight="1">
      <c r="A444" s="1" t="s">
        <v>254</v>
      </c>
      <c r="B444" s="1" t="s">
        <v>255</v>
      </c>
      <c r="C444" s="1" t="s">
        <v>256</v>
      </c>
      <c r="D444" s="2" t="s">
        <v>14</v>
      </c>
      <c r="E444" s="1" t="s">
        <v>65</v>
      </c>
      <c r="F444" s="3">
        <v>11.92</v>
      </c>
      <c r="G444" s="3">
        <f t="shared" si="1"/>
        <v>-3.770820479</v>
      </c>
      <c r="H444" s="4">
        <v>45009.0</v>
      </c>
      <c r="J444" s="5">
        <f t="shared" si="2"/>
        <v>24</v>
      </c>
      <c r="K444" s="5">
        <f t="shared" si="3"/>
        <v>3</v>
      </c>
      <c r="L444" s="5">
        <f t="shared" si="4"/>
        <v>2023</v>
      </c>
    </row>
    <row r="445" ht="15.75" customHeight="1">
      <c r="A445" s="1" t="s">
        <v>117</v>
      </c>
      <c r="B445" s="1" t="s">
        <v>118</v>
      </c>
      <c r="C445" s="1" t="s">
        <v>119</v>
      </c>
      <c r="D445" s="2" t="s">
        <v>20</v>
      </c>
      <c r="E445" s="1" t="s">
        <v>150</v>
      </c>
      <c r="F445" s="3">
        <v>30.12</v>
      </c>
      <c r="G445" s="3">
        <f t="shared" si="1"/>
        <v>-2.766886413</v>
      </c>
      <c r="H445" s="4">
        <v>45009.0</v>
      </c>
      <c r="J445" s="5">
        <f t="shared" si="2"/>
        <v>24</v>
      </c>
      <c r="K445" s="5">
        <f t="shared" si="3"/>
        <v>3</v>
      </c>
      <c r="L445" s="5">
        <f t="shared" si="4"/>
        <v>2023</v>
      </c>
    </row>
    <row r="446" ht="15.75" customHeight="1">
      <c r="A446" s="1" t="s">
        <v>234</v>
      </c>
      <c r="B446" s="1" t="s">
        <v>83</v>
      </c>
      <c r="C446" s="1" t="s">
        <v>235</v>
      </c>
      <c r="D446" s="2" t="s">
        <v>20</v>
      </c>
      <c r="E446" s="1" t="s">
        <v>37</v>
      </c>
      <c r="F446" s="3">
        <v>13.6</v>
      </c>
      <c r="G446" s="3">
        <f t="shared" si="1"/>
        <v>-3.678149642</v>
      </c>
      <c r="H446" s="4">
        <v>45009.0</v>
      </c>
      <c r="J446" s="5">
        <f t="shared" si="2"/>
        <v>24</v>
      </c>
      <c r="K446" s="5">
        <f t="shared" si="3"/>
        <v>3</v>
      </c>
      <c r="L446" s="5">
        <f t="shared" si="4"/>
        <v>2023</v>
      </c>
    </row>
    <row r="447" ht="15.75" customHeight="1">
      <c r="A447" s="1" t="s">
        <v>75</v>
      </c>
      <c r="B447" s="1" t="s">
        <v>76</v>
      </c>
      <c r="C447" s="1" t="s">
        <v>77</v>
      </c>
      <c r="D447" s="2" t="s">
        <v>14</v>
      </c>
      <c r="E447" s="1" t="s">
        <v>15</v>
      </c>
      <c r="F447" s="3">
        <v>10.33</v>
      </c>
      <c r="G447" s="3">
        <f t="shared" si="1"/>
        <v>-3.858526806</v>
      </c>
      <c r="H447" s="4">
        <v>45009.0</v>
      </c>
      <c r="J447" s="5">
        <f t="shared" si="2"/>
        <v>24</v>
      </c>
      <c r="K447" s="5">
        <f t="shared" si="3"/>
        <v>3</v>
      </c>
      <c r="L447" s="5">
        <f t="shared" si="4"/>
        <v>2023</v>
      </c>
    </row>
    <row r="448" ht="15.75" customHeight="1">
      <c r="A448" s="1" t="s">
        <v>123</v>
      </c>
      <c r="B448" s="1" t="s">
        <v>124</v>
      </c>
      <c r="C448" s="1" t="s">
        <v>125</v>
      </c>
      <c r="D448" s="2" t="s">
        <v>20</v>
      </c>
      <c r="E448" s="1" t="s">
        <v>89</v>
      </c>
      <c r="F448" s="3">
        <v>33.81</v>
      </c>
      <c r="G448" s="3">
        <f t="shared" si="1"/>
        <v>-2.563341539</v>
      </c>
      <c r="H448" s="4">
        <v>45009.0</v>
      </c>
      <c r="J448" s="5">
        <f t="shared" si="2"/>
        <v>24</v>
      </c>
      <c r="K448" s="5">
        <f t="shared" si="3"/>
        <v>3</v>
      </c>
      <c r="L448" s="5">
        <f t="shared" si="4"/>
        <v>2023</v>
      </c>
    </row>
    <row r="449" ht="15.75" customHeight="1">
      <c r="A449" s="1" t="s">
        <v>169</v>
      </c>
      <c r="B449" s="1" t="s">
        <v>170</v>
      </c>
      <c r="C449" s="1" t="s">
        <v>171</v>
      </c>
      <c r="D449" s="2" t="s">
        <v>14</v>
      </c>
      <c r="E449" s="1" t="s">
        <v>65</v>
      </c>
      <c r="F449" s="3">
        <v>19.93</v>
      </c>
      <c r="G449" s="3">
        <f t="shared" si="1"/>
        <v>-3.328979167</v>
      </c>
      <c r="H449" s="4">
        <v>45009.0</v>
      </c>
      <c r="J449" s="5">
        <f t="shared" si="2"/>
        <v>24</v>
      </c>
      <c r="K449" s="5">
        <f t="shared" si="3"/>
        <v>3</v>
      </c>
      <c r="L449" s="5">
        <f t="shared" si="4"/>
        <v>2023</v>
      </c>
    </row>
    <row r="450" ht="15.75" customHeight="1">
      <c r="A450" s="1" t="s">
        <v>301</v>
      </c>
      <c r="B450" s="1" t="s">
        <v>302</v>
      </c>
      <c r="C450" s="1" t="s">
        <v>303</v>
      </c>
      <c r="D450" s="2" t="s">
        <v>14</v>
      </c>
      <c r="E450" s="1" t="s">
        <v>110</v>
      </c>
      <c r="F450" s="3">
        <v>39.75</v>
      </c>
      <c r="G450" s="3">
        <f t="shared" si="1"/>
        <v>-2.235683938</v>
      </c>
      <c r="H450" s="4">
        <v>45009.0</v>
      </c>
      <c r="J450" s="5">
        <f t="shared" si="2"/>
        <v>24</v>
      </c>
      <c r="K450" s="5">
        <f t="shared" si="3"/>
        <v>3</v>
      </c>
      <c r="L450" s="5">
        <f t="shared" si="4"/>
        <v>2023</v>
      </c>
    </row>
    <row r="451" ht="15.75" customHeight="1">
      <c r="A451" s="1" t="s">
        <v>141</v>
      </c>
      <c r="B451" s="1" t="s">
        <v>142</v>
      </c>
      <c r="C451" s="1" t="s">
        <v>143</v>
      </c>
      <c r="D451" s="2" t="s">
        <v>20</v>
      </c>
      <c r="E451" s="1" t="s">
        <v>29</v>
      </c>
      <c r="F451" s="3">
        <v>39.24</v>
      </c>
      <c r="G451" s="3">
        <f t="shared" si="1"/>
        <v>-2.263816156</v>
      </c>
      <c r="H451" s="4">
        <v>45010.0</v>
      </c>
      <c r="J451" s="5">
        <f t="shared" si="2"/>
        <v>25</v>
      </c>
      <c r="K451" s="5">
        <f t="shared" si="3"/>
        <v>3</v>
      </c>
      <c r="L451" s="5">
        <f t="shared" si="4"/>
        <v>2023</v>
      </c>
    </row>
    <row r="452" ht="15.75" customHeight="1">
      <c r="A452" s="1" t="s">
        <v>203</v>
      </c>
      <c r="B452" s="1" t="s">
        <v>83</v>
      </c>
      <c r="C452" s="1" t="s">
        <v>204</v>
      </c>
      <c r="D452" s="2" t="s">
        <v>14</v>
      </c>
      <c r="E452" s="1" t="s">
        <v>47</v>
      </c>
      <c r="F452" s="3">
        <v>75.13</v>
      </c>
      <c r="G452" s="3">
        <f t="shared" si="1"/>
        <v>-0.2840802438</v>
      </c>
      <c r="H452" s="4">
        <v>45010.0</v>
      </c>
      <c r="J452" s="5">
        <f t="shared" si="2"/>
        <v>25</v>
      </c>
      <c r="K452" s="5">
        <f t="shared" si="3"/>
        <v>3</v>
      </c>
      <c r="L452" s="5">
        <f t="shared" si="4"/>
        <v>2023</v>
      </c>
    </row>
    <row r="453" ht="15.75" customHeight="1">
      <c r="A453" s="1" t="s">
        <v>48</v>
      </c>
      <c r="B453" s="1" t="s">
        <v>49</v>
      </c>
      <c r="C453" s="1" t="s">
        <v>50</v>
      </c>
      <c r="D453" s="2" t="s">
        <v>14</v>
      </c>
      <c r="E453" s="1" t="s">
        <v>41</v>
      </c>
      <c r="F453" s="3">
        <v>26.54</v>
      </c>
      <c r="G453" s="3">
        <f t="shared" si="1"/>
        <v>-2.964363553</v>
      </c>
      <c r="H453" s="4">
        <v>45010.0</v>
      </c>
      <c r="J453" s="5">
        <f t="shared" si="2"/>
        <v>25</v>
      </c>
      <c r="K453" s="5">
        <f t="shared" si="3"/>
        <v>3</v>
      </c>
      <c r="L453" s="5">
        <f t="shared" si="4"/>
        <v>2023</v>
      </c>
    </row>
    <row r="454" ht="15.75" customHeight="1">
      <c r="A454" s="1" t="s">
        <v>286</v>
      </c>
      <c r="B454" s="1" t="s">
        <v>287</v>
      </c>
      <c r="C454" s="1" t="s">
        <v>288</v>
      </c>
      <c r="D454" s="2" t="s">
        <v>20</v>
      </c>
      <c r="E454" s="1" t="s">
        <v>29</v>
      </c>
      <c r="F454" s="3">
        <v>33.17</v>
      </c>
      <c r="G454" s="3">
        <f t="shared" si="1"/>
        <v>-2.598644715</v>
      </c>
      <c r="H454" s="4">
        <v>45010.0</v>
      </c>
      <c r="J454" s="5">
        <f t="shared" si="2"/>
        <v>25</v>
      </c>
      <c r="K454" s="5">
        <f t="shared" si="3"/>
        <v>3</v>
      </c>
      <c r="L454" s="5">
        <f t="shared" si="4"/>
        <v>2023</v>
      </c>
    </row>
    <row r="455" ht="15.75" customHeight="1">
      <c r="A455" s="1" t="s">
        <v>236</v>
      </c>
      <c r="B455" s="1" t="s">
        <v>237</v>
      </c>
      <c r="C455" s="1" t="s">
        <v>238</v>
      </c>
      <c r="D455" s="2" t="s">
        <v>14</v>
      </c>
      <c r="E455" s="1" t="s">
        <v>106</v>
      </c>
      <c r="F455" s="3">
        <v>15.9</v>
      </c>
      <c r="G455" s="3">
        <f t="shared" si="1"/>
        <v>-3.551278853</v>
      </c>
      <c r="H455" s="4">
        <v>45011.0</v>
      </c>
      <c r="J455" s="5">
        <f t="shared" si="2"/>
        <v>26</v>
      </c>
      <c r="K455" s="5">
        <f t="shared" si="3"/>
        <v>3</v>
      </c>
      <c r="L455" s="5">
        <f t="shared" si="4"/>
        <v>2023</v>
      </c>
    </row>
    <row r="456" ht="15.75" customHeight="1">
      <c r="A456" s="1" t="s">
        <v>292</v>
      </c>
      <c r="B456" s="1" t="s">
        <v>293</v>
      </c>
      <c r="C456" s="1" t="s">
        <v>294</v>
      </c>
      <c r="D456" s="2" t="s">
        <v>20</v>
      </c>
      <c r="E456" s="1" t="s">
        <v>110</v>
      </c>
      <c r="F456" s="3">
        <v>40.46</v>
      </c>
      <c r="G456" s="3">
        <f t="shared" si="1"/>
        <v>-2.196519477</v>
      </c>
      <c r="H456" s="4">
        <v>45011.0</v>
      </c>
      <c r="J456" s="5">
        <f t="shared" si="2"/>
        <v>26</v>
      </c>
      <c r="K456" s="5">
        <f t="shared" si="3"/>
        <v>3</v>
      </c>
      <c r="L456" s="5">
        <f t="shared" si="4"/>
        <v>2023</v>
      </c>
    </row>
    <row r="457" ht="15.75" customHeight="1">
      <c r="A457" s="1" t="s">
        <v>301</v>
      </c>
      <c r="B457" s="1" t="s">
        <v>302</v>
      </c>
      <c r="C457" s="1" t="s">
        <v>303</v>
      </c>
      <c r="D457" s="2" t="s">
        <v>20</v>
      </c>
      <c r="E457" s="1" t="s">
        <v>163</v>
      </c>
      <c r="F457" s="3">
        <v>3.75</v>
      </c>
      <c r="G457" s="3">
        <f t="shared" si="1"/>
        <v>-4.221487584</v>
      </c>
      <c r="H457" s="4">
        <v>45011.0</v>
      </c>
      <c r="J457" s="5">
        <f t="shared" si="2"/>
        <v>26</v>
      </c>
      <c r="K457" s="5">
        <f t="shared" si="3"/>
        <v>3</v>
      </c>
      <c r="L457" s="5">
        <f t="shared" si="4"/>
        <v>2023</v>
      </c>
    </row>
    <row r="458" ht="15.75" customHeight="1">
      <c r="A458" s="1" t="s">
        <v>86</v>
      </c>
      <c r="B458" s="1" t="s">
        <v>87</v>
      </c>
      <c r="C458" s="1" t="s">
        <v>88</v>
      </c>
      <c r="D458" s="2" t="s">
        <v>14</v>
      </c>
      <c r="E458" s="1" t="s">
        <v>150</v>
      </c>
      <c r="F458" s="3">
        <v>32.24</v>
      </c>
      <c r="G458" s="3">
        <f t="shared" si="1"/>
        <v>-2.649944643</v>
      </c>
      <c r="H458" s="4">
        <v>45011.0</v>
      </c>
      <c r="J458" s="5">
        <f t="shared" si="2"/>
        <v>26</v>
      </c>
      <c r="K458" s="5">
        <f t="shared" si="3"/>
        <v>3</v>
      </c>
      <c r="L458" s="5">
        <f t="shared" si="4"/>
        <v>2023</v>
      </c>
    </row>
    <row r="459" ht="15.75" customHeight="1">
      <c r="A459" s="1" t="s">
        <v>277</v>
      </c>
      <c r="B459" s="1" t="s">
        <v>278</v>
      </c>
      <c r="C459" s="1" t="s">
        <v>279</v>
      </c>
      <c r="D459" s="2" t="s">
        <v>14</v>
      </c>
      <c r="E459" s="1" t="s">
        <v>29</v>
      </c>
      <c r="F459" s="3">
        <v>32.82</v>
      </c>
      <c r="G459" s="3">
        <f t="shared" si="1"/>
        <v>-2.61795114</v>
      </c>
      <c r="H459" s="4">
        <v>45011.0</v>
      </c>
      <c r="J459" s="5">
        <f t="shared" si="2"/>
        <v>26</v>
      </c>
      <c r="K459" s="5">
        <f t="shared" si="3"/>
        <v>3</v>
      </c>
      <c r="L459" s="5">
        <f t="shared" si="4"/>
        <v>2023</v>
      </c>
    </row>
    <row r="460" ht="15.75" customHeight="1">
      <c r="A460" s="1" t="s">
        <v>166</v>
      </c>
      <c r="B460" s="1" t="s">
        <v>167</v>
      </c>
      <c r="C460" s="1" t="s">
        <v>168</v>
      </c>
      <c r="D460" s="2" t="s">
        <v>20</v>
      </c>
      <c r="E460" s="1" t="s">
        <v>41</v>
      </c>
      <c r="F460" s="3">
        <v>23.1</v>
      </c>
      <c r="G460" s="3">
        <f t="shared" si="1"/>
        <v>-3.154118124</v>
      </c>
      <c r="H460" s="4">
        <v>45011.0</v>
      </c>
      <c r="J460" s="5">
        <f t="shared" si="2"/>
        <v>26</v>
      </c>
      <c r="K460" s="5">
        <f t="shared" si="3"/>
        <v>3</v>
      </c>
      <c r="L460" s="5">
        <f t="shared" si="4"/>
        <v>2023</v>
      </c>
    </row>
    <row r="461" ht="15.75" customHeight="1">
      <c r="A461" s="1" t="s">
        <v>184</v>
      </c>
      <c r="B461" s="1" t="s">
        <v>173</v>
      </c>
      <c r="C461" s="1" t="s">
        <v>185</v>
      </c>
      <c r="D461" s="2" t="s">
        <v>14</v>
      </c>
      <c r="E461" s="1" t="s">
        <v>150</v>
      </c>
      <c r="F461" s="3">
        <v>28.41</v>
      </c>
      <c r="G461" s="3">
        <f t="shared" si="1"/>
        <v>-2.861212086</v>
      </c>
      <c r="H461" s="4">
        <v>45011.0</v>
      </c>
      <c r="J461" s="5">
        <f t="shared" si="2"/>
        <v>26</v>
      </c>
      <c r="K461" s="5">
        <f t="shared" si="3"/>
        <v>3</v>
      </c>
      <c r="L461" s="5">
        <f t="shared" si="4"/>
        <v>2023</v>
      </c>
    </row>
    <row r="462" ht="15.75" customHeight="1">
      <c r="A462" s="1" t="s">
        <v>236</v>
      </c>
      <c r="B462" s="1" t="s">
        <v>237</v>
      </c>
      <c r="C462" s="1" t="s">
        <v>238</v>
      </c>
      <c r="D462" s="2" t="s">
        <v>20</v>
      </c>
      <c r="E462" s="1" t="s">
        <v>15</v>
      </c>
      <c r="F462" s="3">
        <v>10.76</v>
      </c>
      <c r="G462" s="3">
        <f t="shared" si="1"/>
        <v>-3.834807485</v>
      </c>
      <c r="H462" s="4">
        <v>45011.0</v>
      </c>
      <c r="J462" s="5">
        <f t="shared" si="2"/>
        <v>26</v>
      </c>
      <c r="K462" s="5">
        <f t="shared" si="3"/>
        <v>3</v>
      </c>
      <c r="L462" s="5">
        <f t="shared" si="4"/>
        <v>2023</v>
      </c>
    </row>
    <row r="463" ht="15.75" customHeight="1">
      <c r="A463" s="1" t="s">
        <v>90</v>
      </c>
      <c r="B463" s="1" t="s">
        <v>91</v>
      </c>
      <c r="C463" s="1" t="s">
        <v>92</v>
      </c>
      <c r="D463" s="2" t="s">
        <v>14</v>
      </c>
      <c r="E463" s="1" t="s">
        <v>25</v>
      </c>
      <c r="F463" s="3">
        <v>20.29</v>
      </c>
      <c r="G463" s="3">
        <f t="shared" si="1"/>
        <v>-3.309121131</v>
      </c>
      <c r="H463" s="4">
        <v>45011.0</v>
      </c>
      <c r="J463" s="5">
        <f t="shared" si="2"/>
        <v>26</v>
      </c>
      <c r="K463" s="5">
        <f t="shared" si="3"/>
        <v>3</v>
      </c>
      <c r="L463" s="5">
        <f t="shared" si="4"/>
        <v>2023</v>
      </c>
    </row>
    <row r="464" ht="15.75" customHeight="1">
      <c r="A464" s="1" t="s">
        <v>44</v>
      </c>
      <c r="B464" s="1" t="s">
        <v>45</v>
      </c>
      <c r="C464" s="1" t="s">
        <v>46</v>
      </c>
      <c r="D464" s="2" t="s">
        <v>20</v>
      </c>
      <c r="E464" s="1" t="s">
        <v>93</v>
      </c>
      <c r="F464" s="3">
        <v>15.12</v>
      </c>
      <c r="G464" s="3">
        <f t="shared" si="1"/>
        <v>-3.594304599</v>
      </c>
      <c r="H464" s="4">
        <v>45012.0</v>
      </c>
      <c r="J464" s="5">
        <f t="shared" si="2"/>
        <v>27</v>
      </c>
      <c r="K464" s="5">
        <f t="shared" si="3"/>
        <v>3</v>
      </c>
      <c r="L464" s="5">
        <f t="shared" si="4"/>
        <v>2023</v>
      </c>
    </row>
    <row r="465" ht="15.75" customHeight="1">
      <c r="A465" s="1" t="s">
        <v>246</v>
      </c>
      <c r="B465" s="1" t="s">
        <v>112</v>
      </c>
      <c r="C465" s="1" t="s">
        <v>247</v>
      </c>
      <c r="D465" s="2" t="s">
        <v>20</v>
      </c>
      <c r="E465" s="1" t="s">
        <v>15</v>
      </c>
      <c r="F465" s="3">
        <v>10.68</v>
      </c>
      <c r="G465" s="3">
        <f t="shared" si="1"/>
        <v>-3.839220382</v>
      </c>
      <c r="H465" s="4">
        <v>45012.0</v>
      </c>
      <c r="J465" s="5">
        <f t="shared" si="2"/>
        <v>27</v>
      </c>
      <c r="K465" s="5">
        <f t="shared" si="3"/>
        <v>3</v>
      </c>
      <c r="L465" s="5">
        <f t="shared" si="4"/>
        <v>2023</v>
      </c>
    </row>
    <row r="466" ht="15.75" customHeight="1">
      <c r="A466" s="1" t="s">
        <v>186</v>
      </c>
      <c r="B466" s="1" t="s">
        <v>187</v>
      </c>
      <c r="C466" s="1" t="s">
        <v>188</v>
      </c>
      <c r="D466" s="2" t="s">
        <v>14</v>
      </c>
      <c r="E466" s="1" t="s">
        <v>43</v>
      </c>
      <c r="F466" s="3">
        <v>63.81</v>
      </c>
      <c r="G466" s="3">
        <f t="shared" si="1"/>
        <v>-0.908505168</v>
      </c>
      <c r="H466" s="4">
        <v>45012.0</v>
      </c>
      <c r="J466" s="5">
        <f t="shared" si="2"/>
        <v>27</v>
      </c>
      <c r="K466" s="5">
        <f t="shared" si="3"/>
        <v>3</v>
      </c>
      <c r="L466" s="5">
        <f t="shared" si="4"/>
        <v>2023</v>
      </c>
    </row>
    <row r="467" ht="15.75" customHeight="1">
      <c r="A467" s="1" t="s">
        <v>192</v>
      </c>
      <c r="B467" s="1" t="s">
        <v>193</v>
      </c>
      <c r="C467" s="1" t="s">
        <v>194</v>
      </c>
      <c r="D467" s="2" t="s">
        <v>14</v>
      </c>
      <c r="E467" s="1" t="s">
        <v>41</v>
      </c>
      <c r="F467" s="3">
        <v>30.09</v>
      </c>
      <c r="G467" s="3">
        <f t="shared" si="1"/>
        <v>-2.76854125</v>
      </c>
      <c r="H467" s="4">
        <v>45012.0</v>
      </c>
      <c r="J467" s="5">
        <f t="shared" si="2"/>
        <v>27</v>
      </c>
      <c r="K467" s="5">
        <f t="shared" si="3"/>
        <v>3</v>
      </c>
      <c r="L467" s="5">
        <f t="shared" si="4"/>
        <v>2023</v>
      </c>
    </row>
    <row r="468" ht="15.75" customHeight="1">
      <c r="A468" s="1" t="s">
        <v>205</v>
      </c>
      <c r="B468" s="1" t="s">
        <v>206</v>
      </c>
      <c r="C468" s="1" t="s">
        <v>207</v>
      </c>
      <c r="D468" s="2" t="s">
        <v>20</v>
      </c>
      <c r="E468" s="1" t="s">
        <v>43</v>
      </c>
      <c r="F468" s="3">
        <v>48.93</v>
      </c>
      <c r="G468" s="3">
        <f t="shared" si="1"/>
        <v>-1.729304008</v>
      </c>
      <c r="H468" s="4">
        <v>45012.0</v>
      </c>
      <c r="J468" s="5">
        <f t="shared" si="2"/>
        <v>27</v>
      </c>
      <c r="K468" s="5">
        <f t="shared" si="3"/>
        <v>3</v>
      </c>
      <c r="L468" s="5">
        <f t="shared" si="4"/>
        <v>2023</v>
      </c>
    </row>
    <row r="469" ht="15.75" customHeight="1">
      <c r="A469" s="1" t="s">
        <v>151</v>
      </c>
      <c r="B469" s="1" t="s">
        <v>152</v>
      </c>
      <c r="C469" s="1" t="s">
        <v>153</v>
      </c>
      <c r="D469" s="2" t="s">
        <v>14</v>
      </c>
      <c r="E469" s="1" t="s">
        <v>41</v>
      </c>
      <c r="F469" s="3">
        <v>31.21</v>
      </c>
      <c r="G469" s="3">
        <f t="shared" si="1"/>
        <v>-2.706760692</v>
      </c>
      <c r="H469" s="4">
        <v>45013.0</v>
      </c>
      <c r="J469" s="5">
        <f t="shared" si="2"/>
        <v>28</v>
      </c>
      <c r="K469" s="5">
        <f t="shared" si="3"/>
        <v>3</v>
      </c>
      <c r="L469" s="5">
        <f t="shared" si="4"/>
        <v>2023</v>
      </c>
    </row>
    <row r="470" ht="15.75" customHeight="1">
      <c r="A470" s="1" t="s">
        <v>97</v>
      </c>
      <c r="B470" s="1" t="s">
        <v>98</v>
      </c>
      <c r="C470" s="1" t="s">
        <v>99</v>
      </c>
      <c r="D470" s="2" t="s">
        <v>14</v>
      </c>
      <c r="E470" s="1" t="s">
        <v>110</v>
      </c>
      <c r="F470" s="3">
        <v>40.48</v>
      </c>
      <c r="G470" s="3">
        <f t="shared" si="1"/>
        <v>-2.195416253</v>
      </c>
      <c r="H470" s="4">
        <v>45013.0</v>
      </c>
      <c r="J470" s="5">
        <f t="shared" si="2"/>
        <v>28</v>
      </c>
      <c r="K470" s="5">
        <f t="shared" si="3"/>
        <v>3</v>
      </c>
      <c r="L470" s="5">
        <f t="shared" si="4"/>
        <v>2023</v>
      </c>
    </row>
    <row r="471" ht="15.75" customHeight="1">
      <c r="A471" s="1" t="s">
        <v>90</v>
      </c>
      <c r="B471" s="1" t="s">
        <v>91</v>
      </c>
      <c r="C471" s="1" t="s">
        <v>92</v>
      </c>
      <c r="D471" s="2" t="s">
        <v>14</v>
      </c>
      <c r="E471" s="1" t="s">
        <v>150</v>
      </c>
      <c r="F471" s="3">
        <v>29.55</v>
      </c>
      <c r="G471" s="3">
        <f t="shared" si="1"/>
        <v>-2.798328304</v>
      </c>
      <c r="H471" s="4">
        <v>45013.0</v>
      </c>
      <c r="J471" s="5">
        <f t="shared" si="2"/>
        <v>28</v>
      </c>
      <c r="K471" s="5">
        <f t="shared" si="3"/>
        <v>3</v>
      </c>
      <c r="L471" s="5">
        <f t="shared" si="4"/>
        <v>2023</v>
      </c>
    </row>
    <row r="472" ht="15.75" customHeight="1">
      <c r="A472" s="1" t="s">
        <v>114</v>
      </c>
      <c r="B472" s="1" t="s">
        <v>115</v>
      </c>
      <c r="C472" s="1" t="s">
        <v>116</v>
      </c>
      <c r="D472" s="2" t="s">
        <v>14</v>
      </c>
      <c r="E472" s="1" t="s">
        <v>163</v>
      </c>
      <c r="F472" s="3">
        <v>3.86</v>
      </c>
      <c r="G472" s="3">
        <f t="shared" si="1"/>
        <v>-4.21541985</v>
      </c>
      <c r="H472" s="4">
        <v>45013.0</v>
      </c>
      <c r="J472" s="5">
        <f t="shared" si="2"/>
        <v>28</v>
      </c>
      <c r="K472" s="5">
        <f t="shared" si="3"/>
        <v>3</v>
      </c>
      <c r="L472" s="5">
        <f t="shared" si="4"/>
        <v>2023</v>
      </c>
    </row>
    <row r="473" ht="15.75" customHeight="1">
      <c r="A473" s="1" t="s">
        <v>192</v>
      </c>
      <c r="B473" s="1" t="s">
        <v>193</v>
      </c>
      <c r="C473" s="1" t="s">
        <v>194</v>
      </c>
      <c r="D473" s="2" t="s">
        <v>14</v>
      </c>
      <c r="E473" s="1" t="s">
        <v>25</v>
      </c>
      <c r="F473" s="3">
        <v>18.07</v>
      </c>
      <c r="G473" s="3">
        <f t="shared" si="1"/>
        <v>-3.431579022</v>
      </c>
      <c r="H473" s="4">
        <v>45013.0</v>
      </c>
      <c r="J473" s="5">
        <f t="shared" si="2"/>
        <v>28</v>
      </c>
      <c r="K473" s="5">
        <f t="shared" si="3"/>
        <v>3</v>
      </c>
      <c r="L473" s="5">
        <f t="shared" si="4"/>
        <v>2023</v>
      </c>
    </row>
    <row r="474" ht="15.75" customHeight="1">
      <c r="A474" s="1" t="s">
        <v>231</v>
      </c>
      <c r="B474" s="1" t="s">
        <v>232</v>
      </c>
      <c r="C474" s="1" t="s">
        <v>233</v>
      </c>
      <c r="D474" s="2" t="s">
        <v>20</v>
      </c>
      <c r="E474" s="1" t="s">
        <v>41</v>
      </c>
      <c r="F474" s="3">
        <v>26.02</v>
      </c>
      <c r="G474" s="3">
        <f t="shared" si="1"/>
        <v>-2.993047384</v>
      </c>
      <c r="H474" s="4">
        <v>45018.0</v>
      </c>
      <c r="J474" s="5">
        <f t="shared" si="2"/>
        <v>2</v>
      </c>
      <c r="K474" s="5">
        <f t="shared" si="3"/>
        <v>4</v>
      </c>
      <c r="L474" s="5">
        <f t="shared" si="4"/>
        <v>2023</v>
      </c>
    </row>
    <row r="475" ht="15.75" customHeight="1">
      <c r="A475" s="1" t="s">
        <v>268</v>
      </c>
      <c r="B475" s="1" t="s">
        <v>269</v>
      </c>
      <c r="C475" s="1" t="s">
        <v>270</v>
      </c>
      <c r="D475" s="2" t="s">
        <v>14</v>
      </c>
      <c r="E475" s="1" t="s">
        <v>37</v>
      </c>
      <c r="F475" s="3">
        <v>12.31</v>
      </c>
      <c r="G475" s="3">
        <f t="shared" si="1"/>
        <v>-3.749307606</v>
      </c>
      <c r="H475" s="4">
        <v>45018.0</v>
      </c>
      <c r="J475" s="5">
        <f t="shared" si="2"/>
        <v>2</v>
      </c>
      <c r="K475" s="5">
        <f t="shared" si="3"/>
        <v>4</v>
      </c>
      <c r="L475" s="5">
        <f t="shared" si="4"/>
        <v>2023</v>
      </c>
    </row>
    <row r="476" ht="15.75" customHeight="1">
      <c r="A476" s="1" t="s">
        <v>151</v>
      </c>
      <c r="B476" s="1" t="s">
        <v>152</v>
      </c>
      <c r="C476" s="1" t="s">
        <v>153</v>
      </c>
      <c r="D476" s="2" t="s">
        <v>14</v>
      </c>
      <c r="E476" s="1" t="s">
        <v>21</v>
      </c>
      <c r="F476" s="3">
        <v>40.7</v>
      </c>
      <c r="G476" s="3">
        <f t="shared" si="1"/>
        <v>-2.183280786</v>
      </c>
      <c r="H476" s="4">
        <v>45018.0</v>
      </c>
      <c r="J476" s="5">
        <f t="shared" si="2"/>
        <v>2</v>
      </c>
      <c r="K476" s="5">
        <f t="shared" si="3"/>
        <v>4</v>
      </c>
      <c r="L476" s="5">
        <f t="shared" si="4"/>
        <v>2023</v>
      </c>
    </row>
    <row r="477" ht="15.75" customHeight="1">
      <c r="A477" s="1" t="s">
        <v>307</v>
      </c>
      <c r="B477" s="1" t="s">
        <v>263</v>
      </c>
      <c r="C477" s="1" t="s">
        <v>308</v>
      </c>
      <c r="D477" s="2" t="s">
        <v>20</v>
      </c>
      <c r="E477" s="1" t="s">
        <v>43</v>
      </c>
      <c r="F477" s="3">
        <v>61.78</v>
      </c>
      <c r="G477" s="3">
        <f t="shared" si="1"/>
        <v>-1.020482429</v>
      </c>
      <c r="H477" s="4">
        <v>45018.0</v>
      </c>
      <c r="J477" s="5">
        <f t="shared" si="2"/>
        <v>2</v>
      </c>
      <c r="K477" s="5">
        <f t="shared" si="3"/>
        <v>4</v>
      </c>
      <c r="L477" s="5">
        <f t="shared" si="4"/>
        <v>2023</v>
      </c>
    </row>
    <row r="478" ht="15.75" customHeight="1">
      <c r="A478" s="1" t="s">
        <v>144</v>
      </c>
      <c r="B478" s="1" t="s">
        <v>145</v>
      </c>
      <c r="C478" s="1" t="s">
        <v>146</v>
      </c>
      <c r="D478" s="2" t="s">
        <v>20</v>
      </c>
      <c r="E478" s="1" t="s">
        <v>93</v>
      </c>
      <c r="F478" s="3">
        <v>12.97</v>
      </c>
      <c r="G478" s="3">
        <f t="shared" si="1"/>
        <v>-3.712901206</v>
      </c>
      <c r="H478" s="4">
        <v>45018.0</v>
      </c>
      <c r="J478" s="5">
        <f t="shared" si="2"/>
        <v>2</v>
      </c>
      <c r="K478" s="5">
        <f t="shared" si="3"/>
        <v>4</v>
      </c>
      <c r="L478" s="5">
        <f t="shared" si="4"/>
        <v>2023</v>
      </c>
    </row>
    <row r="479" ht="15.75" customHeight="1">
      <c r="A479" s="1" t="s">
        <v>208</v>
      </c>
      <c r="B479" s="1" t="s">
        <v>209</v>
      </c>
      <c r="C479" s="1" t="s">
        <v>210</v>
      </c>
      <c r="D479" s="2" t="s">
        <v>14</v>
      </c>
      <c r="E479" s="1" t="s">
        <v>29</v>
      </c>
      <c r="F479" s="3">
        <v>21.44</v>
      </c>
      <c r="G479" s="3">
        <f t="shared" si="1"/>
        <v>-3.245685737</v>
      </c>
      <c r="H479" s="4">
        <v>45018.0</v>
      </c>
      <c r="J479" s="5">
        <f t="shared" si="2"/>
        <v>2</v>
      </c>
      <c r="K479" s="5">
        <f t="shared" si="3"/>
        <v>4</v>
      </c>
      <c r="L479" s="5">
        <f t="shared" si="4"/>
        <v>2023</v>
      </c>
    </row>
    <row r="480" ht="15.75" customHeight="1">
      <c r="A480" s="1" t="s">
        <v>181</v>
      </c>
      <c r="B480" s="1" t="s">
        <v>182</v>
      </c>
      <c r="C480" s="1" t="s">
        <v>183</v>
      </c>
      <c r="D480" s="2" t="s">
        <v>14</v>
      </c>
      <c r="E480" s="1" t="s">
        <v>110</v>
      </c>
      <c r="F480" s="3">
        <v>35.34</v>
      </c>
      <c r="G480" s="3">
        <f t="shared" si="1"/>
        <v>-2.478944885</v>
      </c>
      <c r="H480" s="4">
        <v>45018.0</v>
      </c>
      <c r="J480" s="5">
        <f t="shared" si="2"/>
        <v>2</v>
      </c>
      <c r="K480" s="5">
        <f t="shared" si="3"/>
        <v>4</v>
      </c>
      <c r="L480" s="5">
        <f t="shared" si="4"/>
        <v>2023</v>
      </c>
    </row>
    <row r="481" ht="15.75" customHeight="1">
      <c r="A481" s="1" t="s">
        <v>114</v>
      </c>
      <c r="B481" s="1" t="s">
        <v>115</v>
      </c>
      <c r="C481" s="1" t="s">
        <v>116</v>
      </c>
      <c r="D481" s="2" t="s">
        <v>14</v>
      </c>
      <c r="E481" s="1" t="s">
        <v>89</v>
      </c>
      <c r="F481" s="3">
        <v>36.98</v>
      </c>
      <c r="G481" s="3">
        <f t="shared" si="1"/>
        <v>-2.388480496</v>
      </c>
      <c r="H481" s="4">
        <v>45019.0</v>
      </c>
      <c r="J481" s="5">
        <f t="shared" si="2"/>
        <v>3</v>
      </c>
      <c r="K481" s="5">
        <f t="shared" si="3"/>
        <v>4</v>
      </c>
      <c r="L481" s="5">
        <f t="shared" si="4"/>
        <v>2023</v>
      </c>
    </row>
    <row r="482" ht="15.75" customHeight="1">
      <c r="A482" s="1" t="s">
        <v>205</v>
      </c>
      <c r="B482" s="1" t="s">
        <v>206</v>
      </c>
      <c r="C482" s="1" t="s">
        <v>207</v>
      </c>
      <c r="D482" s="2" t="s">
        <v>20</v>
      </c>
      <c r="E482" s="1" t="s">
        <v>21</v>
      </c>
      <c r="F482" s="3">
        <v>44.33</v>
      </c>
      <c r="G482" s="3">
        <f t="shared" si="1"/>
        <v>-1.983045585</v>
      </c>
      <c r="H482" s="4">
        <v>45019.0</v>
      </c>
      <c r="J482" s="5">
        <f t="shared" si="2"/>
        <v>3</v>
      </c>
      <c r="K482" s="5">
        <f t="shared" si="3"/>
        <v>4</v>
      </c>
      <c r="L482" s="5">
        <f t="shared" si="4"/>
        <v>2023</v>
      </c>
    </row>
    <row r="483" ht="15.75" customHeight="1">
      <c r="A483" s="1" t="s">
        <v>17</v>
      </c>
      <c r="B483" s="1" t="s">
        <v>18</v>
      </c>
      <c r="C483" s="1" t="s">
        <v>19</v>
      </c>
      <c r="D483" s="2" t="s">
        <v>20</v>
      </c>
      <c r="E483" s="1" t="s">
        <v>21</v>
      </c>
      <c r="F483" s="3">
        <v>53.45</v>
      </c>
      <c r="G483" s="3">
        <f t="shared" si="1"/>
        <v>-1.479975328</v>
      </c>
      <c r="H483" s="4">
        <v>45019.0</v>
      </c>
      <c r="J483" s="5">
        <f t="shared" si="2"/>
        <v>3</v>
      </c>
      <c r="K483" s="5">
        <f t="shared" si="3"/>
        <v>4</v>
      </c>
      <c r="L483" s="5">
        <f t="shared" si="4"/>
        <v>2023</v>
      </c>
    </row>
    <row r="484" ht="15.75" customHeight="1">
      <c r="A484" s="1" t="s">
        <v>56</v>
      </c>
      <c r="B484" s="1" t="s">
        <v>57</v>
      </c>
      <c r="C484" s="1" t="s">
        <v>58</v>
      </c>
      <c r="D484" s="2" t="s">
        <v>20</v>
      </c>
      <c r="E484" s="1" t="s">
        <v>78</v>
      </c>
      <c r="F484" s="3">
        <v>23.22</v>
      </c>
      <c r="G484" s="3">
        <f t="shared" si="1"/>
        <v>-3.147498779</v>
      </c>
      <c r="H484" s="4">
        <v>45019.0</v>
      </c>
      <c r="J484" s="5">
        <f t="shared" si="2"/>
        <v>3</v>
      </c>
      <c r="K484" s="5">
        <f t="shared" si="3"/>
        <v>4</v>
      </c>
      <c r="L484" s="5">
        <f t="shared" si="4"/>
        <v>2023</v>
      </c>
    </row>
    <row r="485" ht="15.75" customHeight="1">
      <c r="A485" s="1" t="s">
        <v>231</v>
      </c>
      <c r="B485" s="1" t="s">
        <v>232</v>
      </c>
      <c r="C485" s="1" t="s">
        <v>233</v>
      </c>
      <c r="D485" s="2" t="s">
        <v>14</v>
      </c>
      <c r="E485" s="1" t="s">
        <v>43</v>
      </c>
      <c r="F485" s="3">
        <v>60.36</v>
      </c>
      <c r="G485" s="3">
        <f t="shared" si="1"/>
        <v>-1.098811351</v>
      </c>
      <c r="H485" s="4">
        <v>45019.0</v>
      </c>
      <c r="J485" s="5">
        <f t="shared" si="2"/>
        <v>3</v>
      </c>
      <c r="K485" s="5">
        <f t="shared" si="3"/>
        <v>4</v>
      </c>
      <c r="L485" s="5">
        <f t="shared" si="4"/>
        <v>2023</v>
      </c>
    </row>
    <row r="486" ht="15.75" customHeight="1">
      <c r="A486" s="1" t="s">
        <v>246</v>
      </c>
      <c r="B486" s="1" t="s">
        <v>112</v>
      </c>
      <c r="C486" s="1" t="s">
        <v>247</v>
      </c>
      <c r="D486" s="2" t="s">
        <v>20</v>
      </c>
      <c r="E486" s="1" t="s">
        <v>126</v>
      </c>
      <c r="F486" s="3">
        <v>1.76</v>
      </c>
      <c r="G486" s="3">
        <f t="shared" si="1"/>
        <v>-4.331258396</v>
      </c>
      <c r="H486" s="4">
        <v>45020.0</v>
      </c>
      <c r="J486" s="5">
        <f t="shared" si="2"/>
        <v>4</v>
      </c>
      <c r="K486" s="5">
        <f t="shared" si="3"/>
        <v>4</v>
      </c>
      <c r="L486" s="5">
        <f t="shared" si="4"/>
        <v>2023</v>
      </c>
    </row>
    <row r="487" ht="15.75" customHeight="1">
      <c r="A487" s="1" t="s">
        <v>107</v>
      </c>
      <c r="B487" s="1" t="s">
        <v>108</v>
      </c>
      <c r="C487" s="1" t="s">
        <v>109</v>
      </c>
      <c r="D487" s="2" t="s">
        <v>20</v>
      </c>
      <c r="E487" s="1" t="s">
        <v>163</v>
      </c>
      <c r="F487" s="3">
        <v>5.32</v>
      </c>
      <c r="G487" s="3">
        <f t="shared" si="1"/>
        <v>-4.13488448</v>
      </c>
      <c r="H487" s="4">
        <v>45020.0</v>
      </c>
      <c r="J487" s="5">
        <f t="shared" si="2"/>
        <v>4</v>
      </c>
      <c r="K487" s="5">
        <f t="shared" si="3"/>
        <v>4</v>
      </c>
      <c r="L487" s="5">
        <f t="shared" si="4"/>
        <v>2023</v>
      </c>
    </row>
    <row r="488" ht="15.75" customHeight="1">
      <c r="A488" s="1" t="s">
        <v>151</v>
      </c>
      <c r="B488" s="1" t="s">
        <v>152</v>
      </c>
      <c r="C488" s="1" t="s">
        <v>153</v>
      </c>
      <c r="D488" s="2" t="s">
        <v>14</v>
      </c>
      <c r="E488" s="1" t="s">
        <v>21</v>
      </c>
      <c r="F488" s="3">
        <v>48.33</v>
      </c>
      <c r="G488" s="3">
        <f t="shared" si="1"/>
        <v>-1.762400736</v>
      </c>
      <c r="H488" s="4">
        <v>45020.0</v>
      </c>
      <c r="J488" s="5">
        <f t="shared" si="2"/>
        <v>4</v>
      </c>
      <c r="K488" s="5">
        <f t="shared" si="3"/>
        <v>4</v>
      </c>
      <c r="L488" s="5">
        <f t="shared" si="4"/>
        <v>2023</v>
      </c>
    </row>
    <row r="489" ht="15.75" customHeight="1">
      <c r="A489" s="1" t="s">
        <v>309</v>
      </c>
      <c r="B489" s="1" t="s">
        <v>310</v>
      </c>
      <c r="C489" s="1" t="s">
        <v>311</v>
      </c>
      <c r="D489" s="2" t="s">
        <v>20</v>
      </c>
      <c r="E489" s="1" t="s">
        <v>47</v>
      </c>
      <c r="F489" s="3">
        <v>72.29</v>
      </c>
      <c r="G489" s="3">
        <f t="shared" si="1"/>
        <v>-0.4407380869</v>
      </c>
      <c r="H489" s="4">
        <v>45021.0</v>
      </c>
      <c r="J489" s="5">
        <f t="shared" si="2"/>
        <v>5</v>
      </c>
      <c r="K489" s="5">
        <f t="shared" si="3"/>
        <v>4</v>
      </c>
      <c r="L489" s="5">
        <f t="shared" si="4"/>
        <v>2023</v>
      </c>
    </row>
    <row r="490" ht="15.75" customHeight="1">
      <c r="A490" s="1" t="s">
        <v>178</v>
      </c>
      <c r="B490" s="1" t="s">
        <v>179</v>
      </c>
      <c r="C490" s="1" t="s">
        <v>180</v>
      </c>
      <c r="D490" s="2" t="s">
        <v>20</v>
      </c>
      <c r="E490" s="1" t="s">
        <v>150</v>
      </c>
      <c r="F490" s="3">
        <v>29.06</v>
      </c>
      <c r="G490" s="3">
        <f t="shared" si="1"/>
        <v>-2.825357298</v>
      </c>
      <c r="H490" s="4">
        <v>45021.0</v>
      </c>
      <c r="J490" s="5">
        <f t="shared" si="2"/>
        <v>5</v>
      </c>
      <c r="K490" s="5">
        <f t="shared" si="3"/>
        <v>4</v>
      </c>
      <c r="L490" s="5">
        <f t="shared" si="4"/>
        <v>2023</v>
      </c>
    </row>
    <row r="491" ht="15.75" customHeight="1">
      <c r="A491" s="1" t="s">
        <v>178</v>
      </c>
      <c r="B491" s="1" t="s">
        <v>179</v>
      </c>
      <c r="C491" s="1" t="s">
        <v>180</v>
      </c>
      <c r="D491" s="2" t="s">
        <v>20</v>
      </c>
      <c r="E491" s="1" t="s">
        <v>106</v>
      </c>
      <c r="F491" s="3">
        <v>13.74</v>
      </c>
      <c r="G491" s="3">
        <f t="shared" si="1"/>
        <v>-3.670427072</v>
      </c>
      <c r="H491" s="4">
        <v>45021.0</v>
      </c>
      <c r="J491" s="5">
        <f t="shared" si="2"/>
        <v>5</v>
      </c>
      <c r="K491" s="5">
        <f t="shared" si="3"/>
        <v>4</v>
      </c>
      <c r="L491" s="5">
        <f t="shared" si="4"/>
        <v>2023</v>
      </c>
    </row>
    <row r="492" ht="15.75" customHeight="1">
      <c r="A492" s="1" t="s">
        <v>220</v>
      </c>
      <c r="B492" s="1" t="s">
        <v>221</v>
      </c>
      <c r="C492" s="1" t="s">
        <v>222</v>
      </c>
      <c r="D492" s="2" t="s">
        <v>20</v>
      </c>
      <c r="E492" s="1" t="s">
        <v>21</v>
      </c>
      <c r="F492" s="3">
        <v>47.76</v>
      </c>
      <c r="G492" s="3">
        <f t="shared" si="1"/>
        <v>-1.793842627</v>
      </c>
      <c r="H492" s="4">
        <v>45021.0</v>
      </c>
      <c r="J492" s="5">
        <f t="shared" si="2"/>
        <v>5</v>
      </c>
      <c r="K492" s="5">
        <f t="shared" si="3"/>
        <v>4</v>
      </c>
      <c r="L492" s="5">
        <f t="shared" si="4"/>
        <v>2023</v>
      </c>
    </row>
    <row r="493" ht="15.75" customHeight="1">
      <c r="A493" s="1" t="s">
        <v>178</v>
      </c>
      <c r="B493" s="1" t="s">
        <v>179</v>
      </c>
      <c r="C493" s="1" t="s">
        <v>180</v>
      </c>
      <c r="D493" s="2" t="s">
        <v>14</v>
      </c>
      <c r="E493" s="1" t="s">
        <v>150</v>
      </c>
      <c r="F493" s="3">
        <v>29.3</v>
      </c>
      <c r="G493" s="3">
        <f t="shared" si="1"/>
        <v>-2.812118607</v>
      </c>
      <c r="H493" s="4">
        <v>45022.0</v>
      </c>
      <c r="J493" s="5">
        <f t="shared" si="2"/>
        <v>6</v>
      </c>
      <c r="K493" s="5">
        <f t="shared" si="3"/>
        <v>4</v>
      </c>
      <c r="L493" s="5">
        <f t="shared" si="4"/>
        <v>2023</v>
      </c>
    </row>
    <row r="494" ht="15.75" customHeight="1">
      <c r="A494" s="1" t="s">
        <v>151</v>
      </c>
      <c r="B494" s="1" t="s">
        <v>152</v>
      </c>
      <c r="C494" s="1" t="s">
        <v>153</v>
      </c>
      <c r="D494" s="2" t="s">
        <v>14</v>
      </c>
      <c r="E494" s="1" t="s">
        <v>29</v>
      </c>
      <c r="F494" s="3">
        <v>40.02</v>
      </c>
      <c r="G494" s="3">
        <f t="shared" si="1"/>
        <v>-2.220790411</v>
      </c>
      <c r="H494" s="4">
        <v>45022.0</v>
      </c>
      <c r="J494" s="5">
        <f t="shared" si="2"/>
        <v>6</v>
      </c>
      <c r="K494" s="5">
        <f t="shared" si="3"/>
        <v>4</v>
      </c>
      <c r="L494" s="5">
        <f t="shared" si="4"/>
        <v>2023</v>
      </c>
    </row>
    <row r="495" ht="15.75" customHeight="1">
      <c r="A495" s="1" t="s">
        <v>38</v>
      </c>
      <c r="B495" s="1" t="s">
        <v>39</v>
      </c>
      <c r="C495" s="1" t="s">
        <v>40</v>
      </c>
      <c r="D495" s="2" t="s">
        <v>20</v>
      </c>
      <c r="E495" s="1" t="s">
        <v>106</v>
      </c>
      <c r="F495" s="3">
        <v>14.72</v>
      </c>
      <c r="G495" s="3">
        <f t="shared" si="1"/>
        <v>-3.616369084</v>
      </c>
      <c r="H495" s="4">
        <v>45022.0</v>
      </c>
      <c r="J495" s="5">
        <f t="shared" si="2"/>
        <v>6</v>
      </c>
      <c r="K495" s="5">
        <f t="shared" si="3"/>
        <v>4</v>
      </c>
      <c r="L495" s="5">
        <f t="shared" si="4"/>
        <v>2023</v>
      </c>
    </row>
    <row r="496" ht="15.75" customHeight="1">
      <c r="A496" s="1" t="s">
        <v>286</v>
      </c>
      <c r="B496" s="1" t="s">
        <v>287</v>
      </c>
      <c r="C496" s="1" t="s">
        <v>288</v>
      </c>
      <c r="D496" s="2" t="s">
        <v>14</v>
      </c>
      <c r="E496" s="1" t="s">
        <v>15</v>
      </c>
      <c r="F496" s="3">
        <v>10.71</v>
      </c>
      <c r="G496" s="3">
        <f t="shared" si="1"/>
        <v>-3.837565546</v>
      </c>
      <c r="H496" s="4">
        <v>45022.0</v>
      </c>
      <c r="J496" s="5">
        <f t="shared" si="2"/>
        <v>6</v>
      </c>
      <c r="K496" s="5">
        <f t="shared" si="3"/>
        <v>4</v>
      </c>
      <c r="L496" s="5">
        <f t="shared" si="4"/>
        <v>2023</v>
      </c>
    </row>
    <row r="497" ht="15.75" customHeight="1">
      <c r="A497" s="1" t="s">
        <v>66</v>
      </c>
      <c r="B497" s="1" t="s">
        <v>67</v>
      </c>
      <c r="C497" s="1" t="s">
        <v>68</v>
      </c>
      <c r="D497" s="2" t="s">
        <v>20</v>
      </c>
      <c r="E497" s="1" t="s">
        <v>150</v>
      </c>
      <c r="F497" s="3">
        <v>27.47</v>
      </c>
      <c r="G497" s="3">
        <f t="shared" si="1"/>
        <v>-2.913063626</v>
      </c>
      <c r="H497" s="4">
        <v>45022.0</v>
      </c>
      <c r="J497" s="5">
        <f t="shared" si="2"/>
        <v>6</v>
      </c>
      <c r="K497" s="5">
        <f t="shared" si="3"/>
        <v>4</v>
      </c>
      <c r="L497" s="5">
        <f t="shared" si="4"/>
        <v>2023</v>
      </c>
    </row>
    <row r="498" ht="15.75" customHeight="1">
      <c r="A498" s="1" t="s">
        <v>268</v>
      </c>
      <c r="B498" s="1" t="s">
        <v>269</v>
      </c>
      <c r="C498" s="1" t="s">
        <v>270</v>
      </c>
      <c r="D498" s="2" t="s">
        <v>14</v>
      </c>
      <c r="E498" s="1" t="s">
        <v>47</v>
      </c>
      <c r="F498" s="3">
        <v>69.47</v>
      </c>
      <c r="G498" s="3">
        <f t="shared" si="1"/>
        <v>-0.5962927059</v>
      </c>
      <c r="H498" s="4">
        <v>45023.0</v>
      </c>
      <c r="J498" s="5">
        <f t="shared" si="2"/>
        <v>7</v>
      </c>
      <c r="K498" s="5">
        <f t="shared" si="3"/>
        <v>4</v>
      </c>
      <c r="L498" s="5">
        <f t="shared" si="4"/>
        <v>2023</v>
      </c>
    </row>
    <row r="499" ht="15.75" customHeight="1">
      <c r="A499" s="1" t="s">
        <v>289</v>
      </c>
      <c r="B499" s="1" t="s">
        <v>290</v>
      </c>
      <c r="C499" s="1" t="s">
        <v>291</v>
      </c>
      <c r="D499" s="2" t="s">
        <v>14</v>
      </c>
      <c r="E499" s="1" t="s">
        <v>37</v>
      </c>
      <c r="F499" s="3">
        <v>12.61</v>
      </c>
      <c r="G499" s="3">
        <f t="shared" si="1"/>
        <v>-3.732759242</v>
      </c>
      <c r="H499" s="4">
        <v>45023.0</v>
      </c>
      <c r="J499" s="5">
        <f t="shared" si="2"/>
        <v>7</v>
      </c>
      <c r="K499" s="5">
        <f t="shared" si="3"/>
        <v>4</v>
      </c>
      <c r="L499" s="5">
        <f t="shared" si="4"/>
        <v>2023</v>
      </c>
    </row>
    <row r="500" ht="15.75" customHeight="1">
      <c r="A500" s="1" t="s">
        <v>154</v>
      </c>
      <c r="B500" s="1" t="s">
        <v>155</v>
      </c>
      <c r="C500" s="1" t="s">
        <v>156</v>
      </c>
      <c r="D500" s="2" t="s">
        <v>14</v>
      </c>
      <c r="E500" s="1" t="s">
        <v>85</v>
      </c>
      <c r="F500" s="3">
        <v>11.54</v>
      </c>
      <c r="G500" s="3">
        <f t="shared" si="1"/>
        <v>-3.791781739</v>
      </c>
      <c r="H500" s="4">
        <v>45023.0</v>
      </c>
      <c r="J500" s="5">
        <f t="shared" si="2"/>
        <v>7</v>
      </c>
      <c r="K500" s="5">
        <f t="shared" si="3"/>
        <v>4</v>
      </c>
      <c r="L500" s="5">
        <f t="shared" si="4"/>
        <v>2023</v>
      </c>
    </row>
    <row r="501" ht="15.75" customHeight="1">
      <c r="A501" s="1" t="s">
        <v>320</v>
      </c>
      <c r="B501" s="1" t="s">
        <v>321</v>
      </c>
      <c r="C501" s="1" t="s">
        <v>322</v>
      </c>
      <c r="D501" s="2" t="s">
        <v>20</v>
      </c>
      <c r="E501" s="1" t="s">
        <v>37</v>
      </c>
      <c r="F501" s="3">
        <v>13.33</v>
      </c>
      <c r="G501" s="3">
        <f t="shared" si="1"/>
        <v>-3.693043169</v>
      </c>
      <c r="H501" s="4">
        <v>45023.0</v>
      </c>
      <c r="J501" s="5">
        <f t="shared" si="2"/>
        <v>7</v>
      </c>
      <c r="K501" s="5">
        <f t="shared" si="3"/>
        <v>4</v>
      </c>
      <c r="L501" s="5">
        <f t="shared" si="4"/>
        <v>2023</v>
      </c>
    </row>
    <row r="502" ht="15.75" customHeight="1">
      <c r="A502" s="1" t="s">
        <v>160</v>
      </c>
      <c r="B502" s="1" t="s">
        <v>161</v>
      </c>
      <c r="C502" s="1" t="s">
        <v>162</v>
      </c>
      <c r="D502" s="2" t="s">
        <v>14</v>
      </c>
      <c r="E502" s="1" t="s">
        <v>65</v>
      </c>
      <c r="F502" s="3">
        <v>17.54</v>
      </c>
      <c r="G502" s="3">
        <f t="shared" si="1"/>
        <v>-3.460814465</v>
      </c>
      <c r="H502" s="4">
        <v>45023.0</v>
      </c>
      <c r="J502" s="5">
        <f t="shared" si="2"/>
        <v>7</v>
      </c>
      <c r="K502" s="5">
        <f t="shared" si="3"/>
        <v>4</v>
      </c>
      <c r="L502" s="5">
        <f t="shared" si="4"/>
        <v>2023</v>
      </c>
    </row>
    <row r="503" ht="15.75" customHeight="1">
      <c r="A503" s="1" t="s">
        <v>111</v>
      </c>
      <c r="B503" s="1" t="s">
        <v>112</v>
      </c>
      <c r="C503" s="1" t="s">
        <v>113</v>
      </c>
      <c r="D503" s="2" t="s">
        <v>20</v>
      </c>
      <c r="E503" s="1" t="s">
        <v>25</v>
      </c>
      <c r="F503" s="3">
        <v>14.63</v>
      </c>
      <c r="G503" s="3">
        <f t="shared" si="1"/>
        <v>-3.621333593</v>
      </c>
      <c r="H503" s="4">
        <v>45023.0</v>
      </c>
      <c r="J503" s="5">
        <f t="shared" si="2"/>
        <v>7</v>
      </c>
      <c r="K503" s="5">
        <f t="shared" si="3"/>
        <v>4</v>
      </c>
      <c r="L503" s="5">
        <f t="shared" si="4"/>
        <v>2023</v>
      </c>
    </row>
    <row r="504" ht="15.75" customHeight="1">
      <c r="A504" s="1" t="s">
        <v>208</v>
      </c>
      <c r="B504" s="1" t="s">
        <v>209</v>
      </c>
      <c r="C504" s="1" t="s">
        <v>210</v>
      </c>
      <c r="D504" s="2" t="s">
        <v>14</v>
      </c>
      <c r="E504" s="1" t="s">
        <v>93</v>
      </c>
      <c r="F504" s="3">
        <v>11.56</v>
      </c>
      <c r="G504" s="3">
        <f t="shared" si="1"/>
        <v>-3.790678515</v>
      </c>
      <c r="H504" s="4">
        <v>45023.0</v>
      </c>
      <c r="J504" s="5">
        <f t="shared" si="2"/>
        <v>7</v>
      </c>
      <c r="K504" s="5">
        <f t="shared" si="3"/>
        <v>4</v>
      </c>
      <c r="L504" s="5">
        <f t="shared" si="4"/>
        <v>2023</v>
      </c>
    </row>
    <row r="505" ht="15.75" customHeight="1">
      <c r="A505" s="1" t="s">
        <v>223</v>
      </c>
      <c r="B505" s="1" t="s">
        <v>224</v>
      </c>
      <c r="C505" s="1" t="s">
        <v>225</v>
      </c>
      <c r="D505" s="2" t="s">
        <v>20</v>
      </c>
      <c r="E505" s="1" t="s">
        <v>51</v>
      </c>
      <c r="F505" s="3">
        <v>56.69</v>
      </c>
      <c r="G505" s="3">
        <f t="shared" si="1"/>
        <v>-1.301253</v>
      </c>
      <c r="H505" s="4">
        <v>45023.0</v>
      </c>
      <c r="J505" s="5">
        <f t="shared" si="2"/>
        <v>7</v>
      </c>
      <c r="K505" s="5">
        <f t="shared" si="3"/>
        <v>4</v>
      </c>
      <c r="L505" s="5">
        <f t="shared" si="4"/>
        <v>2023</v>
      </c>
    </row>
    <row r="506" ht="15.75" customHeight="1">
      <c r="A506" s="1" t="s">
        <v>257</v>
      </c>
      <c r="B506" s="1" t="s">
        <v>258</v>
      </c>
      <c r="C506" s="1" t="s">
        <v>259</v>
      </c>
      <c r="D506" s="2" t="s">
        <v>20</v>
      </c>
      <c r="E506" s="1" t="s">
        <v>29</v>
      </c>
      <c r="F506" s="3">
        <v>27.29</v>
      </c>
      <c r="G506" s="3">
        <f t="shared" si="1"/>
        <v>-2.922992644</v>
      </c>
      <c r="H506" s="4">
        <v>45023.0</v>
      </c>
      <c r="J506" s="5">
        <f t="shared" si="2"/>
        <v>7</v>
      </c>
      <c r="K506" s="5">
        <f t="shared" si="3"/>
        <v>4</v>
      </c>
      <c r="L506" s="5">
        <f t="shared" si="4"/>
        <v>2023</v>
      </c>
    </row>
    <row r="507" ht="15.75" customHeight="1">
      <c r="A507" s="1" t="s">
        <v>217</v>
      </c>
      <c r="B507" s="1" t="s">
        <v>218</v>
      </c>
      <c r="C507" s="1" t="s">
        <v>219</v>
      </c>
      <c r="D507" s="2" t="s">
        <v>14</v>
      </c>
      <c r="E507" s="1" t="s">
        <v>110</v>
      </c>
      <c r="F507" s="3">
        <v>33.94</v>
      </c>
      <c r="G507" s="3">
        <f t="shared" si="1"/>
        <v>-2.556170582</v>
      </c>
      <c r="H507" s="4">
        <v>45024.0</v>
      </c>
      <c r="J507" s="5">
        <f t="shared" si="2"/>
        <v>8</v>
      </c>
      <c r="K507" s="5">
        <f t="shared" si="3"/>
        <v>4</v>
      </c>
      <c r="L507" s="5">
        <f t="shared" si="4"/>
        <v>2023</v>
      </c>
    </row>
    <row r="508" ht="15.75" customHeight="1">
      <c r="A508" s="1" t="s">
        <v>246</v>
      </c>
      <c r="B508" s="1" t="s">
        <v>112</v>
      </c>
      <c r="C508" s="1" t="s">
        <v>247</v>
      </c>
      <c r="D508" s="2" t="s">
        <v>20</v>
      </c>
      <c r="E508" s="1" t="s">
        <v>47</v>
      </c>
      <c r="F508" s="3">
        <v>61.07</v>
      </c>
      <c r="G508" s="3">
        <f t="shared" si="1"/>
        <v>-1.05964689</v>
      </c>
      <c r="H508" s="4">
        <v>45024.0</v>
      </c>
      <c r="J508" s="5">
        <f t="shared" si="2"/>
        <v>8</v>
      </c>
      <c r="K508" s="5">
        <f t="shared" si="3"/>
        <v>4</v>
      </c>
      <c r="L508" s="5">
        <f t="shared" si="4"/>
        <v>2023</v>
      </c>
    </row>
    <row r="509" ht="15.75" customHeight="1">
      <c r="A509" s="1" t="s">
        <v>298</v>
      </c>
      <c r="B509" s="1" t="s">
        <v>299</v>
      </c>
      <c r="C509" s="1" t="s">
        <v>300</v>
      </c>
      <c r="D509" s="2" t="s">
        <v>20</v>
      </c>
      <c r="E509" s="1" t="s">
        <v>150</v>
      </c>
      <c r="F509" s="3">
        <v>26.42</v>
      </c>
      <c r="G509" s="3">
        <f t="shared" si="1"/>
        <v>-2.970982899</v>
      </c>
      <c r="H509" s="4">
        <v>45024.0</v>
      </c>
      <c r="J509" s="5">
        <f t="shared" si="2"/>
        <v>8</v>
      </c>
      <c r="K509" s="5">
        <f t="shared" si="3"/>
        <v>4</v>
      </c>
      <c r="L509" s="5">
        <f t="shared" si="4"/>
        <v>2023</v>
      </c>
    </row>
    <row r="510" ht="15.75" customHeight="1">
      <c r="A510" s="1" t="s">
        <v>203</v>
      </c>
      <c r="B510" s="1" t="s">
        <v>83</v>
      </c>
      <c r="C510" s="1" t="s">
        <v>204</v>
      </c>
      <c r="D510" s="2" t="s">
        <v>14</v>
      </c>
      <c r="E510" s="1" t="s">
        <v>163</v>
      </c>
      <c r="F510" s="3">
        <v>5.31</v>
      </c>
      <c r="G510" s="3">
        <f t="shared" si="1"/>
        <v>-4.135436092</v>
      </c>
      <c r="H510" s="4">
        <v>45024.0</v>
      </c>
      <c r="J510" s="5">
        <f t="shared" si="2"/>
        <v>8</v>
      </c>
      <c r="K510" s="5">
        <f t="shared" si="3"/>
        <v>4</v>
      </c>
      <c r="L510" s="5">
        <f t="shared" si="4"/>
        <v>2023</v>
      </c>
    </row>
    <row r="511" ht="15.75" customHeight="1">
      <c r="A511" s="1" t="s">
        <v>127</v>
      </c>
      <c r="B511" s="1" t="s">
        <v>128</v>
      </c>
      <c r="C511" s="1" t="s">
        <v>129</v>
      </c>
      <c r="D511" s="2" t="s">
        <v>20</v>
      </c>
      <c r="E511" s="1" t="s">
        <v>126</v>
      </c>
      <c r="F511" s="3">
        <v>1.49</v>
      </c>
      <c r="G511" s="3">
        <f t="shared" si="1"/>
        <v>-4.346151924</v>
      </c>
      <c r="H511" s="4">
        <v>45024.0</v>
      </c>
      <c r="J511" s="5">
        <f t="shared" si="2"/>
        <v>8</v>
      </c>
      <c r="K511" s="5">
        <f t="shared" si="3"/>
        <v>4</v>
      </c>
      <c r="L511" s="5">
        <f t="shared" si="4"/>
        <v>2023</v>
      </c>
    </row>
    <row r="512" ht="15.75" customHeight="1">
      <c r="A512" s="1" t="s">
        <v>130</v>
      </c>
      <c r="B512" s="1" t="s">
        <v>12</v>
      </c>
      <c r="C512" s="1" t="s">
        <v>131</v>
      </c>
      <c r="D512" s="2" t="s">
        <v>20</v>
      </c>
      <c r="E512" s="1" t="s">
        <v>29</v>
      </c>
      <c r="F512" s="3">
        <v>34.95</v>
      </c>
      <c r="G512" s="3">
        <f t="shared" si="1"/>
        <v>-2.500457757</v>
      </c>
      <c r="H512" s="4">
        <v>45024.0</v>
      </c>
      <c r="J512" s="5">
        <f t="shared" si="2"/>
        <v>8</v>
      </c>
      <c r="K512" s="5">
        <f t="shared" si="3"/>
        <v>4</v>
      </c>
      <c r="L512" s="5">
        <f t="shared" si="4"/>
        <v>2023</v>
      </c>
    </row>
    <row r="513" ht="15.75" customHeight="1">
      <c r="A513" s="1" t="s">
        <v>62</v>
      </c>
      <c r="B513" s="1" t="s">
        <v>63</v>
      </c>
      <c r="C513" s="1" t="s">
        <v>64</v>
      </c>
      <c r="D513" s="2" t="s">
        <v>14</v>
      </c>
      <c r="E513" s="1" t="s">
        <v>78</v>
      </c>
      <c r="F513" s="3">
        <v>23.66</v>
      </c>
      <c r="G513" s="3">
        <f t="shared" si="1"/>
        <v>-3.123227845</v>
      </c>
      <c r="H513" s="4">
        <v>45024.0</v>
      </c>
      <c r="J513" s="5">
        <f t="shared" si="2"/>
        <v>8</v>
      </c>
      <c r="K513" s="5">
        <f t="shared" si="3"/>
        <v>4</v>
      </c>
      <c r="L513" s="5">
        <f t="shared" si="4"/>
        <v>2023</v>
      </c>
    </row>
    <row r="514" ht="15.75" customHeight="1">
      <c r="A514" s="1" t="s">
        <v>214</v>
      </c>
      <c r="B514" s="1" t="s">
        <v>215</v>
      </c>
      <c r="C514" s="1" t="s">
        <v>216</v>
      </c>
      <c r="D514" s="2" t="s">
        <v>14</v>
      </c>
      <c r="E514" s="1" t="s">
        <v>65</v>
      </c>
      <c r="F514" s="3">
        <v>10.41</v>
      </c>
      <c r="G514" s="3">
        <f t="shared" si="1"/>
        <v>-3.854113909</v>
      </c>
      <c r="H514" s="4">
        <v>45025.0</v>
      </c>
      <c r="J514" s="5">
        <f t="shared" si="2"/>
        <v>9</v>
      </c>
      <c r="K514" s="5">
        <f t="shared" si="3"/>
        <v>4</v>
      </c>
      <c r="L514" s="5">
        <f t="shared" si="4"/>
        <v>2023</v>
      </c>
    </row>
    <row r="515" ht="15.75" customHeight="1">
      <c r="A515" s="1" t="s">
        <v>59</v>
      </c>
      <c r="B515" s="1" t="s">
        <v>60</v>
      </c>
      <c r="C515" s="1" t="s">
        <v>61</v>
      </c>
      <c r="D515" s="2" t="s">
        <v>14</v>
      </c>
      <c r="E515" s="1" t="s">
        <v>65</v>
      </c>
      <c r="F515" s="3">
        <v>8.93</v>
      </c>
      <c r="G515" s="3">
        <f t="shared" si="1"/>
        <v>-3.935752504</v>
      </c>
      <c r="H515" s="4">
        <v>45025.0</v>
      </c>
      <c r="J515" s="5">
        <f t="shared" si="2"/>
        <v>9</v>
      </c>
      <c r="K515" s="5">
        <f t="shared" si="3"/>
        <v>4</v>
      </c>
      <c r="L515" s="5">
        <f t="shared" si="4"/>
        <v>2023</v>
      </c>
    </row>
    <row r="516" ht="15.75" customHeight="1">
      <c r="A516" s="1" t="s">
        <v>254</v>
      </c>
      <c r="B516" s="1" t="s">
        <v>255</v>
      </c>
      <c r="C516" s="1" t="s">
        <v>256</v>
      </c>
      <c r="D516" s="2" t="s">
        <v>14</v>
      </c>
      <c r="E516" s="1" t="s">
        <v>78</v>
      </c>
      <c r="F516" s="3">
        <v>23.22</v>
      </c>
      <c r="G516" s="3">
        <f t="shared" si="1"/>
        <v>-3.147498779</v>
      </c>
      <c r="H516" s="4">
        <v>45025.0</v>
      </c>
      <c r="J516" s="5">
        <f t="shared" si="2"/>
        <v>9</v>
      </c>
      <c r="K516" s="5">
        <f t="shared" si="3"/>
        <v>4</v>
      </c>
      <c r="L516" s="5">
        <f t="shared" si="4"/>
        <v>2023</v>
      </c>
    </row>
    <row r="517" ht="15.75" customHeight="1">
      <c r="A517" s="1" t="s">
        <v>289</v>
      </c>
      <c r="B517" s="1" t="s">
        <v>290</v>
      </c>
      <c r="C517" s="1" t="s">
        <v>291</v>
      </c>
      <c r="D517" s="2" t="s">
        <v>14</v>
      </c>
      <c r="E517" s="1" t="s">
        <v>37</v>
      </c>
      <c r="F517" s="3">
        <v>13.47</v>
      </c>
      <c r="G517" s="3">
        <f t="shared" si="1"/>
        <v>-3.685320599</v>
      </c>
      <c r="H517" s="4">
        <v>45025.0</v>
      </c>
      <c r="J517" s="5">
        <f t="shared" si="2"/>
        <v>9</v>
      </c>
      <c r="K517" s="5">
        <f t="shared" si="3"/>
        <v>4</v>
      </c>
      <c r="L517" s="5">
        <f t="shared" si="4"/>
        <v>2023</v>
      </c>
    </row>
    <row r="518" ht="15.75" customHeight="1">
      <c r="A518" s="1" t="s">
        <v>304</v>
      </c>
      <c r="B518" s="1" t="s">
        <v>305</v>
      </c>
      <c r="C518" s="1" t="s">
        <v>306</v>
      </c>
      <c r="D518" s="2" t="s">
        <v>14</v>
      </c>
      <c r="E518" s="1" t="s">
        <v>85</v>
      </c>
      <c r="F518" s="3">
        <v>11.52</v>
      </c>
      <c r="G518" s="3">
        <f t="shared" si="1"/>
        <v>-3.792884963</v>
      </c>
      <c r="H518" s="4">
        <v>45026.0</v>
      </c>
      <c r="J518" s="5">
        <f t="shared" si="2"/>
        <v>10</v>
      </c>
      <c r="K518" s="5">
        <f t="shared" si="3"/>
        <v>4</v>
      </c>
      <c r="L518" s="5">
        <f t="shared" si="4"/>
        <v>2023</v>
      </c>
    </row>
    <row r="519" ht="15.75" customHeight="1">
      <c r="A519" s="1" t="s">
        <v>147</v>
      </c>
      <c r="B519" s="1" t="s">
        <v>148</v>
      </c>
      <c r="C519" s="1" t="s">
        <v>149</v>
      </c>
      <c r="D519" s="2" t="s">
        <v>14</v>
      </c>
      <c r="E519" s="1" t="s">
        <v>163</v>
      </c>
      <c r="F519" s="3">
        <v>4.62</v>
      </c>
      <c r="G519" s="3">
        <f t="shared" si="1"/>
        <v>-4.173497329</v>
      </c>
      <c r="H519" s="4">
        <v>45026.0</v>
      </c>
      <c r="J519" s="5">
        <f t="shared" si="2"/>
        <v>10</v>
      </c>
      <c r="K519" s="5">
        <f t="shared" si="3"/>
        <v>4</v>
      </c>
      <c r="L519" s="5">
        <f t="shared" si="4"/>
        <v>2023</v>
      </c>
    </row>
    <row r="520" ht="15.75" customHeight="1">
      <c r="A520" s="1" t="s">
        <v>164</v>
      </c>
      <c r="B520" s="1" t="s">
        <v>104</v>
      </c>
      <c r="C520" s="1" t="s">
        <v>165</v>
      </c>
      <c r="D520" s="2" t="s">
        <v>14</v>
      </c>
      <c r="E520" s="1" t="s">
        <v>78</v>
      </c>
      <c r="F520" s="3">
        <v>14.49</v>
      </c>
      <c r="G520" s="3">
        <f t="shared" si="1"/>
        <v>-3.629056163</v>
      </c>
      <c r="H520" s="4">
        <v>45026.0</v>
      </c>
      <c r="J520" s="5">
        <f t="shared" si="2"/>
        <v>10</v>
      </c>
      <c r="K520" s="5">
        <f t="shared" si="3"/>
        <v>4</v>
      </c>
      <c r="L520" s="5">
        <f t="shared" si="4"/>
        <v>2023</v>
      </c>
    </row>
    <row r="521" ht="15.75" customHeight="1">
      <c r="A521" s="1" t="s">
        <v>231</v>
      </c>
      <c r="B521" s="1" t="s">
        <v>232</v>
      </c>
      <c r="C521" s="1" t="s">
        <v>233</v>
      </c>
      <c r="D521" s="2" t="s">
        <v>14</v>
      </c>
      <c r="E521" s="1" t="s">
        <v>41</v>
      </c>
      <c r="F521" s="3">
        <v>22.64</v>
      </c>
      <c r="G521" s="3">
        <f t="shared" si="1"/>
        <v>-3.179492282</v>
      </c>
      <c r="H521" s="4">
        <v>45026.0</v>
      </c>
      <c r="J521" s="5">
        <f t="shared" si="2"/>
        <v>10</v>
      </c>
      <c r="K521" s="5">
        <f t="shared" si="3"/>
        <v>4</v>
      </c>
      <c r="L521" s="5">
        <f t="shared" si="4"/>
        <v>2023</v>
      </c>
    </row>
    <row r="522" ht="15.75" customHeight="1">
      <c r="A522" s="1" t="s">
        <v>307</v>
      </c>
      <c r="B522" s="1" t="s">
        <v>263</v>
      </c>
      <c r="C522" s="1" t="s">
        <v>308</v>
      </c>
      <c r="D522" s="2" t="s">
        <v>20</v>
      </c>
      <c r="E522" s="1" t="s">
        <v>126</v>
      </c>
      <c r="F522" s="3">
        <v>1.79</v>
      </c>
      <c r="G522" s="3">
        <f t="shared" si="1"/>
        <v>-4.32960356</v>
      </c>
      <c r="H522" s="4">
        <v>45026.0</v>
      </c>
      <c r="J522" s="5">
        <f t="shared" si="2"/>
        <v>10</v>
      </c>
      <c r="K522" s="5">
        <f t="shared" si="3"/>
        <v>4</v>
      </c>
      <c r="L522" s="5">
        <f t="shared" si="4"/>
        <v>2023</v>
      </c>
    </row>
    <row r="523" ht="15.75" customHeight="1">
      <c r="A523" s="1" t="s">
        <v>66</v>
      </c>
      <c r="B523" s="1" t="s">
        <v>67</v>
      </c>
      <c r="C523" s="1" t="s">
        <v>68</v>
      </c>
      <c r="D523" s="2" t="s">
        <v>20</v>
      </c>
      <c r="E523" s="1" t="s">
        <v>41</v>
      </c>
      <c r="F523" s="3">
        <v>33.89</v>
      </c>
      <c r="G523" s="3">
        <f t="shared" si="1"/>
        <v>-2.558928642</v>
      </c>
      <c r="H523" s="4">
        <v>45026.0</v>
      </c>
      <c r="J523" s="5">
        <f t="shared" si="2"/>
        <v>10</v>
      </c>
      <c r="K523" s="5">
        <f t="shared" si="3"/>
        <v>4</v>
      </c>
      <c r="L523" s="5">
        <f t="shared" si="4"/>
        <v>2023</v>
      </c>
    </row>
    <row r="524" ht="15.75" customHeight="1">
      <c r="A524" s="1" t="s">
        <v>314</v>
      </c>
      <c r="B524" s="1" t="s">
        <v>315</v>
      </c>
      <c r="C524" s="1" t="s">
        <v>316</v>
      </c>
      <c r="D524" s="2" t="s">
        <v>20</v>
      </c>
      <c r="E524" s="1" t="s">
        <v>93</v>
      </c>
      <c r="F524" s="3">
        <v>10.65</v>
      </c>
      <c r="G524" s="3">
        <f t="shared" si="1"/>
        <v>-3.840875218</v>
      </c>
      <c r="H524" s="4">
        <v>45027.0</v>
      </c>
      <c r="J524" s="5">
        <f t="shared" si="2"/>
        <v>11</v>
      </c>
      <c r="K524" s="5">
        <f t="shared" si="3"/>
        <v>4</v>
      </c>
      <c r="L524" s="5">
        <f t="shared" si="4"/>
        <v>2023</v>
      </c>
    </row>
    <row r="525" ht="15.75" customHeight="1">
      <c r="A525" s="1" t="s">
        <v>107</v>
      </c>
      <c r="B525" s="1" t="s">
        <v>108</v>
      </c>
      <c r="C525" s="1" t="s">
        <v>109</v>
      </c>
      <c r="D525" s="2" t="s">
        <v>20</v>
      </c>
      <c r="E525" s="1" t="s">
        <v>37</v>
      </c>
      <c r="F525" s="3">
        <v>15.05</v>
      </c>
      <c r="G525" s="3">
        <f t="shared" si="1"/>
        <v>-3.598165884</v>
      </c>
      <c r="H525" s="4">
        <v>45027.0</v>
      </c>
      <c r="J525" s="5">
        <f t="shared" si="2"/>
        <v>11</v>
      </c>
      <c r="K525" s="5">
        <f t="shared" si="3"/>
        <v>4</v>
      </c>
      <c r="L525" s="5">
        <f t="shared" si="4"/>
        <v>2023</v>
      </c>
    </row>
    <row r="526" ht="15.75" customHeight="1">
      <c r="A526" s="1" t="s">
        <v>44</v>
      </c>
      <c r="B526" s="1" t="s">
        <v>45</v>
      </c>
      <c r="C526" s="1" t="s">
        <v>46</v>
      </c>
      <c r="D526" s="2" t="s">
        <v>14</v>
      </c>
      <c r="E526" s="1" t="s">
        <v>93</v>
      </c>
      <c r="F526" s="3">
        <v>13.79</v>
      </c>
      <c r="G526" s="3">
        <f t="shared" si="1"/>
        <v>-3.667669011</v>
      </c>
      <c r="H526" s="4">
        <v>45028.0</v>
      </c>
      <c r="J526" s="5">
        <f t="shared" si="2"/>
        <v>12</v>
      </c>
      <c r="K526" s="5">
        <f t="shared" si="3"/>
        <v>4</v>
      </c>
      <c r="L526" s="5">
        <f t="shared" si="4"/>
        <v>2023</v>
      </c>
    </row>
    <row r="527" ht="15.75" customHeight="1">
      <c r="A527" s="1" t="s">
        <v>166</v>
      </c>
      <c r="B527" s="1" t="s">
        <v>167</v>
      </c>
      <c r="C527" s="1" t="s">
        <v>168</v>
      </c>
      <c r="D527" s="2" t="s">
        <v>20</v>
      </c>
      <c r="E527" s="1" t="s">
        <v>85</v>
      </c>
      <c r="F527" s="3">
        <v>12.3</v>
      </c>
      <c r="G527" s="3">
        <f t="shared" si="1"/>
        <v>-3.749859218</v>
      </c>
      <c r="H527" s="4">
        <v>45028.0</v>
      </c>
      <c r="J527" s="5">
        <f t="shared" si="2"/>
        <v>12</v>
      </c>
      <c r="K527" s="5">
        <f t="shared" si="3"/>
        <v>4</v>
      </c>
      <c r="L527" s="5">
        <f t="shared" si="4"/>
        <v>2023</v>
      </c>
    </row>
    <row r="528" ht="15.75" customHeight="1">
      <c r="A528" s="1" t="s">
        <v>223</v>
      </c>
      <c r="B528" s="1" t="s">
        <v>224</v>
      </c>
      <c r="C528" s="1" t="s">
        <v>225</v>
      </c>
      <c r="D528" s="2" t="s">
        <v>14</v>
      </c>
      <c r="E528" s="1" t="s">
        <v>110</v>
      </c>
      <c r="F528" s="3">
        <v>37.38</v>
      </c>
      <c r="G528" s="3">
        <f t="shared" si="1"/>
        <v>-2.366416011</v>
      </c>
      <c r="H528" s="4">
        <v>45028.0</v>
      </c>
      <c r="J528" s="5">
        <f t="shared" si="2"/>
        <v>12</v>
      </c>
      <c r="K528" s="5">
        <f t="shared" si="3"/>
        <v>4</v>
      </c>
      <c r="L528" s="5">
        <f t="shared" si="4"/>
        <v>2023</v>
      </c>
    </row>
    <row r="529" ht="15.75" customHeight="1">
      <c r="A529" s="1" t="s">
        <v>62</v>
      </c>
      <c r="B529" s="1" t="s">
        <v>63</v>
      </c>
      <c r="C529" s="1" t="s">
        <v>64</v>
      </c>
      <c r="D529" s="2" t="s">
        <v>14</v>
      </c>
      <c r="E529" s="1" t="s">
        <v>150</v>
      </c>
      <c r="F529" s="3">
        <v>29.11</v>
      </c>
      <c r="G529" s="3">
        <f t="shared" si="1"/>
        <v>-2.822599238</v>
      </c>
      <c r="H529" s="4">
        <v>45028.0</v>
      </c>
      <c r="J529" s="5">
        <f t="shared" si="2"/>
        <v>12</v>
      </c>
      <c r="K529" s="5">
        <f t="shared" si="3"/>
        <v>4</v>
      </c>
      <c r="L529" s="5">
        <f t="shared" si="4"/>
        <v>2023</v>
      </c>
    </row>
    <row r="530" ht="15.75" customHeight="1">
      <c r="A530" s="1" t="s">
        <v>48</v>
      </c>
      <c r="B530" s="1" t="s">
        <v>49</v>
      </c>
      <c r="C530" s="1" t="s">
        <v>50</v>
      </c>
      <c r="D530" s="2" t="s">
        <v>14</v>
      </c>
      <c r="E530" s="1" t="s">
        <v>15</v>
      </c>
      <c r="F530" s="3">
        <v>10.47</v>
      </c>
      <c r="G530" s="3">
        <f t="shared" si="1"/>
        <v>-3.850804236</v>
      </c>
      <c r="H530" s="4">
        <v>45028.0</v>
      </c>
      <c r="J530" s="5">
        <f t="shared" si="2"/>
        <v>12</v>
      </c>
      <c r="K530" s="5">
        <f t="shared" si="3"/>
        <v>4</v>
      </c>
      <c r="L530" s="5">
        <f t="shared" si="4"/>
        <v>2023</v>
      </c>
    </row>
    <row r="531" ht="15.75" customHeight="1">
      <c r="A531" s="1" t="s">
        <v>260</v>
      </c>
      <c r="B531" s="1" t="s">
        <v>252</v>
      </c>
      <c r="C531" s="1" t="s">
        <v>261</v>
      </c>
      <c r="D531" s="2" t="s">
        <v>14</v>
      </c>
      <c r="E531" s="1" t="s">
        <v>25</v>
      </c>
      <c r="F531" s="3">
        <v>21.55</v>
      </c>
      <c r="G531" s="3">
        <f t="shared" si="1"/>
        <v>-3.239618003</v>
      </c>
      <c r="H531" s="4">
        <v>45028.0</v>
      </c>
      <c r="J531" s="5">
        <f t="shared" si="2"/>
        <v>12</v>
      </c>
      <c r="K531" s="5">
        <f t="shared" si="3"/>
        <v>4</v>
      </c>
      <c r="L531" s="5">
        <f t="shared" si="4"/>
        <v>2023</v>
      </c>
    </row>
    <row r="532" ht="15.75" customHeight="1">
      <c r="A532" s="1" t="s">
        <v>289</v>
      </c>
      <c r="B532" s="1" t="s">
        <v>290</v>
      </c>
      <c r="C532" s="1" t="s">
        <v>291</v>
      </c>
      <c r="D532" s="2" t="s">
        <v>14</v>
      </c>
      <c r="E532" s="1" t="s">
        <v>110</v>
      </c>
      <c r="F532" s="3">
        <v>33.38</v>
      </c>
      <c r="G532" s="3">
        <f t="shared" si="1"/>
        <v>-2.587060861</v>
      </c>
      <c r="H532" s="4">
        <v>45028.0</v>
      </c>
      <c r="J532" s="5">
        <f t="shared" si="2"/>
        <v>12</v>
      </c>
      <c r="K532" s="5">
        <f t="shared" si="3"/>
        <v>4</v>
      </c>
      <c r="L532" s="5">
        <f t="shared" si="4"/>
        <v>2023</v>
      </c>
    </row>
    <row r="533" ht="15.75" customHeight="1">
      <c r="A533" s="1" t="s">
        <v>117</v>
      </c>
      <c r="B533" s="1" t="s">
        <v>118</v>
      </c>
      <c r="C533" s="1" t="s">
        <v>119</v>
      </c>
      <c r="D533" s="2" t="s">
        <v>14</v>
      </c>
      <c r="E533" s="1" t="s">
        <v>37</v>
      </c>
      <c r="F533" s="3">
        <v>13.17</v>
      </c>
      <c r="G533" s="3">
        <f t="shared" si="1"/>
        <v>-3.701868963</v>
      </c>
      <c r="H533" s="4">
        <v>45029.0</v>
      </c>
      <c r="J533" s="5">
        <f t="shared" si="2"/>
        <v>13</v>
      </c>
      <c r="K533" s="5">
        <f t="shared" si="3"/>
        <v>4</v>
      </c>
      <c r="L533" s="5">
        <f t="shared" si="4"/>
        <v>2023</v>
      </c>
    </row>
    <row r="534" ht="15.75" customHeight="1">
      <c r="A534" s="1" t="s">
        <v>35</v>
      </c>
      <c r="B534" s="1" t="s">
        <v>32</v>
      </c>
      <c r="C534" s="1" t="s">
        <v>36</v>
      </c>
      <c r="D534" s="2" t="s">
        <v>14</v>
      </c>
      <c r="E534" s="1" t="s">
        <v>43</v>
      </c>
      <c r="F534" s="3">
        <v>51.9</v>
      </c>
      <c r="G534" s="3">
        <f t="shared" si="1"/>
        <v>-1.565475207</v>
      </c>
      <c r="H534" s="4">
        <v>45029.0</v>
      </c>
      <c r="J534" s="5">
        <f t="shared" si="2"/>
        <v>13</v>
      </c>
      <c r="K534" s="5">
        <f t="shared" si="3"/>
        <v>4</v>
      </c>
      <c r="L534" s="5">
        <f t="shared" si="4"/>
        <v>2023</v>
      </c>
    </row>
    <row r="535" ht="15.75" customHeight="1">
      <c r="A535" s="1" t="s">
        <v>120</v>
      </c>
      <c r="B535" s="1" t="s">
        <v>121</v>
      </c>
      <c r="C535" s="1" t="s">
        <v>122</v>
      </c>
      <c r="D535" s="2" t="s">
        <v>20</v>
      </c>
      <c r="E535" s="1" t="s">
        <v>163</v>
      </c>
      <c r="F535" s="3">
        <v>3.48</v>
      </c>
      <c r="G535" s="3">
        <f t="shared" si="1"/>
        <v>-4.236381111</v>
      </c>
      <c r="H535" s="4">
        <v>45029.0</v>
      </c>
      <c r="J535" s="5">
        <f t="shared" si="2"/>
        <v>13</v>
      </c>
      <c r="K535" s="5">
        <f t="shared" si="3"/>
        <v>4</v>
      </c>
      <c r="L535" s="5">
        <f t="shared" si="4"/>
        <v>2023</v>
      </c>
    </row>
    <row r="536" ht="15.75" customHeight="1">
      <c r="A536" s="1" t="s">
        <v>274</v>
      </c>
      <c r="B536" s="1" t="s">
        <v>275</v>
      </c>
      <c r="C536" s="1" t="s">
        <v>276</v>
      </c>
      <c r="D536" s="2" t="s">
        <v>20</v>
      </c>
      <c r="E536" s="1" t="s">
        <v>41</v>
      </c>
      <c r="F536" s="3">
        <v>27.32</v>
      </c>
      <c r="G536" s="3">
        <f t="shared" si="1"/>
        <v>-2.921337808</v>
      </c>
      <c r="H536" s="4">
        <v>45029.0</v>
      </c>
      <c r="J536" s="5">
        <f t="shared" si="2"/>
        <v>13</v>
      </c>
      <c r="K536" s="5">
        <f t="shared" si="3"/>
        <v>4</v>
      </c>
      <c r="L536" s="5">
        <f t="shared" si="4"/>
        <v>2023</v>
      </c>
    </row>
    <row r="537" ht="15.75" customHeight="1">
      <c r="A537" s="1" t="s">
        <v>53</v>
      </c>
      <c r="B537" s="1" t="s">
        <v>54</v>
      </c>
      <c r="C537" s="1" t="s">
        <v>55</v>
      </c>
      <c r="D537" s="2" t="s">
        <v>14</v>
      </c>
      <c r="E537" s="1" t="s">
        <v>43</v>
      </c>
      <c r="F537" s="3">
        <v>48.16</v>
      </c>
      <c r="G537" s="3">
        <f t="shared" si="1"/>
        <v>-1.771778142</v>
      </c>
      <c r="H537" s="4">
        <v>45029.0</v>
      </c>
      <c r="J537" s="5">
        <f t="shared" si="2"/>
        <v>13</v>
      </c>
      <c r="K537" s="5">
        <f t="shared" si="3"/>
        <v>4</v>
      </c>
      <c r="L537" s="5">
        <f t="shared" si="4"/>
        <v>2023</v>
      </c>
    </row>
    <row r="538" ht="15.75" customHeight="1">
      <c r="A538" s="1" t="s">
        <v>192</v>
      </c>
      <c r="B538" s="1" t="s">
        <v>193</v>
      </c>
      <c r="C538" s="1" t="s">
        <v>194</v>
      </c>
      <c r="D538" s="2" t="s">
        <v>20</v>
      </c>
      <c r="E538" s="1" t="s">
        <v>15</v>
      </c>
      <c r="F538" s="3">
        <v>10.9</v>
      </c>
      <c r="G538" s="3">
        <f t="shared" si="1"/>
        <v>-3.827084915</v>
      </c>
      <c r="H538" s="4">
        <v>45029.0</v>
      </c>
      <c r="J538" s="5">
        <f t="shared" si="2"/>
        <v>13</v>
      </c>
      <c r="K538" s="5">
        <f t="shared" si="3"/>
        <v>4</v>
      </c>
      <c r="L538" s="5">
        <f t="shared" si="4"/>
        <v>2023</v>
      </c>
    </row>
    <row r="539" ht="15.75" customHeight="1">
      <c r="A539" s="1" t="s">
        <v>286</v>
      </c>
      <c r="B539" s="1" t="s">
        <v>287</v>
      </c>
      <c r="C539" s="1" t="s">
        <v>288</v>
      </c>
      <c r="D539" s="2" t="s">
        <v>14</v>
      </c>
      <c r="E539" s="1" t="s">
        <v>93</v>
      </c>
      <c r="F539" s="3">
        <v>10.73</v>
      </c>
      <c r="G539" s="3">
        <f t="shared" si="1"/>
        <v>-3.836462321</v>
      </c>
      <c r="H539" s="4">
        <v>45029.0</v>
      </c>
      <c r="J539" s="5">
        <f t="shared" si="2"/>
        <v>13</v>
      </c>
      <c r="K539" s="5">
        <f t="shared" si="3"/>
        <v>4</v>
      </c>
      <c r="L539" s="5">
        <f t="shared" si="4"/>
        <v>2023</v>
      </c>
    </row>
    <row r="540" ht="15.75" customHeight="1">
      <c r="A540" s="1" t="s">
        <v>320</v>
      </c>
      <c r="B540" s="1" t="s">
        <v>321</v>
      </c>
      <c r="C540" s="1" t="s">
        <v>322</v>
      </c>
      <c r="D540" s="2" t="s">
        <v>20</v>
      </c>
      <c r="E540" s="1" t="s">
        <v>15</v>
      </c>
      <c r="F540" s="3">
        <v>10.34</v>
      </c>
      <c r="G540" s="3">
        <f t="shared" si="1"/>
        <v>-3.857975194</v>
      </c>
      <c r="H540" s="4">
        <v>45029.0</v>
      </c>
      <c r="J540" s="5">
        <f t="shared" si="2"/>
        <v>13</v>
      </c>
      <c r="K540" s="5">
        <f t="shared" si="3"/>
        <v>4</v>
      </c>
      <c r="L540" s="5">
        <f t="shared" si="4"/>
        <v>2023</v>
      </c>
    </row>
    <row r="541" ht="15.75" customHeight="1">
      <c r="A541" s="1" t="s">
        <v>208</v>
      </c>
      <c r="B541" s="1" t="s">
        <v>209</v>
      </c>
      <c r="C541" s="1" t="s">
        <v>210</v>
      </c>
      <c r="D541" s="2" t="s">
        <v>14</v>
      </c>
      <c r="E541" s="1" t="s">
        <v>34</v>
      </c>
      <c r="F541" s="3">
        <v>19.74</v>
      </c>
      <c r="G541" s="3">
        <f t="shared" si="1"/>
        <v>-3.339459798</v>
      </c>
      <c r="H541" s="4">
        <v>45030.0</v>
      </c>
      <c r="J541" s="5">
        <f t="shared" si="2"/>
        <v>14</v>
      </c>
      <c r="K541" s="5">
        <f t="shared" si="3"/>
        <v>4</v>
      </c>
      <c r="L541" s="5">
        <f t="shared" si="4"/>
        <v>2023</v>
      </c>
    </row>
    <row r="542" ht="15.75" customHeight="1">
      <c r="A542" s="1" t="s">
        <v>38</v>
      </c>
      <c r="B542" s="1" t="s">
        <v>39</v>
      </c>
      <c r="C542" s="1" t="s">
        <v>40</v>
      </c>
      <c r="D542" s="2" t="s">
        <v>14</v>
      </c>
      <c r="E542" s="1" t="s">
        <v>78</v>
      </c>
      <c r="F542" s="3">
        <v>17.02</v>
      </c>
      <c r="G542" s="3">
        <f t="shared" si="1"/>
        <v>-3.489498295</v>
      </c>
      <c r="H542" s="4">
        <v>45030.0</v>
      </c>
      <c r="J542" s="5">
        <f t="shared" si="2"/>
        <v>14</v>
      </c>
      <c r="K542" s="5">
        <f t="shared" si="3"/>
        <v>4</v>
      </c>
      <c r="L542" s="5">
        <f t="shared" si="4"/>
        <v>2023</v>
      </c>
    </row>
    <row r="543" ht="15.75" customHeight="1">
      <c r="A543" s="1" t="s">
        <v>307</v>
      </c>
      <c r="B543" s="1" t="s">
        <v>263</v>
      </c>
      <c r="C543" s="1" t="s">
        <v>308</v>
      </c>
      <c r="D543" s="2" t="s">
        <v>20</v>
      </c>
      <c r="E543" s="1" t="s">
        <v>37</v>
      </c>
      <c r="F543" s="3">
        <v>13.8</v>
      </c>
      <c r="G543" s="3">
        <f t="shared" si="1"/>
        <v>-3.667117399</v>
      </c>
      <c r="H543" s="4">
        <v>45030.0</v>
      </c>
      <c r="J543" s="5">
        <f t="shared" si="2"/>
        <v>14</v>
      </c>
      <c r="K543" s="5">
        <f t="shared" si="3"/>
        <v>4</v>
      </c>
      <c r="L543" s="5">
        <f t="shared" si="4"/>
        <v>2023</v>
      </c>
    </row>
    <row r="544" ht="15.75" customHeight="1">
      <c r="A544" s="1" t="s">
        <v>307</v>
      </c>
      <c r="B544" s="1" t="s">
        <v>263</v>
      </c>
      <c r="C544" s="1" t="s">
        <v>308</v>
      </c>
      <c r="D544" s="2" t="s">
        <v>14</v>
      </c>
      <c r="E544" s="1" t="s">
        <v>47</v>
      </c>
      <c r="F544" s="3">
        <v>78.91</v>
      </c>
      <c r="G544" s="3">
        <f t="shared" si="1"/>
        <v>-0.07557086097</v>
      </c>
      <c r="H544" s="4">
        <v>45030.0</v>
      </c>
      <c r="J544" s="5">
        <f t="shared" si="2"/>
        <v>14</v>
      </c>
      <c r="K544" s="5">
        <f t="shared" si="3"/>
        <v>4</v>
      </c>
      <c r="L544" s="5">
        <f t="shared" si="4"/>
        <v>2023</v>
      </c>
    </row>
    <row r="545" ht="15.75" customHeight="1">
      <c r="A545" s="1" t="s">
        <v>127</v>
      </c>
      <c r="B545" s="1" t="s">
        <v>128</v>
      </c>
      <c r="C545" s="1" t="s">
        <v>129</v>
      </c>
      <c r="D545" s="2" t="s">
        <v>14</v>
      </c>
      <c r="E545" s="1" t="s">
        <v>37</v>
      </c>
      <c r="F545" s="3">
        <v>14.42</v>
      </c>
      <c r="G545" s="3">
        <f t="shared" si="1"/>
        <v>-3.632917448</v>
      </c>
      <c r="H545" s="4">
        <v>45030.0</v>
      </c>
      <c r="J545" s="5">
        <f t="shared" si="2"/>
        <v>14</v>
      </c>
      <c r="K545" s="5">
        <f t="shared" si="3"/>
        <v>4</v>
      </c>
      <c r="L545" s="5">
        <f t="shared" si="4"/>
        <v>2023</v>
      </c>
    </row>
    <row r="546" ht="15.75" customHeight="1">
      <c r="A546" s="1" t="s">
        <v>26</v>
      </c>
      <c r="B546" s="1" t="s">
        <v>27</v>
      </c>
      <c r="C546" s="1" t="s">
        <v>28</v>
      </c>
      <c r="D546" s="2" t="s">
        <v>20</v>
      </c>
      <c r="E546" s="1" t="s">
        <v>25</v>
      </c>
      <c r="F546" s="3">
        <v>16.85</v>
      </c>
      <c r="G546" s="3">
        <f t="shared" si="1"/>
        <v>-3.498875701</v>
      </c>
      <c r="H546" s="4">
        <v>45030.0</v>
      </c>
      <c r="J546" s="5">
        <f t="shared" si="2"/>
        <v>14</v>
      </c>
      <c r="K546" s="5">
        <f t="shared" si="3"/>
        <v>4</v>
      </c>
      <c r="L546" s="5">
        <f t="shared" si="4"/>
        <v>2023</v>
      </c>
    </row>
    <row r="547" ht="15.75" customHeight="1">
      <c r="A547" s="1" t="s">
        <v>244</v>
      </c>
      <c r="B547" s="1" t="s">
        <v>187</v>
      </c>
      <c r="C547" s="1" t="s">
        <v>245</v>
      </c>
      <c r="D547" s="2" t="s">
        <v>14</v>
      </c>
      <c r="E547" s="1" t="s">
        <v>78</v>
      </c>
      <c r="F547" s="3">
        <v>24.07</v>
      </c>
      <c r="G547" s="3">
        <f t="shared" si="1"/>
        <v>-3.100611748</v>
      </c>
      <c r="H547" s="4">
        <v>45031.0</v>
      </c>
      <c r="J547" s="5">
        <f t="shared" si="2"/>
        <v>15</v>
      </c>
      <c r="K547" s="5">
        <f t="shared" si="3"/>
        <v>4</v>
      </c>
      <c r="L547" s="5">
        <f t="shared" si="4"/>
        <v>2023</v>
      </c>
    </row>
    <row r="548" ht="15.75" customHeight="1">
      <c r="A548" s="1" t="s">
        <v>248</v>
      </c>
      <c r="B548" s="1" t="s">
        <v>249</v>
      </c>
      <c r="C548" s="1" t="s">
        <v>250</v>
      </c>
      <c r="D548" s="2" t="s">
        <v>20</v>
      </c>
      <c r="E548" s="1" t="s">
        <v>43</v>
      </c>
      <c r="F548" s="3">
        <v>56.87</v>
      </c>
      <c r="G548" s="3">
        <f t="shared" si="1"/>
        <v>-1.291323982</v>
      </c>
      <c r="H548" s="4">
        <v>45031.0</v>
      </c>
      <c r="J548" s="5">
        <f t="shared" si="2"/>
        <v>15</v>
      </c>
      <c r="K548" s="5">
        <f t="shared" si="3"/>
        <v>4</v>
      </c>
      <c r="L548" s="5">
        <f t="shared" si="4"/>
        <v>2023</v>
      </c>
    </row>
    <row r="549" ht="15.75" customHeight="1">
      <c r="A549" s="1" t="s">
        <v>97</v>
      </c>
      <c r="B549" s="1" t="s">
        <v>98</v>
      </c>
      <c r="C549" s="1" t="s">
        <v>99</v>
      </c>
      <c r="D549" s="2" t="s">
        <v>14</v>
      </c>
      <c r="E549" s="1" t="s">
        <v>65</v>
      </c>
      <c r="F549" s="3">
        <v>11.8</v>
      </c>
      <c r="G549" s="3">
        <f t="shared" si="1"/>
        <v>-3.777439824</v>
      </c>
      <c r="H549" s="4">
        <v>45031.0</v>
      </c>
      <c r="J549" s="5">
        <f t="shared" si="2"/>
        <v>15</v>
      </c>
      <c r="K549" s="5">
        <f t="shared" si="3"/>
        <v>4</v>
      </c>
      <c r="L549" s="5">
        <f t="shared" si="4"/>
        <v>2023</v>
      </c>
    </row>
    <row r="550" ht="15.75" customHeight="1">
      <c r="A550" s="1" t="s">
        <v>195</v>
      </c>
      <c r="B550" s="1" t="s">
        <v>196</v>
      </c>
      <c r="C550" s="1" t="s">
        <v>197</v>
      </c>
      <c r="D550" s="2" t="s">
        <v>14</v>
      </c>
      <c r="E550" s="1" t="s">
        <v>37</v>
      </c>
      <c r="F550" s="3">
        <v>14.08</v>
      </c>
      <c r="G550" s="3">
        <f t="shared" si="1"/>
        <v>-3.65167226</v>
      </c>
      <c r="H550" s="4">
        <v>45032.0</v>
      </c>
      <c r="J550" s="5">
        <f t="shared" si="2"/>
        <v>16</v>
      </c>
      <c r="K550" s="5">
        <f t="shared" si="3"/>
        <v>4</v>
      </c>
      <c r="L550" s="5">
        <f t="shared" si="4"/>
        <v>2023</v>
      </c>
    </row>
    <row r="551" ht="15.75" customHeight="1">
      <c r="A551" s="1" t="s">
        <v>234</v>
      </c>
      <c r="B551" s="1" t="s">
        <v>83</v>
      </c>
      <c r="C551" s="1" t="s">
        <v>235</v>
      </c>
      <c r="D551" s="2" t="s">
        <v>14</v>
      </c>
      <c r="E551" s="1" t="s">
        <v>34</v>
      </c>
      <c r="F551" s="3">
        <v>14.07</v>
      </c>
      <c r="G551" s="3">
        <f t="shared" si="1"/>
        <v>-3.652223872</v>
      </c>
      <c r="H551" s="4">
        <v>45032.0</v>
      </c>
      <c r="J551" s="5">
        <f t="shared" si="2"/>
        <v>16</v>
      </c>
      <c r="K551" s="5">
        <f t="shared" si="3"/>
        <v>4</v>
      </c>
      <c r="L551" s="5">
        <f t="shared" si="4"/>
        <v>2023</v>
      </c>
    </row>
    <row r="552" ht="15.75" customHeight="1">
      <c r="A552" s="1" t="s">
        <v>35</v>
      </c>
      <c r="B552" s="1" t="s">
        <v>32</v>
      </c>
      <c r="C552" s="1" t="s">
        <v>36</v>
      </c>
      <c r="D552" s="2" t="s">
        <v>20</v>
      </c>
      <c r="E552" s="1" t="s">
        <v>47</v>
      </c>
      <c r="F552" s="3">
        <v>61.54</v>
      </c>
      <c r="G552" s="3">
        <f t="shared" si="1"/>
        <v>-1.03372112</v>
      </c>
      <c r="H552" s="4">
        <v>45032.0</v>
      </c>
      <c r="J552" s="5">
        <f t="shared" si="2"/>
        <v>16</v>
      </c>
      <c r="K552" s="5">
        <f t="shared" si="3"/>
        <v>4</v>
      </c>
      <c r="L552" s="5">
        <f t="shared" si="4"/>
        <v>2023</v>
      </c>
    </row>
    <row r="553" ht="15.75" customHeight="1">
      <c r="A553" s="1" t="s">
        <v>186</v>
      </c>
      <c r="B553" s="1" t="s">
        <v>187</v>
      </c>
      <c r="C553" s="1" t="s">
        <v>188</v>
      </c>
      <c r="D553" s="2" t="s">
        <v>14</v>
      </c>
      <c r="E553" s="1" t="s">
        <v>41</v>
      </c>
      <c r="F553" s="3">
        <v>25.1</v>
      </c>
      <c r="G553" s="3">
        <f t="shared" si="1"/>
        <v>-3.043795699</v>
      </c>
      <c r="H553" s="4">
        <v>45032.0</v>
      </c>
      <c r="J553" s="5">
        <f t="shared" si="2"/>
        <v>16</v>
      </c>
      <c r="K553" s="5">
        <f t="shared" si="3"/>
        <v>4</v>
      </c>
      <c r="L553" s="5">
        <f t="shared" si="4"/>
        <v>2023</v>
      </c>
    </row>
    <row r="554" ht="15.75" customHeight="1">
      <c r="A554" s="1" t="s">
        <v>228</v>
      </c>
      <c r="B554" s="1" t="s">
        <v>229</v>
      </c>
      <c r="C554" s="1" t="s">
        <v>230</v>
      </c>
      <c r="D554" s="2" t="s">
        <v>20</v>
      </c>
      <c r="E554" s="1" t="s">
        <v>43</v>
      </c>
      <c r="F554" s="3">
        <v>69.0</v>
      </c>
      <c r="G554" s="3">
        <f t="shared" si="1"/>
        <v>-0.6222184757</v>
      </c>
      <c r="H554" s="4">
        <v>45032.0</v>
      </c>
      <c r="J554" s="5">
        <f t="shared" si="2"/>
        <v>16</v>
      </c>
      <c r="K554" s="5">
        <f t="shared" si="3"/>
        <v>4</v>
      </c>
      <c r="L554" s="5">
        <f t="shared" si="4"/>
        <v>2023</v>
      </c>
    </row>
    <row r="555" ht="15.75" customHeight="1">
      <c r="A555" s="1" t="s">
        <v>246</v>
      </c>
      <c r="B555" s="1" t="s">
        <v>112</v>
      </c>
      <c r="C555" s="1" t="s">
        <v>247</v>
      </c>
      <c r="D555" s="2" t="s">
        <v>14</v>
      </c>
      <c r="E555" s="1" t="s">
        <v>163</v>
      </c>
      <c r="F555" s="3">
        <v>3.91</v>
      </c>
      <c r="G555" s="3">
        <f t="shared" si="1"/>
        <v>-4.21266179</v>
      </c>
      <c r="H555" s="4">
        <v>45032.0</v>
      </c>
      <c r="J555" s="5">
        <f t="shared" si="2"/>
        <v>16</v>
      </c>
      <c r="K555" s="5">
        <f t="shared" si="3"/>
        <v>4</v>
      </c>
      <c r="L555" s="5">
        <f t="shared" si="4"/>
        <v>2023</v>
      </c>
    </row>
    <row r="556" ht="15.75" customHeight="1">
      <c r="A556" s="1" t="s">
        <v>157</v>
      </c>
      <c r="B556" s="1" t="s">
        <v>158</v>
      </c>
      <c r="C556" s="1" t="s">
        <v>159</v>
      </c>
      <c r="D556" s="2" t="s">
        <v>14</v>
      </c>
      <c r="E556" s="1" t="s">
        <v>106</v>
      </c>
      <c r="F556" s="3">
        <v>14.34</v>
      </c>
      <c r="G556" s="3">
        <f t="shared" si="1"/>
        <v>-3.637330345</v>
      </c>
      <c r="H556" s="4">
        <v>45033.0</v>
      </c>
      <c r="J556" s="5">
        <f t="shared" si="2"/>
        <v>17</v>
      </c>
      <c r="K556" s="5">
        <f t="shared" si="3"/>
        <v>4</v>
      </c>
      <c r="L556" s="5">
        <f t="shared" si="4"/>
        <v>2023</v>
      </c>
    </row>
    <row r="557" ht="15.75" customHeight="1">
      <c r="A557" s="1" t="s">
        <v>175</v>
      </c>
      <c r="B557" s="1" t="s">
        <v>176</v>
      </c>
      <c r="C557" s="1" t="s">
        <v>177</v>
      </c>
      <c r="D557" s="2" t="s">
        <v>14</v>
      </c>
      <c r="E557" s="1" t="s">
        <v>85</v>
      </c>
      <c r="F557" s="3">
        <v>11.76</v>
      </c>
      <c r="G557" s="3">
        <f t="shared" si="1"/>
        <v>-3.779646273</v>
      </c>
      <c r="H557" s="4">
        <v>45033.0</v>
      </c>
      <c r="J557" s="5">
        <f t="shared" si="2"/>
        <v>17</v>
      </c>
      <c r="K557" s="5">
        <f t="shared" si="3"/>
        <v>4</v>
      </c>
      <c r="L557" s="5">
        <f t="shared" si="4"/>
        <v>2023</v>
      </c>
    </row>
    <row r="558" ht="15.75" customHeight="1">
      <c r="A558" s="1" t="s">
        <v>31</v>
      </c>
      <c r="B558" s="1" t="s">
        <v>32</v>
      </c>
      <c r="C558" s="1" t="s">
        <v>33</v>
      </c>
      <c r="D558" s="2" t="s">
        <v>14</v>
      </c>
      <c r="E558" s="1" t="s">
        <v>110</v>
      </c>
      <c r="F558" s="3">
        <v>35.38</v>
      </c>
      <c r="G558" s="3">
        <f t="shared" si="1"/>
        <v>-2.476738436</v>
      </c>
      <c r="H558" s="4">
        <v>45033.0</v>
      </c>
      <c r="J558" s="5">
        <f t="shared" si="2"/>
        <v>17</v>
      </c>
      <c r="K558" s="5">
        <f t="shared" si="3"/>
        <v>4</v>
      </c>
      <c r="L558" s="5">
        <f t="shared" si="4"/>
        <v>2023</v>
      </c>
    </row>
    <row r="559" ht="15.75" customHeight="1">
      <c r="A559" s="1" t="s">
        <v>138</v>
      </c>
      <c r="B559" s="1" t="s">
        <v>139</v>
      </c>
      <c r="C559" s="1" t="s">
        <v>140</v>
      </c>
      <c r="D559" s="2" t="s">
        <v>14</v>
      </c>
      <c r="E559" s="1" t="s">
        <v>89</v>
      </c>
      <c r="F559" s="3">
        <v>35.01</v>
      </c>
      <c r="G559" s="3">
        <f t="shared" si="1"/>
        <v>-2.497148085</v>
      </c>
      <c r="H559" s="4">
        <v>45033.0</v>
      </c>
      <c r="J559" s="5">
        <f t="shared" si="2"/>
        <v>17</v>
      </c>
      <c r="K559" s="5">
        <f t="shared" si="3"/>
        <v>4</v>
      </c>
      <c r="L559" s="5">
        <f t="shared" si="4"/>
        <v>2023</v>
      </c>
    </row>
    <row r="560" ht="15.75" customHeight="1">
      <c r="A560" s="1" t="s">
        <v>186</v>
      </c>
      <c r="B560" s="1" t="s">
        <v>187</v>
      </c>
      <c r="C560" s="1" t="s">
        <v>188</v>
      </c>
      <c r="D560" s="2" t="s">
        <v>20</v>
      </c>
      <c r="E560" s="1" t="s">
        <v>25</v>
      </c>
      <c r="F560" s="3">
        <v>21.69</v>
      </c>
      <c r="G560" s="3">
        <f t="shared" si="1"/>
        <v>-3.231895434</v>
      </c>
      <c r="H560" s="4">
        <v>45033.0</v>
      </c>
      <c r="J560" s="5">
        <f t="shared" si="2"/>
        <v>17</v>
      </c>
      <c r="K560" s="5">
        <f t="shared" si="3"/>
        <v>4</v>
      </c>
      <c r="L560" s="5">
        <f t="shared" si="4"/>
        <v>2023</v>
      </c>
    </row>
    <row r="561" ht="15.75" customHeight="1">
      <c r="A561" s="1" t="s">
        <v>69</v>
      </c>
      <c r="B561" s="1" t="s">
        <v>70</v>
      </c>
      <c r="C561" s="1" t="s">
        <v>71</v>
      </c>
      <c r="D561" s="2" t="s">
        <v>20</v>
      </c>
      <c r="E561" s="1" t="s">
        <v>110</v>
      </c>
      <c r="F561" s="3">
        <v>38.54</v>
      </c>
      <c r="G561" s="3">
        <f t="shared" si="1"/>
        <v>-2.302429005</v>
      </c>
      <c r="H561" s="4">
        <v>45033.0</v>
      </c>
      <c r="J561" s="5">
        <f t="shared" si="2"/>
        <v>17</v>
      </c>
      <c r="K561" s="5">
        <f t="shared" si="3"/>
        <v>4</v>
      </c>
      <c r="L561" s="5">
        <f t="shared" si="4"/>
        <v>2023</v>
      </c>
    </row>
    <row r="562" ht="15.75" customHeight="1">
      <c r="A562" s="1" t="s">
        <v>69</v>
      </c>
      <c r="B562" s="1" t="s">
        <v>70</v>
      </c>
      <c r="C562" s="1" t="s">
        <v>71</v>
      </c>
      <c r="D562" s="2" t="s">
        <v>20</v>
      </c>
      <c r="E562" s="1" t="s">
        <v>43</v>
      </c>
      <c r="F562" s="3">
        <v>60.17</v>
      </c>
      <c r="G562" s="3">
        <f t="shared" si="1"/>
        <v>-1.109291981</v>
      </c>
      <c r="H562" s="4">
        <v>45033.0</v>
      </c>
      <c r="J562" s="5">
        <f t="shared" si="2"/>
        <v>17</v>
      </c>
      <c r="K562" s="5">
        <f t="shared" si="3"/>
        <v>4</v>
      </c>
      <c r="L562" s="5">
        <f t="shared" si="4"/>
        <v>2023</v>
      </c>
    </row>
    <row r="563" ht="15.75" customHeight="1">
      <c r="A563" s="1" t="s">
        <v>320</v>
      </c>
      <c r="B563" s="1" t="s">
        <v>321</v>
      </c>
      <c r="C563" s="1" t="s">
        <v>322</v>
      </c>
      <c r="D563" s="2" t="s">
        <v>20</v>
      </c>
      <c r="E563" s="1" t="s">
        <v>89</v>
      </c>
      <c r="F563" s="3">
        <v>26.67</v>
      </c>
      <c r="G563" s="3">
        <f t="shared" si="1"/>
        <v>-2.957192596</v>
      </c>
      <c r="H563" s="4">
        <v>45033.0</v>
      </c>
      <c r="J563" s="5">
        <f t="shared" si="2"/>
        <v>17</v>
      </c>
      <c r="K563" s="5">
        <f t="shared" si="3"/>
        <v>4</v>
      </c>
      <c r="L563" s="5">
        <f t="shared" si="4"/>
        <v>2023</v>
      </c>
    </row>
    <row r="564" ht="15.75" customHeight="1">
      <c r="A564" s="1" t="s">
        <v>66</v>
      </c>
      <c r="B564" s="1" t="s">
        <v>67</v>
      </c>
      <c r="C564" s="1" t="s">
        <v>68</v>
      </c>
      <c r="D564" s="2" t="s">
        <v>20</v>
      </c>
      <c r="E564" s="1" t="s">
        <v>47</v>
      </c>
      <c r="F564" s="3">
        <v>59.58</v>
      </c>
      <c r="G564" s="3">
        <f t="shared" si="1"/>
        <v>-1.141837096</v>
      </c>
      <c r="H564" s="4">
        <v>45033.0</v>
      </c>
      <c r="J564" s="5">
        <f t="shared" si="2"/>
        <v>17</v>
      </c>
      <c r="K564" s="5">
        <f t="shared" si="3"/>
        <v>4</v>
      </c>
      <c r="L564" s="5">
        <f t="shared" si="4"/>
        <v>2023</v>
      </c>
    </row>
    <row r="565" ht="15.75" customHeight="1">
      <c r="A565" s="1" t="s">
        <v>100</v>
      </c>
      <c r="B565" s="1" t="s">
        <v>101</v>
      </c>
      <c r="C565" s="1" t="s">
        <v>102</v>
      </c>
      <c r="D565" s="2" t="s">
        <v>20</v>
      </c>
      <c r="E565" s="1" t="s">
        <v>21</v>
      </c>
      <c r="F565" s="3">
        <v>41.27</v>
      </c>
      <c r="G565" s="3">
        <f t="shared" si="1"/>
        <v>-2.151838895</v>
      </c>
      <c r="H565" s="4">
        <v>45033.0</v>
      </c>
      <c r="J565" s="5">
        <f t="shared" si="2"/>
        <v>17</v>
      </c>
      <c r="K565" s="5">
        <f t="shared" si="3"/>
        <v>4</v>
      </c>
      <c r="L565" s="5">
        <f t="shared" si="4"/>
        <v>2023</v>
      </c>
    </row>
    <row r="566" ht="15.75" customHeight="1">
      <c r="A566" s="1" t="s">
        <v>205</v>
      </c>
      <c r="B566" s="1" t="s">
        <v>206</v>
      </c>
      <c r="C566" s="1" t="s">
        <v>207</v>
      </c>
      <c r="D566" s="2" t="s">
        <v>20</v>
      </c>
      <c r="E566" s="1" t="s">
        <v>41</v>
      </c>
      <c r="F566" s="3">
        <v>30.01</v>
      </c>
      <c r="G566" s="3">
        <f t="shared" si="1"/>
        <v>-2.772954147</v>
      </c>
      <c r="H566" s="4">
        <v>45033.0</v>
      </c>
      <c r="J566" s="5">
        <f t="shared" si="2"/>
        <v>17</v>
      </c>
      <c r="K566" s="5">
        <f t="shared" si="3"/>
        <v>4</v>
      </c>
      <c r="L566" s="5">
        <f t="shared" si="4"/>
        <v>2023</v>
      </c>
    </row>
    <row r="567" ht="15.75" customHeight="1">
      <c r="A567" s="1" t="s">
        <v>277</v>
      </c>
      <c r="B567" s="1" t="s">
        <v>278</v>
      </c>
      <c r="C567" s="1" t="s">
        <v>279</v>
      </c>
      <c r="D567" s="2" t="s">
        <v>14</v>
      </c>
      <c r="E567" s="1" t="s">
        <v>43</v>
      </c>
      <c r="F567" s="3">
        <v>54.68</v>
      </c>
      <c r="G567" s="3">
        <f t="shared" si="1"/>
        <v>-1.412127037</v>
      </c>
      <c r="H567" s="4">
        <v>45033.0</v>
      </c>
      <c r="J567" s="5">
        <f t="shared" si="2"/>
        <v>17</v>
      </c>
      <c r="K567" s="5">
        <f t="shared" si="3"/>
        <v>4</v>
      </c>
      <c r="L567" s="5">
        <f t="shared" si="4"/>
        <v>2023</v>
      </c>
    </row>
    <row r="568" ht="15.75" customHeight="1">
      <c r="A568" s="1" t="s">
        <v>283</v>
      </c>
      <c r="B568" s="1" t="s">
        <v>284</v>
      </c>
      <c r="C568" s="1" t="s">
        <v>285</v>
      </c>
      <c r="D568" s="2" t="s">
        <v>20</v>
      </c>
      <c r="E568" s="1" t="s">
        <v>51</v>
      </c>
      <c r="F568" s="3">
        <v>49.67</v>
      </c>
      <c r="G568" s="3">
        <f t="shared" si="1"/>
        <v>-1.688484711</v>
      </c>
      <c r="H568" s="4">
        <v>45034.0</v>
      </c>
      <c r="J568" s="5">
        <f t="shared" si="2"/>
        <v>18</v>
      </c>
      <c r="K568" s="5">
        <f t="shared" si="3"/>
        <v>4</v>
      </c>
      <c r="L568" s="5">
        <f t="shared" si="4"/>
        <v>2023</v>
      </c>
    </row>
    <row r="569" ht="15.75" customHeight="1">
      <c r="A569" s="1" t="s">
        <v>127</v>
      </c>
      <c r="B569" s="1" t="s">
        <v>128</v>
      </c>
      <c r="C569" s="1" t="s">
        <v>129</v>
      </c>
      <c r="D569" s="2" t="s">
        <v>14</v>
      </c>
      <c r="E569" s="1" t="s">
        <v>150</v>
      </c>
      <c r="F569" s="3">
        <v>31.51</v>
      </c>
      <c r="G569" s="3">
        <f t="shared" si="1"/>
        <v>-2.690212328</v>
      </c>
      <c r="H569" s="4">
        <v>45034.0</v>
      </c>
      <c r="J569" s="5">
        <f t="shared" si="2"/>
        <v>18</v>
      </c>
      <c r="K569" s="5">
        <f t="shared" si="3"/>
        <v>4</v>
      </c>
      <c r="L569" s="5">
        <f t="shared" si="4"/>
        <v>2023</v>
      </c>
    </row>
    <row r="570" ht="15.75" customHeight="1">
      <c r="A570" s="1" t="s">
        <v>90</v>
      </c>
      <c r="B570" s="1" t="s">
        <v>91</v>
      </c>
      <c r="C570" s="1" t="s">
        <v>92</v>
      </c>
      <c r="D570" s="2" t="s">
        <v>20</v>
      </c>
      <c r="E570" s="1" t="s">
        <v>25</v>
      </c>
      <c r="F570" s="3">
        <v>13.53</v>
      </c>
      <c r="G570" s="3">
        <f t="shared" si="1"/>
        <v>-3.682010927</v>
      </c>
      <c r="H570" s="4">
        <v>45034.0</v>
      </c>
      <c r="J570" s="5">
        <f t="shared" si="2"/>
        <v>18</v>
      </c>
      <c r="K570" s="5">
        <f t="shared" si="3"/>
        <v>4</v>
      </c>
      <c r="L570" s="5">
        <f t="shared" si="4"/>
        <v>2023</v>
      </c>
    </row>
    <row r="571" ht="15.75" customHeight="1">
      <c r="A571" s="1" t="s">
        <v>198</v>
      </c>
      <c r="B571" s="1" t="s">
        <v>199</v>
      </c>
      <c r="C571" s="1" t="s">
        <v>200</v>
      </c>
      <c r="D571" s="2" t="s">
        <v>14</v>
      </c>
      <c r="E571" s="1" t="s">
        <v>93</v>
      </c>
      <c r="F571" s="3">
        <v>11.61</v>
      </c>
      <c r="G571" s="3">
        <f t="shared" si="1"/>
        <v>-3.787920454</v>
      </c>
      <c r="H571" s="4">
        <v>45034.0</v>
      </c>
      <c r="J571" s="5">
        <f t="shared" si="2"/>
        <v>18</v>
      </c>
      <c r="K571" s="5">
        <f t="shared" si="3"/>
        <v>4</v>
      </c>
      <c r="L571" s="5">
        <f t="shared" si="4"/>
        <v>2023</v>
      </c>
    </row>
    <row r="572" ht="15.75" customHeight="1">
      <c r="A572" s="1" t="s">
        <v>295</v>
      </c>
      <c r="B572" s="1" t="s">
        <v>296</v>
      </c>
      <c r="C572" s="1" t="s">
        <v>297</v>
      </c>
      <c r="D572" s="2" t="s">
        <v>20</v>
      </c>
      <c r="E572" s="1" t="s">
        <v>126</v>
      </c>
      <c r="F572" s="3">
        <v>4.02</v>
      </c>
      <c r="G572" s="3">
        <f t="shared" si="1"/>
        <v>-4.206594056</v>
      </c>
      <c r="H572" s="4">
        <v>45034.0</v>
      </c>
      <c r="J572" s="5">
        <f t="shared" si="2"/>
        <v>18</v>
      </c>
      <c r="K572" s="5">
        <f t="shared" si="3"/>
        <v>4</v>
      </c>
      <c r="L572" s="5">
        <f t="shared" si="4"/>
        <v>2023</v>
      </c>
    </row>
    <row r="573" ht="15.75" customHeight="1">
      <c r="A573" s="1" t="s">
        <v>317</v>
      </c>
      <c r="B573" s="1" t="s">
        <v>318</v>
      </c>
      <c r="C573" s="1" t="s">
        <v>319</v>
      </c>
      <c r="D573" s="2" t="s">
        <v>14</v>
      </c>
      <c r="E573" s="1" t="s">
        <v>78</v>
      </c>
      <c r="F573" s="3">
        <v>24.32</v>
      </c>
      <c r="G573" s="3">
        <f t="shared" si="1"/>
        <v>-3.086821445</v>
      </c>
      <c r="H573" s="4">
        <v>45034.0</v>
      </c>
      <c r="J573" s="5">
        <f t="shared" si="2"/>
        <v>18</v>
      </c>
      <c r="K573" s="5">
        <f t="shared" si="3"/>
        <v>4</v>
      </c>
      <c r="L573" s="5">
        <f t="shared" si="4"/>
        <v>2023</v>
      </c>
    </row>
    <row r="574" ht="15.75" customHeight="1">
      <c r="A574" s="1" t="s">
        <v>59</v>
      </c>
      <c r="B574" s="1" t="s">
        <v>60</v>
      </c>
      <c r="C574" s="1" t="s">
        <v>61</v>
      </c>
      <c r="D574" s="2" t="s">
        <v>14</v>
      </c>
      <c r="E574" s="1" t="s">
        <v>21</v>
      </c>
      <c r="F574" s="3">
        <v>42.34</v>
      </c>
      <c r="G574" s="3">
        <f t="shared" si="1"/>
        <v>-2.092816398</v>
      </c>
      <c r="H574" s="4">
        <v>45034.0</v>
      </c>
      <c r="J574" s="5">
        <f t="shared" si="2"/>
        <v>18</v>
      </c>
      <c r="K574" s="5">
        <f t="shared" si="3"/>
        <v>4</v>
      </c>
      <c r="L574" s="5">
        <f t="shared" si="4"/>
        <v>2023</v>
      </c>
    </row>
    <row r="575" ht="15.75" customHeight="1">
      <c r="A575" s="1" t="s">
        <v>114</v>
      </c>
      <c r="B575" s="1" t="s">
        <v>115</v>
      </c>
      <c r="C575" s="1" t="s">
        <v>116</v>
      </c>
      <c r="D575" s="2" t="s">
        <v>14</v>
      </c>
      <c r="E575" s="1" t="s">
        <v>110</v>
      </c>
      <c r="F575" s="3">
        <v>37.23</v>
      </c>
      <c r="G575" s="3">
        <f t="shared" si="1"/>
        <v>-2.374690193</v>
      </c>
      <c r="H575" s="4">
        <v>45035.0</v>
      </c>
      <c r="J575" s="5">
        <f t="shared" si="2"/>
        <v>19</v>
      </c>
      <c r="K575" s="5">
        <f t="shared" si="3"/>
        <v>4</v>
      </c>
      <c r="L575" s="5">
        <f t="shared" si="4"/>
        <v>2023</v>
      </c>
    </row>
    <row r="576" ht="15.75" customHeight="1">
      <c r="A576" s="1" t="s">
        <v>241</v>
      </c>
      <c r="B576" s="1" t="s">
        <v>242</v>
      </c>
      <c r="C576" s="1" t="s">
        <v>243</v>
      </c>
      <c r="D576" s="2" t="s">
        <v>14</v>
      </c>
      <c r="E576" s="1" t="s">
        <v>25</v>
      </c>
      <c r="F576" s="3">
        <v>16.55</v>
      </c>
      <c r="G576" s="3">
        <f t="shared" si="1"/>
        <v>-3.515424065</v>
      </c>
      <c r="H576" s="4">
        <v>45035.0</v>
      </c>
      <c r="J576" s="5">
        <f t="shared" si="2"/>
        <v>19</v>
      </c>
      <c r="K576" s="5">
        <f t="shared" si="3"/>
        <v>4</v>
      </c>
      <c r="L576" s="5">
        <f t="shared" si="4"/>
        <v>2023</v>
      </c>
    </row>
    <row r="577" ht="15.75" customHeight="1">
      <c r="A577" s="1" t="s">
        <v>147</v>
      </c>
      <c r="B577" s="1" t="s">
        <v>148</v>
      </c>
      <c r="C577" s="1" t="s">
        <v>149</v>
      </c>
      <c r="D577" s="2" t="s">
        <v>20</v>
      </c>
      <c r="E577" s="1" t="s">
        <v>15</v>
      </c>
      <c r="F577" s="3">
        <v>10.57</v>
      </c>
      <c r="G577" s="3">
        <f t="shared" si="1"/>
        <v>-3.845288115</v>
      </c>
      <c r="H577" s="4">
        <v>45035.0</v>
      </c>
      <c r="J577" s="5">
        <f t="shared" si="2"/>
        <v>19</v>
      </c>
      <c r="K577" s="5">
        <f t="shared" si="3"/>
        <v>4</v>
      </c>
      <c r="L577" s="5">
        <f t="shared" si="4"/>
        <v>2023</v>
      </c>
    </row>
    <row r="578" ht="15.75" customHeight="1">
      <c r="A578" s="1" t="s">
        <v>260</v>
      </c>
      <c r="B578" s="1" t="s">
        <v>252</v>
      </c>
      <c r="C578" s="1" t="s">
        <v>261</v>
      </c>
      <c r="D578" s="2" t="s">
        <v>20</v>
      </c>
      <c r="E578" s="1" t="s">
        <v>65</v>
      </c>
      <c r="F578" s="3">
        <v>7.61</v>
      </c>
      <c r="G578" s="3">
        <f t="shared" si="1"/>
        <v>-4.008565304</v>
      </c>
      <c r="H578" s="4">
        <v>45035.0</v>
      </c>
      <c r="J578" s="5">
        <f t="shared" si="2"/>
        <v>19</v>
      </c>
      <c r="K578" s="5">
        <f t="shared" si="3"/>
        <v>4</v>
      </c>
      <c r="L578" s="5">
        <f t="shared" si="4"/>
        <v>2023</v>
      </c>
    </row>
    <row r="579" ht="15.75" customHeight="1">
      <c r="A579" s="1" t="s">
        <v>239</v>
      </c>
      <c r="B579" s="1" t="s">
        <v>32</v>
      </c>
      <c r="C579" s="1" t="s">
        <v>240</v>
      </c>
      <c r="D579" s="2" t="s">
        <v>20</v>
      </c>
      <c r="E579" s="1" t="s">
        <v>34</v>
      </c>
      <c r="F579" s="3">
        <v>17.52</v>
      </c>
      <c r="G579" s="3">
        <f t="shared" si="1"/>
        <v>-3.461917689</v>
      </c>
      <c r="H579" s="4">
        <v>45035.0</v>
      </c>
      <c r="J579" s="5">
        <f t="shared" si="2"/>
        <v>19</v>
      </c>
      <c r="K579" s="5">
        <f t="shared" si="3"/>
        <v>4</v>
      </c>
      <c r="L579" s="5">
        <f t="shared" si="4"/>
        <v>2023</v>
      </c>
    </row>
    <row r="580" ht="15.75" customHeight="1">
      <c r="A580" s="1" t="s">
        <v>298</v>
      </c>
      <c r="B580" s="1" t="s">
        <v>299</v>
      </c>
      <c r="C580" s="1" t="s">
        <v>300</v>
      </c>
      <c r="D580" s="2" t="s">
        <v>20</v>
      </c>
      <c r="E580" s="1" t="s">
        <v>93</v>
      </c>
      <c r="F580" s="3">
        <v>14.53</v>
      </c>
      <c r="G580" s="3">
        <f t="shared" si="1"/>
        <v>-3.626849714</v>
      </c>
      <c r="H580" s="4">
        <v>45035.0</v>
      </c>
      <c r="J580" s="5">
        <f t="shared" si="2"/>
        <v>19</v>
      </c>
      <c r="K580" s="5">
        <f t="shared" si="3"/>
        <v>4</v>
      </c>
      <c r="L580" s="5">
        <f t="shared" si="4"/>
        <v>2023</v>
      </c>
    </row>
    <row r="581" ht="15.75" customHeight="1">
      <c r="A581" s="1" t="s">
        <v>44</v>
      </c>
      <c r="B581" s="1" t="s">
        <v>45</v>
      </c>
      <c r="C581" s="1" t="s">
        <v>46</v>
      </c>
      <c r="D581" s="2" t="s">
        <v>20</v>
      </c>
      <c r="E581" s="1" t="s">
        <v>85</v>
      </c>
      <c r="F581" s="3">
        <v>12.11</v>
      </c>
      <c r="G581" s="3">
        <f t="shared" si="1"/>
        <v>-3.760339848</v>
      </c>
      <c r="H581" s="4">
        <v>45035.0</v>
      </c>
      <c r="J581" s="5">
        <f t="shared" si="2"/>
        <v>19</v>
      </c>
      <c r="K581" s="5">
        <f t="shared" si="3"/>
        <v>4</v>
      </c>
      <c r="L581" s="5">
        <f t="shared" si="4"/>
        <v>2023</v>
      </c>
    </row>
    <row r="582" ht="15.75" customHeight="1">
      <c r="A582" s="1" t="s">
        <v>289</v>
      </c>
      <c r="B582" s="1" t="s">
        <v>290</v>
      </c>
      <c r="C582" s="1" t="s">
        <v>291</v>
      </c>
      <c r="D582" s="2" t="s">
        <v>20</v>
      </c>
      <c r="E582" s="1" t="s">
        <v>25</v>
      </c>
      <c r="F582" s="3">
        <v>15.4</v>
      </c>
      <c r="G582" s="3">
        <f t="shared" si="1"/>
        <v>-3.578859459</v>
      </c>
      <c r="H582" s="4">
        <v>45035.0</v>
      </c>
      <c r="J582" s="5">
        <f t="shared" si="2"/>
        <v>19</v>
      </c>
      <c r="K582" s="5">
        <f t="shared" si="3"/>
        <v>4</v>
      </c>
      <c r="L582" s="5">
        <f t="shared" si="4"/>
        <v>2023</v>
      </c>
    </row>
    <row r="583" ht="15.75" customHeight="1">
      <c r="A583" s="1" t="s">
        <v>254</v>
      </c>
      <c r="B583" s="1" t="s">
        <v>255</v>
      </c>
      <c r="C583" s="1" t="s">
        <v>256</v>
      </c>
      <c r="D583" s="2" t="s">
        <v>14</v>
      </c>
      <c r="E583" s="1" t="s">
        <v>43</v>
      </c>
      <c r="F583" s="3">
        <v>60.6</v>
      </c>
      <c r="G583" s="3">
        <f t="shared" si="1"/>
        <v>-1.08557266</v>
      </c>
      <c r="H583" s="4">
        <v>45036.0</v>
      </c>
      <c r="J583" s="5">
        <f t="shared" si="2"/>
        <v>20</v>
      </c>
      <c r="K583" s="5">
        <f t="shared" si="3"/>
        <v>4</v>
      </c>
      <c r="L583" s="5">
        <f t="shared" si="4"/>
        <v>2023</v>
      </c>
    </row>
    <row r="584" ht="15.75" customHeight="1">
      <c r="A584" s="1" t="s">
        <v>164</v>
      </c>
      <c r="B584" s="1" t="s">
        <v>104</v>
      </c>
      <c r="C584" s="1" t="s">
        <v>165</v>
      </c>
      <c r="D584" s="2" t="s">
        <v>20</v>
      </c>
      <c r="E584" s="1" t="s">
        <v>15</v>
      </c>
      <c r="F584" s="3">
        <v>10.46</v>
      </c>
      <c r="G584" s="3">
        <f t="shared" si="1"/>
        <v>-3.851355849</v>
      </c>
      <c r="H584" s="4">
        <v>45036.0</v>
      </c>
      <c r="J584" s="5">
        <f t="shared" si="2"/>
        <v>20</v>
      </c>
      <c r="K584" s="5">
        <f t="shared" si="3"/>
        <v>4</v>
      </c>
      <c r="L584" s="5">
        <f t="shared" si="4"/>
        <v>2023</v>
      </c>
    </row>
    <row r="585" ht="15.75" customHeight="1">
      <c r="A585" s="1" t="s">
        <v>151</v>
      </c>
      <c r="B585" s="1" t="s">
        <v>152</v>
      </c>
      <c r="C585" s="1" t="s">
        <v>153</v>
      </c>
      <c r="D585" s="2" t="s">
        <v>20</v>
      </c>
      <c r="E585" s="1" t="s">
        <v>93</v>
      </c>
      <c r="F585" s="3">
        <v>10.07</v>
      </c>
      <c r="G585" s="3">
        <f t="shared" si="1"/>
        <v>-3.872868721</v>
      </c>
      <c r="H585" s="4">
        <v>45036.0</v>
      </c>
      <c r="J585" s="5">
        <f t="shared" si="2"/>
        <v>20</v>
      </c>
      <c r="K585" s="5">
        <f t="shared" si="3"/>
        <v>4</v>
      </c>
      <c r="L585" s="5">
        <f t="shared" si="4"/>
        <v>2023</v>
      </c>
    </row>
    <row r="586" ht="15.75" customHeight="1">
      <c r="A586" s="1" t="s">
        <v>169</v>
      </c>
      <c r="B586" s="1" t="s">
        <v>170</v>
      </c>
      <c r="C586" s="1" t="s">
        <v>171</v>
      </c>
      <c r="D586" s="2" t="s">
        <v>14</v>
      </c>
      <c r="E586" s="1" t="s">
        <v>43</v>
      </c>
      <c r="F586" s="3">
        <v>56.69</v>
      </c>
      <c r="G586" s="3">
        <f t="shared" si="1"/>
        <v>-1.301253</v>
      </c>
      <c r="H586" s="4">
        <v>45036.0</v>
      </c>
      <c r="J586" s="5">
        <f t="shared" si="2"/>
        <v>20</v>
      </c>
      <c r="K586" s="5">
        <f t="shared" si="3"/>
        <v>4</v>
      </c>
      <c r="L586" s="5">
        <f t="shared" si="4"/>
        <v>2023</v>
      </c>
    </row>
    <row r="587" ht="15.75" customHeight="1">
      <c r="A587" s="1" t="s">
        <v>56</v>
      </c>
      <c r="B587" s="1" t="s">
        <v>57</v>
      </c>
      <c r="C587" s="1" t="s">
        <v>58</v>
      </c>
      <c r="D587" s="2" t="s">
        <v>20</v>
      </c>
      <c r="E587" s="1" t="s">
        <v>78</v>
      </c>
      <c r="F587" s="3">
        <v>15.15</v>
      </c>
      <c r="G587" s="3">
        <f t="shared" si="1"/>
        <v>-3.592649763</v>
      </c>
      <c r="H587" s="4">
        <v>45037.0</v>
      </c>
      <c r="J587" s="5">
        <f t="shared" si="2"/>
        <v>21</v>
      </c>
      <c r="K587" s="5">
        <f t="shared" si="3"/>
        <v>4</v>
      </c>
      <c r="L587" s="5">
        <f t="shared" si="4"/>
        <v>2023</v>
      </c>
    </row>
    <row r="588" ht="15.75" customHeight="1">
      <c r="A588" s="1" t="s">
        <v>26</v>
      </c>
      <c r="B588" s="1" t="s">
        <v>27</v>
      </c>
      <c r="C588" s="1" t="s">
        <v>28</v>
      </c>
      <c r="D588" s="2" t="s">
        <v>20</v>
      </c>
      <c r="E588" s="1" t="s">
        <v>106</v>
      </c>
      <c r="F588" s="3">
        <v>16.45</v>
      </c>
      <c r="G588" s="3">
        <f t="shared" si="1"/>
        <v>-3.520940186</v>
      </c>
      <c r="H588" s="4">
        <v>45037.0</v>
      </c>
      <c r="J588" s="5">
        <f t="shared" si="2"/>
        <v>21</v>
      </c>
      <c r="K588" s="5">
        <f t="shared" si="3"/>
        <v>4</v>
      </c>
      <c r="L588" s="5">
        <f t="shared" si="4"/>
        <v>2023</v>
      </c>
    </row>
    <row r="589" ht="15.75" customHeight="1">
      <c r="A589" s="1" t="s">
        <v>208</v>
      </c>
      <c r="B589" s="1" t="s">
        <v>209</v>
      </c>
      <c r="C589" s="1" t="s">
        <v>210</v>
      </c>
      <c r="D589" s="2" t="s">
        <v>14</v>
      </c>
      <c r="E589" s="1" t="s">
        <v>93</v>
      </c>
      <c r="F589" s="3">
        <v>10.57</v>
      </c>
      <c r="G589" s="3">
        <f t="shared" si="1"/>
        <v>-3.845288115</v>
      </c>
      <c r="H589" s="4">
        <v>45037.0</v>
      </c>
      <c r="J589" s="5">
        <f t="shared" si="2"/>
        <v>21</v>
      </c>
      <c r="K589" s="5">
        <f t="shared" si="3"/>
        <v>4</v>
      </c>
      <c r="L589" s="5">
        <f t="shared" si="4"/>
        <v>2023</v>
      </c>
    </row>
    <row r="590" ht="15.75" customHeight="1">
      <c r="A590" s="1" t="s">
        <v>132</v>
      </c>
      <c r="B590" s="1" t="s">
        <v>133</v>
      </c>
      <c r="C590" s="1" t="s">
        <v>134</v>
      </c>
      <c r="D590" s="2" t="s">
        <v>14</v>
      </c>
      <c r="E590" s="1" t="s">
        <v>25</v>
      </c>
      <c r="F590" s="3">
        <v>21.24</v>
      </c>
      <c r="G590" s="3">
        <f t="shared" si="1"/>
        <v>-3.256717979</v>
      </c>
      <c r="H590" s="4">
        <v>45037.0</v>
      </c>
      <c r="J590" s="5">
        <f t="shared" si="2"/>
        <v>21</v>
      </c>
      <c r="K590" s="5">
        <f t="shared" si="3"/>
        <v>4</v>
      </c>
      <c r="L590" s="5">
        <f t="shared" si="4"/>
        <v>2023</v>
      </c>
    </row>
    <row r="591" ht="15.75" customHeight="1">
      <c r="A591" s="1" t="s">
        <v>201</v>
      </c>
      <c r="B591" s="1" t="s">
        <v>12</v>
      </c>
      <c r="C591" s="1" t="s">
        <v>202</v>
      </c>
      <c r="D591" s="2" t="s">
        <v>20</v>
      </c>
      <c r="E591" s="1" t="s">
        <v>51</v>
      </c>
      <c r="F591" s="3">
        <v>47.57</v>
      </c>
      <c r="G591" s="3">
        <f t="shared" si="1"/>
        <v>-1.804323257</v>
      </c>
      <c r="H591" s="4">
        <v>45037.0</v>
      </c>
      <c r="J591" s="5">
        <f t="shared" si="2"/>
        <v>21</v>
      </c>
      <c r="K591" s="5">
        <f t="shared" si="3"/>
        <v>4</v>
      </c>
      <c r="L591" s="5">
        <f t="shared" si="4"/>
        <v>2023</v>
      </c>
    </row>
    <row r="592" ht="15.75" customHeight="1">
      <c r="A592" s="1" t="s">
        <v>295</v>
      </c>
      <c r="B592" s="1" t="s">
        <v>296</v>
      </c>
      <c r="C592" s="1" t="s">
        <v>297</v>
      </c>
      <c r="D592" s="2" t="s">
        <v>14</v>
      </c>
      <c r="E592" s="1" t="s">
        <v>89</v>
      </c>
      <c r="F592" s="3">
        <v>35.07</v>
      </c>
      <c r="G592" s="3">
        <f t="shared" si="1"/>
        <v>-2.493838412</v>
      </c>
      <c r="H592" s="4">
        <v>45038.0</v>
      </c>
      <c r="J592" s="5">
        <f t="shared" si="2"/>
        <v>22</v>
      </c>
      <c r="K592" s="5">
        <f t="shared" si="3"/>
        <v>4</v>
      </c>
      <c r="L592" s="5">
        <f t="shared" si="4"/>
        <v>2023</v>
      </c>
    </row>
    <row r="593" ht="15.75" customHeight="1">
      <c r="A593" s="1" t="s">
        <v>130</v>
      </c>
      <c r="B593" s="1" t="s">
        <v>12</v>
      </c>
      <c r="C593" s="1" t="s">
        <v>131</v>
      </c>
      <c r="D593" s="2" t="s">
        <v>14</v>
      </c>
      <c r="E593" s="1" t="s">
        <v>126</v>
      </c>
      <c r="F593" s="3">
        <v>2.52</v>
      </c>
      <c r="G593" s="3">
        <f t="shared" si="1"/>
        <v>-4.289335875</v>
      </c>
      <c r="H593" s="4">
        <v>45038.0</v>
      </c>
      <c r="J593" s="5">
        <f t="shared" si="2"/>
        <v>22</v>
      </c>
      <c r="K593" s="5">
        <f t="shared" si="3"/>
        <v>4</v>
      </c>
      <c r="L593" s="5">
        <f t="shared" si="4"/>
        <v>2023</v>
      </c>
    </row>
    <row r="594" ht="15.75" customHeight="1">
      <c r="A594" s="1" t="s">
        <v>260</v>
      </c>
      <c r="B594" s="1" t="s">
        <v>252</v>
      </c>
      <c r="C594" s="1" t="s">
        <v>261</v>
      </c>
      <c r="D594" s="2" t="s">
        <v>14</v>
      </c>
      <c r="E594" s="1" t="s">
        <v>65</v>
      </c>
      <c r="F594" s="3">
        <v>17.24</v>
      </c>
      <c r="G594" s="3">
        <f t="shared" si="1"/>
        <v>-3.477362829</v>
      </c>
      <c r="H594" s="4">
        <v>45038.0</v>
      </c>
      <c r="J594" s="5">
        <f t="shared" si="2"/>
        <v>22</v>
      </c>
      <c r="K594" s="5">
        <f t="shared" si="3"/>
        <v>4</v>
      </c>
      <c r="L594" s="5">
        <f t="shared" si="4"/>
        <v>2023</v>
      </c>
    </row>
    <row r="595" ht="15.75" customHeight="1">
      <c r="A595" s="1" t="s">
        <v>94</v>
      </c>
      <c r="B595" s="1" t="s">
        <v>95</v>
      </c>
      <c r="C595" s="1" t="s">
        <v>96</v>
      </c>
      <c r="D595" s="2" t="s">
        <v>14</v>
      </c>
      <c r="E595" s="1" t="s">
        <v>85</v>
      </c>
      <c r="F595" s="3">
        <v>11.48</v>
      </c>
      <c r="G595" s="3">
        <f t="shared" si="1"/>
        <v>-3.795091412</v>
      </c>
      <c r="H595" s="4">
        <v>45038.0</v>
      </c>
      <c r="J595" s="5">
        <f t="shared" si="2"/>
        <v>22</v>
      </c>
      <c r="K595" s="5">
        <f t="shared" si="3"/>
        <v>4</v>
      </c>
      <c r="L595" s="5">
        <f t="shared" si="4"/>
        <v>2023</v>
      </c>
    </row>
    <row r="596" ht="15.75" customHeight="1">
      <c r="A596" s="1" t="s">
        <v>111</v>
      </c>
      <c r="B596" s="1" t="s">
        <v>112</v>
      </c>
      <c r="C596" s="1" t="s">
        <v>113</v>
      </c>
      <c r="D596" s="2" t="s">
        <v>20</v>
      </c>
      <c r="E596" s="1" t="s">
        <v>37</v>
      </c>
      <c r="F596" s="3">
        <v>13.25</v>
      </c>
      <c r="G596" s="3">
        <f t="shared" si="1"/>
        <v>-3.697456066</v>
      </c>
      <c r="H596" s="4">
        <v>45038.0</v>
      </c>
      <c r="J596" s="5">
        <f t="shared" si="2"/>
        <v>22</v>
      </c>
      <c r="K596" s="5">
        <f t="shared" si="3"/>
        <v>4</v>
      </c>
      <c r="L596" s="5">
        <f t="shared" si="4"/>
        <v>2023</v>
      </c>
    </row>
    <row r="597" ht="15.75" customHeight="1">
      <c r="A597" s="1" t="s">
        <v>289</v>
      </c>
      <c r="B597" s="1" t="s">
        <v>290</v>
      </c>
      <c r="C597" s="1" t="s">
        <v>291</v>
      </c>
      <c r="D597" s="2" t="s">
        <v>20</v>
      </c>
      <c r="E597" s="1" t="s">
        <v>89</v>
      </c>
      <c r="F597" s="3">
        <v>26.81</v>
      </c>
      <c r="G597" s="3">
        <f t="shared" si="1"/>
        <v>-2.949470026</v>
      </c>
      <c r="H597" s="4">
        <v>45038.0</v>
      </c>
      <c r="J597" s="5">
        <f t="shared" si="2"/>
        <v>22</v>
      </c>
      <c r="K597" s="5">
        <f t="shared" si="3"/>
        <v>4</v>
      </c>
      <c r="L597" s="5">
        <f t="shared" si="4"/>
        <v>2023</v>
      </c>
    </row>
    <row r="598" ht="15.75" customHeight="1">
      <c r="A598" s="1" t="s">
        <v>86</v>
      </c>
      <c r="B598" s="1" t="s">
        <v>87</v>
      </c>
      <c r="C598" s="1" t="s">
        <v>88</v>
      </c>
      <c r="D598" s="2" t="s">
        <v>20</v>
      </c>
      <c r="E598" s="1" t="s">
        <v>41</v>
      </c>
      <c r="F598" s="3">
        <v>24.91</v>
      </c>
      <c r="G598" s="3">
        <f t="shared" si="1"/>
        <v>-3.05427633</v>
      </c>
      <c r="H598" s="4">
        <v>45038.0</v>
      </c>
      <c r="J598" s="5">
        <f t="shared" si="2"/>
        <v>22</v>
      </c>
      <c r="K598" s="5">
        <f t="shared" si="3"/>
        <v>4</v>
      </c>
      <c r="L598" s="5">
        <f t="shared" si="4"/>
        <v>2023</v>
      </c>
    </row>
    <row r="599" ht="15.75" customHeight="1">
      <c r="A599" s="1" t="s">
        <v>135</v>
      </c>
      <c r="B599" s="1" t="s">
        <v>136</v>
      </c>
      <c r="C599" s="1" t="s">
        <v>137</v>
      </c>
      <c r="D599" s="2" t="s">
        <v>14</v>
      </c>
      <c r="E599" s="1" t="s">
        <v>41</v>
      </c>
      <c r="F599" s="3">
        <v>28.59</v>
      </c>
      <c r="G599" s="3">
        <f t="shared" si="1"/>
        <v>-2.851283068</v>
      </c>
      <c r="H599" s="4">
        <v>45038.0</v>
      </c>
      <c r="J599" s="5">
        <f t="shared" si="2"/>
        <v>22</v>
      </c>
      <c r="K599" s="5">
        <f t="shared" si="3"/>
        <v>4</v>
      </c>
      <c r="L599" s="5">
        <f t="shared" si="4"/>
        <v>2023</v>
      </c>
    </row>
    <row r="600" ht="15.75" customHeight="1">
      <c r="A600" s="1" t="s">
        <v>72</v>
      </c>
      <c r="B600" s="1" t="s">
        <v>73</v>
      </c>
      <c r="C600" s="1" t="s">
        <v>74</v>
      </c>
      <c r="D600" s="2" t="s">
        <v>20</v>
      </c>
      <c r="E600" s="1" t="s">
        <v>21</v>
      </c>
      <c r="F600" s="3">
        <v>38.39</v>
      </c>
      <c r="G600" s="3">
        <f t="shared" si="1"/>
        <v>-2.310703187</v>
      </c>
      <c r="H600" s="4">
        <v>45038.0</v>
      </c>
      <c r="J600" s="5">
        <f t="shared" si="2"/>
        <v>22</v>
      </c>
      <c r="K600" s="5">
        <f t="shared" si="3"/>
        <v>4</v>
      </c>
      <c r="L600" s="5">
        <f t="shared" si="4"/>
        <v>2023</v>
      </c>
    </row>
    <row r="601" ht="15.75" customHeight="1">
      <c r="A601" s="1" t="s">
        <v>248</v>
      </c>
      <c r="B601" s="1" t="s">
        <v>249</v>
      </c>
      <c r="C601" s="1" t="s">
        <v>250</v>
      </c>
      <c r="D601" s="2" t="s">
        <v>20</v>
      </c>
      <c r="E601" s="1" t="s">
        <v>47</v>
      </c>
      <c r="F601" s="3">
        <v>74.74</v>
      </c>
      <c r="G601" s="3">
        <f t="shared" si="1"/>
        <v>-0.3055931166</v>
      </c>
      <c r="H601" s="4">
        <v>45039.0</v>
      </c>
      <c r="J601" s="5">
        <f t="shared" si="2"/>
        <v>23</v>
      </c>
      <c r="K601" s="5">
        <f t="shared" si="3"/>
        <v>4</v>
      </c>
      <c r="L601" s="5">
        <f t="shared" si="4"/>
        <v>2023</v>
      </c>
    </row>
    <row r="602" ht="15.75" customHeight="1">
      <c r="A602" s="1" t="s">
        <v>274</v>
      </c>
      <c r="B602" s="1" t="s">
        <v>275</v>
      </c>
      <c r="C602" s="1" t="s">
        <v>276</v>
      </c>
      <c r="D602" s="2" t="s">
        <v>14</v>
      </c>
      <c r="E602" s="1" t="s">
        <v>163</v>
      </c>
      <c r="F602" s="3">
        <v>3.21</v>
      </c>
      <c r="G602" s="3">
        <f t="shared" si="1"/>
        <v>-4.251274638</v>
      </c>
      <c r="H602" s="4">
        <v>45039.0</v>
      </c>
      <c r="J602" s="5">
        <f t="shared" si="2"/>
        <v>23</v>
      </c>
      <c r="K602" s="5">
        <f t="shared" si="3"/>
        <v>4</v>
      </c>
      <c r="L602" s="5">
        <f t="shared" si="4"/>
        <v>2023</v>
      </c>
    </row>
    <row r="603" ht="15.75" customHeight="1">
      <c r="A603" s="1" t="s">
        <v>314</v>
      </c>
      <c r="B603" s="1" t="s">
        <v>315</v>
      </c>
      <c r="C603" s="1" t="s">
        <v>316</v>
      </c>
      <c r="D603" s="2" t="s">
        <v>14</v>
      </c>
      <c r="E603" s="1" t="s">
        <v>106</v>
      </c>
      <c r="F603" s="3">
        <v>12.32</v>
      </c>
      <c r="G603" s="3">
        <f t="shared" si="1"/>
        <v>-3.748755994</v>
      </c>
      <c r="H603" s="4">
        <v>45039.0</v>
      </c>
      <c r="J603" s="5">
        <f t="shared" si="2"/>
        <v>23</v>
      </c>
      <c r="K603" s="5">
        <f t="shared" si="3"/>
        <v>4</v>
      </c>
      <c r="L603" s="5">
        <f t="shared" si="4"/>
        <v>2023</v>
      </c>
    </row>
    <row r="604" ht="15.75" customHeight="1">
      <c r="A604" s="1" t="s">
        <v>214</v>
      </c>
      <c r="B604" s="1" t="s">
        <v>215</v>
      </c>
      <c r="C604" s="1" t="s">
        <v>216</v>
      </c>
      <c r="D604" s="2" t="s">
        <v>20</v>
      </c>
      <c r="E604" s="1" t="s">
        <v>21</v>
      </c>
      <c r="F604" s="3">
        <v>56.47</v>
      </c>
      <c r="G604" s="3">
        <f t="shared" si="1"/>
        <v>-1.313388467</v>
      </c>
      <c r="H604" s="4">
        <v>45040.0</v>
      </c>
      <c r="J604" s="5">
        <f t="shared" si="2"/>
        <v>24</v>
      </c>
      <c r="K604" s="5">
        <f t="shared" si="3"/>
        <v>4</v>
      </c>
      <c r="L604" s="5">
        <f t="shared" si="4"/>
        <v>2023</v>
      </c>
    </row>
    <row r="605" ht="15.75" customHeight="1">
      <c r="A605" s="1" t="s">
        <v>48</v>
      </c>
      <c r="B605" s="1" t="s">
        <v>49</v>
      </c>
      <c r="C605" s="1" t="s">
        <v>50</v>
      </c>
      <c r="D605" s="2" t="s">
        <v>14</v>
      </c>
      <c r="E605" s="1" t="s">
        <v>34</v>
      </c>
      <c r="F605" s="3">
        <v>18.32</v>
      </c>
      <c r="G605" s="3">
        <f t="shared" si="1"/>
        <v>-3.417788719</v>
      </c>
      <c r="H605" s="4">
        <v>45040.0</v>
      </c>
      <c r="J605" s="5">
        <f t="shared" si="2"/>
        <v>24</v>
      </c>
      <c r="K605" s="5">
        <f t="shared" si="3"/>
        <v>4</v>
      </c>
      <c r="L605" s="5">
        <f t="shared" si="4"/>
        <v>2023</v>
      </c>
    </row>
    <row r="606" ht="15.75" customHeight="1">
      <c r="A606" s="1" t="s">
        <v>144</v>
      </c>
      <c r="B606" s="1" t="s">
        <v>145</v>
      </c>
      <c r="C606" s="1" t="s">
        <v>146</v>
      </c>
      <c r="D606" s="2" t="s">
        <v>14</v>
      </c>
      <c r="E606" s="1" t="s">
        <v>110</v>
      </c>
      <c r="F606" s="3">
        <v>31.5</v>
      </c>
      <c r="G606" s="3">
        <f t="shared" si="1"/>
        <v>-2.69076394</v>
      </c>
      <c r="H606" s="4">
        <v>45040.0</v>
      </c>
      <c r="J606" s="5">
        <f t="shared" si="2"/>
        <v>24</v>
      </c>
      <c r="K606" s="5">
        <f t="shared" si="3"/>
        <v>4</v>
      </c>
      <c r="L606" s="5">
        <f t="shared" si="4"/>
        <v>2023</v>
      </c>
    </row>
    <row r="607" ht="15.75" customHeight="1">
      <c r="A607" s="1" t="s">
        <v>198</v>
      </c>
      <c r="B607" s="1" t="s">
        <v>199</v>
      </c>
      <c r="C607" s="1" t="s">
        <v>200</v>
      </c>
      <c r="D607" s="2" t="s">
        <v>14</v>
      </c>
      <c r="E607" s="1" t="s">
        <v>47</v>
      </c>
      <c r="F607" s="3">
        <v>69.58</v>
      </c>
      <c r="G607" s="3">
        <f t="shared" si="1"/>
        <v>-0.5902249725</v>
      </c>
      <c r="H607" s="4">
        <v>45040.0</v>
      </c>
      <c r="J607" s="5">
        <f t="shared" si="2"/>
        <v>24</v>
      </c>
      <c r="K607" s="5">
        <f t="shared" si="3"/>
        <v>4</v>
      </c>
      <c r="L607" s="5">
        <f t="shared" si="4"/>
        <v>2023</v>
      </c>
    </row>
    <row r="608" ht="15.75" customHeight="1">
      <c r="A608" s="1" t="s">
        <v>53</v>
      </c>
      <c r="B608" s="1" t="s">
        <v>54</v>
      </c>
      <c r="C608" s="1" t="s">
        <v>55</v>
      </c>
      <c r="D608" s="2" t="s">
        <v>20</v>
      </c>
      <c r="E608" s="1" t="s">
        <v>37</v>
      </c>
      <c r="F608" s="3">
        <v>12.98</v>
      </c>
      <c r="G608" s="3">
        <f t="shared" si="1"/>
        <v>-3.712349593</v>
      </c>
      <c r="H608" s="4">
        <v>45041.0</v>
      </c>
      <c r="J608" s="5">
        <f t="shared" si="2"/>
        <v>25</v>
      </c>
      <c r="K608" s="5">
        <f t="shared" si="3"/>
        <v>4</v>
      </c>
      <c r="L608" s="5">
        <f t="shared" si="4"/>
        <v>2023</v>
      </c>
    </row>
    <row r="609" ht="15.75" customHeight="1">
      <c r="A609" s="1" t="s">
        <v>22</v>
      </c>
      <c r="B609" s="1" t="s">
        <v>23</v>
      </c>
      <c r="C609" s="1" t="s">
        <v>24</v>
      </c>
      <c r="D609" s="2" t="s">
        <v>14</v>
      </c>
      <c r="E609" s="1" t="s">
        <v>41</v>
      </c>
      <c r="F609" s="3">
        <v>25.03</v>
      </c>
      <c r="G609" s="3">
        <f t="shared" si="1"/>
        <v>-3.047656984</v>
      </c>
      <c r="H609" s="4">
        <v>45041.0</v>
      </c>
      <c r="J609" s="5">
        <f t="shared" si="2"/>
        <v>25</v>
      </c>
      <c r="K609" s="5">
        <f t="shared" si="3"/>
        <v>4</v>
      </c>
      <c r="L609" s="5">
        <f t="shared" si="4"/>
        <v>2023</v>
      </c>
    </row>
    <row r="610" ht="15.75" customHeight="1">
      <c r="A610" s="1" t="s">
        <v>184</v>
      </c>
      <c r="B610" s="1" t="s">
        <v>173</v>
      </c>
      <c r="C610" s="1" t="s">
        <v>185</v>
      </c>
      <c r="D610" s="2" t="s">
        <v>14</v>
      </c>
      <c r="E610" s="1" t="s">
        <v>43</v>
      </c>
      <c r="F610" s="3">
        <v>47.04</v>
      </c>
      <c r="G610" s="3">
        <f t="shared" si="1"/>
        <v>-1.8335587</v>
      </c>
      <c r="H610" s="4">
        <v>45041.0</v>
      </c>
      <c r="J610" s="5">
        <f t="shared" si="2"/>
        <v>25</v>
      </c>
      <c r="K610" s="5">
        <f t="shared" si="3"/>
        <v>4</v>
      </c>
      <c r="L610" s="5">
        <f t="shared" si="4"/>
        <v>2023</v>
      </c>
    </row>
    <row r="611" ht="15.75" customHeight="1">
      <c r="A611" s="1" t="s">
        <v>283</v>
      </c>
      <c r="B611" s="1" t="s">
        <v>284</v>
      </c>
      <c r="C611" s="1" t="s">
        <v>285</v>
      </c>
      <c r="D611" s="2" t="s">
        <v>14</v>
      </c>
      <c r="E611" s="1" t="s">
        <v>47</v>
      </c>
      <c r="F611" s="3">
        <v>66.35</v>
      </c>
      <c r="G611" s="3">
        <f t="shared" si="1"/>
        <v>-0.7683956885</v>
      </c>
      <c r="H611" s="4">
        <v>45041.0</v>
      </c>
      <c r="J611" s="5">
        <f t="shared" si="2"/>
        <v>25</v>
      </c>
      <c r="K611" s="5">
        <f t="shared" si="3"/>
        <v>4</v>
      </c>
      <c r="L611" s="5">
        <f t="shared" si="4"/>
        <v>2023</v>
      </c>
    </row>
    <row r="612" ht="15.75" customHeight="1">
      <c r="A612" s="1" t="s">
        <v>164</v>
      </c>
      <c r="B612" s="1" t="s">
        <v>104</v>
      </c>
      <c r="C612" s="1" t="s">
        <v>165</v>
      </c>
      <c r="D612" s="2" t="s">
        <v>14</v>
      </c>
      <c r="E612" s="1" t="s">
        <v>25</v>
      </c>
      <c r="F612" s="3">
        <v>16.61</v>
      </c>
      <c r="G612" s="3">
        <f t="shared" si="1"/>
        <v>-3.512114392</v>
      </c>
      <c r="H612" s="4">
        <v>45041.0</v>
      </c>
      <c r="J612" s="5">
        <f t="shared" si="2"/>
        <v>25</v>
      </c>
      <c r="K612" s="5">
        <f t="shared" si="3"/>
        <v>4</v>
      </c>
      <c r="L612" s="5">
        <f t="shared" si="4"/>
        <v>2023</v>
      </c>
    </row>
    <row r="613" ht="15.75" customHeight="1">
      <c r="A613" s="1" t="s">
        <v>22</v>
      </c>
      <c r="B613" s="1" t="s">
        <v>23</v>
      </c>
      <c r="C613" s="1" t="s">
        <v>24</v>
      </c>
      <c r="D613" s="2" t="s">
        <v>14</v>
      </c>
      <c r="E613" s="1" t="s">
        <v>47</v>
      </c>
      <c r="F613" s="3">
        <v>67.65</v>
      </c>
      <c r="G613" s="3">
        <f t="shared" si="1"/>
        <v>-0.6966861124</v>
      </c>
      <c r="H613" s="4">
        <v>45041.0</v>
      </c>
      <c r="J613" s="5">
        <f t="shared" si="2"/>
        <v>25</v>
      </c>
      <c r="K613" s="5">
        <f t="shared" si="3"/>
        <v>4</v>
      </c>
      <c r="L613" s="5">
        <f t="shared" si="4"/>
        <v>2023</v>
      </c>
    </row>
    <row r="614" ht="15.75" customHeight="1">
      <c r="A614" s="1" t="s">
        <v>147</v>
      </c>
      <c r="B614" s="1" t="s">
        <v>148</v>
      </c>
      <c r="C614" s="1" t="s">
        <v>149</v>
      </c>
      <c r="D614" s="2" t="s">
        <v>20</v>
      </c>
      <c r="E614" s="1" t="s">
        <v>106</v>
      </c>
      <c r="F614" s="3">
        <v>14.39</v>
      </c>
      <c r="G614" s="3">
        <f t="shared" si="1"/>
        <v>-3.634572284</v>
      </c>
      <c r="H614" s="4">
        <v>45041.0</v>
      </c>
      <c r="J614" s="5">
        <f t="shared" si="2"/>
        <v>25</v>
      </c>
      <c r="K614" s="5">
        <f t="shared" si="3"/>
        <v>4</v>
      </c>
      <c r="L614" s="5">
        <f t="shared" si="4"/>
        <v>2023</v>
      </c>
    </row>
    <row r="615" ht="15.75" customHeight="1">
      <c r="A615" s="1" t="s">
        <v>120</v>
      </c>
      <c r="B615" s="1" t="s">
        <v>121</v>
      </c>
      <c r="C615" s="1" t="s">
        <v>122</v>
      </c>
      <c r="D615" s="2" t="s">
        <v>14</v>
      </c>
      <c r="E615" s="1" t="s">
        <v>41</v>
      </c>
      <c r="F615" s="3">
        <v>29.89</v>
      </c>
      <c r="G615" s="3">
        <f t="shared" si="1"/>
        <v>-2.779573492</v>
      </c>
      <c r="H615" s="4">
        <v>45041.0</v>
      </c>
      <c r="J615" s="5">
        <f t="shared" si="2"/>
        <v>25</v>
      </c>
      <c r="K615" s="5">
        <f t="shared" si="3"/>
        <v>4</v>
      </c>
      <c r="L615" s="5">
        <f t="shared" si="4"/>
        <v>2023</v>
      </c>
    </row>
    <row r="616" ht="15.75" customHeight="1">
      <c r="A616" s="1" t="s">
        <v>175</v>
      </c>
      <c r="B616" s="1" t="s">
        <v>176</v>
      </c>
      <c r="C616" s="1" t="s">
        <v>177</v>
      </c>
      <c r="D616" s="2" t="s">
        <v>14</v>
      </c>
      <c r="E616" s="1" t="s">
        <v>126</v>
      </c>
      <c r="F616" s="3">
        <v>2.34</v>
      </c>
      <c r="G616" s="3">
        <f t="shared" si="1"/>
        <v>-4.299264893</v>
      </c>
      <c r="H616" s="4">
        <v>45041.0</v>
      </c>
      <c r="J616" s="5">
        <f t="shared" si="2"/>
        <v>25</v>
      </c>
      <c r="K616" s="5">
        <f t="shared" si="3"/>
        <v>4</v>
      </c>
      <c r="L616" s="5">
        <f t="shared" si="4"/>
        <v>2023</v>
      </c>
    </row>
    <row r="617" ht="15.75" customHeight="1">
      <c r="A617" s="1" t="s">
        <v>189</v>
      </c>
      <c r="B617" s="1" t="s">
        <v>190</v>
      </c>
      <c r="C617" s="1" t="s">
        <v>191</v>
      </c>
      <c r="D617" s="2" t="s">
        <v>14</v>
      </c>
      <c r="E617" s="1" t="s">
        <v>29</v>
      </c>
      <c r="F617" s="3">
        <v>25.9</v>
      </c>
      <c r="G617" s="3">
        <f t="shared" si="1"/>
        <v>-2.999666729</v>
      </c>
      <c r="H617" s="4">
        <v>45041.0</v>
      </c>
      <c r="J617" s="5">
        <f t="shared" si="2"/>
        <v>25</v>
      </c>
      <c r="K617" s="5">
        <f t="shared" si="3"/>
        <v>4</v>
      </c>
      <c r="L617" s="5">
        <f t="shared" si="4"/>
        <v>2023</v>
      </c>
    </row>
    <row r="618" ht="15.75" customHeight="1">
      <c r="A618" s="1" t="s">
        <v>231</v>
      </c>
      <c r="B618" s="1" t="s">
        <v>232</v>
      </c>
      <c r="C618" s="1" t="s">
        <v>233</v>
      </c>
      <c r="D618" s="2" t="s">
        <v>20</v>
      </c>
      <c r="E618" s="1" t="s">
        <v>29</v>
      </c>
      <c r="F618" s="3">
        <v>36.72</v>
      </c>
      <c r="G618" s="3">
        <f t="shared" si="1"/>
        <v>-2.402822411</v>
      </c>
      <c r="H618" s="4">
        <v>45041.0</v>
      </c>
      <c r="J618" s="5">
        <f t="shared" si="2"/>
        <v>25</v>
      </c>
      <c r="K618" s="5">
        <f t="shared" si="3"/>
        <v>4</v>
      </c>
      <c r="L618" s="5">
        <f t="shared" si="4"/>
        <v>2023</v>
      </c>
    </row>
    <row r="619" ht="15.75" customHeight="1">
      <c r="A619" s="1" t="s">
        <v>234</v>
      </c>
      <c r="B619" s="1" t="s">
        <v>83</v>
      </c>
      <c r="C619" s="1" t="s">
        <v>235</v>
      </c>
      <c r="D619" s="2" t="s">
        <v>14</v>
      </c>
      <c r="E619" s="1" t="s">
        <v>43</v>
      </c>
      <c r="F619" s="3">
        <v>52.71</v>
      </c>
      <c r="G619" s="3">
        <f t="shared" si="1"/>
        <v>-1.520794625</v>
      </c>
      <c r="H619" s="4">
        <v>45042.0</v>
      </c>
      <c r="J619" s="5">
        <f t="shared" si="2"/>
        <v>26</v>
      </c>
      <c r="K619" s="5">
        <f t="shared" si="3"/>
        <v>4</v>
      </c>
      <c r="L619" s="5">
        <f t="shared" si="4"/>
        <v>2023</v>
      </c>
    </row>
    <row r="620" ht="15.75" customHeight="1">
      <c r="A620" s="1" t="s">
        <v>56</v>
      </c>
      <c r="B620" s="1" t="s">
        <v>57</v>
      </c>
      <c r="C620" s="1" t="s">
        <v>58</v>
      </c>
      <c r="D620" s="2" t="s">
        <v>20</v>
      </c>
      <c r="E620" s="1" t="s">
        <v>110</v>
      </c>
      <c r="F620" s="3">
        <v>40.66</v>
      </c>
      <c r="G620" s="3">
        <f t="shared" si="1"/>
        <v>-2.185487235</v>
      </c>
      <c r="H620" s="4">
        <v>45042.0</v>
      </c>
      <c r="J620" s="5">
        <f t="shared" si="2"/>
        <v>26</v>
      </c>
      <c r="K620" s="5">
        <f t="shared" si="3"/>
        <v>4</v>
      </c>
      <c r="L620" s="5">
        <f t="shared" si="4"/>
        <v>2023</v>
      </c>
    </row>
    <row r="621" ht="15.75" customHeight="1">
      <c r="A621" s="1" t="s">
        <v>317</v>
      </c>
      <c r="B621" s="1" t="s">
        <v>318</v>
      </c>
      <c r="C621" s="1" t="s">
        <v>319</v>
      </c>
      <c r="D621" s="2" t="s">
        <v>20</v>
      </c>
      <c r="E621" s="1" t="s">
        <v>110</v>
      </c>
      <c r="F621" s="3">
        <v>36.01</v>
      </c>
      <c r="G621" s="3">
        <f t="shared" si="1"/>
        <v>-2.441986872</v>
      </c>
      <c r="H621" s="4">
        <v>45042.0</v>
      </c>
      <c r="J621" s="5">
        <f t="shared" si="2"/>
        <v>26</v>
      </c>
      <c r="K621" s="5">
        <f t="shared" si="3"/>
        <v>4</v>
      </c>
      <c r="L621" s="5">
        <f t="shared" si="4"/>
        <v>2023</v>
      </c>
    </row>
    <row r="622" ht="15.75" customHeight="1">
      <c r="A622" s="1" t="s">
        <v>244</v>
      </c>
      <c r="B622" s="1" t="s">
        <v>187</v>
      </c>
      <c r="C622" s="1" t="s">
        <v>245</v>
      </c>
      <c r="D622" s="2" t="s">
        <v>20</v>
      </c>
      <c r="E622" s="1" t="s">
        <v>163</v>
      </c>
      <c r="F622" s="3">
        <v>3.35</v>
      </c>
      <c r="G622" s="3">
        <f t="shared" si="1"/>
        <v>-4.243552069</v>
      </c>
      <c r="H622" s="4">
        <v>45042.0</v>
      </c>
      <c r="J622" s="5">
        <f t="shared" si="2"/>
        <v>26</v>
      </c>
      <c r="K622" s="5">
        <f t="shared" si="3"/>
        <v>4</v>
      </c>
      <c r="L622" s="5">
        <f t="shared" si="4"/>
        <v>2023</v>
      </c>
    </row>
    <row r="623" ht="15.75" customHeight="1">
      <c r="A623" s="1" t="s">
        <v>228</v>
      </c>
      <c r="B623" s="1" t="s">
        <v>229</v>
      </c>
      <c r="C623" s="1" t="s">
        <v>230</v>
      </c>
      <c r="D623" s="2" t="s">
        <v>20</v>
      </c>
      <c r="E623" s="1" t="s">
        <v>126</v>
      </c>
      <c r="F623" s="3">
        <v>1.48</v>
      </c>
      <c r="G623" s="3">
        <f t="shared" si="1"/>
        <v>-4.346703536</v>
      </c>
      <c r="H623" s="4">
        <v>45042.0</v>
      </c>
      <c r="J623" s="5">
        <f t="shared" si="2"/>
        <v>26</v>
      </c>
      <c r="K623" s="5">
        <f t="shared" si="3"/>
        <v>4</v>
      </c>
      <c r="L623" s="5">
        <f t="shared" si="4"/>
        <v>2023</v>
      </c>
    </row>
    <row r="624" ht="15.75" customHeight="1">
      <c r="A624" s="1" t="s">
        <v>320</v>
      </c>
      <c r="B624" s="1" t="s">
        <v>321</v>
      </c>
      <c r="C624" s="1" t="s">
        <v>322</v>
      </c>
      <c r="D624" s="2" t="s">
        <v>20</v>
      </c>
      <c r="E624" s="1" t="s">
        <v>93</v>
      </c>
      <c r="F624" s="3">
        <v>14.34</v>
      </c>
      <c r="G624" s="3">
        <f t="shared" si="1"/>
        <v>-3.637330345</v>
      </c>
      <c r="H624" s="4">
        <v>45042.0</v>
      </c>
      <c r="J624" s="5">
        <f t="shared" si="2"/>
        <v>26</v>
      </c>
      <c r="K624" s="5">
        <f t="shared" si="3"/>
        <v>4</v>
      </c>
      <c r="L624" s="5">
        <f t="shared" si="4"/>
        <v>2023</v>
      </c>
    </row>
    <row r="625" ht="15.75" customHeight="1">
      <c r="A625" s="1" t="s">
        <v>260</v>
      </c>
      <c r="B625" s="1" t="s">
        <v>252</v>
      </c>
      <c r="C625" s="1" t="s">
        <v>261</v>
      </c>
      <c r="D625" s="2" t="s">
        <v>14</v>
      </c>
      <c r="E625" s="1" t="s">
        <v>41</v>
      </c>
      <c r="F625" s="3">
        <v>23.62</v>
      </c>
      <c r="G625" s="3">
        <f t="shared" si="1"/>
        <v>-3.125434294</v>
      </c>
      <c r="H625" s="4">
        <v>45043.0</v>
      </c>
      <c r="J625" s="5">
        <f t="shared" si="2"/>
        <v>27</v>
      </c>
      <c r="K625" s="5">
        <f t="shared" si="3"/>
        <v>4</v>
      </c>
      <c r="L625" s="5">
        <f t="shared" si="4"/>
        <v>2023</v>
      </c>
    </row>
    <row r="626" ht="15.75" customHeight="1">
      <c r="A626" s="1" t="s">
        <v>94</v>
      </c>
      <c r="B626" s="1" t="s">
        <v>95</v>
      </c>
      <c r="C626" s="1" t="s">
        <v>96</v>
      </c>
      <c r="D626" s="2" t="s">
        <v>14</v>
      </c>
      <c r="E626" s="1" t="s">
        <v>65</v>
      </c>
      <c r="F626" s="3">
        <v>11.98</v>
      </c>
      <c r="G626" s="3">
        <f t="shared" si="1"/>
        <v>-3.767510806</v>
      </c>
      <c r="H626" s="4">
        <v>45043.0</v>
      </c>
      <c r="J626" s="5">
        <f t="shared" si="2"/>
        <v>27</v>
      </c>
      <c r="K626" s="5">
        <f t="shared" si="3"/>
        <v>4</v>
      </c>
      <c r="L626" s="5">
        <f t="shared" si="4"/>
        <v>2023</v>
      </c>
    </row>
    <row r="627" ht="15.75" customHeight="1">
      <c r="A627" s="1" t="s">
        <v>107</v>
      </c>
      <c r="B627" s="1" t="s">
        <v>108</v>
      </c>
      <c r="C627" s="1" t="s">
        <v>109</v>
      </c>
      <c r="D627" s="2" t="s">
        <v>14</v>
      </c>
      <c r="E627" s="1" t="s">
        <v>37</v>
      </c>
      <c r="F627" s="3">
        <v>13.47</v>
      </c>
      <c r="G627" s="3">
        <f t="shared" si="1"/>
        <v>-3.685320599</v>
      </c>
      <c r="H627" s="4">
        <v>45043.0</v>
      </c>
      <c r="J627" s="5">
        <f t="shared" si="2"/>
        <v>27</v>
      </c>
      <c r="K627" s="5">
        <f t="shared" si="3"/>
        <v>4</v>
      </c>
      <c r="L627" s="5">
        <f t="shared" si="4"/>
        <v>2023</v>
      </c>
    </row>
    <row r="628" ht="15.75" customHeight="1">
      <c r="A628" s="1" t="s">
        <v>17</v>
      </c>
      <c r="B628" s="1" t="s">
        <v>18</v>
      </c>
      <c r="C628" s="1" t="s">
        <v>19</v>
      </c>
      <c r="D628" s="2" t="s">
        <v>20</v>
      </c>
      <c r="E628" s="1" t="s">
        <v>126</v>
      </c>
      <c r="F628" s="3">
        <v>3.68</v>
      </c>
      <c r="G628" s="3">
        <f t="shared" si="1"/>
        <v>-4.225348869</v>
      </c>
      <c r="H628" s="4">
        <v>45043.0</v>
      </c>
      <c r="J628" s="5">
        <f t="shared" si="2"/>
        <v>27</v>
      </c>
      <c r="K628" s="5">
        <f t="shared" si="3"/>
        <v>4</v>
      </c>
      <c r="L628" s="5">
        <f t="shared" si="4"/>
        <v>2023</v>
      </c>
    </row>
    <row r="629" ht="15.75" customHeight="1">
      <c r="A629" s="1" t="s">
        <v>312</v>
      </c>
      <c r="B629" s="1" t="s">
        <v>193</v>
      </c>
      <c r="C629" s="1" t="s">
        <v>313</v>
      </c>
      <c r="D629" s="2" t="s">
        <v>14</v>
      </c>
      <c r="E629" s="1" t="s">
        <v>21</v>
      </c>
      <c r="F629" s="3">
        <v>53.56</v>
      </c>
      <c r="G629" s="3">
        <f t="shared" si="1"/>
        <v>-1.473907595</v>
      </c>
      <c r="H629" s="4">
        <v>45043.0</v>
      </c>
      <c r="J629" s="5">
        <f t="shared" si="2"/>
        <v>27</v>
      </c>
      <c r="K629" s="5">
        <f t="shared" si="3"/>
        <v>4</v>
      </c>
      <c r="L629" s="5">
        <f t="shared" si="4"/>
        <v>2023</v>
      </c>
    </row>
    <row r="630" ht="15.75" customHeight="1">
      <c r="A630" s="1" t="s">
        <v>144</v>
      </c>
      <c r="B630" s="1" t="s">
        <v>145</v>
      </c>
      <c r="C630" s="1" t="s">
        <v>146</v>
      </c>
      <c r="D630" s="2" t="s">
        <v>20</v>
      </c>
      <c r="E630" s="1" t="s">
        <v>37</v>
      </c>
      <c r="F630" s="3">
        <v>14.24</v>
      </c>
      <c r="G630" s="3">
        <f t="shared" si="1"/>
        <v>-3.642846466</v>
      </c>
      <c r="H630" s="4">
        <v>45043.0</v>
      </c>
      <c r="J630" s="5">
        <f t="shared" si="2"/>
        <v>27</v>
      </c>
      <c r="K630" s="5">
        <f t="shared" si="3"/>
        <v>4</v>
      </c>
      <c r="L630" s="5">
        <f t="shared" si="4"/>
        <v>2023</v>
      </c>
    </row>
    <row r="631" ht="15.75" customHeight="1">
      <c r="A631" s="1" t="s">
        <v>298</v>
      </c>
      <c r="B631" s="1" t="s">
        <v>299</v>
      </c>
      <c r="C631" s="1" t="s">
        <v>300</v>
      </c>
      <c r="D631" s="2" t="s">
        <v>14</v>
      </c>
      <c r="E631" s="1" t="s">
        <v>126</v>
      </c>
      <c r="F631" s="3">
        <v>4.11</v>
      </c>
      <c r="G631" s="3">
        <f t="shared" si="1"/>
        <v>-4.201629547</v>
      </c>
      <c r="H631" s="4">
        <v>45044.0</v>
      </c>
      <c r="J631" s="5">
        <f t="shared" si="2"/>
        <v>28</v>
      </c>
      <c r="K631" s="5">
        <f t="shared" si="3"/>
        <v>4</v>
      </c>
      <c r="L631" s="5">
        <f t="shared" si="4"/>
        <v>2023</v>
      </c>
    </row>
    <row r="632" ht="15.75" customHeight="1">
      <c r="A632" s="1" t="s">
        <v>144</v>
      </c>
      <c r="B632" s="1" t="s">
        <v>145</v>
      </c>
      <c r="C632" s="1" t="s">
        <v>146</v>
      </c>
      <c r="D632" s="2" t="s">
        <v>20</v>
      </c>
      <c r="E632" s="1" t="s">
        <v>126</v>
      </c>
      <c r="F632" s="3">
        <v>3.39</v>
      </c>
      <c r="G632" s="3">
        <f t="shared" si="1"/>
        <v>-4.24134562</v>
      </c>
      <c r="H632" s="4">
        <v>45044.0</v>
      </c>
      <c r="J632" s="5">
        <f t="shared" si="2"/>
        <v>28</v>
      </c>
      <c r="K632" s="5">
        <f t="shared" si="3"/>
        <v>4</v>
      </c>
      <c r="L632" s="5">
        <f t="shared" si="4"/>
        <v>2023</v>
      </c>
    </row>
    <row r="633" ht="15.75" customHeight="1">
      <c r="A633" s="1" t="s">
        <v>236</v>
      </c>
      <c r="B633" s="1" t="s">
        <v>237</v>
      </c>
      <c r="C633" s="1" t="s">
        <v>238</v>
      </c>
      <c r="D633" s="2" t="s">
        <v>14</v>
      </c>
      <c r="E633" s="1" t="s">
        <v>21</v>
      </c>
      <c r="F633" s="3">
        <v>47.91</v>
      </c>
      <c r="G633" s="3">
        <f t="shared" si="1"/>
        <v>-1.785568445</v>
      </c>
      <c r="H633" s="4">
        <v>45044.0</v>
      </c>
      <c r="J633" s="5">
        <f t="shared" si="2"/>
        <v>28</v>
      </c>
      <c r="K633" s="5">
        <f t="shared" si="3"/>
        <v>4</v>
      </c>
      <c r="L633" s="5">
        <f t="shared" si="4"/>
        <v>2023</v>
      </c>
    </row>
    <row r="634" ht="15.75" customHeight="1">
      <c r="A634" s="1" t="s">
        <v>289</v>
      </c>
      <c r="B634" s="1" t="s">
        <v>290</v>
      </c>
      <c r="C634" s="1" t="s">
        <v>291</v>
      </c>
      <c r="D634" s="2" t="s">
        <v>20</v>
      </c>
      <c r="E634" s="1" t="s">
        <v>89</v>
      </c>
      <c r="F634" s="3">
        <v>31.12</v>
      </c>
      <c r="G634" s="3">
        <f t="shared" si="1"/>
        <v>-2.711725201</v>
      </c>
      <c r="H634" s="4">
        <v>45044.0</v>
      </c>
      <c r="J634" s="5">
        <f t="shared" si="2"/>
        <v>28</v>
      </c>
      <c r="K634" s="5">
        <f t="shared" si="3"/>
        <v>4</v>
      </c>
      <c r="L634" s="5">
        <f t="shared" si="4"/>
        <v>2023</v>
      </c>
    </row>
    <row r="635" ht="15.75" customHeight="1">
      <c r="A635" s="1" t="s">
        <v>172</v>
      </c>
      <c r="B635" s="1" t="s">
        <v>173</v>
      </c>
      <c r="C635" s="1" t="s">
        <v>174</v>
      </c>
      <c r="D635" s="2" t="s">
        <v>14</v>
      </c>
      <c r="E635" s="1" t="s">
        <v>21</v>
      </c>
      <c r="F635" s="3">
        <v>41.61</v>
      </c>
      <c r="G635" s="3">
        <f t="shared" si="1"/>
        <v>-2.133084083</v>
      </c>
      <c r="H635" s="4">
        <v>45044.0</v>
      </c>
      <c r="J635" s="5">
        <f t="shared" si="2"/>
        <v>28</v>
      </c>
      <c r="K635" s="5">
        <f t="shared" si="3"/>
        <v>4</v>
      </c>
      <c r="L635" s="5">
        <f t="shared" si="4"/>
        <v>2023</v>
      </c>
    </row>
    <row r="636" ht="15.75" customHeight="1">
      <c r="A636" s="1" t="s">
        <v>234</v>
      </c>
      <c r="B636" s="1" t="s">
        <v>83</v>
      </c>
      <c r="C636" s="1" t="s">
        <v>235</v>
      </c>
      <c r="D636" s="2" t="s">
        <v>20</v>
      </c>
      <c r="E636" s="1" t="s">
        <v>89</v>
      </c>
      <c r="F636" s="3">
        <v>38.72</v>
      </c>
      <c r="G636" s="3">
        <f t="shared" si="1"/>
        <v>-2.292499987</v>
      </c>
      <c r="H636" s="4">
        <v>45044.0</v>
      </c>
      <c r="J636" s="5">
        <f t="shared" si="2"/>
        <v>28</v>
      </c>
      <c r="K636" s="5">
        <f t="shared" si="3"/>
        <v>4</v>
      </c>
      <c r="L636" s="5">
        <f t="shared" si="4"/>
        <v>2023</v>
      </c>
    </row>
    <row r="637" ht="15.75" customHeight="1">
      <c r="A637" s="1" t="s">
        <v>178</v>
      </c>
      <c r="B637" s="1" t="s">
        <v>179</v>
      </c>
      <c r="C637" s="1" t="s">
        <v>180</v>
      </c>
      <c r="D637" s="2" t="s">
        <v>20</v>
      </c>
      <c r="E637" s="1" t="s">
        <v>126</v>
      </c>
      <c r="F637" s="3">
        <v>4.27</v>
      </c>
      <c r="G637" s="3">
        <f t="shared" si="1"/>
        <v>-4.192803753</v>
      </c>
      <c r="H637" s="4">
        <v>45044.0</v>
      </c>
      <c r="J637" s="5">
        <f t="shared" si="2"/>
        <v>28</v>
      </c>
      <c r="K637" s="5">
        <f t="shared" si="3"/>
        <v>4</v>
      </c>
      <c r="L637" s="5">
        <f t="shared" si="4"/>
        <v>2023</v>
      </c>
    </row>
    <row r="638" ht="15.75" customHeight="1">
      <c r="A638" s="1" t="s">
        <v>314</v>
      </c>
      <c r="B638" s="1" t="s">
        <v>315</v>
      </c>
      <c r="C638" s="1" t="s">
        <v>316</v>
      </c>
      <c r="D638" s="2" t="s">
        <v>20</v>
      </c>
      <c r="E638" s="1" t="s">
        <v>163</v>
      </c>
      <c r="F638" s="3">
        <v>3.23</v>
      </c>
      <c r="G638" s="3">
        <f t="shared" si="1"/>
        <v>-4.250171414</v>
      </c>
      <c r="H638" s="4">
        <v>45044.0</v>
      </c>
      <c r="J638" s="5">
        <f t="shared" si="2"/>
        <v>28</v>
      </c>
      <c r="K638" s="5">
        <f t="shared" si="3"/>
        <v>4</v>
      </c>
      <c r="L638" s="5">
        <f t="shared" si="4"/>
        <v>2023</v>
      </c>
    </row>
    <row r="639" ht="15.75" customHeight="1">
      <c r="A639" s="1" t="s">
        <v>271</v>
      </c>
      <c r="B639" s="1" t="s">
        <v>272</v>
      </c>
      <c r="C639" s="1" t="s">
        <v>273</v>
      </c>
      <c r="D639" s="2" t="s">
        <v>20</v>
      </c>
      <c r="E639" s="1" t="s">
        <v>93</v>
      </c>
      <c r="F639" s="3">
        <v>11.96</v>
      </c>
      <c r="G639" s="3">
        <f t="shared" si="1"/>
        <v>-3.76861403</v>
      </c>
      <c r="H639" s="4">
        <v>45044.0</v>
      </c>
      <c r="J639" s="5">
        <f t="shared" si="2"/>
        <v>28</v>
      </c>
      <c r="K639" s="5">
        <f t="shared" si="3"/>
        <v>4</v>
      </c>
      <c r="L639" s="5">
        <f t="shared" si="4"/>
        <v>2023</v>
      </c>
    </row>
    <row r="640" ht="15.75" customHeight="1">
      <c r="A640" s="1" t="s">
        <v>283</v>
      </c>
      <c r="B640" s="1" t="s">
        <v>284</v>
      </c>
      <c r="C640" s="1" t="s">
        <v>285</v>
      </c>
      <c r="D640" s="2" t="s">
        <v>14</v>
      </c>
      <c r="E640" s="1" t="s">
        <v>37</v>
      </c>
      <c r="F640" s="3">
        <v>14.53</v>
      </c>
      <c r="G640" s="3">
        <f t="shared" si="1"/>
        <v>-3.626849714</v>
      </c>
      <c r="H640" s="4">
        <v>45044.0</v>
      </c>
      <c r="J640" s="5">
        <f t="shared" si="2"/>
        <v>28</v>
      </c>
      <c r="K640" s="5">
        <f t="shared" si="3"/>
        <v>4</v>
      </c>
      <c r="L640" s="5">
        <f t="shared" si="4"/>
        <v>2023</v>
      </c>
    </row>
    <row r="641" ht="15.75" customHeight="1">
      <c r="A641" s="1" t="s">
        <v>283</v>
      </c>
      <c r="B641" s="1" t="s">
        <v>284</v>
      </c>
      <c r="C641" s="1" t="s">
        <v>285</v>
      </c>
      <c r="D641" s="2" t="s">
        <v>14</v>
      </c>
      <c r="E641" s="1" t="s">
        <v>65</v>
      </c>
      <c r="F641" s="3">
        <v>12.04</v>
      </c>
      <c r="G641" s="3">
        <f t="shared" si="1"/>
        <v>-3.764201133</v>
      </c>
      <c r="H641" s="4">
        <v>45044.0</v>
      </c>
      <c r="J641" s="5">
        <f t="shared" si="2"/>
        <v>28</v>
      </c>
      <c r="K641" s="5">
        <f t="shared" si="3"/>
        <v>4</v>
      </c>
      <c r="L641" s="5">
        <f t="shared" si="4"/>
        <v>2023</v>
      </c>
    </row>
    <row r="642" ht="15.75" customHeight="1">
      <c r="A642" s="1" t="s">
        <v>286</v>
      </c>
      <c r="B642" s="1" t="s">
        <v>287</v>
      </c>
      <c r="C642" s="1" t="s">
        <v>288</v>
      </c>
      <c r="D642" s="2" t="s">
        <v>20</v>
      </c>
      <c r="E642" s="1" t="s">
        <v>43</v>
      </c>
      <c r="F642" s="3">
        <v>59.17</v>
      </c>
      <c r="G642" s="3">
        <f t="shared" si="1"/>
        <v>-1.164453193</v>
      </c>
      <c r="H642" s="4">
        <v>45044.0</v>
      </c>
      <c r="J642" s="5">
        <f t="shared" si="2"/>
        <v>28</v>
      </c>
      <c r="K642" s="5">
        <f t="shared" si="3"/>
        <v>4</v>
      </c>
      <c r="L642" s="5">
        <f t="shared" si="4"/>
        <v>2023</v>
      </c>
    </row>
    <row r="643" ht="15.75" customHeight="1">
      <c r="A643" s="1" t="s">
        <v>274</v>
      </c>
      <c r="B643" s="1" t="s">
        <v>275</v>
      </c>
      <c r="C643" s="1" t="s">
        <v>276</v>
      </c>
      <c r="D643" s="2" t="s">
        <v>20</v>
      </c>
      <c r="E643" s="1" t="s">
        <v>21</v>
      </c>
      <c r="F643" s="3">
        <v>37.67</v>
      </c>
      <c r="G643" s="3">
        <f t="shared" si="1"/>
        <v>-2.35041926</v>
      </c>
      <c r="H643" s="4">
        <v>45047.0</v>
      </c>
      <c r="J643" s="5">
        <f t="shared" si="2"/>
        <v>1</v>
      </c>
      <c r="K643" s="5">
        <f t="shared" si="3"/>
        <v>5</v>
      </c>
      <c r="L643" s="5">
        <f t="shared" si="4"/>
        <v>2023</v>
      </c>
    </row>
    <row r="644" ht="15.75" customHeight="1">
      <c r="A644" s="1" t="s">
        <v>53</v>
      </c>
      <c r="B644" s="1" t="s">
        <v>54</v>
      </c>
      <c r="C644" s="1" t="s">
        <v>55</v>
      </c>
      <c r="D644" s="2" t="s">
        <v>20</v>
      </c>
      <c r="E644" s="1" t="s">
        <v>78</v>
      </c>
      <c r="F644" s="3">
        <v>19.03</v>
      </c>
      <c r="G644" s="3">
        <f t="shared" si="1"/>
        <v>-3.378624258</v>
      </c>
      <c r="H644" s="4">
        <v>45047.0</v>
      </c>
      <c r="J644" s="5">
        <f t="shared" si="2"/>
        <v>1</v>
      </c>
      <c r="K644" s="5">
        <f t="shared" si="3"/>
        <v>5</v>
      </c>
      <c r="L644" s="5">
        <f t="shared" si="4"/>
        <v>2023</v>
      </c>
    </row>
    <row r="645" ht="15.75" customHeight="1">
      <c r="A645" s="1" t="s">
        <v>280</v>
      </c>
      <c r="B645" s="1" t="s">
        <v>281</v>
      </c>
      <c r="C645" s="1" t="s">
        <v>282</v>
      </c>
      <c r="D645" s="2" t="s">
        <v>20</v>
      </c>
      <c r="E645" s="1" t="s">
        <v>43</v>
      </c>
      <c r="F645" s="3">
        <v>68.36</v>
      </c>
      <c r="G645" s="3">
        <f t="shared" si="1"/>
        <v>-0.6575216516</v>
      </c>
      <c r="H645" s="4">
        <v>45047.0</v>
      </c>
      <c r="J645" s="5">
        <f t="shared" si="2"/>
        <v>1</v>
      </c>
      <c r="K645" s="5">
        <f t="shared" si="3"/>
        <v>5</v>
      </c>
      <c r="L645" s="5">
        <f t="shared" si="4"/>
        <v>2023</v>
      </c>
    </row>
    <row r="646" ht="15.75" customHeight="1">
      <c r="A646" s="1" t="s">
        <v>181</v>
      </c>
      <c r="B646" s="1" t="s">
        <v>182</v>
      </c>
      <c r="C646" s="1" t="s">
        <v>183</v>
      </c>
      <c r="D646" s="2" t="s">
        <v>14</v>
      </c>
      <c r="E646" s="1" t="s">
        <v>21</v>
      </c>
      <c r="F646" s="3">
        <v>52.0</v>
      </c>
      <c r="G646" s="3">
        <f t="shared" si="1"/>
        <v>-1.559959086</v>
      </c>
      <c r="H646" s="4">
        <v>45048.0</v>
      </c>
      <c r="J646" s="5">
        <f t="shared" si="2"/>
        <v>2</v>
      </c>
      <c r="K646" s="5">
        <f t="shared" si="3"/>
        <v>5</v>
      </c>
      <c r="L646" s="5">
        <f t="shared" si="4"/>
        <v>2023</v>
      </c>
    </row>
    <row r="647" ht="15.75" customHeight="1">
      <c r="A647" s="1" t="s">
        <v>260</v>
      </c>
      <c r="B647" s="1" t="s">
        <v>252</v>
      </c>
      <c r="C647" s="1" t="s">
        <v>261</v>
      </c>
      <c r="D647" s="2" t="s">
        <v>20</v>
      </c>
      <c r="E647" s="1" t="s">
        <v>25</v>
      </c>
      <c r="F647" s="3">
        <v>11.68</v>
      </c>
      <c r="G647" s="3">
        <f t="shared" si="1"/>
        <v>-3.78405917</v>
      </c>
      <c r="H647" s="4">
        <v>45048.0</v>
      </c>
      <c r="J647" s="5">
        <f t="shared" si="2"/>
        <v>2</v>
      </c>
      <c r="K647" s="5">
        <f t="shared" si="3"/>
        <v>5</v>
      </c>
      <c r="L647" s="5">
        <f t="shared" si="4"/>
        <v>2023</v>
      </c>
    </row>
    <row r="648" ht="15.75" customHeight="1">
      <c r="A648" s="1" t="s">
        <v>265</v>
      </c>
      <c r="B648" s="1" t="s">
        <v>266</v>
      </c>
      <c r="C648" s="1" t="s">
        <v>267</v>
      </c>
      <c r="D648" s="2" t="s">
        <v>14</v>
      </c>
      <c r="E648" s="1" t="s">
        <v>93</v>
      </c>
      <c r="F648" s="3">
        <v>13.4</v>
      </c>
      <c r="G648" s="3">
        <f t="shared" si="1"/>
        <v>-3.689181884</v>
      </c>
      <c r="H648" s="4">
        <v>45048.0</v>
      </c>
      <c r="J648" s="5">
        <f t="shared" si="2"/>
        <v>2</v>
      </c>
      <c r="K648" s="5">
        <f t="shared" si="3"/>
        <v>5</v>
      </c>
      <c r="L648" s="5">
        <f t="shared" si="4"/>
        <v>2023</v>
      </c>
    </row>
    <row r="649" ht="15.75" customHeight="1">
      <c r="A649" s="1" t="s">
        <v>181</v>
      </c>
      <c r="B649" s="1" t="s">
        <v>182</v>
      </c>
      <c r="C649" s="1" t="s">
        <v>183</v>
      </c>
      <c r="D649" s="2" t="s">
        <v>20</v>
      </c>
      <c r="E649" s="1" t="s">
        <v>41</v>
      </c>
      <c r="F649" s="3">
        <v>25.62</v>
      </c>
      <c r="G649" s="3">
        <f t="shared" si="1"/>
        <v>-3.015111869</v>
      </c>
      <c r="H649" s="4">
        <v>45049.0</v>
      </c>
      <c r="J649" s="5">
        <f t="shared" si="2"/>
        <v>3</v>
      </c>
      <c r="K649" s="5">
        <f t="shared" si="3"/>
        <v>5</v>
      </c>
      <c r="L649" s="5">
        <f t="shared" si="4"/>
        <v>2023</v>
      </c>
    </row>
    <row r="650" ht="15.75" customHeight="1">
      <c r="A650" s="1" t="s">
        <v>317</v>
      </c>
      <c r="B650" s="1" t="s">
        <v>318</v>
      </c>
      <c r="C650" s="1" t="s">
        <v>319</v>
      </c>
      <c r="D650" s="2" t="s">
        <v>14</v>
      </c>
      <c r="E650" s="1" t="s">
        <v>110</v>
      </c>
      <c r="F650" s="3">
        <v>41.45</v>
      </c>
      <c r="G650" s="3">
        <f t="shared" si="1"/>
        <v>-2.141909877</v>
      </c>
      <c r="H650" s="4">
        <v>45049.0</v>
      </c>
      <c r="J650" s="5">
        <f t="shared" si="2"/>
        <v>3</v>
      </c>
      <c r="K650" s="5">
        <f t="shared" si="3"/>
        <v>5</v>
      </c>
      <c r="L650" s="5">
        <f t="shared" si="4"/>
        <v>2023</v>
      </c>
    </row>
    <row r="651" ht="15.75" customHeight="1">
      <c r="A651" s="1" t="s">
        <v>320</v>
      </c>
      <c r="B651" s="1" t="s">
        <v>321</v>
      </c>
      <c r="C651" s="1" t="s">
        <v>322</v>
      </c>
      <c r="D651" s="2" t="s">
        <v>14</v>
      </c>
      <c r="E651" s="1" t="s">
        <v>21</v>
      </c>
      <c r="F651" s="3">
        <v>47.66</v>
      </c>
      <c r="G651" s="3">
        <f t="shared" si="1"/>
        <v>-1.799358748</v>
      </c>
      <c r="H651" s="4">
        <v>45049.0</v>
      </c>
      <c r="J651" s="5">
        <f t="shared" si="2"/>
        <v>3</v>
      </c>
      <c r="K651" s="5">
        <f t="shared" si="3"/>
        <v>5</v>
      </c>
      <c r="L651" s="5">
        <f t="shared" si="4"/>
        <v>2023</v>
      </c>
    </row>
    <row r="652" ht="15.75" customHeight="1">
      <c r="A652" s="1" t="s">
        <v>141</v>
      </c>
      <c r="B652" s="1" t="s">
        <v>142</v>
      </c>
      <c r="C652" s="1" t="s">
        <v>143</v>
      </c>
      <c r="D652" s="2" t="s">
        <v>14</v>
      </c>
      <c r="E652" s="1" t="s">
        <v>37</v>
      </c>
      <c r="F652" s="3">
        <v>12.92</v>
      </c>
      <c r="G652" s="3">
        <f t="shared" si="1"/>
        <v>-3.715659266</v>
      </c>
      <c r="H652" s="4">
        <v>45049.0</v>
      </c>
      <c r="J652" s="5">
        <f t="shared" si="2"/>
        <v>3</v>
      </c>
      <c r="K652" s="5">
        <f t="shared" si="3"/>
        <v>5</v>
      </c>
      <c r="L652" s="5">
        <f t="shared" si="4"/>
        <v>2023</v>
      </c>
    </row>
    <row r="653" ht="15.75" customHeight="1">
      <c r="A653" s="1" t="s">
        <v>295</v>
      </c>
      <c r="B653" s="1" t="s">
        <v>296</v>
      </c>
      <c r="C653" s="1" t="s">
        <v>297</v>
      </c>
      <c r="D653" s="2" t="s">
        <v>14</v>
      </c>
      <c r="E653" s="1" t="s">
        <v>78</v>
      </c>
      <c r="F653" s="3">
        <v>19.18</v>
      </c>
      <c r="G653" s="3">
        <f t="shared" si="1"/>
        <v>-3.370350077</v>
      </c>
      <c r="H653" s="4">
        <v>45049.0</v>
      </c>
      <c r="J653" s="5">
        <f t="shared" si="2"/>
        <v>3</v>
      </c>
      <c r="K653" s="5">
        <f t="shared" si="3"/>
        <v>5</v>
      </c>
      <c r="L653" s="5">
        <f t="shared" si="4"/>
        <v>2023</v>
      </c>
    </row>
    <row r="654" ht="15.75" customHeight="1">
      <c r="A654" s="1" t="s">
        <v>286</v>
      </c>
      <c r="B654" s="1" t="s">
        <v>287</v>
      </c>
      <c r="C654" s="1" t="s">
        <v>288</v>
      </c>
      <c r="D654" s="2" t="s">
        <v>14</v>
      </c>
      <c r="E654" s="1" t="s">
        <v>65</v>
      </c>
      <c r="F654" s="3">
        <v>12.72</v>
      </c>
      <c r="G654" s="3">
        <f t="shared" si="1"/>
        <v>-3.726691509</v>
      </c>
      <c r="H654" s="4">
        <v>45049.0</v>
      </c>
      <c r="J654" s="5">
        <f t="shared" si="2"/>
        <v>3</v>
      </c>
      <c r="K654" s="5">
        <f t="shared" si="3"/>
        <v>5</v>
      </c>
      <c r="L654" s="5">
        <f t="shared" si="4"/>
        <v>2023</v>
      </c>
    </row>
    <row r="655" ht="15.75" customHeight="1">
      <c r="A655" s="1" t="s">
        <v>231</v>
      </c>
      <c r="B655" s="1" t="s">
        <v>232</v>
      </c>
      <c r="C655" s="1" t="s">
        <v>233</v>
      </c>
      <c r="D655" s="2" t="s">
        <v>14</v>
      </c>
      <c r="E655" s="1" t="s">
        <v>93</v>
      </c>
      <c r="F655" s="3">
        <v>11.26</v>
      </c>
      <c r="G655" s="3">
        <f t="shared" si="1"/>
        <v>-3.807226879</v>
      </c>
      <c r="H655" s="4">
        <v>45049.0</v>
      </c>
      <c r="J655" s="5">
        <f t="shared" si="2"/>
        <v>3</v>
      </c>
      <c r="K655" s="5">
        <f t="shared" si="3"/>
        <v>5</v>
      </c>
      <c r="L655" s="5">
        <f t="shared" si="4"/>
        <v>2023</v>
      </c>
    </row>
    <row r="656" ht="15.75" customHeight="1">
      <c r="A656" s="1" t="s">
        <v>160</v>
      </c>
      <c r="B656" s="1" t="s">
        <v>161</v>
      </c>
      <c r="C656" s="1" t="s">
        <v>162</v>
      </c>
      <c r="D656" s="2" t="s">
        <v>20</v>
      </c>
      <c r="E656" s="1" t="s">
        <v>29</v>
      </c>
      <c r="F656" s="3">
        <v>18.33</v>
      </c>
      <c r="G656" s="3">
        <f t="shared" si="1"/>
        <v>-3.417237107</v>
      </c>
      <c r="H656" s="4">
        <v>45049.0</v>
      </c>
      <c r="J656" s="5">
        <f t="shared" si="2"/>
        <v>3</v>
      </c>
      <c r="K656" s="5">
        <f t="shared" si="3"/>
        <v>5</v>
      </c>
      <c r="L656" s="5">
        <f t="shared" si="4"/>
        <v>2023</v>
      </c>
    </row>
    <row r="657" ht="15.75" customHeight="1">
      <c r="A657" s="1" t="s">
        <v>160</v>
      </c>
      <c r="B657" s="1" t="s">
        <v>161</v>
      </c>
      <c r="C657" s="1" t="s">
        <v>162</v>
      </c>
      <c r="D657" s="2" t="s">
        <v>20</v>
      </c>
      <c r="E657" s="1" t="s">
        <v>78</v>
      </c>
      <c r="F657" s="3">
        <v>15.16</v>
      </c>
      <c r="G657" s="3">
        <f t="shared" si="1"/>
        <v>-3.59209815</v>
      </c>
      <c r="H657" s="4">
        <v>45049.0</v>
      </c>
      <c r="J657" s="5">
        <f t="shared" si="2"/>
        <v>3</v>
      </c>
      <c r="K657" s="5">
        <f t="shared" si="3"/>
        <v>5</v>
      </c>
      <c r="L657" s="5">
        <f t="shared" si="4"/>
        <v>2023</v>
      </c>
    </row>
    <row r="658" ht="15.75" customHeight="1">
      <c r="A658" s="1" t="s">
        <v>86</v>
      </c>
      <c r="B658" s="1" t="s">
        <v>87</v>
      </c>
      <c r="C658" s="1" t="s">
        <v>88</v>
      </c>
      <c r="D658" s="2" t="s">
        <v>20</v>
      </c>
      <c r="E658" s="1" t="s">
        <v>34</v>
      </c>
      <c r="F658" s="3">
        <v>13.76</v>
      </c>
      <c r="G658" s="3">
        <f t="shared" si="1"/>
        <v>-3.669323848</v>
      </c>
      <c r="H658" s="4">
        <v>45049.0</v>
      </c>
      <c r="J658" s="5">
        <f t="shared" si="2"/>
        <v>3</v>
      </c>
      <c r="K658" s="5">
        <f t="shared" si="3"/>
        <v>5</v>
      </c>
      <c r="L658" s="5">
        <f t="shared" si="4"/>
        <v>2023</v>
      </c>
    </row>
    <row r="659" ht="15.75" customHeight="1">
      <c r="A659" s="1" t="s">
        <v>157</v>
      </c>
      <c r="B659" s="1" t="s">
        <v>158</v>
      </c>
      <c r="C659" s="1" t="s">
        <v>159</v>
      </c>
      <c r="D659" s="2" t="s">
        <v>14</v>
      </c>
      <c r="E659" s="1" t="s">
        <v>43</v>
      </c>
      <c r="F659" s="3">
        <v>62.29</v>
      </c>
      <c r="G659" s="3">
        <f t="shared" si="1"/>
        <v>-0.9923502108</v>
      </c>
      <c r="H659" s="4">
        <v>45049.0</v>
      </c>
      <c r="J659" s="5">
        <f t="shared" si="2"/>
        <v>3</v>
      </c>
      <c r="K659" s="5">
        <f t="shared" si="3"/>
        <v>5</v>
      </c>
      <c r="L659" s="5">
        <f t="shared" si="4"/>
        <v>2023</v>
      </c>
    </row>
    <row r="660" ht="15.75" customHeight="1">
      <c r="A660" s="1" t="s">
        <v>147</v>
      </c>
      <c r="B660" s="1" t="s">
        <v>148</v>
      </c>
      <c r="C660" s="1" t="s">
        <v>149</v>
      </c>
      <c r="D660" s="2" t="s">
        <v>20</v>
      </c>
      <c r="E660" s="1" t="s">
        <v>85</v>
      </c>
      <c r="F660" s="3">
        <v>11.77</v>
      </c>
      <c r="G660" s="3">
        <f t="shared" si="1"/>
        <v>-3.77909466</v>
      </c>
      <c r="H660" s="4">
        <v>45050.0</v>
      </c>
      <c r="J660" s="5">
        <f t="shared" si="2"/>
        <v>4</v>
      </c>
      <c r="K660" s="5">
        <f t="shared" si="3"/>
        <v>5</v>
      </c>
      <c r="L660" s="5">
        <f t="shared" si="4"/>
        <v>2023</v>
      </c>
    </row>
    <row r="661" ht="15.75" customHeight="1">
      <c r="A661" s="1" t="s">
        <v>26</v>
      </c>
      <c r="B661" s="1" t="s">
        <v>27</v>
      </c>
      <c r="C661" s="1" t="s">
        <v>28</v>
      </c>
      <c r="D661" s="2" t="s">
        <v>14</v>
      </c>
      <c r="E661" s="1" t="s">
        <v>78</v>
      </c>
      <c r="F661" s="3">
        <v>21.96</v>
      </c>
      <c r="G661" s="3">
        <f t="shared" si="1"/>
        <v>-3.217001906</v>
      </c>
      <c r="H661" s="4">
        <v>45050.0</v>
      </c>
      <c r="J661" s="5">
        <f t="shared" si="2"/>
        <v>4</v>
      </c>
      <c r="K661" s="5">
        <f t="shared" si="3"/>
        <v>5</v>
      </c>
      <c r="L661" s="5">
        <f t="shared" si="4"/>
        <v>2023</v>
      </c>
    </row>
    <row r="662" ht="15.75" customHeight="1">
      <c r="A662" s="1" t="s">
        <v>262</v>
      </c>
      <c r="B662" s="1" t="s">
        <v>263</v>
      </c>
      <c r="C662" s="1" t="s">
        <v>264</v>
      </c>
      <c r="D662" s="2" t="s">
        <v>14</v>
      </c>
      <c r="E662" s="1" t="s">
        <v>89</v>
      </c>
      <c r="F662" s="3">
        <v>35.6</v>
      </c>
      <c r="G662" s="3">
        <f t="shared" si="1"/>
        <v>-2.464602969</v>
      </c>
      <c r="H662" s="4">
        <v>45050.0</v>
      </c>
      <c r="J662" s="5">
        <f t="shared" si="2"/>
        <v>4</v>
      </c>
      <c r="K662" s="5">
        <f t="shared" si="3"/>
        <v>5</v>
      </c>
      <c r="L662" s="5">
        <f t="shared" si="4"/>
        <v>2023</v>
      </c>
    </row>
    <row r="663" ht="15.75" customHeight="1">
      <c r="A663" s="1" t="s">
        <v>114</v>
      </c>
      <c r="B663" s="1" t="s">
        <v>115</v>
      </c>
      <c r="C663" s="1" t="s">
        <v>116</v>
      </c>
      <c r="D663" s="2" t="s">
        <v>20</v>
      </c>
      <c r="E663" s="1" t="s">
        <v>150</v>
      </c>
      <c r="F663" s="3">
        <v>32.17</v>
      </c>
      <c r="G663" s="3">
        <f t="shared" si="1"/>
        <v>-2.653805928</v>
      </c>
      <c r="H663" s="4">
        <v>45050.0</v>
      </c>
      <c r="J663" s="5">
        <f t="shared" si="2"/>
        <v>4</v>
      </c>
      <c r="K663" s="5">
        <f t="shared" si="3"/>
        <v>5</v>
      </c>
      <c r="L663" s="5">
        <f t="shared" si="4"/>
        <v>2023</v>
      </c>
    </row>
    <row r="664" ht="15.75" customHeight="1">
      <c r="A664" s="1" t="s">
        <v>298</v>
      </c>
      <c r="B664" s="1" t="s">
        <v>299</v>
      </c>
      <c r="C664" s="1" t="s">
        <v>300</v>
      </c>
      <c r="D664" s="2" t="s">
        <v>14</v>
      </c>
      <c r="E664" s="1" t="s">
        <v>65</v>
      </c>
      <c r="F664" s="3">
        <v>19.38</v>
      </c>
      <c r="G664" s="3">
        <f t="shared" si="1"/>
        <v>-3.359317834</v>
      </c>
      <c r="H664" s="4">
        <v>45050.0</v>
      </c>
      <c r="J664" s="5">
        <f t="shared" si="2"/>
        <v>4</v>
      </c>
      <c r="K664" s="5">
        <f t="shared" si="3"/>
        <v>5</v>
      </c>
      <c r="L664" s="5">
        <f t="shared" si="4"/>
        <v>2023</v>
      </c>
    </row>
    <row r="665" ht="15.75" customHeight="1">
      <c r="A665" s="1" t="s">
        <v>75</v>
      </c>
      <c r="B665" s="1" t="s">
        <v>76</v>
      </c>
      <c r="C665" s="1" t="s">
        <v>77</v>
      </c>
      <c r="D665" s="2" t="s">
        <v>14</v>
      </c>
      <c r="E665" s="1" t="s">
        <v>43</v>
      </c>
      <c r="F665" s="3">
        <v>46.9</v>
      </c>
      <c r="G665" s="3">
        <f t="shared" si="1"/>
        <v>-1.841281269</v>
      </c>
      <c r="H665" s="4">
        <v>45051.0</v>
      </c>
      <c r="J665" s="5">
        <f t="shared" si="2"/>
        <v>5</v>
      </c>
      <c r="K665" s="5">
        <f t="shared" si="3"/>
        <v>5</v>
      </c>
      <c r="L665" s="5">
        <f t="shared" si="4"/>
        <v>2023</v>
      </c>
    </row>
    <row r="666" ht="15.75" customHeight="1">
      <c r="A666" s="1" t="s">
        <v>66</v>
      </c>
      <c r="B666" s="1" t="s">
        <v>67</v>
      </c>
      <c r="C666" s="1" t="s">
        <v>68</v>
      </c>
      <c r="D666" s="2" t="s">
        <v>20</v>
      </c>
      <c r="E666" s="1" t="s">
        <v>15</v>
      </c>
      <c r="F666" s="3">
        <v>10.35</v>
      </c>
      <c r="G666" s="3">
        <f t="shared" si="1"/>
        <v>-3.857423582</v>
      </c>
      <c r="H666" s="4">
        <v>45051.0</v>
      </c>
      <c r="J666" s="5">
        <f t="shared" si="2"/>
        <v>5</v>
      </c>
      <c r="K666" s="5">
        <f t="shared" si="3"/>
        <v>5</v>
      </c>
      <c r="L666" s="5">
        <f t="shared" si="4"/>
        <v>2023</v>
      </c>
    </row>
    <row r="667" ht="15.75" customHeight="1">
      <c r="A667" s="1" t="s">
        <v>265</v>
      </c>
      <c r="B667" s="1" t="s">
        <v>266</v>
      </c>
      <c r="C667" s="1" t="s">
        <v>267</v>
      </c>
      <c r="D667" s="2" t="s">
        <v>14</v>
      </c>
      <c r="E667" s="1" t="s">
        <v>106</v>
      </c>
      <c r="F667" s="3">
        <v>15.73</v>
      </c>
      <c r="G667" s="3">
        <f t="shared" si="1"/>
        <v>-3.560656259</v>
      </c>
      <c r="H667" s="4">
        <v>45051.0</v>
      </c>
      <c r="J667" s="5">
        <f t="shared" si="2"/>
        <v>5</v>
      </c>
      <c r="K667" s="5">
        <f t="shared" si="3"/>
        <v>5</v>
      </c>
      <c r="L667" s="5">
        <f t="shared" si="4"/>
        <v>2023</v>
      </c>
    </row>
    <row r="668" ht="15.75" customHeight="1">
      <c r="A668" s="1" t="s">
        <v>17</v>
      </c>
      <c r="B668" s="1" t="s">
        <v>18</v>
      </c>
      <c r="C668" s="1" t="s">
        <v>19</v>
      </c>
      <c r="D668" s="2" t="s">
        <v>20</v>
      </c>
      <c r="E668" s="1" t="s">
        <v>65</v>
      </c>
      <c r="F668" s="3">
        <v>17.29</v>
      </c>
      <c r="G668" s="3">
        <f t="shared" si="1"/>
        <v>-3.474604768</v>
      </c>
      <c r="H668" s="4">
        <v>45051.0</v>
      </c>
      <c r="J668" s="5">
        <f t="shared" si="2"/>
        <v>5</v>
      </c>
      <c r="K668" s="5">
        <f t="shared" si="3"/>
        <v>5</v>
      </c>
      <c r="L668" s="5">
        <f t="shared" si="4"/>
        <v>2023</v>
      </c>
    </row>
    <row r="669" ht="15.75" customHeight="1">
      <c r="A669" s="1" t="s">
        <v>283</v>
      </c>
      <c r="B669" s="1" t="s">
        <v>284</v>
      </c>
      <c r="C669" s="1" t="s">
        <v>285</v>
      </c>
      <c r="D669" s="2" t="s">
        <v>20</v>
      </c>
      <c r="E669" s="1" t="s">
        <v>65</v>
      </c>
      <c r="F669" s="3">
        <v>14.45</v>
      </c>
      <c r="G669" s="3">
        <f t="shared" si="1"/>
        <v>-3.631262611</v>
      </c>
      <c r="H669" s="4">
        <v>45051.0</v>
      </c>
      <c r="J669" s="5">
        <f t="shared" si="2"/>
        <v>5</v>
      </c>
      <c r="K669" s="5">
        <f t="shared" si="3"/>
        <v>5</v>
      </c>
      <c r="L669" s="5">
        <f t="shared" si="4"/>
        <v>2023</v>
      </c>
    </row>
    <row r="670" ht="15.75" customHeight="1">
      <c r="A670" s="1" t="s">
        <v>107</v>
      </c>
      <c r="B670" s="1" t="s">
        <v>108</v>
      </c>
      <c r="C670" s="1" t="s">
        <v>109</v>
      </c>
      <c r="D670" s="2" t="s">
        <v>14</v>
      </c>
      <c r="E670" s="1" t="s">
        <v>126</v>
      </c>
      <c r="F670" s="3">
        <v>3.75</v>
      </c>
      <c r="G670" s="3">
        <f t="shared" si="1"/>
        <v>-4.221487584</v>
      </c>
      <c r="H670" s="4">
        <v>45051.0</v>
      </c>
      <c r="J670" s="5">
        <f t="shared" si="2"/>
        <v>5</v>
      </c>
      <c r="K670" s="5">
        <f t="shared" si="3"/>
        <v>5</v>
      </c>
      <c r="L670" s="5">
        <f t="shared" si="4"/>
        <v>2023</v>
      </c>
    </row>
    <row r="671" ht="15.75" customHeight="1">
      <c r="A671" s="1" t="s">
        <v>257</v>
      </c>
      <c r="B671" s="1" t="s">
        <v>258</v>
      </c>
      <c r="C671" s="1" t="s">
        <v>259</v>
      </c>
      <c r="D671" s="2" t="s">
        <v>14</v>
      </c>
      <c r="E671" s="1" t="s">
        <v>21</v>
      </c>
      <c r="F671" s="3">
        <v>39.37</v>
      </c>
      <c r="G671" s="3">
        <f t="shared" si="1"/>
        <v>-2.256645199</v>
      </c>
      <c r="H671" s="4">
        <v>45051.0</v>
      </c>
      <c r="J671" s="5">
        <f t="shared" si="2"/>
        <v>5</v>
      </c>
      <c r="K671" s="5">
        <f t="shared" si="3"/>
        <v>5</v>
      </c>
      <c r="L671" s="5">
        <f t="shared" si="4"/>
        <v>2023</v>
      </c>
    </row>
    <row r="672" ht="15.75" customHeight="1">
      <c r="A672" s="1" t="s">
        <v>236</v>
      </c>
      <c r="B672" s="1" t="s">
        <v>237</v>
      </c>
      <c r="C672" s="1" t="s">
        <v>238</v>
      </c>
      <c r="D672" s="2" t="s">
        <v>20</v>
      </c>
      <c r="E672" s="1" t="s">
        <v>37</v>
      </c>
      <c r="F672" s="3">
        <v>14.08</v>
      </c>
      <c r="G672" s="3">
        <f t="shared" si="1"/>
        <v>-3.65167226</v>
      </c>
      <c r="H672" s="4">
        <v>45051.0</v>
      </c>
      <c r="J672" s="5">
        <f t="shared" si="2"/>
        <v>5</v>
      </c>
      <c r="K672" s="5">
        <f t="shared" si="3"/>
        <v>5</v>
      </c>
      <c r="L672" s="5">
        <f t="shared" si="4"/>
        <v>2023</v>
      </c>
    </row>
    <row r="673" ht="15.75" customHeight="1">
      <c r="A673" s="1" t="s">
        <v>66</v>
      </c>
      <c r="B673" s="1" t="s">
        <v>67</v>
      </c>
      <c r="C673" s="1" t="s">
        <v>68</v>
      </c>
      <c r="D673" s="2" t="s">
        <v>14</v>
      </c>
      <c r="E673" s="1" t="s">
        <v>51</v>
      </c>
      <c r="F673" s="3">
        <v>58.19</v>
      </c>
      <c r="G673" s="3">
        <f t="shared" si="1"/>
        <v>-1.218511182</v>
      </c>
      <c r="H673" s="4">
        <v>45052.0</v>
      </c>
      <c r="J673" s="5">
        <f t="shared" si="2"/>
        <v>6</v>
      </c>
      <c r="K673" s="5">
        <f t="shared" si="3"/>
        <v>5</v>
      </c>
      <c r="L673" s="5">
        <f t="shared" si="4"/>
        <v>2023</v>
      </c>
    </row>
    <row r="674" ht="15.75" customHeight="1">
      <c r="A674" s="1" t="s">
        <v>277</v>
      </c>
      <c r="B674" s="1" t="s">
        <v>278</v>
      </c>
      <c r="C674" s="1" t="s">
        <v>279</v>
      </c>
      <c r="D674" s="2" t="s">
        <v>20</v>
      </c>
      <c r="E674" s="1" t="s">
        <v>65</v>
      </c>
      <c r="F674" s="3">
        <v>8.16</v>
      </c>
      <c r="G674" s="3">
        <f t="shared" si="1"/>
        <v>-3.978226637</v>
      </c>
      <c r="H674" s="4">
        <v>45052.0</v>
      </c>
      <c r="J674" s="5">
        <f t="shared" si="2"/>
        <v>6</v>
      </c>
      <c r="K674" s="5">
        <f t="shared" si="3"/>
        <v>5</v>
      </c>
      <c r="L674" s="5">
        <f t="shared" si="4"/>
        <v>2023</v>
      </c>
    </row>
    <row r="675" ht="15.75" customHeight="1">
      <c r="A675" s="1" t="s">
        <v>164</v>
      </c>
      <c r="B675" s="1" t="s">
        <v>104</v>
      </c>
      <c r="C675" s="1" t="s">
        <v>165</v>
      </c>
      <c r="D675" s="2" t="s">
        <v>20</v>
      </c>
      <c r="E675" s="1" t="s">
        <v>41</v>
      </c>
      <c r="F675" s="3">
        <v>32.12</v>
      </c>
      <c r="G675" s="3">
        <f t="shared" si="1"/>
        <v>-2.656563988</v>
      </c>
      <c r="H675" s="4">
        <v>45052.0</v>
      </c>
      <c r="J675" s="5">
        <f t="shared" si="2"/>
        <v>6</v>
      </c>
      <c r="K675" s="5">
        <f t="shared" si="3"/>
        <v>5</v>
      </c>
      <c r="L675" s="5">
        <f t="shared" si="4"/>
        <v>2023</v>
      </c>
    </row>
    <row r="676" ht="15.75" customHeight="1">
      <c r="A676" s="1" t="s">
        <v>286</v>
      </c>
      <c r="B676" s="1" t="s">
        <v>287</v>
      </c>
      <c r="C676" s="1" t="s">
        <v>288</v>
      </c>
      <c r="D676" s="2" t="s">
        <v>20</v>
      </c>
      <c r="E676" s="1" t="s">
        <v>47</v>
      </c>
      <c r="F676" s="3">
        <v>59.4</v>
      </c>
      <c r="G676" s="3">
        <f t="shared" si="1"/>
        <v>-1.151766115</v>
      </c>
      <c r="H676" s="4">
        <v>45052.0</v>
      </c>
      <c r="J676" s="5">
        <f t="shared" si="2"/>
        <v>6</v>
      </c>
      <c r="K676" s="5">
        <f t="shared" si="3"/>
        <v>5</v>
      </c>
      <c r="L676" s="5">
        <f t="shared" si="4"/>
        <v>2023</v>
      </c>
    </row>
    <row r="677" ht="15.75" customHeight="1">
      <c r="A677" s="1" t="s">
        <v>234</v>
      </c>
      <c r="B677" s="1" t="s">
        <v>83</v>
      </c>
      <c r="C677" s="1" t="s">
        <v>235</v>
      </c>
      <c r="D677" s="2" t="s">
        <v>20</v>
      </c>
      <c r="E677" s="1" t="s">
        <v>15</v>
      </c>
      <c r="F677" s="3">
        <v>10.55</v>
      </c>
      <c r="G677" s="3">
        <f t="shared" si="1"/>
        <v>-3.846391339</v>
      </c>
      <c r="H677" s="4">
        <v>45052.0</v>
      </c>
      <c r="J677" s="5">
        <f t="shared" si="2"/>
        <v>6</v>
      </c>
      <c r="K677" s="5">
        <f t="shared" si="3"/>
        <v>5</v>
      </c>
      <c r="L677" s="5">
        <f t="shared" si="4"/>
        <v>2023</v>
      </c>
    </row>
    <row r="678" ht="15.75" customHeight="1">
      <c r="A678" s="1" t="s">
        <v>265</v>
      </c>
      <c r="B678" s="1" t="s">
        <v>266</v>
      </c>
      <c r="C678" s="1" t="s">
        <v>267</v>
      </c>
      <c r="D678" s="2" t="s">
        <v>14</v>
      </c>
      <c r="E678" s="1" t="s">
        <v>110</v>
      </c>
      <c r="F678" s="3">
        <v>33.83</v>
      </c>
      <c r="G678" s="3">
        <f t="shared" si="1"/>
        <v>-2.562238315</v>
      </c>
      <c r="H678" s="4">
        <v>45052.0</v>
      </c>
      <c r="J678" s="5">
        <f t="shared" si="2"/>
        <v>6</v>
      </c>
      <c r="K678" s="5">
        <f t="shared" si="3"/>
        <v>5</v>
      </c>
      <c r="L678" s="5">
        <f t="shared" si="4"/>
        <v>2023</v>
      </c>
    </row>
    <row r="679" ht="15.75" customHeight="1">
      <c r="A679" s="1" t="s">
        <v>203</v>
      </c>
      <c r="B679" s="1" t="s">
        <v>83</v>
      </c>
      <c r="C679" s="1" t="s">
        <v>204</v>
      </c>
      <c r="D679" s="2" t="s">
        <v>20</v>
      </c>
      <c r="E679" s="1" t="s">
        <v>51</v>
      </c>
      <c r="F679" s="3">
        <v>54.72</v>
      </c>
      <c r="G679" s="3">
        <f t="shared" si="1"/>
        <v>-1.409920589</v>
      </c>
      <c r="H679" s="4">
        <v>45053.0</v>
      </c>
      <c r="J679" s="5">
        <f t="shared" si="2"/>
        <v>7</v>
      </c>
      <c r="K679" s="5">
        <f t="shared" si="3"/>
        <v>5</v>
      </c>
      <c r="L679" s="5">
        <f t="shared" si="4"/>
        <v>2023</v>
      </c>
    </row>
    <row r="680" ht="15.75" customHeight="1">
      <c r="A680" s="1" t="s">
        <v>147</v>
      </c>
      <c r="B680" s="1" t="s">
        <v>148</v>
      </c>
      <c r="C680" s="1" t="s">
        <v>149</v>
      </c>
      <c r="D680" s="2" t="s">
        <v>14</v>
      </c>
      <c r="E680" s="1" t="s">
        <v>41</v>
      </c>
      <c r="F680" s="3">
        <v>32.5</v>
      </c>
      <c r="G680" s="3">
        <f t="shared" si="1"/>
        <v>-2.635602728</v>
      </c>
      <c r="H680" s="4">
        <v>45053.0</v>
      </c>
      <c r="J680" s="5">
        <f t="shared" si="2"/>
        <v>7</v>
      </c>
      <c r="K680" s="5">
        <f t="shared" si="3"/>
        <v>5</v>
      </c>
      <c r="L680" s="5">
        <f t="shared" si="4"/>
        <v>2023</v>
      </c>
    </row>
    <row r="681" ht="15.75" customHeight="1">
      <c r="A681" s="1" t="s">
        <v>265</v>
      </c>
      <c r="B681" s="1" t="s">
        <v>266</v>
      </c>
      <c r="C681" s="1" t="s">
        <v>267</v>
      </c>
      <c r="D681" s="2" t="s">
        <v>14</v>
      </c>
      <c r="E681" s="1" t="s">
        <v>37</v>
      </c>
      <c r="F681" s="3">
        <v>12.81</v>
      </c>
      <c r="G681" s="3">
        <f t="shared" si="1"/>
        <v>-3.721727</v>
      </c>
      <c r="H681" s="4">
        <v>45053.0</v>
      </c>
      <c r="J681" s="5">
        <f t="shared" si="2"/>
        <v>7</v>
      </c>
      <c r="K681" s="5">
        <f t="shared" si="3"/>
        <v>5</v>
      </c>
      <c r="L681" s="5">
        <f t="shared" si="4"/>
        <v>2023</v>
      </c>
    </row>
    <row r="682" ht="15.75" customHeight="1">
      <c r="A682" s="1" t="s">
        <v>262</v>
      </c>
      <c r="B682" s="1" t="s">
        <v>263</v>
      </c>
      <c r="C682" s="1" t="s">
        <v>264</v>
      </c>
      <c r="D682" s="2" t="s">
        <v>20</v>
      </c>
      <c r="E682" s="1" t="s">
        <v>78</v>
      </c>
      <c r="F682" s="3">
        <v>15.32</v>
      </c>
      <c r="G682" s="3">
        <f t="shared" si="1"/>
        <v>-3.583272356</v>
      </c>
      <c r="H682" s="4">
        <v>45053.0</v>
      </c>
      <c r="J682" s="5">
        <f t="shared" si="2"/>
        <v>7</v>
      </c>
      <c r="K682" s="5">
        <f t="shared" si="3"/>
        <v>5</v>
      </c>
      <c r="L682" s="5">
        <f t="shared" si="4"/>
        <v>2023</v>
      </c>
    </row>
    <row r="683" ht="15.75" customHeight="1">
      <c r="A683" s="1" t="s">
        <v>268</v>
      </c>
      <c r="B683" s="1" t="s">
        <v>269</v>
      </c>
      <c r="C683" s="1" t="s">
        <v>270</v>
      </c>
      <c r="D683" s="2" t="s">
        <v>20</v>
      </c>
      <c r="E683" s="1" t="s">
        <v>25</v>
      </c>
      <c r="F683" s="3">
        <v>14.43</v>
      </c>
      <c r="G683" s="3">
        <f t="shared" si="1"/>
        <v>-3.632365835</v>
      </c>
      <c r="H683" s="4">
        <v>45054.0</v>
      </c>
      <c r="J683" s="5">
        <f t="shared" si="2"/>
        <v>8</v>
      </c>
      <c r="K683" s="5">
        <f t="shared" si="3"/>
        <v>5</v>
      </c>
      <c r="L683" s="5">
        <f t="shared" si="4"/>
        <v>2023</v>
      </c>
    </row>
    <row r="684" ht="15.75" customHeight="1">
      <c r="A684" s="1" t="s">
        <v>192</v>
      </c>
      <c r="B684" s="1" t="s">
        <v>193</v>
      </c>
      <c r="C684" s="1" t="s">
        <v>194</v>
      </c>
      <c r="D684" s="2" t="s">
        <v>20</v>
      </c>
      <c r="E684" s="1" t="s">
        <v>89</v>
      </c>
      <c r="F684" s="3">
        <v>33.96</v>
      </c>
      <c r="G684" s="3">
        <f t="shared" si="1"/>
        <v>-2.555067358</v>
      </c>
      <c r="H684" s="4">
        <v>45054.0</v>
      </c>
      <c r="J684" s="5">
        <f t="shared" si="2"/>
        <v>8</v>
      </c>
      <c r="K684" s="5">
        <f t="shared" si="3"/>
        <v>5</v>
      </c>
      <c r="L684" s="5">
        <f t="shared" si="4"/>
        <v>2023</v>
      </c>
    </row>
    <row r="685" ht="15.75" customHeight="1">
      <c r="A685" s="1" t="s">
        <v>301</v>
      </c>
      <c r="B685" s="1" t="s">
        <v>302</v>
      </c>
      <c r="C685" s="1" t="s">
        <v>303</v>
      </c>
      <c r="D685" s="2" t="s">
        <v>14</v>
      </c>
      <c r="E685" s="1" t="s">
        <v>85</v>
      </c>
      <c r="F685" s="3">
        <v>10.69</v>
      </c>
      <c r="G685" s="3">
        <f t="shared" si="1"/>
        <v>-3.83866877</v>
      </c>
      <c r="H685" s="4">
        <v>45054.0</v>
      </c>
      <c r="J685" s="5">
        <f t="shared" si="2"/>
        <v>8</v>
      </c>
      <c r="K685" s="5">
        <f t="shared" si="3"/>
        <v>5</v>
      </c>
      <c r="L685" s="5">
        <f t="shared" si="4"/>
        <v>2023</v>
      </c>
    </row>
    <row r="686" ht="15.75" customHeight="1">
      <c r="A686" s="1" t="s">
        <v>205</v>
      </c>
      <c r="B686" s="1" t="s">
        <v>206</v>
      </c>
      <c r="C686" s="1" t="s">
        <v>207</v>
      </c>
      <c r="D686" s="2" t="s">
        <v>14</v>
      </c>
      <c r="E686" s="1" t="s">
        <v>47</v>
      </c>
      <c r="F686" s="3">
        <v>75.94</v>
      </c>
      <c r="G686" s="3">
        <f t="shared" si="1"/>
        <v>-0.2393996617</v>
      </c>
      <c r="H686" s="4">
        <v>45054.0</v>
      </c>
      <c r="J686" s="5">
        <f t="shared" si="2"/>
        <v>8</v>
      </c>
      <c r="K686" s="5">
        <f t="shared" si="3"/>
        <v>5</v>
      </c>
      <c r="L686" s="5">
        <f t="shared" si="4"/>
        <v>2023</v>
      </c>
    </row>
    <row r="687" ht="15.75" customHeight="1">
      <c r="A687" s="1" t="s">
        <v>271</v>
      </c>
      <c r="B687" s="1" t="s">
        <v>272</v>
      </c>
      <c r="C687" s="1" t="s">
        <v>273</v>
      </c>
      <c r="D687" s="2" t="s">
        <v>14</v>
      </c>
      <c r="E687" s="1" t="s">
        <v>43</v>
      </c>
      <c r="F687" s="3">
        <v>64.95</v>
      </c>
      <c r="G687" s="3">
        <f t="shared" si="1"/>
        <v>-0.8456213858</v>
      </c>
      <c r="H687" s="4">
        <v>45054.0</v>
      </c>
      <c r="J687" s="5">
        <f t="shared" si="2"/>
        <v>8</v>
      </c>
      <c r="K687" s="5">
        <f t="shared" si="3"/>
        <v>5</v>
      </c>
      <c r="L687" s="5">
        <f t="shared" si="4"/>
        <v>2023</v>
      </c>
    </row>
    <row r="688" ht="15.75" customHeight="1">
      <c r="A688" s="1" t="s">
        <v>298</v>
      </c>
      <c r="B688" s="1" t="s">
        <v>299</v>
      </c>
      <c r="C688" s="1" t="s">
        <v>300</v>
      </c>
      <c r="D688" s="2" t="s">
        <v>14</v>
      </c>
      <c r="E688" s="1" t="s">
        <v>126</v>
      </c>
      <c r="F688" s="3">
        <v>3.37</v>
      </c>
      <c r="G688" s="3">
        <f t="shared" si="1"/>
        <v>-4.242448844</v>
      </c>
      <c r="H688" s="4">
        <v>45055.0</v>
      </c>
      <c r="J688" s="5">
        <f t="shared" si="2"/>
        <v>9</v>
      </c>
      <c r="K688" s="5">
        <f t="shared" si="3"/>
        <v>5</v>
      </c>
      <c r="L688" s="5">
        <f t="shared" si="4"/>
        <v>2023</v>
      </c>
    </row>
    <row r="689" ht="15.75" customHeight="1">
      <c r="A689" s="1" t="s">
        <v>111</v>
      </c>
      <c r="B689" s="1" t="s">
        <v>112</v>
      </c>
      <c r="C689" s="1" t="s">
        <v>113</v>
      </c>
      <c r="D689" s="2" t="s">
        <v>14</v>
      </c>
      <c r="E689" s="1" t="s">
        <v>47</v>
      </c>
      <c r="F689" s="3">
        <v>71.01</v>
      </c>
      <c r="G689" s="3">
        <f t="shared" si="1"/>
        <v>-0.5113444388</v>
      </c>
      <c r="H689" s="4">
        <v>45055.0</v>
      </c>
      <c r="J689" s="5">
        <f t="shared" si="2"/>
        <v>9</v>
      </c>
      <c r="K689" s="5">
        <f t="shared" si="3"/>
        <v>5</v>
      </c>
      <c r="L689" s="5">
        <f t="shared" si="4"/>
        <v>2023</v>
      </c>
    </row>
    <row r="690" ht="15.75" customHeight="1">
      <c r="A690" s="1" t="s">
        <v>236</v>
      </c>
      <c r="B690" s="1" t="s">
        <v>237</v>
      </c>
      <c r="C690" s="1" t="s">
        <v>238</v>
      </c>
      <c r="D690" s="2" t="s">
        <v>20</v>
      </c>
      <c r="E690" s="1" t="s">
        <v>93</v>
      </c>
      <c r="F690" s="3">
        <v>12.41</v>
      </c>
      <c r="G690" s="3">
        <f t="shared" si="1"/>
        <v>-3.743791484</v>
      </c>
      <c r="H690" s="4">
        <v>45055.0</v>
      </c>
      <c r="J690" s="5">
        <f t="shared" si="2"/>
        <v>9</v>
      </c>
      <c r="K690" s="5">
        <f t="shared" si="3"/>
        <v>5</v>
      </c>
      <c r="L690" s="5">
        <f t="shared" si="4"/>
        <v>2023</v>
      </c>
    </row>
    <row r="691" ht="15.75" customHeight="1">
      <c r="A691" s="1" t="s">
        <v>283</v>
      </c>
      <c r="B691" s="1" t="s">
        <v>284</v>
      </c>
      <c r="C691" s="1" t="s">
        <v>285</v>
      </c>
      <c r="D691" s="2" t="s">
        <v>14</v>
      </c>
      <c r="E691" s="1" t="s">
        <v>110</v>
      </c>
      <c r="F691" s="3">
        <v>41.03</v>
      </c>
      <c r="G691" s="3">
        <f t="shared" si="1"/>
        <v>-2.165077586</v>
      </c>
      <c r="H691" s="4">
        <v>45055.0</v>
      </c>
      <c r="J691" s="5">
        <f t="shared" si="2"/>
        <v>9</v>
      </c>
      <c r="K691" s="5">
        <f t="shared" si="3"/>
        <v>5</v>
      </c>
      <c r="L691" s="5">
        <f t="shared" si="4"/>
        <v>2023</v>
      </c>
    </row>
    <row r="692" ht="15.75" customHeight="1">
      <c r="A692" s="1" t="s">
        <v>292</v>
      </c>
      <c r="B692" s="1" t="s">
        <v>293</v>
      </c>
      <c r="C692" s="1" t="s">
        <v>294</v>
      </c>
      <c r="D692" s="2" t="s">
        <v>14</v>
      </c>
      <c r="E692" s="1" t="s">
        <v>51</v>
      </c>
      <c r="F692" s="3">
        <v>46.32</v>
      </c>
      <c r="G692" s="3">
        <f t="shared" si="1"/>
        <v>-1.873274773</v>
      </c>
      <c r="H692" s="4">
        <v>45055.0</v>
      </c>
      <c r="J692" s="5">
        <f t="shared" si="2"/>
        <v>9</v>
      </c>
      <c r="K692" s="5">
        <f t="shared" si="3"/>
        <v>5</v>
      </c>
      <c r="L692" s="5">
        <f t="shared" si="4"/>
        <v>2023</v>
      </c>
    </row>
    <row r="693" ht="15.75" customHeight="1">
      <c r="A693" s="1" t="s">
        <v>178</v>
      </c>
      <c r="B693" s="1" t="s">
        <v>179</v>
      </c>
      <c r="C693" s="1" t="s">
        <v>180</v>
      </c>
      <c r="D693" s="2" t="s">
        <v>14</v>
      </c>
      <c r="E693" s="1" t="s">
        <v>110</v>
      </c>
      <c r="F693" s="3">
        <v>41.63</v>
      </c>
      <c r="G693" s="3">
        <f t="shared" si="1"/>
        <v>-2.131980859</v>
      </c>
      <c r="H693" s="4">
        <v>45055.0</v>
      </c>
      <c r="J693" s="5">
        <f t="shared" si="2"/>
        <v>9</v>
      </c>
      <c r="K693" s="5">
        <f t="shared" si="3"/>
        <v>5</v>
      </c>
      <c r="L693" s="5">
        <f t="shared" si="4"/>
        <v>2023</v>
      </c>
    </row>
    <row r="694" ht="15.75" customHeight="1">
      <c r="A694" s="1" t="s">
        <v>312</v>
      </c>
      <c r="B694" s="1" t="s">
        <v>193</v>
      </c>
      <c r="C694" s="1" t="s">
        <v>313</v>
      </c>
      <c r="D694" s="2" t="s">
        <v>20</v>
      </c>
      <c r="E694" s="1" t="s">
        <v>93</v>
      </c>
      <c r="F694" s="3">
        <v>11.55</v>
      </c>
      <c r="G694" s="3">
        <f t="shared" si="1"/>
        <v>-3.791230127</v>
      </c>
      <c r="H694" s="4">
        <v>45055.0</v>
      </c>
      <c r="J694" s="5">
        <f t="shared" si="2"/>
        <v>9</v>
      </c>
      <c r="K694" s="5">
        <f t="shared" si="3"/>
        <v>5</v>
      </c>
      <c r="L694" s="5">
        <f t="shared" si="4"/>
        <v>2023</v>
      </c>
    </row>
    <row r="695" ht="15.75" customHeight="1">
      <c r="A695" s="1" t="s">
        <v>236</v>
      </c>
      <c r="B695" s="1" t="s">
        <v>237</v>
      </c>
      <c r="C695" s="1" t="s">
        <v>238</v>
      </c>
      <c r="D695" s="2" t="s">
        <v>20</v>
      </c>
      <c r="E695" s="1" t="s">
        <v>93</v>
      </c>
      <c r="F695" s="3">
        <v>10.77</v>
      </c>
      <c r="G695" s="3">
        <f t="shared" si="1"/>
        <v>-3.834255873</v>
      </c>
      <c r="H695" s="4">
        <v>45056.0</v>
      </c>
      <c r="J695" s="5">
        <f t="shared" si="2"/>
        <v>10</v>
      </c>
      <c r="K695" s="5">
        <f t="shared" si="3"/>
        <v>5</v>
      </c>
      <c r="L695" s="5">
        <f t="shared" si="4"/>
        <v>2023</v>
      </c>
    </row>
    <row r="696" ht="15.75" customHeight="1">
      <c r="A696" s="1" t="s">
        <v>186</v>
      </c>
      <c r="B696" s="1" t="s">
        <v>187</v>
      </c>
      <c r="C696" s="1" t="s">
        <v>188</v>
      </c>
      <c r="D696" s="2" t="s">
        <v>20</v>
      </c>
      <c r="E696" s="1" t="s">
        <v>110</v>
      </c>
      <c r="F696" s="3">
        <v>36.98</v>
      </c>
      <c r="G696" s="3">
        <f t="shared" si="1"/>
        <v>-2.388480496</v>
      </c>
      <c r="H696" s="4">
        <v>45056.0</v>
      </c>
      <c r="J696" s="5">
        <f t="shared" si="2"/>
        <v>10</v>
      </c>
      <c r="K696" s="5">
        <f t="shared" si="3"/>
        <v>5</v>
      </c>
      <c r="L696" s="5">
        <f t="shared" si="4"/>
        <v>2023</v>
      </c>
    </row>
    <row r="697" ht="15.75" customHeight="1">
      <c r="A697" s="1" t="s">
        <v>228</v>
      </c>
      <c r="B697" s="1" t="s">
        <v>229</v>
      </c>
      <c r="C697" s="1" t="s">
        <v>230</v>
      </c>
      <c r="D697" s="2" t="s">
        <v>14</v>
      </c>
      <c r="E697" s="1" t="s">
        <v>51</v>
      </c>
      <c r="F697" s="3">
        <v>51.31</v>
      </c>
      <c r="G697" s="3">
        <f t="shared" si="1"/>
        <v>-1.598020323</v>
      </c>
      <c r="H697" s="4">
        <v>45056.0</v>
      </c>
      <c r="J697" s="5">
        <f t="shared" si="2"/>
        <v>10</v>
      </c>
      <c r="K697" s="5">
        <f t="shared" si="3"/>
        <v>5</v>
      </c>
      <c r="L697" s="5">
        <f t="shared" si="4"/>
        <v>2023</v>
      </c>
    </row>
    <row r="698" ht="15.75" customHeight="1">
      <c r="A698" s="1" t="s">
        <v>236</v>
      </c>
      <c r="B698" s="1" t="s">
        <v>237</v>
      </c>
      <c r="C698" s="1" t="s">
        <v>238</v>
      </c>
      <c r="D698" s="2" t="s">
        <v>14</v>
      </c>
      <c r="E698" s="1" t="s">
        <v>163</v>
      </c>
      <c r="F698" s="3">
        <v>4.1</v>
      </c>
      <c r="G698" s="3">
        <f t="shared" si="1"/>
        <v>-4.202181159</v>
      </c>
      <c r="H698" s="4">
        <v>45056.0</v>
      </c>
      <c r="J698" s="5">
        <f t="shared" si="2"/>
        <v>10</v>
      </c>
      <c r="K698" s="5">
        <f t="shared" si="3"/>
        <v>5</v>
      </c>
      <c r="L698" s="5">
        <f t="shared" si="4"/>
        <v>2023</v>
      </c>
    </row>
    <row r="699" ht="15.75" customHeight="1">
      <c r="A699" s="1" t="s">
        <v>56</v>
      </c>
      <c r="B699" s="1" t="s">
        <v>57</v>
      </c>
      <c r="C699" s="1" t="s">
        <v>58</v>
      </c>
      <c r="D699" s="2" t="s">
        <v>14</v>
      </c>
      <c r="E699" s="1" t="s">
        <v>15</v>
      </c>
      <c r="F699" s="3">
        <v>10.81</v>
      </c>
      <c r="G699" s="3">
        <f t="shared" si="1"/>
        <v>-3.832049424</v>
      </c>
      <c r="H699" s="4">
        <v>45056.0</v>
      </c>
      <c r="J699" s="5">
        <f t="shared" si="2"/>
        <v>10</v>
      </c>
      <c r="K699" s="5">
        <f t="shared" si="3"/>
        <v>5</v>
      </c>
      <c r="L699" s="5">
        <f t="shared" si="4"/>
        <v>2023</v>
      </c>
    </row>
    <row r="700" ht="15.75" customHeight="1">
      <c r="A700" s="1" t="s">
        <v>214</v>
      </c>
      <c r="B700" s="1" t="s">
        <v>215</v>
      </c>
      <c r="C700" s="1" t="s">
        <v>216</v>
      </c>
      <c r="D700" s="2" t="s">
        <v>20</v>
      </c>
      <c r="E700" s="1" t="s">
        <v>78</v>
      </c>
      <c r="F700" s="3">
        <v>23.9</v>
      </c>
      <c r="G700" s="3">
        <f t="shared" si="1"/>
        <v>-3.109989154</v>
      </c>
      <c r="H700" s="4">
        <v>45056.0</v>
      </c>
      <c r="J700" s="5">
        <f t="shared" si="2"/>
        <v>10</v>
      </c>
      <c r="K700" s="5">
        <f t="shared" si="3"/>
        <v>5</v>
      </c>
      <c r="L700" s="5">
        <f t="shared" si="4"/>
        <v>2023</v>
      </c>
    </row>
    <row r="701" ht="15.75" customHeight="1">
      <c r="A701" s="1" t="s">
        <v>69</v>
      </c>
      <c r="B701" s="1" t="s">
        <v>70</v>
      </c>
      <c r="C701" s="1" t="s">
        <v>71</v>
      </c>
      <c r="D701" s="2" t="s">
        <v>14</v>
      </c>
      <c r="E701" s="1" t="s">
        <v>29</v>
      </c>
      <c r="F701" s="3">
        <v>32.67</v>
      </c>
      <c r="G701" s="3">
        <f t="shared" si="1"/>
        <v>-2.626225322</v>
      </c>
      <c r="H701" s="4">
        <v>45056.0</v>
      </c>
      <c r="J701" s="5">
        <f t="shared" si="2"/>
        <v>10</v>
      </c>
      <c r="K701" s="5">
        <f t="shared" si="3"/>
        <v>5</v>
      </c>
      <c r="L701" s="5">
        <f t="shared" si="4"/>
        <v>2023</v>
      </c>
    </row>
    <row r="702" ht="15.75" customHeight="1">
      <c r="A702" s="1" t="s">
        <v>175</v>
      </c>
      <c r="B702" s="1" t="s">
        <v>176</v>
      </c>
      <c r="C702" s="1" t="s">
        <v>177</v>
      </c>
      <c r="D702" s="2" t="s">
        <v>14</v>
      </c>
      <c r="E702" s="1" t="s">
        <v>110</v>
      </c>
      <c r="F702" s="3">
        <v>32.71</v>
      </c>
      <c r="G702" s="3">
        <f t="shared" si="1"/>
        <v>-2.624018873</v>
      </c>
      <c r="H702" s="4">
        <v>45056.0</v>
      </c>
      <c r="J702" s="5">
        <f t="shared" si="2"/>
        <v>10</v>
      </c>
      <c r="K702" s="5">
        <f t="shared" si="3"/>
        <v>5</v>
      </c>
      <c r="L702" s="5">
        <f t="shared" si="4"/>
        <v>2023</v>
      </c>
    </row>
    <row r="703" ht="15.75" customHeight="1">
      <c r="A703" s="1" t="s">
        <v>274</v>
      </c>
      <c r="B703" s="1" t="s">
        <v>275</v>
      </c>
      <c r="C703" s="1" t="s">
        <v>276</v>
      </c>
      <c r="D703" s="2" t="s">
        <v>14</v>
      </c>
      <c r="E703" s="1" t="s">
        <v>41</v>
      </c>
      <c r="F703" s="3">
        <v>22.75</v>
      </c>
      <c r="G703" s="3">
        <f t="shared" si="1"/>
        <v>-3.173424548</v>
      </c>
      <c r="H703" s="4">
        <v>45057.0</v>
      </c>
      <c r="J703" s="5">
        <f t="shared" si="2"/>
        <v>11</v>
      </c>
      <c r="K703" s="5">
        <f t="shared" si="3"/>
        <v>5</v>
      </c>
      <c r="L703" s="5">
        <f t="shared" si="4"/>
        <v>2023</v>
      </c>
    </row>
    <row r="704" ht="15.75" customHeight="1">
      <c r="A704" s="1" t="s">
        <v>295</v>
      </c>
      <c r="B704" s="1" t="s">
        <v>296</v>
      </c>
      <c r="C704" s="1" t="s">
        <v>297</v>
      </c>
      <c r="D704" s="2" t="s">
        <v>20</v>
      </c>
      <c r="E704" s="1" t="s">
        <v>37</v>
      </c>
      <c r="F704" s="3">
        <v>11.83</v>
      </c>
      <c r="G704" s="3">
        <f t="shared" si="1"/>
        <v>-3.775784988</v>
      </c>
      <c r="H704" s="4">
        <v>45058.0</v>
      </c>
      <c r="J704" s="5">
        <f t="shared" si="2"/>
        <v>12</v>
      </c>
      <c r="K704" s="5">
        <f t="shared" si="3"/>
        <v>5</v>
      </c>
      <c r="L704" s="5">
        <f t="shared" si="4"/>
        <v>2023</v>
      </c>
    </row>
    <row r="705" ht="15.75" customHeight="1">
      <c r="A705" s="1" t="s">
        <v>135</v>
      </c>
      <c r="B705" s="1" t="s">
        <v>136</v>
      </c>
      <c r="C705" s="1" t="s">
        <v>137</v>
      </c>
      <c r="D705" s="2" t="s">
        <v>20</v>
      </c>
      <c r="E705" s="1" t="s">
        <v>51</v>
      </c>
      <c r="F705" s="3">
        <v>49.97</v>
      </c>
      <c r="G705" s="3">
        <f t="shared" si="1"/>
        <v>-1.671936347</v>
      </c>
      <c r="H705" s="4">
        <v>45058.0</v>
      </c>
      <c r="J705" s="5">
        <f t="shared" si="2"/>
        <v>12</v>
      </c>
      <c r="K705" s="5">
        <f t="shared" si="3"/>
        <v>5</v>
      </c>
      <c r="L705" s="5">
        <f t="shared" si="4"/>
        <v>2023</v>
      </c>
    </row>
    <row r="706" ht="15.75" customHeight="1">
      <c r="A706" s="1" t="s">
        <v>314</v>
      </c>
      <c r="B706" s="1" t="s">
        <v>315</v>
      </c>
      <c r="C706" s="1" t="s">
        <v>316</v>
      </c>
      <c r="D706" s="2" t="s">
        <v>14</v>
      </c>
      <c r="E706" s="1" t="s">
        <v>37</v>
      </c>
      <c r="F706" s="3">
        <v>14.22</v>
      </c>
      <c r="G706" s="3">
        <f t="shared" si="1"/>
        <v>-3.64394969</v>
      </c>
      <c r="H706" s="4">
        <v>45058.0</v>
      </c>
      <c r="J706" s="5">
        <f t="shared" si="2"/>
        <v>12</v>
      </c>
      <c r="K706" s="5">
        <f t="shared" si="3"/>
        <v>5</v>
      </c>
      <c r="L706" s="5">
        <f t="shared" si="4"/>
        <v>2023</v>
      </c>
    </row>
    <row r="707" ht="15.75" customHeight="1">
      <c r="A707" s="1" t="s">
        <v>271</v>
      </c>
      <c r="B707" s="1" t="s">
        <v>272</v>
      </c>
      <c r="C707" s="1" t="s">
        <v>273</v>
      </c>
      <c r="D707" s="2" t="s">
        <v>14</v>
      </c>
      <c r="E707" s="1" t="s">
        <v>78</v>
      </c>
      <c r="F707" s="3">
        <v>22.92</v>
      </c>
      <c r="G707" s="3">
        <f t="shared" si="1"/>
        <v>-3.164047142</v>
      </c>
      <c r="H707" s="4">
        <v>45058.0</v>
      </c>
      <c r="J707" s="5">
        <f t="shared" si="2"/>
        <v>12</v>
      </c>
      <c r="K707" s="5">
        <f t="shared" si="3"/>
        <v>5</v>
      </c>
      <c r="L707" s="5">
        <f t="shared" si="4"/>
        <v>2023</v>
      </c>
    </row>
    <row r="708" ht="15.75" customHeight="1">
      <c r="A708" s="1" t="s">
        <v>72</v>
      </c>
      <c r="B708" s="1" t="s">
        <v>73</v>
      </c>
      <c r="C708" s="1" t="s">
        <v>74</v>
      </c>
      <c r="D708" s="2" t="s">
        <v>20</v>
      </c>
      <c r="E708" s="1" t="s">
        <v>41</v>
      </c>
      <c r="F708" s="3">
        <v>21.33</v>
      </c>
      <c r="G708" s="3">
        <f t="shared" si="1"/>
        <v>-3.25175347</v>
      </c>
      <c r="H708" s="4">
        <v>45058.0</v>
      </c>
      <c r="J708" s="5">
        <f t="shared" si="2"/>
        <v>12</v>
      </c>
      <c r="K708" s="5">
        <f t="shared" si="3"/>
        <v>5</v>
      </c>
      <c r="L708" s="5">
        <f t="shared" si="4"/>
        <v>2023</v>
      </c>
    </row>
    <row r="709" ht="15.75" customHeight="1">
      <c r="A709" s="1" t="s">
        <v>262</v>
      </c>
      <c r="B709" s="1" t="s">
        <v>263</v>
      </c>
      <c r="C709" s="1" t="s">
        <v>264</v>
      </c>
      <c r="D709" s="2" t="s">
        <v>14</v>
      </c>
      <c r="E709" s="1" t="s">
        <v>15</v>
      </c>
      <c r="F709" s="3">
        <v>10.71</v>
      </c>
      <c r="G709" s="3">
        <f t="shared" si="1"/>
        <v>-3.837565546</v>
      </c>
      <c r="H709" s="4">
        <v>45058.0</v>
      </c>
      <c r="J709" s="5">
        <f t="shared" si="2"/>
        <v>12</v>
      </c>
      <c r="K709" s="5">
        <f t="shared" si="3"/>
        <v>5</v>
      </c>
      <c r="L709" s="5">
        <f t="shared" si="4"/>
        <v>2023</v>
      </c>
    </row>
    <row r="710" ht="15.75" customHeight="1">
      <c r="A710" s="1" t="s">
        <v>97</v>
      </c>
      <c r="B710" s="1" t="s">
        <v>98</v>
      </c>
      <c r="C710" s="1" t="s">
        <v>99</v>
      </c>
      <c r="D710" s="2" t="s">
        <v>14</v>
      </c>
      <c r="E710" s="1" t="s">
        <v>163</v>
      </c>
      <c r="F710" s="3">
        <v>2.55</v>
      </c>
      <c r="G710" s="3">
        <f t="shared" si="1"/>
        <v>-4.287681039</v>
      </c>
      <c r="H710" s="4">
        <v>45058.0</v>
      </c>
      <c r="J710" s="5">
        <f t="shared" si="2"/>
        <v>12</v>
      </c>
      <c r="K710" s="5">
        <f t="shared" si="3"/>
        <v>5</v>
      </c>
      <c r="L710" s="5">
        <f t="shared" si="4"/>
        <v>2023</v>
      </c>
    </row>
    <row r="711" ht="15.75" customHeight="1">
      <c r="A711" s="1" t="s">
        <v>38</v>
      </c>
      <c r="B711" s="1" t="s">
        <v>39</v>
      </c>
      <c r="C711" s="1" t="s">
        <v>40</v>
      </c>
      <c r="D711" s="2" t="s">
        <v>20</v>
      </c>
      <c r="E711" s="1" t="s">
        <v>37</v>
      </c>
      <c r="F711" s="3">
        <v>14.65</v>
      </c>
      <c r="G711" s="3">
        <f t="shared" si="1"/>
        <v>-3.620230369</v>
      </c>
      <c r="H711" s="4">
        <v>45058.0</v>
      </c>
      <c r="J711" s="5">
        <f t="shared" si="2"/>
        <v>12</v>
      </c>
      <c r="K711" s="5">
        <f t="shared" si="3"/>
        <v>5</v>
      </c>
      <c r="L711" s="5">
        <f t="shared" si="4"/>
        <v>2023</v>
      </c>
    </row>
    <row r="712" ht="15.75" customHeight="1">
      <c r="A712" s="1" t="s">
        <v>217</v>
      </c>
      <c r="B712" s="1" t="s">
        <v>218</v>
      </c>
      <c r="C712" s="1" t="s">
        <v>219</v>
      </c>
      <c r="D712" s="2" t="s">
        <v>14</v>
      </c>
      <c r="E712" s="1" t="s">
        <v>163</v>
      </c>
      <c r="F712" s="3">
        <v>3.9</v>
      </c>
      <c r="G712" s="3">
        <f t="shared" si="1"/>
        <v>-4.213213402</v>
      </c>
      <c r="H712" s="4">
        <v>45058.0</v>
      </c>
      <c r="J712" s="5">
        <f t="shared" si="2"/>
        <v>12</v>
      </c>
      <c r="K712" s="5">
        <f t="shared" si="3"/>
        <v>5</v>
      </c>
      <c r="L712" s="5">
        <f t="shared" si="4"/>
        <v>2023</v>
      </c>
    </row>
    <row r="713" ht="15.75" customHeight="1">
      <c r="A713" s="1" t="s">
        <v>114</v>
      </c>
      <c r="B713" s="1" t="s">
        <v>115</v>
      </c>
      <c r="C713" s="1" t="s">
        <v>116</v>
      </c>
      <c r="D713" s="2" t="s">
        <v>14</v>
      </c>
      <c r="E713" s="1" t="s">
        <v>110</v>
      </c>
      <c r="F713" s="3">
        <v>39.04</v>
      </c>
      <c r="G713" s="3">
        <f t="shared" si="1"/>
        <v>-2.274848399</v>
      </c>
      <c r="H713" s="4">
        <v>45058.0</v>
      </c>
      <c r="J713" s="5">
        <f t="shared" si="2"/>
        <v>12</v>
      </c>
      <c r="K713" s="5">
        <f t="shared" si="3"/>
        <v>5</v>
      </c>
      <c r="L713" s="5">
        <f t="shared" si="4"/>
        <v>2023</v>
      </c>
    </row>
    <row r="714" ht="15.75" customHeight="1">
      <c r="A714" s="1" t="s">
        <v>309</v>
      </c>
      <c r="B714" s="1" t="s">
        <v>310</v>
      </c>
      <c r="C714" s="1" t="s">
        <v>311</v>
      </c>
      <c r="D714" s="2" t="s">
        <v>14</v>
      </c>
      <c r="E714" s="1" t="s">
        <v>110</v>
      </c>
      <c r="F714" s="3">
        <v>41.67</v>
      </c>
      <c r="G714" s="3">
        <f t="shared" si="1"/>
        <v>-2.12977441</v>
      </c>
      <c r="H714" s="4">
        <v>45058.0</v>
      </c>
      <c r="J714" s="5">
        <f t="shared" si="2"/>
        <v>12</v>
      </c>
      <c r="K714" s="5">
        <f t="shared" si="3"/>
        <v>5</v>
      </c>
      <c r="L714" s="5">
        <f t="shared" si="4"/>
        <v>2023</v>
      </c>
    </row>
    <row r="715" ht="15.75" customHeight="1">
      <c r="A715" s="1" t="s">
        <v>239</v>
      </c>
      <c r="B715" s="1" t="s">
        <v>32</v>
      </c>
      <c r="C715" s="1" t="s">
        <v>240</v>
      </c>
      <c r="D715" s="2" t="s">
        <v>14</v>
      </c>
      <c r="E715" s="1" t="s">
        <v>110</v>
      </c>
      <c r="F715" s="3">
        <v>33.87</v>
      </c>
      <c r="G715" s="3">
        <f t="shared" si="1"/>
        <v>-2.560031867</v>
      </c>
      <c r="H715" s="4">
        <v>45058.0</v>
      </c>
      <c r="J715" s="5">
        <f t="shared" si="2"/>
        <v>12</v>
      </c>
      <c r="K715" s="5">
        <f t="shared" si="3"/>
        <v>5</v>
      </c>
      <c r="L715" s="5">
        <f t="shared" si="4"/>
        <v>2023</v>
      </c>
    </row>
    <row r="716" ht="15.75" customHeight="1">
      <c r="A716" s="1" t="s">
        <v>31</v>
      </c>
      <c r="B716" s="1" t="s">
        <v>32</v>
      </c>
      <c r="C716" s="1" t="s">
        <v>33</v>
      </c>
      <c r="D716" s="2" t="s">
        <v>14</v>
      </c>
      <c r="E716" s="1" t="s">
        <v>110</v>
      </c>
      <c r="F716" s="3">
        <v>35.24</v>
      </c>
      <c r="G716" s="3">
        <f t="shared" si="1"/>
        <v>-2.484461006</v>
      </c>
      <c r="H716" s="4">
        <v>45058.0</v>
      </c>
      <c r="J716" s="5">
        <f t="shared" si="2"/>
        <v>12</v>
      </c>
      <c r="K716" s="5">
        <f t="shared" si="3"/>
        <v>5</v>
      </c>
      <c r="L716" s="5">
        <f t="shared" si="4"/>
        <v>2023</v>
      </c>
    </row>
    <row r="717" ht="15.75" customHeight="1">
      <c r="A717" s="1" t="s">
        <v>312</v>
      </c>
      <c r="B717" s="1" t="s">
        <v>193</v>
      </c>
      <c r="C717" s="1" t="s">
        <v>313</v>
      </c>
      <c r="D717" s="2" t="s">
        <v>20</v>
      </c>
      <c r="E717" s="1" t="s">
        <v>106</v>
      </c>
      <c r="F717" s="3">
        <v>12.9</v>
      </c>
      <c r="G717" s="3">
        <f t="shared" si="1"/>
        <v>-3.71676249</v>
      </c>
      <c r="H717" s="4">
        <v>45059.0</v>
      </c>
      <c r="J717" s="5">
        <f t="shared" si="2"/>
        <v>13</v>
      </c>
      <c r="K717" s="5">
        <f t="shared" si="3"/>
        <v>5</v>
      </c>
      <c r="L717" s="5">
        <f t="shared" si="4"/>
        <v>2023</v>
      </c>
    </row>
    <row r="718" ht="15.75" customHeight="1">
      <c r="A718" s="1" t="s">
        <v>277</v>
      </c>
      <c r="B718" s="1" t="s">
        <v>278</v>
      </c>
      <c r="C718" s="1" t="s">
        <v>279</v>
      </c>
      <c r="D718" s="2" t="s">
        <v>20</v>
      </c>
      <c r="E718" s="1" t="s">
        <v>43</v>
      </c>
      <c r="F718" s="3">
        <v>64.88</v>
      </c>
      <c r="G718" s="3">
        <f t="shared" si="1"/>
        <v>-0.8494826707</v>
      </c>
      <c r="H718" s="4">
        <v>45059.0</v>
      </c>
      <c r="J718" s="5">
        <f t="shared" si="2"/>
        <v>13</v>
      </c>
      <c r="K718" s="5">
        <f t="shared" si="3"/>
        <v>5</v>
      </c>
      <c r="L718" s="5">
        <f t="shared" si="4"/>
        <v>2023</v>
      </c>
    </row>
    <row r="719" ht="15.75" customHeight="1">
      <c r="A719" s="1" t="s">
        <v>231</v>
      </c>
      <c r="B719" s="1" t="s">
        <v>232</v>
      </c>
      <c r="C719" s="1" t="s">
        <v>233</v>
      </c>
      <c r="D719" s="2" t="s">
        <v>14</v>
      </c>
      <c r="E719" s="1" t="s">
        <v>65</v>
      </c>
      <c r="F719" s="3">
        <v>12.03</v>
      </c>
      <c r="G719" s="3">
        <f t="shared" si="1"/>
        <v>-3.764752745</v>
      </c>
      <c r="H719" s="4">
        <v>45059.0</v>
      </c>
      <c r="J719" s="5">
        <f t="shared" si="2"/>
        <v>13</v>
      </c>
      <c r="K719" s="5">
        <f t="shared" si="3"/>
        <v>5</v>
      </c>
      <c r="L719" s="5">
        <f t="shared" si="4"/>
        <v>2023</v>
      </c>
    </row>
    <row r="720" ht="15.75" customHeight="1">
      <c r="A720" s="1" t="s">
        <v>268</v>
      </c>
      <c r="B720" s="1" t="s">
        <v>269</v>
      </c>
      <c r="C720" s="1" t="s">
        <v>270</v>
      </c>
      <c r="D720" s="2" t="s">
        <v>14</v>
      </c>
      <c r="E720" s="1" t="s">
        <v>93</v>
      </c>
      <c r="F720" s="3">
        <v>14.96</v>
      </c>
      <c r="G720" s="3">
        <f t="shared" si="1"/>
        <v>-3.603130393</v>
      </c>
      <c r="H720" s="4">
        <v>45059.0</v>
      </c>
      <c r="J720" s="5">
        <f t="shared" si="2"/>
        <v>13</v>
      </c>
      <c r="K720" s="5">
        <f t="shared" si="3"/>
        <v>5</v>
      </c>
      <c r="L720" s="5">
        <f t="shared" si="4"/>
        <v>2023</v>
      </c>
    </row>
    <row r="721" ht="15.75" customHeight="1">
      <c r="A721" s="1" t="s">
        <v>127</v>
      </c>
      <c r="B721" s="1" t="s">
        <v>128</v>
      </c>
      <c r="C721" s="1" t="s">
        <v>129</v>
      </c>
      <c r="D721" s="2" t="s">
        <v>20</v>
      </c>
      <c r="E721" s="1" t="s">
        <v>51</v>
      </c>
      <c r="F721" s="3">
        <v>46.4</v>
      </c>
      <c r="G721" s="3">
        <f t="shared" si="1"/>
        <v>-1.868861876</v>
      </c>
      <c r="H721" s="4">
        <v>45059.0</v>
      </c>
      <c r="J721" s="5">
        <f t="shared" si="2"/>
        <v>13</v>
      </c>
      <c r="K721" s="5">
        <f t="shared" si="3"/>
        <v>5</v>
      </c>
      <c r="L721" s="5">
        <f t="shared" si="4"/>
        <v>2023</v>
      </c>
    </row>
    <row r="722" ht="15.75" customHeight="1">
      <c r="A722" s="1" t="s">
        <v>192</v>
      </c>
      <c r="B722" s="1" t="s">
        <v>193</v>
      </c>
      <c r="C722" s="1" t="s">
        <v>194</v>
      </c>
      <c r="D722" s="2" t="s">
        <v>20</v>
      </c>
      <c r="E722" s="1" t="s">
        <v>110</v>
      </c>
      <c r="F722" s="3">
        <v>31.99</v>
      </c>
      <c r="G722" s="3">
        <f t="shared" si="1"/>
        <v>-2.663734946</v>
      </c>
      <c r="H722" s="4">
        <v>45060.0</v>
      </c>
      <c r="J722" s="5">
        <f t="shared" si="2"/>
        <v>14</v>
      </c>
      <c r="K722" s="5">
        <f t="shared" si="3"/>
        <v>5</v>
      </c>
      <c r="L722" s="5">
        <f t="shared" si="4"/>
        <v>2023</v>
      </c>
    </row>
    <row r="723" ht="15.75" customHeight="1">
      <c r="A723" s="1" t="s">
        <v>274</v>
      </c>
      <c r="B723" s="1" t="s">
        <v>275</v>
      </c>
      <c r="C723" s="1" t="s">
        <v>276</v>
      </c>
      <c r="D723" s="2" t="s">
        <v>20</v>
      </c>
      <c r="E723" s="1" t="s">
        <v>93</v>
      </c>
      <c r="F723" s="3">
        <v>12.61</v>
      </c>
      <c r="G723" s="3">
        <f t="shared" si="1"/>
        <v>-3.732759242</v>
      </c>
      <c r="H723" s="4">
        <v>45060.0</v>
      </c>
      <c r="J723" s="5">
        <f t="shared" si="2"/>
        <v>14</v>
      </c>
      <c r="K723" s="5">
        <f t="shared" si="3"/>
        <v>5</v>
      </c>
      <c r="L723" s="5">
        <f t="shared" si="4"/>
        <v>2023</v>
      </c>
    </row>
    <row r="724" ht="15.75" customHeight="1">
      <c r="A724" s="1" t="s">
        <v>283</v>
      </c>
      <c r="B724" s="1" t="s">
        <v>284</v>
      </c>
      <c r="C724" s="1" t="s">
        <v>285</v>
      </c>
      <c r="D724" s="2" t="s">
        <v>20</v>
      </c>
      <c r="E724" s="1" t="s">
        <v>65</v>
      </c>
      <c r="F724" s="3">
        <v>9.93</v>
      </c>
      <c r="G724" s="3">
        <f t="shared" si="1"/>
        <v>-3.880591291</v>
      </c>
      <c r="H724" s="4">
        <v>45060.0</v>
      </c>
      <c r="J724" s="5">
        <f t="shared" si="2"/>
        <v>14</v>
      </c>
      <c r="K724" s="5">
        <f t="shared" si="3"/>
        <v>5</v>
      </c>
      <c r="L724" s="5">
        <f t="shared" si="4"/>
        <v>2023</v>
      </c>
    </row>
    <row r="725" ht="15.75" customHeight="1">
      <c r="A725" s="1" t="s">
        <v>132</v>
      </c>
      <c r="B725" s="1" t="s">
        <v>133</v>
      </c>
      <c r="C725" s="1" t="s">
        <v>134</v>
      </c>
      <c r="D725" s="2" t="s">
        <v>14</v>
      </c>
      <c r="E725" s="1" t="s">
        <v>163</v>
      </c>
      <c r="F725" s="3">
        <v>3.23</v>
      </c>
      <c r="G725" s="3">
        <f t="shared" si="1"/>
        <v>-4.250171414</v>
      </c>
      <c r="H725" s="4">
        <v>45060.0</v>
      </c>
      <c r="J725" s="5">
        <f t="shared" si="2"/>
        <v>14</v>
      </c>
      <c r="K725" s="5">
        <f t="shared" si="3"/>
        <v>5</v>
      </c>
      <c r="L725" s="5">
        <f t="shared" si="4"/>
        <v>2023</v>
      </c>
    </row>
    <row r="726" ht="15.75" customHeight="1">
      <c r="A726" s="1" t="s">
        <v>151</v>
      </c>
      <c r="B726" s="1" t="s">
        <v>152</v>
      </c>
      <c r="C726" s="1" t="s">
        <v>153</v>
      </c>
      <c r="D726" s="2" t="s">
        <v>20</v>
      </c>
      <c r="E726" s="1" t="s">
        <v>43</v>
      </c>
      <c r="F726" s="3">
        <v>64.9</v>
      </c>
      <c r="G726" s="3">
        <f t="shared" si="1"/>
        <v>-0.8483794465</v>
      </c>
      <c r="H726" s="4">
        <v>45060.0</v>
      </c>
      <c r="J726" s="5">
        <f t="shared" si="2"/>
        <v>14</v>
      </c>
      <c r="K726" s="5">
        <f t="shared" si="3"/>
        <v>5</v>
      </c>
      <c r="L726" s="5">
        <f t="shared" si="4"/>
        <v>2023</v>
      </c>
    </row>
    <row r="727" ht="15.75" customHeight="1">
      <c r="A727" s="1" t="s">
        <v>201</v>
      </c>
      <c r="B727" s="1" t="s">
        <v>12</v>
      </c>
      <c r="C727" s="1" t="s">
        <v>202</v>
      </c>
      <c r="D727" s="2" t="s">
        <v>20</v>
      </c>
      <c r="E727" s="1" t="s">
        <v>29</v>
      </c>
      <c r="F727" s="3">
        <v>31.24</v>
      </c>
      <c r="G727" s="3">
        <f t="shared" si="1"/>
        <v>-2.705105855</v>
      </c>
      <c r="H727" s="4">
        <v>45060.0</v>
      </c>
      <c r="J727" s="5">
        <f t="shared" si="2"/>
        <v>14</v>
      </c>
      <c r="K727" s="5">
        <f t="shared" si="3"/>
        <v>5</v>
      </c>
      <c r="L727" s="5">
        <f t="shared" si="4"/>
        <v>2023</v>
      </c>
    </row>
    <row r="728" ht="15.75" customHeight="1">
      <c r="A728" s="1" t="s">
        <v>301</v>
      </c>
      <c r="B728" s="1" t="s">
        <v>302</v>
      </c>
      <c r="C728" s="1" t="s">
        <v>303</v>
      </c>
      <c r="D728" s="2" t="s">
        <v>14</v>
      </c>
      <c r="E728" s="1" t="s">
        <v>43</v>
      </c>
      <c r="F728" s="3">
        <v>46.36</v>
      </c>
      <c r="G728" s="3">
        <f t="shared" si="1"/>
        <v>-1.871068324</v>
      </c>
      <c r="H728" s="4">
        <v>45060.0</v>
      </c>
      <c r="J728" s="5">
        <f t="shared" si="2"/>
        <v>14</v>
      </c>
      <c r="K728" s="5">
        <f t="shared" si="3"/>
        <v>5</v>
      </c>
      <c r="L728" s="5">
        <f t="shared" si="4"/>
        <v>2023</v>
      </c>
    </row>
    <row r="729" ht="15.75" customHeight="1">
      <c r="A729" s="1" t="s">
        <v>166</v>
      </c>
      <c r="B729" s="1" t="s">
        <v>167</v>
      </c>
      <c r="C729" s="1" t="s">
        <v>168</v>
      </c>
      <c r="D729" s="2" t="s">
        <v>14</v>
      </c>
      <c r="E729" s="1" t="s">
        <v>78</v>
      </c>
      <c r="F729" s="3">
        <v>23.38</v>
      </c>
      <c r="G729" s="3">
        <f t="shared" si="1"/>
        <v>-3.138672985</v>
      </c>
      <c r="H729" s="4">
        <v>45060.0</v>
      </c>
      <c r="J729" s="5">
        <f t="shared" si="2"/>
        <v>14</v>
      </c>
      <c r="K729" s="5">
        <f t="shared" si="3"/>
        <v>5</v>
      </c>
      <c r="L729" s="5">
        <f t="shared" si="4"/>
        <v>2023</v>
      </c>
    </row>
    <row r="730" ht="15.75" customHeight="1">
      <c r="A730" s="1" t="s">
        <v>186</v>
      </c>
      <c r="B730" s="1" t="s">
        <v>187</v>
      </c>
      <c r="C730" s="1" t="s">
        <v>188</v>
      </c>
      <c r="D730" s="2" t="s">
        <v>20</v>
      </c>
      <c r="E730" s="1" t="s">
        <v>106</v>
      </c>
      <c r="F730" s="3">
        <v>12.95</v>
      </c>
      <c r="G730" s="3">
        <f t="shared" si="1"/>
        <v>-3.71400443</v>
      </c>
      <c r="H730" s="4">
        <v>45061.0</v>
      </c>
      <c r="J730" s="5">
        <f t="shared" si="2"/>
        <v>15</v>
      </c>
      <c r="K730" s="5">
        <f t="shared" si="3"/>
        <v>5</v>
      </c>
      <c r="L730" s="5">
        <f t="shared" si="4"/>
        <v>2023</v>
      </c>
    </row>
    <row r="731" ht="15.75" customHeight="1">
      <c r="A731" s="1" t="s">
        <v>164</v>
      </c>
      <c r="B731" s="1" t="s">
        <v>104</v>
      </c>
      <c r="C731" s="1" t="s">
        <v>165</v>
      </c>
      <c r="D731" s="2" t="s">
        <v>14</v>
      </c>
      <c r="E731" s="1" t="s">
        <v>15</v>
      </c>
      <c r="F731" s="3">
        <v>10.71</v>
      </c>
      <c r="G731" s="3">
        <f t="shared" si="1"/>
        <v>-3.837565546</v>
      </c>
      <c r="H731" s="4">
        <v>45061.0</v>
      </c>
      <c r="J731" s="5">
        <f t="shared" si="2"/>
        <v>15</v>
      </c>
      <c r="K731" s="5">
        <f t="shared" si="3"/>
        <v>5</v>
      </c>
      <c r="L731" s="5">
        <f t="shared" si="4"/>
        <v>2023</v>
      </c>
    </row>
    <row r="732" ht="15.75" customHeight="1">
      <c r="A732" s="1" t="s">
        <v>130</v>
      </c>
      <c r="B732" s="1" t="s">
        <v>12</v>
      </c>
      <c r="C732" s="1" t="s">
        <v>131</v>
      </c>
      <c r="D732" s="2" t="s">
        <v>14</v>
      </c>
      <c r="E732" s="1" t="s">
        <v>47</v>
      </c>
      <c r="F732" s="3">
        <v>67.93</v>
      </c>
      <c r="G732" s="3">
        <f t="shared" si="1"/>
        <v>-0.6812409729</v>
      </c>
      <c r="H732" s="4">
        <v>45061.0</v>
      </c>
      <c r="J732" s="5">
        <f t="shared" si="2"/>
        <v>15</v>
      </c>
      <c r="K732" s="5">
        <f t="shared" si="3"/>
        <v>5</v>
      </c>
      <c r="L732" s="5">
        <f t="shared" si="4"/>
        <v>2023</v>
      </c>
    </row>
    <row r="733" ht="15.75" customHeight="1">
      <c r="A733" s="1" t="s">
        <v>164</v>
      </c>
      <c r="B733" s="1" t="s">
        <v>104</v>
      </c>
      <c r="C733" s="1" t="s">
        <v>165</v>
      </c>
      <c r="D733" s="2" t="s">
        <v>20</v>
      </c>
      <c r="E733" s="1" t="s">
        <v>126</v>
      </c>
      <c r="F733" s="3">
        <v>1.39</v>
      </c>
      <c r="G733" s="3">
        <f t="shared" si="1"/>
        <v>-4.351668045</v>
      </c>
      <c r="H733" s="4">
        <v>45061.0</v>
      </c>
      <c r="J733" s="5">
        <f t="shared" si="2"/>
        <v>15</v>
      </c>
      <c r="K733" s="5">
        <f t="shared" si="3"/>
        <v>5</v>
      </c>
      <c r="L733" s="5">
        <f t="shared" si="4"/>
        <v>2023</v>
      </c>
    </row>
    <row r="734" ht="15.75" customHeight="1">
      <c r="A734" s="1" t="s">
        <v>280</v>
      </c>
      <c r="B734" s="1" t="s">
        <v>281</v>
      </c>
      <c r="C734" s="1" t="s">
        <v>282</v>
      </c>
      <c r="D734" s="2" t="s">
        <v>20</v>
      </c>
      <c r="E734" s="1" t="s">
        <v>25</v>
      </c>
      <c r="F734" s="3">
        <v>21.18</v>
      </c>
      <c r="G734" s="3">
        <f t="shared" si="1"/>
        <v>-3.260027652</v>
      </c>
      <c r="H734" s="4">
        <v>45061.0</v>
      </c>
      <c r="J734" s="5">
        <f t="shared" si="2"/>
        <v>15</v>
      </c>
      <c r="K734" s="5">
        <f t="shared" si="3"/>
        <v>5</v>
      </c>
      <c r="L734" s="5">
        <f t="shared" si="4"/>
        <v>2023</v>
      </c>
    </row>
    <row r="735" ht="15.75" customHeight="1">
      <c r="A735" s="1" t="s">
        <v>208</v>
      </c>
      <c r="B735" s="1" t="s">
        <v>209</v>
      </c>
      <c r="C735" s="1" t="s">
        <v>210</v>
      </c>
      <c r="D735" s="2" t="s">
        <v>14</v>
      </c>
      <c r="E735" s="1" t="s">
        <v>21</v>
      </c>
      <c r="F735" s="3">
        <v>52.15</v>
      </c>
      <c r="G735" s="3">
        <f t="shared" si="1"/>
        <v>-1.551684904</v>
      </c>
      <c r="H735" s="4">
        <v>45061.0</v>
      </c>
      <c r="J735" s="5">
        <f t="shared" si="2"/>
        <v>15</v>
      </c>
      <c r="K735" s="5">
        <f t="shared" si="3"/>
        <v>5</v>
      </c>
      <c r="L735" s="5">
        <f t="shared" si="4"/>
        <v>2023</v>
      </c>
    </row>
    <row r="736" ht="15.75" customHeight="1">
      <c r="A736" s="1" t="s">
        <v>181</v>
      </c>
      <c r="B736" s="1" t="s">
        <v>182</v>
      </c>
      <c r="C736" s="1" t="s">
        <v>183</v>
      </c>
      <c r="D736" s="2" t="s">
        <v>14</v>
      </c>
      <c r="E736" s="1" t="s">
        <v>163</v>
      </c>
      <c r="F736" s="3">
        <v>2.87</v>
      </c>
      <c r="G736" s="3">
        <f t="shared" si="1"/>
        <v>-4.270029451</v>
      </c>
      <c r="H736" s="4">
        <v>45062.0</v>
      </c>
      <c r="J736" s="5">
        <f t="shared" si="2"/>
        <v>16</v>
      </c>
      <c r="K736" s="5">
        <f t="shared" si="3"/>
        <v>5</v>
      </c>
      <c r="L736" s="5">
        <f t="shared" si="4"/>
        <v>2023</v>
      </c>
    </row>
    <row r="737" ht="15.75" customHeight="1">
      <c r="A737" s="1" t="s">
        <v>11</v>
      </c>
      <c r="B737" s="1" t="s">
        <v>12</v>
      </c>
      <c r="C737" s="1" t="s">
        <v>13</v>
      </c>
      <c r="D737" s="2" t="s">
        <v>20</v>
      </c>
      <c r="E737" s="1" t="s">
        <v>29</v>
      </c>
      <c r="F737" s="3">
        <v>38.86</v>
      </c>
      <c r="G737" s="3">
        <f t="shared" si="1"/>
        <v>-2.284777417</v>
      </c>
      <c r="H737" s="4">
        <v>45062.0</v>
      </c>
      <c r="J737" s="5">
        <f t="shared" si="2"/>
        <v>16</v>
      </c>
      <c r="K737" s="5">
        <f t="shared" si="3"/>
        <v>5</v>
      </c>
      <c r="L737" s="5">
        <f t="shared" si="4"/>
        <v>2023</v>
      </c>
    </row>
    <row r="738" ht="15.75" customHeight="1">
      <c r="A738" s="1" t="s">
        <v>151</v>
      </c>
      <c r="B738" s="1" t="s">
        <v>152</v>
      </c>
      <c r="C738" s="1" t="s">
        <v>153</v>
      </c>
      <c r="D738" s="2" t="s">
        <v>20</v>
      </c>
      <c r="E738" s="1" t="s">
        <v>110</v>
      </c>
      <c r="F738" s="3">
        <v>37.17</v>
      </c>
      <c r="G738" s="3">
        <f t="shared" si="1"/>
        <v>-2.377999866</v>
      </c>
      <c r="H738" s="4">
        <v>45062.0</v>
      </c>
      <c r="J738" s="5">
        <f t="shared" si="2"/>
        <v>16</v>
      </c>
      <c r="K738" s="5">
        <f t="shared" si="3"/>
        <v>5</v>
      </c>
      <c r="L738" s="5">
        <f t="shared" si="4"/>
        <v>2023</v>
      </c>
    </row>
    <row r="739" ht="15.75" customHeight="1">
      <c r="A739" s="1" t="s">
        <v>320</v>
      </c>
      <c r="B739" s="1" t="s">
        <v>321</v>
      </c>
      <c r="C739" s="1" t="s">
        <v>322</v>
      </c>
      <c r="D739" s="2" t="s">
        <v>14</v>
      </c>
      <c r="E739" s="1" t="s">
        <v>25</v>
      </c>
      <c r="F739" s="3">
        <v>18.79</v>
      </c>
      <c r="G739" s="3">
        <f t="shared" si="1"/>
        <v>-3.391862949</v>
      </c>
      <c r="H739" s="4">
        <v>45062.0</v>
      </c>
      <c r="J739" s="5">
        <f t="shared" si="2"/>
        <v>16</v>
      </c>
      <c r="K739" s="5">
        <f t="shared" si="3"/>
        <v>5</v>
      </c>
      <c r="L739" s="5">
        <f t="shared" si="4"/>
        <v>2023</v>
      </c>
    </row>
    <row r="740" ht="15.75" customHeight="1">
      <c r="A740" s="1" t="s">
        <v>132</v>
      </c>
      <c r="B740" s="1" t="s">
        <v>133</v>
      </c>
      <c r="C740" s="1" t="s">
        <v>134</v>
      </c>
      <c r="D740" s="2" t="s">
        <v>14</v>
      </c>
      <c r="E740" s="1" t="s">
        <v>126</v>
      </c>
      <c r="F740" s="3">
        <v>1.52</v>
      </c>
      <c r="G740" s="3">
        <f t="shared" si="1"/>
        <v>-4.344497087</v>
      </c>
      <c r="H740" s="4">
        <v>45062.0</v>
      </c>
      <c r="J740" s="5">
        <f t="shared" si="2"/>
        <v>16</v>
      </c>
      <c r="K740" s="5">
        <f t="shared" si="3"/>
        <v>5</v>
      </c>
      <c r="L740" s="5">
        <f t="shared" si="4"/>
        <v>2023</v>
      </c>
    </row>
    <row r="741" ht="15.75" customHeight="1">
      <c r="A741" s="1" t="s">
        <v>274</v>
      </c>
      <c r="B741" s="1" t="s">
        <v>275</v>
      </c>
      <c r="C741" s="1" t="s">
        <v>276</v>
      </c>
      <c r="D741" s="2" t="s">
        <v>20</v>
      </c>
      <c r="E741" s="1" t="s">
        <v>25</v>
      </c>
      <c r="F741" s="3">
        <v>12.89</v>
      </c>
      <c r="G741" s="3">
        <f t="shared" si="1"/>
        <v>-3.717314103</v>
      </c>
      <c r="H741" s="4">
        <v>45062.0</v>
      </c>
      <c r="J741" s="5">
        <f t="shared" si="2"/>
        <v>16</v>
      </c>
      <c r="K741" s="5">
        <f t="shared" si="3"/>
        <v>5</v>
      </c>
      <c r="L741" s="5">
        <f t="shared" si="4"/>
        <v>2023</v>
      </c>
    </row>
    <row r="742" ht="15.75" customHeight="1">
      <c r="A742" s="1" t="s">
        <v>120</v>
      </c>
      <c r="B742" s="1" t="s">
        <v>121</v>
      </c>
      <c r="C742" s="1" t="s">
        <v>122</v>
      </c>
      <c r="D742" s="2" t="s">
        <v>20</v>
      </c>
      <c r="E742" s="1" t="s">
        <v>126</v>
      </c>
      <c r="F742" s="3">
        <v>2.17</v>
      </c>
      <c r="G742" s="3">
        <f t="shared" si="1"/>
        <v>-4.308642299</v>
      </c>
      <c r="H742" s="4">
        <v>45062.0</v>
      </c>
      <c r="J742" s="5">
        <f t="shared" si="2"/>
        <v>16</v>
      </c>
      <c r="K742" s="5">
        <f t="shared" si="3"/>
        <v>5</v>
      </c>
      <c r="L742" s="5">
        <f t="shared" si="4"/>
        <v>2023</v>
      </c>
    </row>
    <row r="743" ht="15.75" customHeight="1">
      <c r="A743" s="1" t="s">
        <v>79</v>
      </c>
      <c r="B743" s="1" t="s">
        <v>80</v>
      </c>
      <c r="C743" s="1" t="s">
        <v>81</v>
      </c>
      <c r="D743" s="2" t="s">
        <v>20</v>
      </c>
      <c r="E743" s="1" t="s">
        <v>89</v>
      </c>
      <c r="F743" s="3">
        <v>30.25</v>
      </c>
      <c r="G743" s="3">
        <f t="shared" si="1"/>
        <v>-2.759715456</v>
      </c>
      <c r="H743" s="4">
        <v>45062.0</v>
      </c>
      <c r="J743" s="5">
        <f t="shared" si="2"/>
        <v>16</v>
      </c>
      <c r="K743" s="5">
        <f t="shared" si="3"/>
        <v>5</v>
      </c>
      <c r="L743" s="5">
        <f t="shared" si="4"/>
        <v>2023</v>
      </c>
    </row>
    <row r="744" ht="15.75" customHeight="1">
      <c r="A744" s="1" t="s">
        <v>307</v>
      </c>
      <c r="B744" s="1" t="s">
        <v>263</v>
      </c>
      <c r="C744" s="1" t="s">
        <v>308</v>
      </c>
      <c r="D744" s="2" t="s">
        <v>14</v>
      </c>
      <c r="E744" s="1" t="s">
        <v>21</v>
      </c>
      <c r="F744" s="3">
        <v>42.18</v>
      </c>
      <c r="G744" s="3">
        <f t="shared" si="1"/>
        <v>-2.101642192</v>
      </c>
      <c r="H744" s="4">
        <v>45062.0</v>
      </c>
      <c r="J744" s="5">
        <f t="shared" si="2"/>
        <v>16</v>
      </c>
      <c r="K744" s="5">
        <f t="shared" si="3"/>
        <v>5</v>
      </c>
      <c r="L744" s="5">
        <f t="shared" si="4"/>
        <v>2023</v>
      </c>
    </row>
    <row r="745" ht="15.75" customHeight="1">
      <c r="A745" s="1" t="s">
        <v>286</v>
      </c>
      <c r="B745" s="1" t="s">
        <v>287</v>
      </c>
      <c r="C745" s="1" t="s">
        <v>288</v>
      </c>
      <c r="D745" s="2" t="s">
        <v>14</v>
      </c>
      <c r="E745" s="1" t="s">
        <v>65</v>
      </c>
      <c r="F745" s="3">
        <v>16.32</v>
      </c>
      <c r="G745" s="3">
        <f t="shared" si="1"/>
        <v>-3.528111144</v>
      </c>
      <c r="H745" s="4">
        <v>45062.0</v>
      </c>
      <c r="J745" s="5">
        <f t="shared" si="2"/>
        <v>16</v>
      </c>
      <c r="K745" s="5">
        <f t="shared" si="3"/>
        <v>5</v>
      </c>
      <c r="L745" s="5">
        <f t="shared" si="4"/>
        <v>2023</v>
      </c>
    </row>
    <row r="746" ht="15.75" customHeight="1">
      <c r="A746" s="1" t="s">
        <v>48</v>
      </c>
      <c r="B746" s="1" t="s">
        <v>49</v>
      </c>
      <c r="C746" s="1" t="s">
        <v>50</v>
      </c>
      <c r="D746" s="2" t="s">
        <v>14</v>
      </c>
      <c r="E746" s="1" t="s">
        <v>34</v>
      </c>
      <c r="F746" s="3">
        <v>17.37</v>
      </c>
      <c r="G746" s="3">
        <f t="shared" si="1"/>
        <v>-3.470191871</v>
      </c>
      <c r="H746" s="4">
        <v>45063.0</v>
      </c>
      <c r="J746" s="5">
        <f t="shared" si="2"/>
        <v>17</v>
      </c>
      <c r="K746" s="5">
        <f t="shared" si="3"/>
        <v>5</v>
      </c>
      <c r="L746" s="5">
        <f t="shared" si="4"/>
        <v>2023</v>
      </c>
    </row>
    <row r="747" ht="15.75" customHeight="1">
      <c r="A747" s="1" t="s">
        <v>132</v>
      </c>
      <c r="B747" s="1" t="s">
        <v>133</v>
      </c>
      <c r="C747" s="1" t="s">
        <v>134</v>
      </c>
      <c r="D747" s="2" t="s">
        <v>14</v>
      </c>
      <c r="E747" s="1" t="s">
        <v>29</v>
      </c>
      <c r="F747" s="3">
        <v>24.35</v>
      </c>
      <c r="G747" s="3">
        <f t="shared" si="1"/>
        <v>-3.085166609</v>
      </c>
      <c r="H747" s="4">
        <v>45063.0</v>
      </c>
      <c r="J747" s="5">
        <f t="shared" si="2"/>
        <v>17</v>
      </c>
      <c r="K747" s="5">
        <f t="shared" si="3"/>
        <v>5</v>
      </c>
      <c r="L747" s="5">
        <f t="shared" si="4"/>
        <v>2023</v>
      </c>
    </row>
    <row r="748" ht="15.75" customHeight="1">
      <c r="A748" s="1" t="s">
        <v>178</v>
      </c>
      <c r="B748" s="1" t="s">
        <v>179</v>
      </c>
      <c r="C748" s="1" t="s">
        <v>180</v>
      </c>
      <c r="D748" s="2" t="s">
        <v>20</v>
      </c>
      <c r="E748" s="1" t="s">
        <v>150</v>
      </c>
      <c r="F748" s="3">
        <v>26.57</v>
      </c>
      <c r="G748" s="3">
        <f t="shared" si="1"/>
        <v>-2.962708717</v>
      </c>
      <c r="H748" s="4">
        <v>45063.0</v>
      </c>
      <c r="J748" s="5">
        <f t="shared" si="2"/>
        <v>17</v>
      </c>
      <c r="K748" s="5">
        <f t="shared" si="3"/>
        <v>5</v>
      </c>
      <c r="L748" s="5">
        <f t="shared" si="4"/>
        <v>2023</v>
      </c>
    </row>
    <row r="749" ht="15.75" customHeight="1">
      <c r="A749" s="1" t="s">
        <v>280</v>
      </c>
      <c r="B749" s="1" t="s">
        <v>281</v>
      </c>
      <c r="C749" s="1" t="s">
        <v>282</v>
      </c>
      <c r="D749" s="2" t="s">
        <v>20</v>
      </c>
      <c r="E749" s="1" t="s">
        <v>65</v>
      </c>
      <c r="F749" s="3">
        <v>13.27</v>
      </c>
      <c r="G749" s="3">
        <f t="shared" si="1"/>
        <v>-3.696352842</v>
      </c>
      <c r="H749" s="4">
        <v>45063.0</v>
      </c>
      <c r="J749" s="5">
        <f t="shared" si="2"/>
        <v>17</v>
      </c>
      <c r="K749" s="5">
        <f t="shared" si="3"/>
        <v>5</v>
      </c>
      <c r="L749" s="5">
        <f t="shared" si="4"/>
        <v>2023</v>
      </c>
    </row>
    <row r="750" ht="15.75" customHeight="1">
      <c r="A750" s="1" t="s">
        <v>248</v>
      </c>
      <c r="B750" s="1" t="s">
        <v>249</v>
      </c>
      <c r="C750" s="1" t="s">
        <v>250</v>
      </c>
      <c r="D750" s="2" t="s">
        <v>14</v>
      </c>
      <c r="E750" s="1" t="s">
        <v>41</v>
      </c>
      <c r="F750" s="3">
        <v>26.02</v>
      </c>
      <c r="G750" s="3">
        <f t="shared" si="1"/>
        <v>-2.993047384</v>
      </c>
      <c r="H750" s="4">
        <v>45064.0</v>
      </c>
      <c r="J750" s="5">
        <f t="shared" si="2"/>
        <v>18</v>
      </c>
      <c r="K750" s="5">
        <f t="shared" si="3"/>
        <v>5</v>
      </c>
      <c r="L750" s="5">
        <f t="shared" si="4"/>
        <v>2023</v>
      </c>
    </row>
    <row r="751" ht="15.75" customHeight="1">
      <c r="A751" s="1" t="s">
        <v>120</v>
      </c>
      <c r="B751" s="1" t="s">
        <v>121</v>
      </c>
      <c r="C751" s="1" t="s">
        <v>122</v>
      </c>
      <c r="D751" s="2" t="s">
        <v>14</v>
      </c>
      <c r="E751" s="1" t="s">
        <v>29</v>
      </c>
      <c r="F751" s="3">
        <v>39.41</v>
      </c>
      <c r="G751" s="3">
        <f t="shared" si="1"/>
        <v>-2.25443875</v>
      </c>
      <c r="H751" s="4">
        <v>45064.0</v>
      </c>
      <c r="J751" s="5">
        <f t="shared" si="2"/>
        <v>18</v>
      </c>
      <c r="K751" s="5">
        <f t="shared" si="3"/>
        <v>5</v>
      </c>
      <c r="L751" s="5">
        <f t="shared" si="4"/>
        <v>2023</v>
      </c>
    </row>
    <row r="752" ht="15.75" customHeight="1">
      <c r="A752" s="1" t="s">
        <v>79</v>
      </c>
      <c r="B752" s="1" t="s">
        <v>80</v>
      </c>
      <c r="C752" s="1" t="s">
        <v>81</v>
      </c>
      <c r="D752" s="2" t="s">
        <v>20</v>
      </c>
      <c r="E752" s="1" t="s">
        <v>29</v>
      </c>
      <c r="F752" s="3">
        <v>23.68</v>
      </c>
      <c r="G752" s="3">
        <f t="shared" si="1"/>
        <v>-3.122124621</v>
      </c>
      <c r="H752" s="4">
        <v>45064.0</v>
      </c>
      <c r="J752" s="5">
        <f t="shared" si="2"/>
        <v>18</v>
      </c>
      <c r="K752" s="5">
        <f t="shared" si="3"/>
        <v>5</v>
      </c>
      <c r="L752" s="5">
        <f t="shared" si="4"/>
        <v>2023</v>
      </c>
    </row>
    <row r="753" ht="15.75" customHeight="1">
      <c r="A753" s="1" t="s">
        <v>228</v>
      </c>
      <c r="B753" s="1" t="s">
        <v>229</v>
      </c>
      <c r="C753" s="1" t="s">
        <v>230</v>
      </c>
      <c r="D753" s="2" t="s">
        <v>20</v>
      </c>
      <c r="E753" s="1" t="s">
        <v>43</v>
      </c>
      <c r="F753" s="3">
        <v>46.58</v>
      </c>
      <c r="G753" s="3">
        <f t="shared" si="1"/>
        <v>-1.858932857</v>
      </c>
      <c r="H753" s="4">
        <v>45064.0</v>
      </c>
      <c r="J753" s="5">
        <f t="shared" si="2"/>
        <v>18</v>
      </c>
      <c r="K753" s="5">
        <f t="shared" si="3"/>
        <v>5</v>
      </c>
      <c r="L753" s="5">
        <f t="shared" si="4"/>
        <v>2023</v>
      </c>
    </row>
    <row r="754" ht="15.75" customHeight="1">
      <c r="A754" s="1" t="s">
        <v>260</v>
      </c>
      <c r="B754" s="1" t="s">
        <v>252</v>
      </c>
      <c r="C754" s="1" t="s">
        <v>261</v>
      </c>
      <c r="D754" s="2" t="s">
        <v>20</v>
      </c>
      <c r="E754" s="1" t="s">
        <v>29</v>
      </c>
      <c r="F754" s="3">
        <v>28.2</v>
      </c>
      <c r="G754" s="3">
        <f t="shared" si="1"/>
        <v>-2.872795941</v>
      </c>
      <c r="H754" s="4">
        <v>45065.0</v>
      </c>
      <c r="J754" s="5">
        <f t="shared" si="2"/>
        <v>19</v>
      </c>
      <c r="K754" s="5">
        <f t="shared" si="3"/>
        <v>5</v>
      </c>
      <c r="L754" s="5">
        <f t="shared" si="4"/>
        <v>2023</v>
      </c>
    </row>
    <row r="755" ht="15.75" customHeight="1">
      <c r="A755" s="1" t="s">
        <v>31</v>
      </c>
      <c r="B755" s="1" t="s">
        <v>32</v>
      </c>
      <c r="C755" s="1" t="s">
        <v>33</v>
      </c>
      <c r="D755" s="2" t="s">
        <v>14</v>
      </c>
      <c r="E755" s="1" t="s">
        <v>29</v>
      </c>
      <c r="F755" s="3">
        <v>32.54</v>
      </c>
      <c r="G755" s="3">
        <f t="shared" si="1"/>
        <v>-2.633396279</v>
      </c>
      <c r="H755" s="4">
        <v>45065.0</v>
      </c>
      <c r="J755" s="5">
        <f t="shared" si="2"/>
        <v>19</v>
      </c>
      <c r="K755" s="5">
        <f t="shared" si="3"/>
        <v>5</v>
      </c>
      <c r="L755" s="5">
        <f t="shared" si="4"/>
        <v>2023</v>
      </c>
    </row>
    <row r="756" ht="15.75" customHeight="1">
      <c r="A756" s="1" t="s">
        <v>251</v>
      </c>
      <c r="B756" s="1" t="s">
        <v>252</v>
      </c>
      <c r="C756" s="1" t="s">
        <v>253</v>
      </c>
      <c r="D756" s="2" t="s">
        <v>14</v>
      </c>
      <c r="E756" s="1" t="s">
        <v>21</v>
      </c>
      <c r="F756" s="3">
        <v>50.95</v>
      </c>
      <c r="G756" s="3">
        <f t="shared" si="1"/>
        <v>-1.617878359</v>
      </c>
      <c r="H756" s="4">
        <v>45065.0</v>
      </c>
      <c r="J756" s="5">
        <f t="shared" si="2"/>
        <v>19</v>
      </c>
      <c r="K756" s="5">
        <f t="shared" si="3"/>
        <v>5</v>
      </c>
      <c r="L756" s="5">
        <f t="shared" si="4"/>
        <v>2023</v>
      </c>
    </row>
    <row r="757" ht="15.75" customHeight="1">
      <c r="A757" s="1" t="s">
        <v>181</v>
      </c>
      <c r="B757" s="1" t="s">
        <v>182</v>
      </c>
      <c r="C757" s="1" t="s">
        <v>183</v>
      </c>
      <c r="D757" s="2" t="s">
        <v>20</v>
      </c>
      <c r="E757" s="1" t="s">
        <v>150</v>
      </c>
      <c r="F757" s="3">
        <v>30.65</v>
      </c>
      <c r="G757" s="3">
        <f t="shared" si="1"/>
        <v>-2.737650971</v>
      </c>
      <c r="H757" s="4">
        <v>45065.0</v>
      </c>
      <c r="J757" s="5">
        <f t="shared" si="2"/>
        <v>19</v>
      </c>
      <c r="K757" s="5">
        <f t="shared" si="3"/>
        <v>5</v>
      </c>
      <c r="L757" s="5">
        <f t="shared" si="4"/>
        <v>2023</v>
      </c>
    </row>
    <row r="758" ht="15.75" customHeight="1">
      <c r="A758" s="1" t="s">
        <v>120</v>
      </c>
      <c r="B758" s="1" t="s">
        <v>121</v>
      </c>
      <c r="C758" s="1" t="s">
        <v>122</v>
      </c>
      <c r="D758" s="2" t="s">
        <v>20</v>
      </c>
      <c r="E758" s="1" t="s">
        <v>110</v>
      </c>
      <c r="F758" s="3">
        <v>32.32</v>
      </c>
      <c r="G758" s="3">
        <f t="shared" si="1"/>
        <v>-2.645531746</v>
      </c>
      <c r="H758" s="4">
        <v>45065.0</v>
      </c>
      <c r="J758" s="5">
        <f t="shared" si="2"/>
        <v>19</v>
      </c>
      <c r="K758" s="5">
        <f t="shared" si="3"/>
        <v>5</v>
      </c>
      <c r="L758" s="5">
        <f t="shared" si="4"/>
        <v>2023</v>
      </c>
    </row>
    <row r="759" ht="15.75" customHeight="1">
      <c r="A759" s="1" t="s">
        <v>314</v>
      </c>
      <c r="B759" s="1" t="s">
        <v>315</v>
      </c>
      <c r="C759" s="1" t="s">
        <v>316</v>
      </c>
      <c r="D759" s="2" t="s">
        <v>20</v>
      </c>
      <c r="E759" s="1" t="s">
        <v>43</v>
      </c>
      <c r="F759" s="3">
        <v>65.27</v>
      </c>
      <c r="G759" s="3">
        <f t="shared" si="1"/>
        <v>-0.8279697979</v>
      </c>
      <c r="H759" s="4">
        <v>45065.0</v>
      </c>
      <c r="J759" s="5">
        <f t="shared" si="2"/>
        <v>19</v>
      </c>
      <c r="K759" s="5">
        <f t="shared" si="3"/>
        <v>5</v>
      </c>
      <c r="L759" s="5">
        <f t="shared" si="4"/>
        <v>2023</v>
      </c>
    </row>
    <row r="760" ht="15.75" customHeight="1">
      <c r="A760" s="1" t="s">
        <v>31</v>
      </c>
      <c r="B760" s="1" t="s">
        <v>32</v>
      </c>
      <c r="C760" s="1" t="s">
        <v>33</v>
      </c>
      <c r="D760" s="2" t="s">
        <v>14</v>
      </c>
      <c r="E760" s="1" t="s">
        <v>47</v>
      </c>
      <c r="F760" s="3">
        <v>63.81</v>
      </c>
      <c r="G760" s="3">
        <f t="shared" si="1"/>
        <v>-0.908505168</v>
      </c>
      <c r="H760" s="4">
        <v>45065.0</v>
      </c>
      <c r="J760" s="5">
        <f t="shared" si="2"/>
        <v>19</v>
      </c>
      <c r="K760" s="5">
        <f t="shared" si="3"/>
        <v>5</v>
      </c>
      <c r="L760" s="5">
        <f t="shared" si="4"/>
        <v>2023</v>
      </c>
    </row>
    <row r="761" ht="15.75" customHeight="1">
      <c r="A761" s="1" t="s">
        <v>239</v>
      </c>
      <c r="B761" s="1" t="s">
        <v>32</v>
      </c>
      <c r="C761" s="1" t="s">
        <v>240</v>
      </c>
      <c r="D761" s="2" t="s">
        <v>20</v>
      </c>
      <c r="E761" s="1" t="s">
        <v>163</v>
      </c>
      <c r="F761" s="3">
        <v>4.12</v>
      </c>
      <c r="G761" s="3">
        <f t="shared" si="1"/>
        <v>-4.201077935</v>
      </c>
      <c r="H761" s="4">
        <v>45065.0</v>
      </c>
      <c r="J761" s="5">
        <f t="shared" si="2"/>
        <v>19</v>
      </c>
      <c r="K761" s="5">
        <f t="shared" si="3"/>
        <v>5</v>
      </c>
      <c r="L761" s="5">
        <f t="shared" si="4"/>
        <v>2023</v>
      </c>
    </row>
    <row r="762" ht="15.75" customHeight="1">
      <c r="A762" s="1" t="s">
        <v>169</v>
      </c>
      <c r="B762" s="1" t="s">
        <v>170</v>
      </c>
      <c r="C762" s="1" t="s">
        <v>171</v>
      </c>
      <c r="D762" s="2" t="s">
        <v>14</v>
      </c>
      <c r="E762" s="1" t="s">
        <v>51</v>
      </c>
      <c r="F762" s="3">
        <v>44.34</v>
      </c>
      <c r="G762" s="3">
        <f t="shared" si="1"/>
        <v>-1.982493973</v>
      </c>
      <c r="H762" s="4">
        <v>45066.0</v>
      </c>
      <c r="J762" s="5">
        <f t="shared" si="2"/>
        <v>20</v>
      </c>
      <c r="K762" s="5">
        <f t="shared" si="3"/>
        <v>5</v>
      </c>
      <c r="L762" s="5">
        <f t="shared" si="4"/>
        <v>2023</v>
      </c>
    </row>
    <row r="763" ht="15.75" customHeight="1">
      <c r="A763" s="1" t="s">
        <v>312</v>
      </c>
      <c r="B763" s="1" t="s">
        <v>193</v>
      </c>
      <c r="C763" s="1" t="s">
        <v>313</v>
      </c>
      <c r="D763" s="2" t="s">
        <v>14</v>
      </c>
      <c r="E763" s="1" t="s">
        <v>51</v>
      </c>
      <c r="F763" s="3">
        <v>50.22</v>
      </c>
      <c r="G763" s="3">
        <f t="shared" si="1"/>
        <v>-1.658146044</v>
      </c>
      <c r="H763" s="4">
        <v>45066.0</v>
      </c>
      <c r="J763" s="5">
        <f t="shared" si="2"/>
        <v>20</v>
      </c>
      <c r="K763" s="5">
        <f t="shared" si="3"/>
        <v>5</v>
      </c>
      <c r="L763" s="5">
        <f t="shared" si="4"/>
        <v>2023</v>
      </c>
    </row>
    <row r="764" ht="15.75" customHeight="1">
      <c r="A764" s="1" t="s">
        <v>304</v>
      </c>
      <c r="B764" s="1" t="s">
        <v>305</v>
      </c>
      <c r="C764" s="1" t="s">
        <v>306</v>
      </c>
      <c r="D764" s="2" t="s">
        <v>14</v>
      </c>
      <c r="E764" s="1" t="s">
        <v>78</v>
      </c>
      <c r="F764" s="3">
        <v>15.8</v>
      </c>
      <c r="G764" s="3">
        <f t="shared" si="1"/>
        <v>-3.556794974</v>
      </c>
      <c r="H764" s="4">
        <v>45066.0</v>
      </c>
      <c r="J764" s="5">
        <f t="shared" si="2"/>
        <v>20</v>
      </c>
      <c r="K764" s="5">
        <f t="shared" si="3"/>
        <v>5</v>
      </c>
      <c r="L764" s="5">
        <f t="shared" si="4"/>
        <v>2023</v>
      </c>
    </row>
    <row r="765" ht="15.75" customHeight="1">
      <c r="A765" s="1" t="s">
        <v>123</v>
      </c>
      <c r="B765" s="1" t="s">
        <v>124</v>
      </c>
      <c r="C765" s="1" t="s">
        <v>125</v>
      </c>
      <c r="D765" s="2" t="s">
        <v>14</v>
      </c>
      <c r="E765" s="1" t="s">
        <v>41</v>
      </c>
      <c r="F765" s="3">
        <v>29.52</v>
      </c>
      <c r="G765" s="3">
        <f t="shared" si="1"/>
        <v>-2.799983141</v>
      </c>
      <c r="H765" s="4">
        <v>45066.0</v>
      </c>
      <c r="J765" s="5">
        <f t="shared" si="2"/>
        <v>20</v>
      </c>
      <c r="K765" s="5">
        <f t="shared" si="3"/>
        <v>5</v>
      </c>
      <c r="L765" s="5">
        <f t="shared" si="4"/>
        <v>2023</v>
      </c>
    </row>
    <row r="766" ht="15.75" customHeight="1">
      <c r="A766" s="1" t="s">
        <v>172</v>
      </c>
      <c r="B766" s="1" t="s">
        <v>173</v>
      </c>
      <c r="C766" s="1" t="s">
        <v>174</v>
      </c>
      <c r="D766" s="2" t="s">
        <v>20</v>
      </c>
      <c r="E766" s="1" t="s">
        <v>25</v>
      </c>
      <c r="F766" s="3">
        <v>12.62</v>
      </c>
      <c r="G766" s="3">
        <f t="shared" si="1"/>
        <v>-3.73220763</v>
      </c>
      <c r="H766" s="4">
        <v>45066.0</v>
      </c>
      <c r="J766" s="5">
        <f t="shared" si="2"/>
        <v>20</v>
      </c>
      <c r="K766" s="5">
        <f t="shared" si="3"/>
        <v>5</v>
      </c>
      <c r="L766" s="5">
        <f t="shared" si="4"/>
        <v>2023</v>
      </c>
    </row>
    <row r="767" ht="15.75" customHeight="1">
      <c r="A767" s="1" t="s">
        <v>286</v>
      </c>
      <c r="B767" s="1" t="s">
        <v>287</v>
      </c>
      <c r="C767" s="1" t="s">
        <v>288</v>
      </c>
      <c r="D767" s="2" t="s">
        <v>14</v>
      </c>
      <c r="E767" s="1" t="s">
        <v>150</v>
      </c>
      <c r="F767" s="3">
        <v>30.42</v>
      </c>
      <c r="G767" s="3">
        <f t="shared" si="1"/>
        <v>-2.750338049</v>
      </c>
      <c r="H767" s="4">
        <v>45066.0</v>
      </c>
      <c r="J767" s="5">
        <f t="shared" si="2"/>
        <v>20</v>
      </c>
      <c r="K767" s="5">
        <f t="shared" si="3"/>
        <v>5</v>
      </c>
      <c r="L767" s="5">
        <f t="shared" si="4"/>
        <v>2023</v>
      </c>
    </row>
    <row r="768" ht="15.75" customHeight="1">
      <c r="A768" s="1" t="s">
        <v>203</v>
      </c>
      <c r="B768" s="1" t="s">
        <v>83</v>
      </c>
      <c r="C768" s="1" t="s">
        <v>204</v>
      </c>
      <c r="D768" s="2" t="s">
        <v>14</v>
      </c>
      <c r="E768" s="1" t="s">
        <v>126</v>
      </c>
      <c r="F768" s="3">
        <v>2.44</v>
      </c>
      <c r="G768" s="3">
        <f t="shared" si="1"/>
        <v>-4.293748772</v>
      </c>
      <c r="H768" s="4">
        <v>45067.0</v>
      </c>
      <c r="J768" s="5">
        <f t="shared" si="2"/>
        <v>21</v>
      </c>
      <c r="K768" s="5">
        <f t="shared" si="3"/>
        <v>5</v>
      </c>
      <c r="L768" s="5">
        <f t="shared" si="4"/>
        <v>2023</v>
      </c>
    </row>
    <row r="769" ht="15.75" customHeight="1">
      <c r="A769" s="1" t="s">
        <v>304</v>
      </c>
      <c r="B769" s="1" t="s">
        <v>305</v>
      </c>
      <c r="C769" s="1" t="s">
        <v>306</v>
      </c>
      <c r="D769" s="2" t="s">
        <v>20</v>
      </c>
      <c r="E769" s="1" t="s">
        <v>51</v>
      </c>
      <c r="F769" s="3">
        <v>38.57</v>
      </c>
      <c r="G769" s="3">
        <f t="shared" si="1"/>
        <v>-2.300774169</v>
      </c>
      <c r="H769" s="4">
        <v>45067.0</v>
      </c>
      <c r="J769" s="5">
        <f t="shared" si="2"/>
        <v>21</v>
      </c>
      <c r="K769" s="5">
        <f t="shared" si="3"/>
        <v>5</v>
      </c>
      <c r="L769" s="5">
        <f t="shared" si="4"/>
        <v>2023</v>
      </c>
    </row>
    <row r="770" ht="15.75" customHeight="1">
      <c r="A770" s="1" t="s">
        <v>120</v>
      </c>
      <c r="B770" s="1" t="s">
        <v>121</v>
      </c>
      <c r="C770" s="1" t="s">
        <v>122</v>
      </c>
      <c r="D770" s="2" t="s">
        <v>14</v>
      </c>
      <c r="E770" s="1" t="s">
        <v>150</v>
      </c>
      <c r="F770" s="3">
        <v>30.81</v>
      </c>
      <c r="G770" s="3">
        <f t="shared" si="1"/>
        <v>-2.728825177</v>
      </c>
      <c r="H770" s="4">
        <v>45068.0</v>
      </c>
      <c r="J770" s="5">
        <f t="shared" si="2"/>
        <v>22</v>
      </c>
      <c r="K770" s="5">
        <f t="shared" si="3"/>
        <v>5</v>
      </c>
      <c r="L770" s="5">
        <f t="shared" si="4"/>
        <v>2023</v>
      </c>
    </row>
    <row r="771" ht="15.75" customHeight="1">
      <c r="A771" s="1" t="s">
        <v>82</v>
      </c>
      <c r="B771" s="1" t="s">
        <v>83</v>
      </c>
      <c r="C771" s="1" t="s">
        <v>84</v>
      </c>
      <c r="D771" s="2" t="s">
        <v>14</v>
      </c>
      <c r="E771" s="1" t="s">
        <v>150</v>
      </c>
      <c r="F771" s="3">
        <v>27.34</v>
      </c>
      <c r="G771" s="3">
        <f t="shared" si="1"/>
        <v>-2.920234584</v>
      </c>
      <c r="H771" s="4">
        <v>45068.0</v>
      </c>
      <c r="J771" s="5">
        <f t="shared" si="2"/>
        <v>22</v>
      </c>
      <c r="K771" s="5">
        <f t="shared" si="3"/>
        <v>5</v>
      </c>
      <c r="L771" s="5">
        <f t="shared" si="4"/>
        <v>2023</v>
      </c>
    </row>
    <row r="772" ht="15.75" customHeight="1">
      <c r="A772" s="1" t="s">
        <v>309</v>
      </c>
      <c r="B772" s="1" t="s">
        <v>310</v>
      </c>
      <c r="C772" s="1" t="s">
        <v>311</v>
      </c>
      <c r="D772" s="2" t="s">
        <v>14</v>
      </c>
      <c r="E772" s="1" t="s">
        <v>150</v>
      </c>
      <c r="F772" s="3">
        <v>27.86</v>
      </c>
      <c r="G772" s="3">
        <f t="shared" si="1"/>
        <v>-2.891550753</v>
      </c>
      <c r="H772" s="4">
        <v>45068.0</v>
      </c>
      <c r="J772" s="5">
        <f t="shared" si="2"/>
        <v>22</v>
      </c>
      <c r="K772" s="5">
        <f t="shared" si="3"/>
        <v>5</v>
      </c>
      <c r="L772" s="5">
        <f t="shared" si="4"/>
        <v>2023</v>
      </c>
    </row>
    <row r="773" ht="15.75" customHeight="1">
      <c r="A773" s="1" t="s">
        <v>11</v>
      </c>
      <c r="B773" s="1" t="s">
        <v>12</v>
      </c>
      <c r="C773" s="1" t="s">
        <v>13</v>
      </c>
      <c r="D773" s="2" t="s">
        <v>14</v>
      </c>
      <c r="E773" s="1" t="s">
        <v>65</v>
      </c>
      <c r="F773" s="3">
        <v>11.45</v>
      </c>
      <c r="G773" s="3">
        <f t="shared" si="1"/>
        <v>-3.796746248</v>
      </c>
      <c r="H773" s="4">
        <v>45068.0</v>
      </c>
      <c r="J773" s="5">
        <f t="shared" si="2"/>
        <v>22</v>
      </c>
      <c r="K773" s="5">
        <f t="shared" si="3"/>
        <v>5</v>
      </c>
      <c r="L773" s="5">
        <f t="shared" si="4"/>
        <v>2023</v>
      </c>
    </row>
    <row r="774" ht="15.75" customHeight="1">
      <c r="A774" s="1" t="s">
        <v>97</v>
      </c>
      <c r="B774" s="1" t="s">
        <v>98</v>
      </c>
      <c r="C774" s="1" t="s">
        <v>99</v>
      </c>
      <c r="D774" s="2" t="s">
        <v>14</v>
      </c>
      <c r="E774" s="1" t="s">
        <v>65</v>
      </c>
      <c r="F774" s="3">
        <v>13.72</v>
      </c>
      <c r="G774" s="3">
        <f t="shared" si="1"/>
        <v>-3.671530296</v>
      </c>
      <c r="H774" s="4">
        <v>45069.0</v>
      </c>
      <c r="J774" s="5">
        <f t="shared" si="2"/>
        <v>23</v>
      </c>
      <c r="K774" s="5">
        <f t="shared" si="3"/>
        <v>5</v>
      </c>
      <c r="L774" s="5">
        <f t="shared" si="4"/>
        <v>2023</v>
      </c>
    </row>
    <row r="775" ht="15.75" customHeight="1">
      <c r="A775" s="1" t="s">
        <v>317</v>
      </c>
      <c r="B775" s="1" t="s">
        <v>318</v>
      </c>
      <c r="C775" s="1" t="s">
        <v>319</v>
      </c>
      <c r="D775" s="2" t="s">
        <v>14</v>
      </c>
      <c r="E775" s="1" t="s">
        <v>150</v>
      </c>
      <c r="F775" s="3">
        <v>30.18</v>
      </c>
      <c r="G775" s="3">
        <f t="shared" si="1"/>
        <v>-2.76357674</v>
      </c>
      <c r="H775" s="4">
        <v>45069.0</v>
      </c>
      <c r="J775" s="5">
        <f t="shared" si="2"/>
        <v>23</v>
      </c>
      <c r="K775" s="5">
        <f t="shared" si="3"/>
        <v>5</v>
      </c>
      <c r="L775" s="5">
        <f t="shared" si="4"/>
        <v>2023</v>
      </c>
    </row>
    <row r="776" ht="15.75" customHeight="1">
      <c r="A776" s="1" t="s">
        <v>160</v>
      </c>
      <c r="B776" s="1" t="s">
        <v>161</v>
      </c>
      <c r="C776" s="1" t="s">
        <v>162</v>
      </c>
      <c r="D776" s="2" t="s">
        <v>14</v>
      </c>
      <c r="E776" s="1" t="s">
        <v>106</v>
      </c>
      <c r="F776" s="3">
        <v>16.47</v>
      </c>
      <c r="G776" s="3">
        <f t="shared" si="1"/>
        <v>-3.519836962</v>
      </c>
      <c r="H776" s="4">
        <v>45069.0</v>
      </c>
      <c r="J776" s="5">
        <f t="shared" si="2"/>
        <v>23</v>
      </c>
      <c r="K776" s="5">
        <f t="shared" si="3"/>
        <v>5</v>
      </c>
      <c r="L776" s="5">
        <f t="shared" si="4"/>
        <v>2023</v>
      </c>
    </row>
    <row r="777" ht="15.75" customHeight="1">
      <c r="A777" s="1" t="s">
        <v>320</v>
      </c>
      <c r="B777" s="1" t="s">
        <v>321</v>
      </c>
      <c r="C777" s="1" t="s">
        <v>322</v>
      </c>
      <c r="D777" s="2" t="s">
        <v>20</v>
      </c>
      <c r="E777" s="1" t="s">
        <v>41</v>
      </c>
      <c r="F777" s="3">
        <v>33.65</v>
      </c>
      <c r="G777" s="3">
        <f t="shared" si="1"/>
        <v>-2.572167333</v>
      </c>
      <c r="H777" s="4">
        <v>45069.0</v>
      </c>
      <c r="J777" s="5">
        <f t="shared" si="2"/>
        <v>23</v>
      </c>
      <c r="K777" s="5">
        <f t="shared" si="3"/>
        <v>5</v>
      </c>
      <c r="L777" s="5">
        <f t="shared" si="4"/>
        <v>2023</v>
      </c>
    </row>
    <row r="778" ht="15.75" customHeight="1">
      <c r="A778" s="1" t="s">
        <v>262</v>
      </c>
      <c r="B778" s="1" t="s">
        <v>263</v>
      </c>
      <c r="C778" s="1" t="s">
        <v>264</v>
      </c>
      <c r="D778" s="2" t="s">
        <v>14</v>
      </c>
      <c r="E778" s="1" t="s">
        <v>29</v>
      </c>
      <c r="F778" s="3">
        <v>29.78</v>
      </c>
      <c r="G778" s="3">
        <f t="shared" si="1"/>
        <v>-2.785641225</v>
      </c>
      <c r="H778" s="4">
        <v>45069.0</v>
      </c>
      <c r="J778" s="5">
        <f t="shared" si="2"/>
        <v>23</v>
      </c>
      <c r="K778" s="5">
        <f t="shared" si="3"/>
        <v>5</v>
      </c>
      <c r="L778" s="5">
        <f t="shared" si="4"/>
        <v>2023</v>
      </c>
    </row>
    <row r="779" ht="15.75" customHeight="1">
      <c r="A779" s="1" t="s">
        <v>214</v>
      </c>
      <c r="B779" s="1" t="s">
        <v>215</v>
      </c>
      <c r="C779" s="1" t="s">
        <v>216</v>
      </c>
      <c r="D779" s="2" t="s">
        <v>20</v>
      </c>
      <c r="E779" s="1" t="s">
        <v>41</v>
      </c>
      <c r="F779" s="3">
        <v>32.69</v>
      </c>
      <c r="G779" s="3">
        <f t="shared" si="1"/>
        <v>-2.625122097</v>
      </c>
      <c r="H779" s="4">
        <v>45069.0</v>
      </c>
      <c r="J779" s="5">
        <f t="shared" si="2"/>
        <v>23</v>
      </c>
      <c r="K779" s="5">
        <f t="shared" si="3"/>
        <v>5</v>
      </c>
      <c r="L779" s="5">
        <f t="shared" si="4"/>
        <v>2023</v>
      </c>
    </row>
    <row r="780" ht="15.75" customHeight="1">
      <c r="A780" s="1" t="s">
        <v>184</v>
      </c>
      <c r="B780" s="1" t="s">
        <v>173</v>
      </c>
      <c r="C780" s="1" t="s">
        <v>185</v>
      </c>
      <c r="D780" s="2" t="s">
        <v>14</v>
      </c>
      <c r="E780" s="1" t="s">
        <v>47</v>
      </c>
      <c r="F780" s="3">
        <v>69.52</v>
      </c>
      <c r="G780" s="3">
        <f t="shared" si="1"/>
        <v>-0.5935346452</v>
      </c>
      <c r="H780" s="4">
        <v>45069.0</v>
      </c>
      <c r="J780" s="5">
        <f t="shared" si="2"/>
        <v>23</v>
      </c>
      <c r="K780" s="5">
        <f t="shared" si="3"/>
        <v>5</v>
      </c>
      <c r="L780" s="5">
        <f t="shared" si="4"/>
        <v>2023</v>
      </c>
    </row>
    <row r="781" ht="15.75" customHeight="1">
      <c r="A781" s="1" t="s">
        <v>244</v>
      </c>
      <c r="B781" s="1" t="s">
        <v>187</v>
      </c>
      <c r="C781" s="1" t="s">
        <v>245</v>
      </c>
      <c r="D781" s="2" t="s">
        <v>14</v>
      </c>
      <c r="E781" s="1" t="s">
        <v>25</v>
      </c>
      <c r="F781" s="3">
        <v>18.62</v>
      </c>
      <c r="G781" s="3">
        <f t="shared" si="1"/>
        <v>-3.401240356</v>
      </c>
      <c r="H781" s="4">
        <v>45070.0</v>
      </c>
      <c r="J781" s="5">
        <f t="shared" si="2"/>
        <v>24</v>
      </c>
      <c r="K781" s="5">
        <f t="shared" si="3"/>
        <v>5</v>
      </c>
      <c r="L781" s="5">
        <f t="shared" si="4"/>
        <v>2023</v>
      </c>
    </row>
    <row r="782" ht="15.75" customHeight="1">
      <c r="A782" s="1" t="s">
        <v>231</v>
      </c>
      <c r="B782" s="1" t="s">
        <v>232</v>
      </c>
      <c r="C782" s="1" t="s">
        <v>233</v>
      </c>
      <c r="D782" s="2" t="s">
        <v>14</v>
      </c>
      <c r="E782" s="1" t="s">
        <v>21</v>
      </c>
      <c r="F782" s="3">
        <v>46.55</v>
      </c>
      <c r="G782" s="3">
        <f t="shared" si="1"/>
        <v>-1.860587694</v>
      </c>
      <c r="H782" s="4">
        <v>45070.0</v>
      </c>
      <c r="J782" s="5">
        <f t="shared" si="2"/>
        <v>24</v>
      </c>
      <c r="K782" s="5">
        <f t="shared" si="3"/>
        <v>5</v>
      </c>
      <c r="L782" s="5">
        <f t="shared" si="4"/>
        <v>2023</v>
      </c>
    </row>
    <row r="783" ht="15.75" customHeight="1">
      <c r="A783" s="1" t="s">
        <v>217</v>
      </c>
      <c r="B783" s="1" t="s">
        <v>218</v>
      </c>
      <c r="C783" s="1" t="s">
        <v>219</v>
      </c>
      <c r="D783" s="2" t="s">
        <v>20</v>
      </c>
      <c r="E783" s="1" t="s">
        <v>126</v>
      </c>
      <c r="F783" s="3">
        <v>2.47</v>
      </c>
      <c r="G783" s="3">
        <f t="shared" si="1"/>
        <v>-4.292093936</v>
      </c>
      <c r="H783" s="4">
        <v>45070.0</v>
      </c>
      <c r="J783" s="5">
        <f t="shared" si="2"/>
        <v>24</v>
      </c>
      <c r="K783" s="5">
        <f t="shared" si="3"/>
        <v>5</v>
      </c>
      <c r="L783" s="5">
        <f t="shared" si="4"/>
        <v>2023</v>
      </c>
    </row>
    <row r="784" ht="15.75" customHeight="1">
      <c r="A784" s="1" t="s">
        <v>260</v>
      </c>
      <c r="B784" s="1" t="s">
        <v>252</v>
      </c>
      <c r="C784" s="1" t="s">
        <v>261</v>
      </c>
      <c r="D784" s="2" t="s">
        <v>20</v>
      </c>
      <c r="E784" s="1" t="s">
        <v>106</v>
      </c>
      <c r="F784" s="3">
        <v>12.47</v>
      </c>
      <c r="G784" s="3">
        <f t="shared" si="1"/>
        <v>-3.740481812</v>
      </c>
      <c r="H784" s="4">
        <v>45070.0</v>
      </c>
      <c r="J784" s="5">
        <f t="shared" si="2"/>
        <v>24</v>
      </c>
      <c r="K784" s="5">
        <f t="shared" si="3"/>
        <v>5</v>
      </c>
      <c r="L784" s="5">
        <f t="shared" si="4"/>
        <v>2023</v>
      </c>
    </row>
    <row r="785" ht="15.75" customHeight="1">
      <c r="A785" s="1" t="s">
        <v>189</v>
      </c>
      <c r="B785" s="1" t="s">
        <v>190</v>
      </c>
      <c r="C785" s="1" t="s">
        <v>191</v>
      </c>
      <c r="D785" s="2" t="s">
        <v>20</v>
      </c>
      <c r="E785" s="1" t="s">
        <v>47</v>
      </c>
      <c r="F785" s="3">
        <v>77.05</v>
      </c>
      <c r="G785" s="3">
        <f t="shared" si="1"/>
        <v>-0.178170716</v>
      </c>
      <c r="H785" s="4">
        <v>45070.0</v>
      </c>
      <c r="J785" s="5">
        <f t="shared" si="2"/>
        <v>24</v>
      </c>
      <c r="K785" s="5">
        <f t="shared" si="3"/>
        <v>5</v>
      </c>
      <c r="L785" s="5">
        <f t="shared" si="4"/>
        <v>2023</v>
      </c>
    </row>
    <row r="786" ht="15.75" customHeight="1">
      <c r="A786" s="1" t="s">
        <v>75</v>
      </c>
      <c r="B786" s="1" t="s">
        <v>76</v>
      </c>
      <c r="C786" s="1" t="s">
        <v>77</v>
      </c>
      <c r="D786" s="2" t="s">
        <v>20</v>
      </c>
      <c r="E786" s="1" t="s">
        <v>25</v>
      </c>
      <c r="F786" s="3">
        <v>12.57</v>
      </c>
      <c r="G786" s="3">
        <f t="shared" si="1"/>
        <v>-3.73496569</v>
      </c>
      <c r="H786" s="4">
        <v>45071.0</v>
      </c>
      <c r="J786" s="5">
        <f t="shared" si="2"/>
        <v>25</v>
      </c>
      <c r="K786" s="5">
        <f t="shared" si="3"/>
        <v>5</v>
      </c>
      <c r="L786" s="5">
        <f t="shared" si="4"/>
        <v>2023</v>
      </c>
    </row>
    <row r="787" ht="15.75" customHeight="1">
      <c r="A787" s="1" t="s">
        <v>175</v>
      </c>
      <c r="B787" s="1" t="s">
        <v>176</v>
      </c>
      <c r="C787" s="1" t="s">
        <v>177</v>
      </c>
      <c r="D787" s="2" t="s">
        <v>14</v>
      </c>
      <c r="E787" s="1" t="s">
        <v>106</v>
      </c>
      <c r="F787" s="3">
        <v>12.55</v>
      </c>
      <c r="G787" s="3">
        <f t="shared" si="1"/>
        <v>-3.736068915</v>
      </c>
      <c r="H787" s="4">
        <v>45071.0</v>
      </c>
      <c r="J787" s="5">
        <f t="shared" si="2"/>
        <v>25</v>
      </c>
      <c r="K787" s="5">
        <f t="shared" si="3"/>
        <v>5</v>
      </c>
      <c r="L787" s="5">
        <f t="shared" si="4"/>
        <v>2023</v>
      </c>
    </row>
    <row r="788" ht="15.75" customHeight="1">
      <c r="A788" s="1" t="s">
        <v>192</v>
      </c>
      <c r="B788" s="1" t="s">
        <v>193</v>
      </c>
      <c r="C788" s="1" t="s">
        <v>194</v>
      </c>
      <c r="D788" s="2" t="s">
        <v>20</v>
      </c>
      <c r="E788" s="1" t="s">
        <v>29</v>
      </c>
      <c r="F788" s="3">
        <v>39.58</v>
      </c>
      <c r="G788" s="3">
        <f t="shared" si="1"/>
        <v>-2.245061344</v>
      </c>
      <c r="H788" s="4">
        <v>45071.0</v>
      </c>
      <c r="J788" s="5">
        <f t="shared" si="2"/>
        <v>25</v>
      </c>
      <c r="K788" s="5">
        <f t="shared" si="3"/>
        <v>5</v>
      </c>
      <c r="L788" s="5">
        <f t="shared" si="4"/>
        <v>2023</v>
      </c>
    </row>
    <row r="789" ht="15.75" customHeight="1">
      <c r="A789" s="1" t="s">
        <v>301</v>
      </c>
      <c r="B789" s="1" t="s">
        <v>302</v>
      </c>
      <c r="C789" s="1" t="s">
        <v>303</v>
      </c>
      <c r="D789" s="2" t="s">
        <v>14</v>
      </c>
      <c r="E789" s="1" t="s">
        <v>15</v>
      </c>
      <c r="F789" s="3">
        <v>10.42</v>
      </c>
      <c r="G789" s="3">
        <f t="shared" si="1"/>
        <v>-3.853562297</v>
      </c>
      <c r="H789" s="4">
        <v>45071.0</v>
      </c>
      <c r="J789" s="5">
        <f t="shared" si="2"/>
        <v>25</v>
      </c>
      <c r="K789" s="5">
        <f t="shared" si="3"/>
        <v>5</v>
      </c>
      <c r="L789" s="5">
        <f t="shared" si="4"/>
        <v>2023</v>
      </c>
    </row>
    <row r="790" ht="15.75" customHeight="1">
      <c r="A790" s="1" t="s">
        <v>160</v>
      </c>
      <c r="B790" s="1" t="s">
        <v>161</v>
      </c>
      <c r="C790" s="1" t="s">
        <v>162</v>
      </c>
      <c r="D790" s="2" t="s">
        <v>14</v>
      </c>
      <c r="E790" s="1" t="s">
        <v>126</v>
      </c>
      <c r="F790" s="3">
        <v>2.5</v>
      </c>
      <c r="G790" s="3">
        <f t="shared" si="1"/>
        <v>-4.290439099</v>
      </c>
      <c r="H790" s="4">
        <v>45071.0</v>
      </c>
      <c r="J790" s="5">
        <f t="shared" si="2"/>
        <v>25</v>
      </c>
      <c r="K790" s="5">
        <f t="shared" si="3"/>
        <v>5</v>
      </c>
      <c r="L790" s="5">
        <f t="shared" si="4"/>
        <v>2023</v>
      </c>
    </row>
    <row r="791" ht="15.75" customHeight="1">
      <c r="A791" s="1" t="s">
        <v>94</v>
      </c>
      <c r="B791" s="1" t="s">
        <v>95</v>
      </c>
      <c r="C791" s="1" t="s">
        <v>96</v>
      </c>
      <c r="D791" s="2" t="s">
        <v>14</v>
      </c>
      <c r="E791" s="1" t="s">
        <v>126</v>
      </c>
      <c r="F791" s="3">
        <v>2.12</v>
      </c>
      <c r="G791" s="3">
        <f t="shared" si="1"/>
        <v>-4.31140036</v>
      </c>
      <c r="H791" s="4">
        <v>45071.0</v>
      </c>
      <c r="J791" s="5">
        <f t="shared" si="2"/>
        <v>25</v>
      </c>
      <c r="K791" s="5">
        <f t="shared" si="3"/>
        <v>5</v>
      </c>
      <c r="L791" s="5">
        <f t="shared" si="4"/>
        <v>2023</v>
      </c>
    </row>
    <row r="792" ht="15.75" customHeight="1">
      <c r="A792" s="1" t="s">
        <v>195</v>
      </c>
      <c r="B792" s="1" t="s">
        <v>196</v>
      </c>
      <c r="C792" s="1" t="s">
        <v>197</v>
      </c>
      <c r="D792" s="2" t="s">
        <v>20</v>
      </c>
      <c r="E792" s="1" t="s">
        <v>126</v>
      </c>
      <c r="F792" s="3">
        <v>3.38</v>
      </c>
      <c r="G792" s="3">
        <f t="shared" si="1"/>
        <v>-4.241897232</v>
      </c>
      <c r="H792" s="4">
        <v>45072.0</v>
      </c>
      <c r="J792" s="5">
        <f t="shared" si="2"/>
        <v>26</v>
      </c>
      <c r="K792" s="5">
        <f t="shared" si="3"/>
        <v>5</v>
      </c>
      <c r="L792" s="5">
        <f t="shared" si="4"/>
        <v>2023</v>
      </c>
    </row>
    <row r="793" ht="15.75" customHeight="1">
      <c r="A793" s="1" t="s">
        <v>26</v>
      </c>
      <c r="B793" s="1" t="s">
        <v>27</v>
      </c>
      <c r="C793" s="1" t="s">
        <v>28</v>
      </c>
      <c r="D793" s="2" t="s">
        <v>20</v>
      </c>
      <c r="E793" s="1" t="s">
        <v>89</v>
      </c>
      <c r="F793" s="3">
        <v>27.27</v>
      </c>
      <c r="G793" s="3">
        <f t="shared" si="1"/>
        <v>-2.924095868</v>
      </c>
      <c r="H793" s="4">
        <v>45072.0</v>
      </c>
      <c r="J793" s="5">
        <f t="shared" si="2"/>
        <v>26</v>
      </c>
      <c r="K793" s="5">
        <f t="shared" si="3"/>
        <v>5</v>
      </c>
      <c r="L793" s="5">
        <f t="shared" si="4"/>
        <v>2023</v>
      </c>
    </row>
    <row r="794" ht="15.75" customHeight="1">
      <c r="A794" s="1" t="s">
        <v>189</v>
      </c>
      <c r="B794" s="1" t="s">
        <v>190</v>
      </c>
      <c r="C794" s="1" t="s">
        <v>191</v>
      </c>
      <c r="D794" s="2" t="s">
        <v>14</v>
      </c>
      <c r="E794" s="1" t="s">
        <v>150</v>
      </c>
      <c r="F794" s="3">
        <v>26.21</v>
      </c>
      <c r="G794" s="3">
        <f t="shared" si="1"/>
        <v>-2.982566754</v>
      </c>
      <c r="H794" s="4">
        <v>45072.0</v>
      </c>
      <c r="J794" s="5">
        <f t="shared" si="2"/>
        <v>26</v>
      </c>
      <c r="K794" s="5">
        <f t="shared" si="3"/>
        <v>5</v>
      </c>
      <c r="L794" s="5">
        <f t="shared" si="4"/>
        <v>2023</v>
      </c>
    </row>
    <row r="795" ht="15.75" customHeight="1">
      <c r="A795" s="1" t="s">
        <v>208</v>
      </c>
      <c r="B795" s="1" t="s">
        <v>209</v>
      </c>
      <c r="C795" s="1" t="s">
        <v>210</v>
      </c>
      <c r="D795" s="2" t="s">
        <v>20</v>
      </c>
      <c r="E795" s="1" t="s">
        <v>93</v>
      </c>
      <c r="F795" s="3">
        <v>11.9</v>
      </c>
      <c r="G795" s="3">
        <f t="shared" si="1"/>
        <v>-3.771923703</v>
      </c>
      <c r="H795" s="4">
        <v>45072.0</v>
      </c>
      <c r="J795" s="5">
        <f t="shared" si="2"/>
        <v>26</v>
      </c>
      <c r="K795" s="5">
        <f t="shared" si="3"/>
        <v>5</v>
      </c>
      <c r="L795" s="5">
        <f t="shared" si="4"/>
        <v>2023</v>
      </c>
    </row>
    <row r="796" ht="15.75" customHeight="1">
      <c r="A796" s="1" t="s">
        <v>44</v>
      </c>
      <c r="B796" s="1" t="s">
        <v>45</v>
      </c>
      <c r="C796" s="1" t="s">
        <v>46</v>
      </c>
      <c r="D796" s="2" t="s">
        <v>20</v>
      </c>
      <c r="E796" s="1" t="s">
        <v>89</v>
      </c>
      <c r="F796" s="3">
        <v>34.8</v>
      </c>
      <c r="G796" s="3">
        <f t="shared" si="1"/>
        <v>-2.508731939</v>
      </c>
      <c r="H796" s="4">
        <v>45072.0</v>
      </c>
      <c r="J796" s="5">
        <f t="shared" si="2"/>
        <v>26</v>
      </c>
      <c r="K796" s="5">
        <f t="shared" si="3"/>
        <v>5</v>
      </c>
      <c r="L796" s="5">
        <f t="shared" si="4"/>
        <v>2023</v>
      </c>
    </row>
    <row r="797" ht="15.75" customHeight="1">
      <c r="A797" s="1" t="s">
        <v>289</v>
      </c>
      <c r="B797" s="1" t="s">
        <v>290</v>
      </c>
      <c r="C797" s="1" t="s">
        <v>291</v>
      </c>
      <c r="D797" s="2" t="s">
        <v>20</v>
      </c>
      <c r="E797" s="1" t="s">
        <v>29</v>
      </c>
      <c r="F797" s="3">
        <v>38.14</v>
      </c>
      <c r="G797" s="3">
        <f t="shared" si="1"/>
        <v>-2.32449349</v>
      </c>
      <c r="H797" s="4">
        <v>45072.0</v>
      </c>
      <c r="J797" s="5">
        <f t="shared" si="2"/>
        <v>26</v>
      </c>
      <c r="K797" s="5">
        <f t="shared" si="3"/>
        <v>5</v>
      </c>
      <c r="L797" s="5">
        <f t="shared" si="4"/>
        <v>2023</v>
      </c>
    </row>
    <row r="798" ht="15.75" customHeight="1">
      <c r="A798" s="1" t="s">
        <v>135</v>
      </c>
      <c r="B798" s="1" t="s">
        <v>136</v>
      </c>
      <c r="C798" s="1" t="s">
        <v>137</v>
      </c>
      <c r="D798" s="2" t="s">
        <v>14</v>
      </c>
      <c r="E798" s="1" t="s">
        <v>89</v>
      </c>
      <c r="F798" s="3">
        <v>37.03</v>
      </c>
      <c r="G798" s="3">
        <f t="shared" si="1"/>
        <v>-2.385722436</v>
      </c>
      <c r="H798" s="4">
        <v>45073.0</v>
      </c>
      <c r="J798" s="5">
        <f t="shared" si="2"/>
        <v>27</v>
      </c>
      <c r="K798" s="5">
        <f t="shared" si="3"/>
        <v>5</v>
      </c>
      <c r="L798" s="5">
        <f t="shared" si="4"/>
        <v>2023</v>
      </c>
    </row>
    <row r="799" ht="15.75" customHeight="1">
      <c r="A799" s="1" t="s">
        <v>147</v>
      </c>
      <c r="B799" s="1" t="s">
        <v>148</v>
      </c>
      <c r="C799" s="1" t="s">
        <v>149</v>
      </c>
      <c r="D799" s="2" t="s">
        <v>20</v>
      </c>
      <c r="E799" s="1" t="s">
        <v>29</v>
      </c>
      <c r="F799" s="3">
        <v>37.24</v>
      </c>
      <c r="G799" s="3">
        <f t="shared" si="1"/>
        <v>-2.374138581</v>
      </c>
      <c r="H799" s="4">
        <v>45073.0</v>
      </c>
      <c r="J799" s="5">
        <f t="shared" si="2"/>
        <v>27</v>
      </c>
      <c r="K799" s="5">
        <f t="shared" si="3"/>
        <v>5</v>
      </c>
      <c r="L799" s="5">
        <f t="shared" si="4"/>
        <v>2023</v>
      </c>
    </row>
    <row r="800" ht="15.75" customHeight="1">
      <c r="A800" s="1" t="s">
        <v>172</v>
      </c>
      <c r="B800" s="1" t="s">
        <v>173</v>
      </c>
      <c r="C800" s="1" t="s">
        <v>174</v>
      </c>
      <c r="D800" s="2" t="s">
        <v>20</v>
      </c>
      <c r="E800" s="1" t="s">
        <v>41</v>
      </c>
      <c r="F800" s="3">
        <v>29.2</v>
      </c>
      <c r="G800" s="3">
        <f t="shared" si="1"/>
        <v>-2.817634729</v>
      </c>
      <c r="H800" s="4">
        <v>45073.0</v>
      </c>
      <c r="J800" s="5">
        <f t="shared" si="2"/>
        <v>27</v>
      </c>
      <c r="K800" s="5">
        <f t="shared" si="3"/>
        <v>5</v>
      </c>
      <c r="L800" s="5">
        <f t="shared" si="4"/>
        <v>2023</v>
      </c>
    </row>
    <row r="801" ht="15.75" customHeight="1">
      <c r="A801" s="1" t="s">
        <v>184</v>
      </c>
      <c r="B801" s="1" t="s">
        <v>173</v>
      </c>
      <c r="C801" s="1" t="s">
        <v>185</v>
      </c>
      <c r="D801" s="2" t="s">
        <v>20</v>
      </c>
      <c r="E801" s="1" t="s">
        <v>110</v>
      </c>
      <c r="F801" s="3">
        <v>42.2</v>
      </c>
      <c r="G801" s="3">
        <f t="shared" si="1"/>
        <v>-2.100538968</v>
      </c>
      <c r="H801" s="4">
        <v>45073.0</v>
      </c>
      <c r="J801" s="5">
        <f t="shared" si="2"/>
        <v>27</v>
      </c>
      <c r="K801" s="5">
        <f t="shared" si="3"/>
        <v>5</v>
      </c>
      <c r="L801" s="5">
        <f t="shared" si="4"/>
        <v>2023</v>
      </c>
    </row>
    <row r="802" ht="15.75" customHeight="1">
      <c r="A802" s="1" t="s">
        <v>241</v>
      </c>
      <c r="B802" s="1" t="s">
        <v>242</v>
      </c>
      <c r="C802" s="1" t="s">
        <v>243</v>
      </c>
      <c r="D802" s="2" t="s">
        <v>14</v>
      </c>
      <c r="E802" s="1" t="s">
        <v>65</v>
      </c>
      <c r="F802" s="3">
        <v>8.98</v>
      </c>
      <c r="G802" s="3">
        <f t="shared" si="1"/>
        <v>-3.932994443</v>
      </c>
      <c r="H802" s="4">
        <v>45073.0</v>
      </c>
      <c r="J802" s="5">
        <f t="shared" si="2"/>
        <v>27</v>
      </c>
      <c r="K802" s="5">
        <f t="shared" si="3"/>
        <v>5</v>
      </c>
      <c r="L802" s="5">
        <f t="shared" si="4"/>
        <v>2023</v>
      </c>
    </row>
    <row r="803" ht="15.75" customHeight="1">
      <c r="A803" s="1" t="s">
        <v>59</v>
      </c>
      <c r="B803" s="1" t="s">
        <v>60</v>
      </c>
      <c r="C803" s="1" t="s">
        <v>61</v>
      </c>
      <c r="D803" s="2" t="s">
        <v>14</v>
      </c>
      <c r="E803" s="1" t="s">
        <v>89</v>
      </c>
      <c r="F803" s="3">
        <v>38.48</v>
      </c>
      <c r="G803" s="3">
        <f t="shared" si="1"/>
        <v>-2.305738678</v>
      </c>
      <c r="H803" s="4">
        <v>45073.0</v>
      </c>
      <c r="J803" s="5">
        <f t="shared" si="2"/>
        <v>27</v>
      </c>
      <c r="K803" s="5">
        <f t="shared" si="3"/>
        <v>5</v>
      </c>
      <c r="L803" s="5">
        <f t="shared" si="4"/>
        <v>2023</v>
      </c>
    </row>
    <row r="804" ht="15.75" customHeight="1">
      <c r="A804" s="1" t="s">
        <v>241</v>
      </c>
      <c r="B804" s="1" t="s">
        <v>242</v>
      </c>
      <c r="C804" s="1" t="s">
        <v>243</v>
      </c>
      <c r="D804" s="2" t="s">
        <v>20</v>
      </c>
      <c r="E804" s="1" t="s">
        <v>106</v>
      </c>
      <c r="F804" s="3">
        <v>16.3</v>
      </c>
      <c r="G804" s="3">
        <f t="shared" si="1"/>
        <v>-3.529214368</v>
      </c>
      <c r="H804" s="4">
        <v>45074.0</v>
      </c>
      <c r="J804" s="5">
        <f t="shared" si="2"/>
        <v>28</v>
      </c>
      <c r="K804" s="5">
        <f t="shared" si="3"/>
        <v>5</v>
      </c>
      <c r="L804" s="5">
        <f t="shared" si="4"/>
        <v>2023</v>
      </c>
    </row>
    <row r="805" ht="15.75" customHeight="1">
      <c r="A805" s="1" t="s">
        <v>198</v>
      </c>
      <c r="B805" s="1" t="s">
        <v>199</v>
      </c>
      <c r="C805" s="1" t="s">
        <v>200</v>
      </c>
      <c r="D805" s="2" t="s">
        <v>14</v>
      </c>
      <c r="E805" s="1" t="s">
        <v>47</v>
      </c>
      <c r="F805" s="3">
        <v>65.19</v>
      </c>
      <c r="G805" s="3">
        <f t="shared" si="1"/>
        <v>-0.8323826949</v>
      </c>
      <c r="H805" s="4">
        <v>45074.0</v>
      </c>
      <c r="J805" s="5">
        <f t="shared" si="2"/>
        <v>28</v>
      </c>
      <c r="K805" s="5">
        <f t="shared" si="3"/>
        <v>5</v>
      </c>
      <c r="L805" s="5">
        <f t="shared" si="4"/>
        <v>2023</v>
      </c>
    </row>
    <row r="806" ht="15.75" customHeight="1">
      <c r="A806" s="1" t="s">
        <v>120</v>
      </c>
      <c r="B806" s="1" t="s">
        <v>121</v>
      </c>
      <c r="C806" s="1" t="s">
        <v>122</v>
      </c>
      <c r="D806" s="2" t="s">
        <v>20</v>
      </c>
      <c r="E806" s="1" t="s">
        <v>29</v>
      </c>
      <c r="F806" s="3">
        <v>27.62</v>
      </c>
      <c r="G806" s="3">
        <f t="shared" si="1"/>
        <v>-2.904789444</v>
      </c>
      <c r="H806" s="4">
        <v>45074.0</v>
      </c>
      <c r="J806" s="5">
        <f t="shared" si="2"/>
        <v>28</v>
      </c>
      <c r="K806" s="5">
        <f t="shared" si="3"/>
        <v>5</v>
      </c>
      <c r="L806" s="5">
        <f t="shared" si="4"/>
        <v>2023</v>
      </c>
    </row>
    <row r="807" ht="15.75" customHeight="1">
      <c r="A807" s="1" t="s">
        <v>114</v>
      </c>
      <c r="B807" s="1" t="s">
        <v>115</v>
      </c>
      <c r="C807" s="1" t="s">
        <v>116</v>
      </c>
      <c r="D807" s="2" t="s">
        <v>14</v>
      </c>
      <c r="E807" s="1" t="s">
        <v>78</v>
      </c>
      <c r="F807" s="3">
        <v>24.78</v>
      </c>
      <c r="G807" s="3">
        <f t="shared" si="1"/>
        <v>-3.061447287</v>
      </c>
      <c r="H807" s="4">
        <v>45074.0</v>
      </c>
      <c r="J807" s="5">
        <f t="shared" si="2"/>
        <v>28</v>
      </c>
      <c r="K807" s="5">
        <f t="shared" si="3"/>
        <v>5</v>
      </c>
      <c r="L807" s="5">
        <f t="shared" si="4"/>
        <v>2023</v>
      </c>
    </row>
    <row r="808" ht="15.75" customHeight="1">
      <c r="A808" s="1" t="s">
        <v>175</v>
      </c>
      <c r="B808" s="1" t="s">
        <v>176</v>
      </c>
      <c r="C808" s="1" t="s">
        <v>177</v>
      </c>
      <c r="D808" s="2" t="s">
        <v>14</v>
      </c>
      <c r="E808" s="1" t="s">
        <v>34</v>
      </c>
      <c r="F808" s="3">
        <v>17.14</v>
      </c>
      <c r="G808" s="3">
        <f t="shared" si="1"/>
        <v>-3.48287895</v>
      </c>
      <c r="H808" s="4">
        <v>45074.0</v>
      </c>
      <c r="J808" s="5">
        <f t="shared" si="2"/>
        <v>28</v>
      </c>
      <c r="K808" s="5">
        <f t="shared" si="3"/>
        <v>5</v>
      </c>
      <c r="L808" s="5">
        <f t="shared" si="4"/>
        <v>2023</v>
      </c>
    </row>
    <row r="809" ht="15.75" customHeight="1">
      <c r="A809" s="1" t="s">
        <v>295</v>
      </c>
      <c r="B809" s="1" t="s">
        <v>296</v>
      </c>
      <c r="C809" s="1" t="s">
        <v>297</v>
      </c>
      <c r="D809" s="2" t="s">
        <v>14</v>
      </c>
      <c r="E809" s="1" t="s">
        <v>41</v>
      </c>
      <c r="F809" s="3">
        <v>32.1</v>
      </c>
      <c r="G809" s="3">
        <f t="shared" si="1"/>
        <v>-2.657667213</v>
      </c>
      <c r="H809" s="4">
        <v>45074.0</v>
      </c>
      <c r="J809" s="5">
        <f t="shared" si="2"/>
        <v>28</v>
      </c>
      <c r="K809" s="5">
        <f t="shared" si="3"/>
        <v>5</v>
      </c>
      <c r="L809" s="5">
        <f t="shared" si="4"/>
        <v>2023</v>
      </c>
    </row>
    <row r="810" ht="15.75" customHeight="1">
      <c r="A810" s="1" t="s">
        <v>271</v>
      </c>
      <c r="B810" s="1" t="s">
        <v>272</v>
      </c>
      <c r="C810" s="1" t="s">
        <v>273</v>
      </c>
      <c r="D810" s="2" t="s">
        <v>20</v>
      </c>
      <c r="E810" s="1" t="s">
        <v>21</v>
      </c>
      <c r="F810" s="3">
        <v>55.97</v>
      </c>
      <c r="G810" s="3">
        <f t="shared" si="1"/>
        <v>-1.340969073</v>
      </c>
      <c r="H810" s="4">
        <v>45078.0</v>
      </c>
      <c r="J810" s="5">
        <f t="shared" si="2"/>
        <v>1</v>
      </c>
      <c r="K810" s="5">
        <f t="shared" si="3"/>
        <v>6</v>
      </c>
      <c r="L810" s="5">
        <f t="shared" si="4"/>
        <v>2023</v>
      </c>
    </row>
    <row r="811" ht="15.75" customHeight="1">
      <c r="A811" s="1" t="s">
        <v>35</v>
      </c>
      <c r="B811" s="1" t="s">
        <v>32</v>
      </c>
      <c r="C811" s="1" t="s">
        <v>36</v>
      </c>
      <c r="D811" s="2" t="s">
        <v>20</v>
      </c>
      <c r="E811" s="1" t="s">
        <v>85</v>
      </c>
      <c r="F811" s="3">
        <v>11.65</v>
      </c>
      <c r="G811" s="3">
        <f t="shared" si="1"/>
        <v>-3.785714006</v>
      </c>
      <c r="H811" s="4">
        <v>45078.0</v>
      </c>
      <c r="J811" s="5">
        <f t="shared" si="2"/>
        <v>1</v>
      </c>
      <c r="K811" s="5">
        <f t="shared" si="3"/>
        <v>6</v>
      </c>
      <c r="L811" s="5">
        <f t="shared" si="4"/>
        <v>2023</v>
      </c>
    </row>
    <row r="812" ht="15.75" customHeight="1">
      <c r="A812" s="1" t="s">
        <v>304</v>
      </c>
      <c r="B812" s="1" t="s">
        <v>305</v>
      </c>
      <c r="C812" s="1" t="s">
        <v>306</v>
      </c>
      <c r="D812" s="2" t="s">
        <v>20</v>
      </c>
      <c r="E812" s="1" t="s">
        <v>110</v>
      </c>
      <c r="F812" s="3">
        <v>39.47</v>
      </c>
      <c r="G812" s="3">
        <f t="shared" si="1"/>
        <v>-2.251129077</v>
      </c>
      <c r="H812" s="4">
        <v>45078.0</v>
      </c>
      <c r="J812" s="5">
        <f t="shared" si="2"/>
        <v>1</v>
      </c>
      <c r="K812" s="5">
        <f t="shared" si="3"/>
        <v>6</v>
      </c>
      <c r="L812" s="5">
        <f t="shared" si="4"/>
        <v>2023</v>
      </c>
    </row>
    <row r="813" ht="15.75" customHeight="1">
      <c r="A813" s="1" t="s">
        <v>144</v>
      </c>
      <c r="B813" s="1" t="s">
        <v>145</v>
      </c>
      <c r="C813" s="1" t="s">
        <v>146</v>
      </c>
      <c r="D813" s="2" t="s">
        <v>14</v>
      </c>
      <c r="E813" s="1" t="s">
        <v>65</v>
      </c>
      <c r="F813" s="3">
        <v>16.51</v>
      </c>
      <c r="G813" s="3">
        <f t="shared" si="1"/>
        <v>-3.517630514</v>
      </c>
      <c r="H813" s="4">
        <v>45078.0</v>
      </c>
      <c r="J813" s="5">
        <f t="shared" si="2"/>
        <v>1</v>
      </c>
      <c r="K813" s="5">
        <f t="shared" si="3"/>
        <v>6</v>
      </c>
      <c r="L813" s="5">
        <f t="shared" si="4"/>
        <v>2023</v>
      </c>
    </row>
    <row r="814" ht="15.75" customHeight="1">
      <c r="A814" s="1" t="s">
        <v>265</v>
      </c>
      <c r="B814" s="1" t="s">
        <v>266</v>
      </c>
      <c r="C814" s="1" t="s">
        <v>267</v>
      </c>
      <c r="D814" s="2" t="s">
        <v>14</v>
      </c>
      <c r="E814" s="1" t="s">
        <v>41</v>
      </c>
      <c r="F814" s="3">
        <v>24.73</v>
      </c>
      <c r="G814" s="3">
        <f t="shared" si="1"/>
        <v>-3.064205348</v>
      </c>
      <c r="H814" s="4">
        <v>45079.0</v>
      </c>
      <c r="J814" s="5">
        <f t="shared" si="2"/>
        <v>2</v>
      </c>
      <c r="K814" s="5">
        <f t="shared" si="3"/>
        <v>6</v>
      </c>
      <c r="L814" s="5">
        <f t="shared" si="4"/>
        <v>2023</v>
      </c>
    </row>
    <row r="815" ht="15.75" customHeight="1">
      <c r="A815" s="1" t="s">
        <v>164</v>
      </c>
      <c r="B815" s="1" t="s">
        <v>104</v>
      </c>
      <c r="C815" s="1" t="s">
        <v>165</v>
      </c>
      <c r="D815" s="2" t="s">
        <v>14</v>
      </c>
      <c r="E815" s="1" t="s">
        <v>106</v>
      </c>
      <c r="F815" s="3">
        <v>15.87</v>
      </c>
      <c r="G815" s="3">
        <f t="shared" si="1"/>
        <v>-3.55293369</v>
      </c>
      <c r="H815" s="4">
        <v>45079.0</v>
      </c>
      <c r="J815" s="5">
        <f t="shared" si="2"/>
        <v>2</v>
      </c>
      <c r="K815" s="5">
        <f t="shared" si="3"/>
        <v>6</v>
      </c>
      <c r="L815" s="5">
        <f t="shared" si="4"/>
        <v>2023</v>
      </c>
    </row>
    <row r="816" ht="15.75" customHeight="1">
      <c r="A816" s="1" t="s">
        <v>239</v>
      </c>
      <c r="B816" s="1" t="s">
        <v>32</v>
      </c>
      <c r="C816" s="1" t="s">
        <v>240</v>
      </c>
      <c r="D816" s="2" t="s">
        <v>14</v>
      </c>
      <c r="E816" s="1" t="s">
        <v>34</v>
      </c>
      <c r="F816" s="3">
        <v>16.33</v>
      </c>
      <c r="G816" s="3">
        <f t="shared" si="1"/>
        <v>-3.527559532</v>
      </c>
      <c r="H816" s="4">
        <v>45079.0</v>
      </c>
      <c r="J816" s="5">
        <f t="shared" si="2"/>
        <v>2</v>
      </c>
      <c r="K816" s="5">
        <f t="shared" si="3"/>
        <v>6</v>
      </c>
      <c r="L816" s="5">
        <f t="shared" si="4"/>
        <v>2023</v>
      </c>
    </row>
    <row r="817" ht="15.75" customHeight="1">
      <c r="A817" s="1" t="s">
        <v>189</v>
      </c>
      <c r="B817" s="1" t="s">
        <v>190</v>
      </c>
      <c r="C817" s="1" t="s">
        <v>191</v>
      </c>
      <c r="D817" s="2" t="s">
        <v>20</v>
      </c>
      <c r="E817" s="1" t="s">
        <v>15</v>
      </c>
      <c r="F817" s="3">
        <v>10.83</v>
      </c>
      <c r="G817" s="3">
        <f t="shared" si="1"/>
        <v>-3.8309462</v>
      </c>
      <c r="H817" s="4">
        <v>45079.0</v>
      </c>
      <c r="J817" s="5">
        <f t="shared" si="2"/>
        <v>2</v>
      </c>
      <c r="K817" s="5">
        <f t="shared" si="3"/>
        <v>6</v>
      </c>
      <c r="L817" s="5">
        <f t="shared" si="4"/>
        <v>2023</v>
      </c>
    </row>
    <row r="818" ht="15.75" customHeight="1">
      <c r="A818" s="1" t="s">
        <v>198</v>
      </c>
      <c r="B818" s="1" t="s">
        <v>199</v>
      </c>
      <c r="C818" s="1" t="s">
        <v>200</v>
      </c>
      <c r="D818" s="2" t="s">
        <v>20</v>
      </c>
      <c r="E818" s="1" t="s">
        <v>51</v>
      </c>
      <c r="F818" s="3">
        <v>38.91</v>
      </c>
      <c r="G818" s="3">
        <f t="shared" si="1"/>
        <v>-2.282019356</v>
      </c>
      <c r="H818" s="4">
        <v>45079.0</v>
      </c>
      <c r="J818" s="5">
        <f t="shared" si="2"/>
        <v>2</v>
      </c>
      <c r="K818" s="5">
        <f t="shared" si="3"/>
        <v>6</v>
      </c>
      <c r="L818" s="5">
        <f t="shared" si="4"/>
        <v>2023</v>
      </c>
    </row>
    <row r="819" ht="15.75" customHeight="1">
      <c r="A819" s="1" t="s">
        <v>48</v>
      </c>
      <c r="B819" s="1" t="s">
        <v>49</v>
      </c>
      <c r="C819" s="1" t="s">
        <v>50</v>
      </c>
      <c r="D819" s="2" t="s">
        <v>14</v>
      </c>
      <c r="E819" s="1" t="s">
        <v>89</v>
      </c>
      <c r="F819" s="3">
        <v>27.89</v>
      </c>
      <c r="G819" s="3">
        <f t="shared" si="1"/>
        <v>-2.889895917</v>
      </c>
      <c r="H819" s="4">
        <v>45079.0</v>
      </c>
      <c r="J819" s="5">
        <f t="shared" si="2"/>
        <v>2</v>
      </c>
      <c r="K819" s="5">
        <f t="shared" si="3"/>
        <v>6</v>
      </c>
      <c r="L819" s="5">
        <f t="shared" si="4"/>
        <v>2023</v>
      </c>
    </row>
    <row r="820" ht="15.75" customHeight="1">
      <c r="A820" s="1" t="s">
        <v>59</v>
      </c>
      <c r="B820" s="1" t="s">
        <v>60</v>
      </c>
      <c r="C820" s="1" t="s">
        <v>61</v>
      </c>
      <c r="D820" s="2" t="s">
        <v>14</v>
      </c>
      <c r="E820" s="1" t="s">
        <v>163</v>
      </c>
      <c r="F820" s="3">
        <v>3.17</v>
      </c>
      <c r="G820" s="3">
        <f t="shared" si="1"/>
        <v>-4.253481087</v>
      </c>
      <c r="H820" s="4">
        <v>45079.0</v>
      </c>
      <c r="J820" s="5">
        <f t="shared" si="2"/>
        <v>2</v>
      </c>
      <c r="K820" s="5">
        <f t="shared" si="3"/>
        <v>6</v>
      </c>
      <c r="L820" s="5">
        <f t="shared" si="4"/>
        <v>2023</v>
      </c>
    </row>
    <row r="821" ht="15.75" customHeight="1">
      <c r="A821" s="1" t="s">
        <v>289</v>
      </c>
      <c r="B821" s="1" t="s">
        <v>290</v>
      </c>
      <c r="C821" s="1" t="s">
        <v>291</v>
      </c>
      <c r="D821" s="2" t="s">
        <v>14</v>
      </c>
      <c r="E821" s="1" t="s">
        <v>85</v>
      </c>
      <c r="F821" s="3">
        <v>11.0</v>
      </c>
      <c r="G821" s="3">
        <f t="shared" si="1"/>
        <v>-3.821568794</v>
      </c>
      <c r="H821" s="4">
        <v>45079.0</v>
      </c>
      <c r="J821" s="5">
        <f t="shared" si="2"/>
        <v>2</v>
      </c>
      <c r="K821" s="5">
        <f t="shared" si="3"/>
        <v>6</v>
      </c>
      <c r="L821" s="5">
        <f t="shared" si="4"/>
        <v>2023</v>
      </c>
    </row>
    <row r="822" ht="15.75" customHeight="1">
      <c r="A822" s="1" t="s">
        <v>246</v>
      </c>
      <c r="B822" s="1" t="s">
        <v>112</v>
      </c>
      <c r="C822" s="1" t="s">
        <v>247</v>
      </c>
      <c r="D822" s="2" t="s">
        <v>20</v>
      </c>
      <c r="E822" s="1" t="s">
        <v>43</v>
      </c>
      <c r="F822" s="3">
        <v>56.59</v>
      </c>
      <c r="G822" s="3">
        <f t="shared" si="1"/>
        <v>-1.306769121</v>
      </c>
      <c r="H822" s="4">
        <v>45080.0</v>
      </c>
      <c r="J822" s="5">
        <f t="shared" si="2"/>
        <v>3</v>
      </c>
      <c r="K822" s="5">
        <f t="shared" si="3"/>
        <v>6</v>
      </c>
      <c r="L822" s="5">
        <f t="shared" si="4"/>
        <v>2023</v>
      </c>
    </row>
    <row r="823" ht="15.75" customHeight="1">
      <c r="A823" s="1" t="s">
        <v>301</v>
      </c>
      <c r="B823" s="1" t="s">
        <v>302</v>
      </c>
      <c r="C823" s="1" t="s">
        <v>303</v>
      </c>
      <c r="D823" s="2" t="s">
        <v>20</v>
      </c>
      <c r="E823" s="1" t="s">
        <v>93</v>
      </c>
      <c r="F823" s="3">
        <v>10.07</v>
      </c>
      <c r="G823" s="3">
        <f t="shared" si="1"/>
        <v>-3.872868721</v>
      </c>
      <c r="H823" s="4">
        <v>45080.0</v>
      </c>
      <c r="J823" s="5">
        <f t="shared" si="2"/>
        <v>3</v>
      </c>
      <c r="K823" s="5">
        <f t="shared" si="3"/>
        <v>6</v>
      </c>
      <c r="L823" s="5">
        <f t="shared" si="4"/>
        <v>2023</v>
      </c>
    </row>
    <row r="824" ht="15.75" customHeight="1">
      <c r="A824" s="1" t="s">
        <v>283</v>
      </c>
      <c r="B824" s="1" t="s">
        <v>284</v>
      </c>
      <c r="C824" s="1" t="s">
        <v>285</v>
      </c>
      <c r="D824" s="2" t="s">
        <v>14</v>
      </c>
      <c r="E824" s="1" t="s">
        <v>37</v>
      </c>
      <c r="F824" s="3">
        <v>14.01</v>
      </c>
      <c r="G824" s="3">
        <f t="shared" si="1"/>
        <v>-3.655533545</v>
      </c>
      <c r="H824" s="4">
        <v>45080.0</v>
      </c>
      <c r="J824" s="5">
        <f t="shared" si="2"/>
        <v>3</v>
      </c>
      <c r="K824" s="5">
        <f t="shared" si="3"/>
        <v>6</v>
      </c>
      <c r="L824" s="5">
        <f t="shared" si="4"/>
        <v>2023</v>
      </c>
    </row>
    <row r="825" ht="15.75" customHeight="1">
      <c r="A825" s="1" t="s">
        <v>130</v>
      </c>
      <c r="B825" s="1" t="s">
        <v>12</v>
      </c>
      <c r="C825" s="1" t="s">
        <v>131</v>
      </c>
      <c r="D825" s="2" t="s">
        <v>20</v>
      </c>
      <c r="E825" s="1" t="s">
        <v>126</v>
      </c>
      <c r="F825" s="3">
        <v>2.54</v>
      </c>
      <c r="G825" s="3">
        <f t="shared" si="1"/>
        <v>-4.288232651</v>
      </c>
      <c r="H825" s="4">
        <v>45080.0</v>
      </c>
      <c r="J825" s="5">
        <f t="shared" si="2"/>
        <v>3</v>
      </c>
      <c r="K825" s="5">
        <f t="shared" si="3"/>
        <v>6</v>
      </c>
      <c r="L825" s="5">
        <f t="shared" si="4"/>
        <v>2023</v>
      </c>
    </row>
    <row r="826" ht="15.75" customHeight="1">
      <c r="A826" s="1" t="s">
        <v>203</v>
      </c>
      <c r="B826" s="1" t="s">
        <v>83</v>
      </c>
      <c r="C826" s="1" t="s">
        <v>204</v>
      </c>
      <c r="D826" s="2" t="s">
        <v>20</v>
      </c>
      <c r="E826" s="1" t="s">
        <v>89</v>
      </c>
      <c r="F826" s="3">
        <v>36.62</v>
      </c>
      <c r="G826" s="3">
        <f t="shared" si="1"/>
        <v>-2.408338533</v>
      </c>
      <c r="H826" s="4">
        <v>45080.0</v>
      </c>
      <c r="J826" s="5">
        <f t="shared" si="2"/>
        <v>3</v>
      </c>
      <c r="K826" s="5">
        <f t="shared" si="3"/>
        <v>6</v>
      </c>
      <c r="L826" s="5">
        <f t="shared" si="4"/>
        <v>2023</v>
      </c>
    </row>
    <row r="827" ht="15.75" customHeight="1">
      <c r="A827" s="1" t="s">
        <v>298</v>
      </c>
      <c r="B827" s="1" t="s">
        <v>299</v>
      </c>
      <c r="C827" s="1" t="s">
        <v>300</v>
      </c>
      <c r="D827" s="2" t="s">
        <v>14</v>
      </c>
      <c r="E827" s="1" t="s">
        <v>126</v>
      </c>
      <c r="F827" s="3">
        <v>2.74</v>
      </c>
      <c r="G827" s="3">
        <f t="shared" si="1"/>
        <v>-4.277200408</v>
      </c>
      <c r="H827" s="4">
        <v>45080.0</v>
      </c>
      <c r="J827" s="5">
        <f t="shared" si="2"/>
        <v>3</v>
      </c>
      <c r="K827" s="5">
        <f t="shared" si="3"/>
        <v>6</v>
      </c>
      <c r="L827" s="5">
        <f t="shared" si="4"/>
        <v>2023</v>
      </c>
    </row>
    <row r="828" ht="15.75" customHeight="1">
      <c r="A828" s="1" t="s">
        <v>239</v>
      </c>
      <c r="B828" s="1" t="s">
        <v>32</v>
      </c>
      <c r="C828" s="1" t="s">
        <v>240</v>
      </c>
      <c r="D828" s="2" t="s">
        <v>20</v>
      </c>
      <c r="E828" s="1" t="s">
        <v>126</v>
      </c>
      <c r="F828" s="3">
        <v>3.75</v>
      </c>
      <c r="G828" s="3">
        <f t="shared" si="1"/>
        <v>-4.221487584</v>
      </c>
      <c r="H828" s="4">
        <v>45080.0</v>
      </c>
      <c r="J828" s="5">
        <f t="shared" si="2"/>
        <v>3</v>
      </c>
      <c r="K828" s="5">
        <f t="shared" si="3"/>
        <v>6</v>
      </c>
      <c r="L828" s="5">
        <f t="shared" si="4"/>
        <v>2023</v>
      </c>
    </row>
    <row r="829" ht="15.75" customHeight="1">
      <c r="A829" s="1" t="s">
        <v>144</v>
      </c>
      <c r="B829" s="1" t="s">
        <v>145</v>
      </c>
      <c r="C829" s="1" t="s">
        <v>146</v>
      </c>
      <c r="D829" s="2" t="s">
        <v>20</v>
      </c>
      <c r="E829" s="1" t="s">
        <v>163</v>
      </c>
      <c r="F829" s="3">
        <v>3.14</v>
      </c>
      <c r="G829" s="3">
        <f t="shared" si="1"/>
        <v>-4.255135923</v>
      </c>
      <c r="H829" s="4">
        <v>45080.0</v>
      </c>
      <c r="J829" s="5">
        <f t="shared" si="2"/>
        <v>3</v>
      </c>
      <c r="K829" s="5">
        <f t="shared" si="3"/>
        <v>6</v>
      </c>
      <c r="L829" s="5">
        <f t="shared" si="4"/>
        <v>2023</v>
      </c>
    </row>
    <row r="830" ht="15.75" customHeight="1">
      <c r="A830" s="1" t="s">
        <v>320</v>
      </c>
      <c r="B830" s="1" t="s">
        <v>321</v>
      </c>
      <c r="C830" s="1" t="s">
        <v>322</v>
      </c>
      <c r="D830" s="2" t="s">
        <v>20</v>
      </c>
      <c r="E830" s="1" t="s">
        <v>93</v>
      </c>
      <c r="F830" s="3">
        <v>12.71</v>
      </c>
      <c r="G830" s="3">
        <f t="shared" si="1"/>
        <v>-3.727243121</v>
      </c>
      <c r="H830" s="4">
        <v>45081.0</v>
      </c>
      <c r="J830" s="5">
        <f t="shared" si="2"/>
        <v>4</v>
      </c>
      <c r="K830" s="5">
        <f t="shared" si="3"/>
        <v>6</v>
      </c>
      <c r="L830" s="5">
        <f t="shared" si="4"/>
        <v>2023</v>
      </c>
    </row>
    <row r="831" ht="15.75" customHeight="1">
      <c r="A831" s="1" t="s">
        <v>103</v>
      </c>
      <c r="B831" s="1" t="s">
        <v>104</v>
      </c>
      <c r="C831" s="1" t="s">
        <v>105</v>
      </c>
      <c r="D831" s="2" t="s">
        <v>14</v>
      </c>
      <c r="E831" s="1" t="s">
        <v>93</v>
      </c>
      <c r="F831" s="3">
        <v>13.83</v>
      </c>
      <c r="G831" s="3">
        <f t="shared" si="1"/>
        <v>-3.665462563</v>
      </c>
      <c r="H831" s="4">
        <v>45081.0</v>
      </c>
      <c r="J831" s="5">
        <f t="shared" si="2"/>
        <v>4</v>
      </c>
      <c r="K831" s="5">
        <f t="shared" si="3"/>
        <v>6</v>
      </c>
      <c r="L831" s="5">
        <f t="shared" si="4"/>
        <v>2023</v>
      </c>
    </row>
    <row r="832" ht="15.75" customHeight="1">
      <c r="A832" s="1" t="s">
        <v>97</v>
      </c>
      <c r="B832" s="1" t="s">
        <v>98</v>
      </c>
      <c r="C832" s="1" t="s">
        <v>99</v>
      </c>
      <c r="D832" s="2" t="s">
        <v>20</v>
      </c>
      <c r="E832" s="1" t="s">
        <v>106</v>
      </c>
      <c r="F832" s="3">
        <v>11.98</v>
      </c>
      <c r="G832" s="3">
        <f t="shared" si="1"/>
        <v>-3.767510806</v>
      </c>
      <c r="H832" s="4">
        <v>45081.0</v>
      </c>
      <c r="J832" s="5">
        <f t="shared" si="2"/>
        <v>4</v>
      </c>
      <c r="K832" s="5">
        <f t="shared" si="3"/>
        <v>6</v>
      </c>
      <c r="L832" s="5">
        <f t="shared" si="4"/>
        <v>2023</v>
      </c>
    </row>
    <row r="833" ht="15.75" customHeight="1">
      <c r="A833" s="1" t="s">
        <v>90</v>
      </c>
      <c r="B833" s="1" t="s">
        <v>91</v>
      </c>
      <c r="C833" s="1" t="s">
        <v>92</v>
      </c>
      <c r="D833" s="2" t="s">
        <v>20</v>
      </c>
      <c r="E833" s="1" t="s">
        <v>150</v>
      </c>
      <c r="F833" s="3">
        <v>30.05</v>
      </c>
      <c r="G833" s="3">
        <f t="shared" si="1"/>
        <v>-2.770747698</v>
      </c>
      <c r="H833" s="4">
        <v>45081.0</v>
      </c>
      <c r="J833" s="5">
        <f t="shared" si="2"/>
        <v>4</v>
      </c>
      <c r="K833" s="5">
        <f t="shared" si="3"/>
        <v>6</v>
      </c>
      <c r="L833" s="5">
        <f t="shared" si="4"/>
        <v>2023</v>
      </c>
    </row>
    <row r="834" ht="15.75" customHeight="1">
      <c r="A834" s="1" t="s">
        <v>86</v>
      </c>
      <c r="B834" s="1" t="s">
        <v>87</v>
      </c>
      <c r="C834" s="1" t="s">
        <v>88</v>
      </c>
      <c r="D834" s="2" t="s">
        <v>14</v>
      </c>
      <c r="E834" s="1" t="s">
        <v>21</v>
      </c>
      <c r="F834" s="3">
        <v>44.68</v>
      </c>
      <c r="G834" s="3">
        <f t="shared" si="1"/>
        <v>-1.963739161</v>
      </c>
      <c r="H834" s="4">
        <v>45081.0</v>
      </c>
      <c r="J834" s="5">
        <f t="shared" si="2"/>
        <v>4</v>
      </c>
      <c r="K834" s="5">
        <f t="shared" si="3"/>
        <v>6</v>
      </c>
      <c r="L834" s="5">
        <f t="shared" si="4"/>
        <v>2023</v>
      </c>
    </row>
    <row r="835" ht="15.75" customHeight="1">
      <c r="A835" s="1" t="s">
        <v>11</v>
      </c>
      <c r="B835" s="1" t="s">
        <v>12</v>
      </c>
      <c r="C835" s="1" t="s">
        <v>13</v>
      </c>
      <c r="D835" s="2" t="s">
        <v>14</v>
      </c>
      <c r="E835" s="1" t="s">
        <v>89</v>
      </c>
      <c r="F835" s="3">
        <v>29.61</v>
      </c>
      <c r="G835" s="3">
        <f t="shared" si="1"/>
        <v>-2.795018631</v>
      </c>
      <c r="H835" s="4">
        <v>45081.0</v>
      </c>
      <c r="J835" s="5">
        <f t="shared" si="2"/>
        <v>4</v>
      </c>
      <c r="K835" s="5">
        <f t="shared" si="3"/>
        <v>6</v>
      </c>
      <c r="L835" s="5">
        <f t="shared" si="4"/>
        <v>2023</v>
      </c>
    </row>
    <row r="836" ht="15.75" customHeight="1">
      <c r="A836" s="1" t="s">
        <v>314</v>
      </c>
      <c r="B836" s="1" t="s">
        <v>315</v>
      </c>
      <c r="C836" s="1" t="s">
        <v>316</v>
      </c>
      <c r="D836" s="2" t="s">
        <v>14</v>
      </c>
      <c r="E836" s="1" t="s">
        <v>78</v>
      </c>
      <c r="F836" s="3">
        <v>16.0</v>
      </c>
      <c r="G836" s="3">
        <f t="shared" si="1"/>
        <v>-3.545762732</v>
      </c>
      <c r="H836" s="4">
        <v>45081.0</v>
      </c>
      <c r="J836" s="5">
        <f t="shared" si="2"/>
        <v>4</v>
      </c>
      <c r="K836" s="5">
        <f t="shared" si="3"/>
        <v>6</v>
      </c>
      <c r="L836" s="5">
        <f t="shared" si="4"/>
        <v>2023</v>
      </c>
    </row>
    <row r="837" ht="15.75" customHeight="1">
      <c r="A837" s="1" t="s">
        <v>66</v>
      </c>
      <c r="B837" s="1" t="s">
        <v>67</v>
      </c>
      <c r="C837" s="1" t="s">
        <v>68</v>
      </c>
      <c r="D837" s="2" t="s">
        <v>20</v>
      </c>
      <c r="E837" s="1" t="s">
        <v>126</v>
      </c>
      <c r="F837" s="3">
        <v>1.76</v>
      </c>
      <c r="G837" s="3">
        <f t="shared" si="1"/>
        <v>-4.331258396</v>
      </c>
      <c r="H837" s="4">
        <v>45081.0</v>
      </c>
      <c r="J837" s="5">
        <f t="shared" si="2"/>
        <v>4</v>
      </c>
      <c r="K837" s="5">
        <f t="shared" si="3"/>
        <v>6</v>
      </c>
      <c r="L837" s="5">
        <f t="shared" si="4"/>
        <v>2023</v>
      </c>
    </row>
    <row r="838" ht="15.75" customHeight="1">
      <c r="A838" s="1" t="s">
        <v>26</v>
      </c>
      <c r="B838" s="1" t="s">
        <v>27</v>
      </c>
      <c r="C838" s="1" t="s">
        <v>28</v>
      </c>
      <c r="D838" s="2" t="s">
        <v>20</v>
      </c>
      <c r="E838" s="1" t="s">
        <v>85</v>
      </c>
      <c r="F838" s="3">
        <v>11.23</v>
      </c>
      <c r="G838" s="3">
        <f t="shared" si="1"/>
        <v>-3.808881715</v>
      </c>
      <c r="H838" s="4">
        <v>45082.0</v>
      </c>
      <c r="J838" s="5">
        <f t="shared" si="2"/>
        <v>5</v>
      </c>
      <c r="K838" s="5">
        <f t="shared" si="3"/>
        <v>6</v>
      </c>
      <c r="L838" s="5">
        <f t="shared" si="4"/>
        <v>2023</v>
      </c>
    </row>
    <row r="839" ht="15.75" customHeight="1">
      <c r="A839" s="1" t="s">
        <v>169</v>
      </c>
      <c r="B839" s="1" t="s">
        <v>170</v>
      </c>
      <c r="C839" s="1" t="s">
        <v>171</v>
      </c>
      <c r="D839" s="2" t="s">
        <v>14</v>
      </c>
      <c r="E839" s="1" t="s">
        <v>43</v>
      </c>
      <c r="F839" s="3">
        <v>48.79</v>
      </c>
      <c r="G839" s="3">
        <f t="shared" si="1"/>
        <v>-1.737026578</v>
      </c>
      <c r="H839" s="4">
        <v>45082.0</v>
      </c>
      <c r="J839" s="5">
        <f t="shared" si="2"/>
        <v>5</v>
      </c>
      <c r="K839" s="5">
        <f t="shared" si="3"/>
        <v>6</v>
      </c>
      <c r="L839" s="5">
        <f t="shared" si="4"/>
        <v>2023</v>
      </c>
    </row>
    <row r="840" ht="15.75" customHeight="1">
      <c r="A840" s="1" t="s">
        <v>31</v>
      </c>
      <c r="B840" s="1" t="s">
        <v>32</v>
      </c>
      <c r="C840" s="1" t="s">
        <v>33</v>
      </c>
      <c r="D840" s="2" t="s">
        <v>20</v>
      </c>
      <c r="E840" s="1" t="s">
        <v>78</v>
      </c>
      <c r="F840" s="3">
        <v>18.72</v>
      </c>
      <c r="G840" s="3">
        <f t="shared" si="1"/>
        <v>-3.395724234</v>
      </c>
      <c r="H840" s="4">
        <v>45082.0</v>
      </c>
      <c r="J840" s="5">
        <f t="shared" si="2"/>
        <v>5</v>
      </c>
      <c r="K840" s="5">
        <f t="shared" si="3"/>
        <v>6</v>
      </c>
      <c r="L840" s="5">
        <f t="shared" si="4"/>
        <v>2023</v>
      </c>
    </row>
    <row r="841" ht="15.75" customHeight="1">
      <c r="A841" s="1" t="s">
        <v>257</v>
      </c>
      <c r="B841" s="1" t="s">
        <v>258</v>
      </c>
      <c r="C841" s="1" t="s">
        <v>259</v>
      </c>
      <c r="D841" s="2" t="s">
        <v>20</v>
      </c>
      <c r="E841" s="1" t="s">
        <v>126</v>
      </c>
      <c r="F841" s="3">
        <v>3.73</v>
      </c>
      <c r="G841" s="3">
        <f t="shared" si="1"/>
        <v>-4.222590808</v>
      </c>
      <c r="H841" s="4">
        <v>45082.0</v>
      </c>
      <c r="J841" s="5">
        <f t="shared" si="2"/>
        <v>5</v>
      </c>
      <c r="K841" s="5">
        <f t="shared" si="3"/>
        <v>6</v>
      </c>
      <c r="L841" s="5">
        <f t="shared" si="4"/>
        <v>2023</v>
      </c>
    </row>
    <row r="842" ht="15.75" customHeight="1">
      <c r="A842" s="1" t="s">
        <v>246</v>
      </c>
      <c r="B842" s="1" t="s">
        <v>112</v>
      </c>
      <c r="C842" s="1" t="s">
        <v>247</v>
      </c>
      <c r="D842" s="2" t="s">
        <v>20</v>
      </c>
      <c r="E842" s="1" t="s">
        <v>21</v>
      </c>
      <c r="F842" s="3">
        <v>36.81</v>
      </c>
      <c r="G842" s="3">
        <f t="shared" si="1"/>
        <v>-2.397857902</v>
      </c>
      <c r="H842" s="4">
        <v>45082.0</v>
      </c>
      <c r="J842" s="5">
        <f t="shared" si="2"/>
        <v>5</v>
      </c>
      <c r="K842" s="5">
        <f t="shared" si="3"/>
        <v>6</v>
      </c>
      <c r="L842" s="5">
        <f t="shared" si="4"/>
        <v>2023</v>
      </c>
    </row>
    <row r="843" ht="15.75" customHeight="1">
      <c r="A843" s="1" t="s">
        <v>301</v>
      </c>
      <c r="B843" s="1" t="s">
        <v>302</v>
      </c>
      <c r="C843" s="1" t="s">
        <v>303</v>
      </c>
      <c r="D843" s="2" t="s">
        <v>14</v>
      </c>
      <c r="E843" s="1" t="s">
        <v>47</v>
      </c>
      <c r="F843" s="3">
        <v>60.55</v>
      </c>
      <c r="G843" s="3">
        <f t="shared" si="1"/>
        <v>-1.08833072</v>
      </c>
      <c r="H843" s="4">
        <v>45082.0</v>
      </c>
      <c r="J843" s="5">
        <f t="shared" si="2"/>
        <v>5</v>
      </c>
      <c r="K843" s="5">
        <f t="shared" si="3"/>
        <v>6</v>
      </c>
      <c r="L843" s="5">
        <f t="shared" si="4"/>
        <v>2023</v>
      </c>
    </row>
    <row r="844" ht="15.75" customHeight="1">
      <c r="A844" s="1" t="s">
        <v>130</v>
      </c>
      <c r="B844" s="1" t="s">
        <v>12</v>
      </c>
      <c r="C844" s="1" t="s">
        <v>131</v>
      </c>
      <c r="D844" s="2" t="s">
        <v>14</v>
      </c>
      <c r="E844" s="1" t="s">
        <v>126</v>
      </c>
      <c r="F844" s="3">
        <v>2.81</v>
      </c>
      <c r="G844" s="3">
        <f t="shared" si="1"/>
        <v>-4.273339123</v>
      </c>
      <c r="H844" s="4">
        <v>45082.0</v>
      </c>
      <c r="J844" s="5">
        <f t="shared" si="2"/>
        <v>5</v>
      </c>
      <c r="K844" s="5">
        <f t="shared" si="3"/>
        <v>6</v>
      </c>
      <c r="L844" s="5">
        <f t="shared" si="4"/>
        <v>2023</v>
      </c>
    </row>
    <row r="845" ht="15.75" customHeight="1">
      <c r="A845" s="1" t="s">
        <v>203</v>
      </c>
      <c r="B845" s="1" t="s">
        <v>83</v>
      </c>
      <c r="C845" s="1" t="s">
        <v>204</v>
      </c>
      <c r="D845" s="2" t="s">
        <v>20</v>
      </c>
      <c r="E845" s="1" t="s">
        <v>15</v>
      </c>
      <c r="F845" s="3">
        <v>10.59</v>
      </c>
      <c r="G845" s="3">
        <f t="shared" si="1"/>
        <v>-3.844184891</v>
      </c>
      <c r="H845" s="4">
        <v>45082.0</v>
      </c>
      <c r="J845" s="5">
        <f t="shared" si="2"/>
        <v>5</v>
      </c>
      <c r="K845" s="5">
        <f t="shared" si="3"/>
        <v>6</v>
      </c>
      <c r="L845" s="5">
        <f t="shared" si="4"/>
        <v>2023</v>
      </c>
    </row>
    <row r="846" ht="15.75" customHeight="1">
      <c r="A846" s="1" t="s">
        <v>271</v>
      </c>
      <c r="B846" s="1" t="s">
        <v>272</v>
      </c>
      <c r="C846" s="1" t="s">
        <v>273</v>
      </c>
      <c r="D846" s="2" t="s">
        <v>14</v>
      </c>
      <c r="E846" s="1" t="s">
        <v>29</v>
      </c>
      <c r="F846" s="3">
        <v>39.8</v>
      </c>
      <c r="G846" s="3">
        <f t="shared" si="1"/>
        <v>-2.232925877</v>
      </c>
      <c r="H846" s="4">
        <v>45082.0</v>
      </c>
      <c r="J846" s="5">
        <f t="shared" si="2"/>
        <v>5</v>
      </c>
      <c r="K846" s="5">
        <f t="shared" si="3"/>
        <v>6</v>
      </c>
      <c r="L846" s="5">
        <f t="shared" si="4"/>
        <v>2023</v>
      </c>
    </row>
    <row r="847" ht="15.75" customHeight="1">
      <c r="A847" s="1" t="s">
        <v>251</v>
      </c>
      <c r="B847" s="1" t="s">
        <v>252</v>
      </c>
      <c r="C847" s="1" t="s">
        <v>253</v>
      </c>
      <c r="D847" s="2" t="s">
        <v>14</v>
      </c>
      <c r="E847" s="1" t="s">
        <v>163</v>
      </c>
      <c r="F847" s="3">
        <v>2.71</v>
      </c>
      <c r="G847" s="3">
        <f t="shared" si="1"/>
        <v>-4.278855245</v>
      </c>
      <c r="H847" s="4">
        <v>45082.0</v>
      </c>
      <c r="J847" s="5">
        <f t="shared" si="2"/>
        <v>5</v>
      </c>
      <c r="K847" s="5">
        <f t="shared" si="3"/>
        <v>6</v>
      </c>
      <c r="L847" s="5">
        <f t="shared" si="4"/>
        <v>2023</v>
      </c>
    </row>
    <row r="848" ht="15.75" customHeight="1">
      <c r="A848" s="1" t="s">
        <v>208</v>
      </c>
      <c r="B848" s="1" t="s">
        <v>209</v>
      </c>
      <c r="C848" s="1" t="s">
        <v>210</v>
      </c>
      <c r="D848" s="2" t="s">
        <v>20</v>
      </c>
      <c r="E848" s="1" t="s">
        <v>29</v>
      </c>
      <c r="F848" s="3">
        <v>18.64</v>
      </c>
      <c r="G848" s="3">
        <f t="shared" si="1"/>
        <v>-3.400137131</v>
      </c>
      <c r="H848" s="4">
        <v>45083.0</v>
      </c>
      <c r="J848" s="5">
        <f t="shared" si="2"/>
        <v>6</v>
      </c>
      <c r="K848" s="5">
        <f t="shared" si="3"/>
        <v>6</v>
      </c>
      <c r="L848" s="5">
        <f t="shared" si="4"/>
        <v>2023</v>
      </c>
    </row>
    <row r="849" ht="15.75" customHeight="1">
      <c r="A849" s="1" t="s">
        <v>246</v>
      </c>
      <c r="B849" s="1" t="s">
        <v>112</v>
      </c>
      <c r="C849" s="1" t="s">
        <v>247</v>
      </c>
      <c r="D849" s="2" t="s">
        <v>14</v>
      </c>
      <c r="E849" s="1" t="s">
        <v>163</v>
      </c>
      <c r="F849" s="3">
        <v>4.61</v>
      </c>
      <c r="G849" s="3">
        <f t="shared" si="1"/>
        <v>-4.174048941</v>
      </c>
      <c r="H849" s="4">
        <v>45083.0</v>
      </c>
      <c r="J849" s="5">
        <f t="shared" si="2"/>
        <v>6</v>
      </c>
      <c r="K849" s="5">
        <f t="shared" si="3"/>
        <v>6</v>
      </c>
      <c r="L849" s="5">
        <f t="shared" si="4"/>
        <v>2023</v>
      </c>
    </row>
    <row r="850" ht="15.75" customHeight="1">
      <c r="A850" s="1" t="s">
        <v>157</v>
      </c>
      <c r="B850" s="1" t="s">
        <v>158</v>
      </c>
      <c r="C850" s="1" t="s">
        <v>159</v>
      </c>
      <c r="D850" s="2" t="s">
        <v>14</v>
      </c>
      <c r="E850" s="1" t="s">
        <v>25</v>
      </c>
      <c r="F850" s="3">
        <v>21.47</v>
      </c>
      <c r="G850" s="3">
        <f t="shared" si="1"/>
        <v>-3.2440309</v>
      </c>
      <c r="H850" s="4">
        <v>45083.0</v>
      </c>
      <c r="J850" s="5">
        <f t="shared" si="2"/>
        <v>6</v>
      </c>
      <c r="K850" s="5">
        <f t="shared" si="3"/>
        <v>6</v>
      </c>
      <c r="L850" s="5">
        <f t="shared" si="4"/>
        <v>2023</v>
      </c>
    </row>
    <row r="851" ht="15.75" customHeight="1">
      <c r="A851" s="1" t="s">
        <v>127</v>
      </c>
      <c r="B851" s="1" t="s">
        <v>128</v>
      </c>
      <c r="C851" s="1" t="s">
        <v>129</v>
      </c>
      <c r="D851" s="2" t="s">
        <v>20</v>
      </c>
      <c r="E851" s="1" t="s">
        <v>106</v>
      </c>
      <c r="F851" s="3">
        <v>15.51</v>
      </c>
      <c r="G851" s="3">
        <f t="shared" si="1"/>
        <v>-3.572791726</v>
      </c>
      <c r="H851" s="4">
        <v>45083.0</v>
      </c>
      <c r="J851" s="5">
        <f t="shared" si="2"/>
        <v>6</v>
      </c>
      <c r="K851" s="5">
        <f t="shared" si="3"/>
        <v>6</v>
      </c>
      <c r="L851" s="5">
        <f t="shared" si="4"/>
        <v>2023</v>
      </c>
    </row>
    <row r="852" ht="15.75" customHeight="1">
      <c r="A852" s="1" t="s">
        <v>181</v>
      </c>
      <c r="B852" s="1" t="s">
        <v>182</v>
      </c>
      <c r="C852" s="1" t="s">
        <v>183</v>
      </c>
      <c r="D852" s="2" t="s">
        <v>14</v>
      </c>
      <c r="E852" s="1" t="s">
        <v>15</v>
      </c>
      <c r="F852" s="3">
        <v>10.75</v>
      </c>
      <c r="G852" s="3">
        <f t="shared" si="1"/>
        <v>-3.835359097</v>
      </c>
      <c r="H852" s="4">
        <v>45083.0</v>
      </c>
      <c r="J852" s="5">
        <f t="shared" si="2"/>
        <v>6</v>
      </c>
      <c r="K852" s="5">
        <f t="shared" si="3"/>
        <v>6</v>
      </c>
      <c r="L852" s="5">
        <f t="shared" si="4"/>
        <v>2023</v>
      </c>
    </row>
    <row r="853" ht="15.75" customHeight="1">
      <c r="A853" s="1" t="s">
        <v>260</v>
      </c>
      <c r="B853" s="1" t="s">
        <v>252</v>
      </c>
      <c r="C853" s="1" t="s">
        <v>261</v>
      </c>
      <c r="D853" s="2" t="s">
        <v>20</v>
      </c>
      <c r="E853" s="1" t="s">
        <v>21</v>
      </c>
      <c r="F853" s="3">
        <v>51.35</v>
      </c>
      <c r="G853" s="3">
        <f t="shared" si="1"/>
        <v>-1.595813874</v>
      </c>
      <c r="H853" s="4">
        <v>45083.0</v>
      </c>
      <c r="J853" s="5">
        <f t="shared" si="2"/>
        <v>6</v>
      </c>
      <c r="K853" s="5">
        <f t="shared" si="3"/>
        <v>6</v>
      </c>
      <c r="L853" s="5">
        <f t="shared" si="4"/>
        <v>2023</v>
      </c>
    </row>
    <row r="854" ht="15.75" customHeight="1">
      <c r="A854" s="1" t="s">
        <v>147</v>
      </c>
      <c r="B854" s="1" t="s">
        <v>148</v>
      </c>
      <c r="C854" s="1" t="s">
        <v>149</v>
      </c>
      <c r="D854" s="2" t="s">
        <v>20</v>
      </c>
      <c r="E854" s="1" t="s">
        <v>25</v>
      </c>
      <c r="F854" s="3">
        <v>16.57</v>
      </c>
      <c r="G854" s="3">
        <f t="shared" si="1"/>
        <v>-3.514320841</v>
      </c>
      <c r="H854" s="4">
        <v>45084.0</v>
      </c>
      <c r="J854" s="5">
        <f t="shared" si="2"/>
        <v>7</v>
      </c>
      <c r="K854" s="5">
        <f t="shared" si="3"/>
        <v>6</v>
      </c>
      <c r="L854" s="5">
        <f t="shared" si="4"/>
        <v>2023</v>
      </c>
    </row>
    <row r="855" ht="15.75" customHeight="1">
      <c r="A855" s="1" t="s">
        <v>79</v>
      </c>
      <c r="B855" s="1" t="s">
        <v>80</v>
      </c>
      <c r="C855" s="1" t="s">
        <v>81</v>
      </c>
      <c r="D855" s="2" t="s">
        <v>14</v>
      </c>
      <c r="E855" s="1" t="s">
        <v>126</v>
      </c>
      <c r="F855" s="3">
        <v>2.85</v>
      </c>
      <c r="G855" s="3">
        <f t="shared" si="1"/>
        <v>-4.271132675</v>
      </c>
      <c r="H855" s="4">
        <v>45084.0</v>
      </c>
      <c r="J855" s="5">
        <f t="shared" si="2"/>
        <v>7</v>
      </c>
      <c r="K855" s="5">
        <f t="shared" si="3"/>
        <v>6</v>
      </c>
      <c r="L855" s="5">
        <f t="shared" si="4"/>
        <v>2023</v>
      </c>
    </row>
    <row r="856" ht="15.75" customHeight="1">
      <c r="A856" s="1" t="s">
        <v>228</v>
      </c>
      <c r="B856" s="1" t="s">
        <v>229</v>
      </c>
      <c r="C856" s="1" t="s">
        <v>230</v>
      </c>
      <c r="D856" s="2" t="s">
        <v>20</v>
      </c>
      <c r="E856" s="1" t="s">
        <v>37</v>
      </c>
      <c r="F856" s="3">
        <v>12.5</v>
      </c>
      <c r="G856" s="3">
        <f t="shared" si="1"/>
        <v>-3.738826975</v>
      </c>
      <c r="H856" s="4">
        <v>45084.0</v>
      </c>
      <c r="J856" s="5">
        <f t="shared" si="2"/>
        <v>7</v>
      </c>
      <c r="K856" s="5">
        <f t="shared" si="3"/>
        <v>6</v>
      </c>
      <c r="L856" s="5">
        <f t="shared" si="4"/>
        <v>2023</v>
      </c>
    </row>
    <row r="857" ht="15.75" customHeight="1">
      <c r="A857" s="1" t="s">
        <v>286</v>
      </c>
      <c r="B857" s="1" t="s">
        <v>287</v>
      </c>
      <c r="C857" s="1" t="s">
        <v>288</v>
      </c>
      <c r="D857" s="2" t="s">
        <v>20</v>
      </c>
      <c r="E857" s="1" t="s">
        <v>47</v>
      </c>
      <c r="F857" s="3">
        <v>68.76</v>
      </c>
      <c r="G857" s="3">
        <f t="shared" si="1"/>
        <v>-0.6354571667</v>
      </c>
      <c r="H857" s="4">
        <v>45084.0</v>
      </c>
      <c r="J857" s="5">
        <f t="shared" si="2"/>
        <v>7</v>
      </c>
      <c r="K857" s="5">
        <f t="shared" si="3"/>
        <v>6</v>
      </c>
      <c r="L857" s="5">
        <f t="shared" si="4"/>
        <v>2023</v>
      </c>
    </row>
    <row r="858" ht="15.75" customHeight="1">
      <c r="A858" s="1" t="s">
        <v>178</v>
      </c>
      <c r="B858" s="1" t="s">
        <v>179</v>
      </c>
      <c r="C858" s="1" t="s">
        <v>180</v>
      </c>
      <c r="D858" s="2" t="s">
        <v>20</v>
      </c>
      <c r="E858" s="1" t="s">
        <v>21</v>
      </c>
      <c r="F858" s="3">
        <v>47.73</v>
      </c>
      <c r="G858" s="3">
        <f t="shared" si="1"/>
        <v>-1.795497463</v>
      </c>
      <c r="H858" s="4">
        <v>45084.0</v>
      </c>
      <c r="J858" s="5">
        <f t="shared" si="2"/>
        <v>7</v>
      </c>
      <c r="K858" s="5">
        <f t="shared" si="3"/>
        <v>6</v>
      </c>
      <c r="L858" s="5">
        <f t="shared" si="4"/>
        <v>2023</v>
      </c>
    </row>
    <row r="859" ht="15.75" customHeight="1">
      <c r="A859" s="1" t="s">
        <v>135</v>
      </c>
      <c r="B859" s="1" t="s">
        <v>136</v>
      </c>
      <c r="C859" s="1" t="s">
        <v>137</v>
      </c>
      <c r="D859" s="2" t="s">
        <v>14</v>
      </c>
      <c r="E859" s="1" t="s">
        <v>37</v>
      </c>
      <c r="F859" s="3">
        <v>12.05</v>
      </c>
      <c r="G859" s="3">
        <f t="shared" si="1"/>
        <v>-3.763649521</v>
      </c>
      <c r="H859" s="4">
        <v>45084.0</v>
      </c>
      <c r="J859" s="5">
        <f t="shared" si="2"/>
        <v>7</v>
      </c>
      <c r="K859" s="5">
        <f t="shared" si="3"/>
        <v>6</v>
      </c>
      <c r="L859" s="5">
        <f t="shared" si="4"/>
        <v>2023</v>
      </c>
    </row>
    <row r="860" ht="15.75" customHeight="1">
      <c r="A860" s="1" t="s">
        <v>175</v>
      </c>
      <c r="B860" s="1" t="s">
        <v>176</v>
      </c>
      <c r="C860" s="1" t="s">
        <v>177</v>
      </c>
      <c r="D860" s="2" t="s">
        <v>14</v>
      </c>
      <c r="E860" s="1" t="s">
        <v>15</v>
      </c>
      <c r="F860" s="3">
        <v>10.43</v>
      </c>
      <c r="G860" s="3">
        <f t="shared" si="1"/>
        <v>-3.853010685</v>
      </c>
      <c r="H860" s="4">
        <v>45085.0</v>
      </c>
      <c r="J860" s="5">
        <f t="shared" si="2"/>
        <v>8</v>
      </c>
      <c r="K860" s="5">
        <f t="shared" si="3"/>
        <v>6</v>
      </c>
      <c r="L860" s="5">
        <f t="shared" si="4"/>
        <v>2023</v>
      </c>
    </row>
    <row r="861" ht="15.75" customHeight="1">
      <c r="A861" s="1" t="s">
        <v>157</v>
      </c>
      <c r="B861" s="1" t="s">
        <v>158</v>
      </c>
      <c r="C861" s="1" t="s">
        <v>159</v>
      </c>
      <c r="D861" s="2" t="s">
        <v>20</v>
      </c>
      <c r="E861" s="1" t="s">
        <v>25</v>
      </c>
      <c r="F861" s="3">
        <v>14.66</v>
      </c>
      <c r="G861" s="3">
        <f t="shared" si="1"/>
        <v>-3.619678757</v>
      </c>
      <c r="H861" s="4">
        <v>45085.0</v>
      </c>
      <c r="J861" s="5">
        <f t="shared" si="2"/>
        <v>8</v>
      </c>
      <c r="K861" s="5">
        <f t="shared" si="3"/>
        <v>6</v>
      </c>
      <c r="L861" s="5">
        <f t="shared" si="4"/>
        <v>2023</v>
      </c>
    </row>
    <row r="862" ht="15.75" customHeight="1">
      <c r="A862" s="1" t="s">
        <v>181</v>
      </c>
      <c r="B862" s="1" t="s">
        <v>182</v>
      </c>
      <c r="C862" s="1" t="s">
        <v>183</v>
      </c>
      <c r="D862" s="2" t="s">
        <v>14</v>
      </c>
      <c r="E862" s="1" t="s">
        <v>37</v>
      </c>
      <c r="F862" s="3">
        <v>12.21</v>
      </c>
      <c r="G862" s="3">
        <f t="shared" si="1"/>
        <v>-3.754823727</v>
      </c>
      <c r="H862" s="4">
        <v>45085.0</v>
      </c>
      <c r="J862" s="5">
        <f t="shared" si="2"/>
        <v>8</v>
      </c>
      <c r="K862" s="5">
        <f t="shared" si="3"/>
        <v>6</v>
      </c>
      <c r="L862" s="5">
        <f t="shared" si="4"/>
        <v>2023</v>
      </c>
    </row>
    <row r="863" ht="15.75" customHeight="1">
      <c r="A863" s="1" t="s">
        <v>59</v>
      </c>
      <c r="B863" s="1" t="s">
        <v>60</v>
      </c>
      <c r="C863" s="1" t="s">
        <v>61</v>
      </c>
      <c r="D863" s="2" t="s">
        <v>14</v>
      </c>
      <c r="E863" s="1" t="s">
        <v>93</v>
      </c>
      <c r="F863" s="3">
        <v>12.1</v>
      </c>
      <c r="G863" s="3">
        <f t="shared" si="1"/>
        <v>-3.76089146</v>
      </c>
      <c r="H863" s="4">
        <v>45085.0</v>
      </c>
      <c r="J863" s="5">
        <f t="shared" si="2"/>
        <v>8</v>
      </c>
      <c r="K863" s="5">
        <f t="shared" si="3"/>
        <v>6</v>
      </c>
      <c r="L863" s="5">
        <f t="shared" si="4"/>
        <v>2023</v>
      </c>
    </row>
    <row r="864" ht="15.75" customHeight="1">
      <c r="A864" s="1" t="s">
        <v>132</v>
      </c>
      <c r="B864" s="1" t="s">
        <v>133</v>
      </c>
      <c r="C864" s="1" t="s">
        <v>134</v>
      </c>
      <c r="D864" s="2" t="s">
        <v>20</v>
      </c>
      <c r="E864" s="1" t="s">
        <v>126</v>
      </c>
      <c r="F864" s="3">
        <v>3.71</v>
      </c>
      <c r="G864" s="3">
        <f t="shared" si="1"/>
        <v>-4.223694032</v>
      </c>
      <c r="H864" s="4">
        <v>45085.0</v>
      </c>
      <c r="J864" s="5">
        <f t="shared" si="2"/>
        <v>8</v>
      </c>
      <c r="K864" s="5">
        <f t="shared" si="3"/>
        <v>6</v>
      </c>
      <c r="L864" s="5">
        <f t="shared" si="4"/>
        <v>2023</v>
      </c>
    </row>
    <row r="865" ht="15.75" customHeight="1">
      <c r="A865" s="1" t="s">
        <v>304</v>
      </c>
      <c r="B865" s="1" t="s">
        <v>305</v>
      </c>
      <c r="C865" s="1" t="s">
        <v>306</v>
      </c>
      <c r="D865" s="2" t="s">
        <v>20</v>
      </c>
      <c r="E865" s="1" t="s">
        <v>37</v>
      </c>
      <c r="F865" s="3">
        <v>13.6</v>
      </c>
      <c r="G865" s="3">
        <f t="shared" si="1"/>
        <v>-3.678149642</v>
      </c>
      <c r="H865" s="4">
        <v>45085.0</v>
      </c>
      <c r="J865" s="5">
        <f t="shared" si="2"/>
        <v>8</v>
      </c>
      <c r="K865" s="5">
        <f t="shared" si="3"/>
        <v>6</v>
      </c>
      <c r="L865" s="5">
        <f t="shared" si="4"/>
        <v>2023</v>
      </c>
    </row>
    <row r="866" ht="15.75" customHeight="1">
      <c r="A866" s="1" t="s">
        <v>184</v>
      </c>
      <c r="B866" s="1" t="s">
        <v>173</v>
      </c>
      <c r="C866" s="1" t="s">
        <v>185</v>
      </c>
      <c r="D866" s="2" t="s">
        <v>14</v>
      </c>
      <c r="E866" s="1" t="s">
        <v>25</v>
      </c>
      <c r="F866" s="3">
        <v>19.72</v>
      </c>
      <c r="G866" s="3">
        <f t="shared" si="1"/>
        <v>-3.340563022</v>
      </c>
      <c r="H866" s="4">
        <v>45086.0</v>
      </c>
      <c r="J866" s="5">
        <f t="shared" si="2"/>
        <v>9</v>
      </c>
      <c r="K866" s="5">
        <f t="shared" si="3"/>
        <v>6</v>
      </c>
      <c r="L866" s="5">
        <f t="shared" si="4"/>
        <v>2023</v>
      </c>
    </row>
    <row r="867" ht="15.75" customHeight="1">
      <c r="A867" s="1" t="s">
        <v>257</v>
      </c>
      <c r="B867" s="1" t="s">
        <v>258</v>
      </c>
      <c r="C867" s="1" t="s">
        <v>259</v>
      </c>
      <c r="D867" s="2" t="s">
        <v>14</v>
      </c>
      <c r="E867" s="1" t="s">
        <v>37</v>
      </c>
      <c r="F867" s="3">
        <v>15.08</v>
      </c>
      <c r="G867" s="3">
        <f t="shared" si="1"/>
        <v>-3.596511047</v>
      </c>
      <c r="H867" s="4">
        <v>45086.0</v>
      </c>
      <c r="J867" s="5">
        <f t="shared" si="2"/>
        <v>9</v>
      </c>
      <c r="K867" s="5">
        <f t="shared" si="3"/>
        <v>6</v>
      </c>
      <c r="L867" s="5">
        <f t="shared" si="4"/>
        <v>2023</v>
      </c>
    </row>
    <row r="868" ht="15.75" customHeight="1">
      <c r="A868" s="1" t="s">
        <v>66</v>
      </c>
      <c r="B868" s="1" t="s">
        <v>67</v>
      </c>
      <c r="C868" s="1" t="s">
        <v>68</v>
      </c>
      <c r="D868" s="2" t="s">
        <v>20</v>
      </c>
      <c r="E868" s="1" t="s">
        <v>78</v>
      </c>
      <c r="F868" s="3">
        <v>14.95</v>
      </c>
      <c r="G868" s="3">
        <f t="shared" si="1"/>
        <v>-3.603682005</v>
      </c>
      <c r="H868" s="4">
        <v>45086.0</v>
      </c>
      <c r="J868" s="5">
        <f t="shared" si="2"/>
        <v>9</v>
      </c>
      <c r="K868" s="5">
        <f t="shared" si="3"/>
        <v>6</v>
      </c>
      <c r="L868" s="5">
        <f t="shared" si="4"/>
        <v>2023</v>
      </c>
    </row>
    <row r="869" ht="15.75" customHeight="1">
      <c r="A869" s="1" t="s">
        <v>117</v>
      </c>
      <c r="B869" s="1" t="s">
        <v>118</v>
      </c>
      <c r="C869" s="1" t="s">
        <v>119</v>
      </c>
      <c r="D869" s="2" t="s">
        <v>20</v>
      </c>
      <c r="E869" s="1" t="s">
        <v>110</v>
      </c>
      <c r="F869" s="3">
        <v>40.5</v>
      </c>
      <c r="G869" s="3">
        <f t="shared" si="1"/>
        <v>-2.194313029</v>
      </c>
      <c r="H869" s="4">
        <v>45086.0</v>
      </c>
      <c r="J869" s="5">
        <f t="shared" si="2"/>
        <v>9</v>
      </c>
      <c r="K869" s="5">
        <f t="shared" si="3"/>
        <v>6</v>
      </c>
      <c r="L869" s="5">
        <f t="shared" si="4"/>
        <v>2023</v>
      </c>
    </row>
    <row r="870" ht="15.75" customHeight="1">
      <c r="A870" s="1" t="s">
        <v>11</v>
      </c>
      <c r="B870" s="1" t="s">
        <v>12</v>
      </c>
      <c r="C870" s="1" t="s">
        <v>13</v>
      </c>
      <c r="D870" s="2" t="s">
        <v>14</v>
      </c>
      <c r="E870" s="1" t="s">
        <v>126</v>
      </c>
      <c r="F870" s="3">
        <v>3.33</v>
      </c>
      <c r="G870" s="3">
        <f t="shared" si="1"/>
        <v>-4.244655293</v>
      </c>
      <c r="H870" s="4">
        <v>45086.0</v>
      </c>
      <c r="J870" s="5">
        <f t="shared" si="2"/>
        <v>9</v>
      </c>
      <c r="K870" s="5">
        <f t="shared" si="3"/>
        <v>6</v>
      </c>
      <c r="L870" s="5">
        <f t="shared" si="4"/>
        <v>2023</v>
      </c>
    </row>
    <row r="871" ht="15.75" customHeight="1">
      <c r="A871" s="1" t="s">
        <v>192</v>
      </c>
      <c r="B871" s="1" t="s">
        <v>193</v>
      </c>
      <c r="C871" s="1" t="s">
        <v>194</v>
      </c>
      <c r="D871" s="2" t="s">
        <v>14</v>
      </c>
      <c r="E871" s="1" t="s">
        <v>15</v>
      </c>
      <c r="F871" s="3">
        <v>10.54</v>
      </c>
      <c r="G871" s="3">
        <f t="shared" si="1"/>
        <v>-3.846942952</v>
      </c>
      <c r="H871" s="4">
        <v>45086.0</v>
      </c>
      <c r="J871" s="5">
        <f t="shared" si="2"/>
        <v>9</v>
      </c>
      <c r="K871" s="5">
        <f t="shared" si="3"/>
        <v>6</v>
      </c>
      <c r="L871" s="5">
        <f t="shared" si="4"/>
        <v>2023</v>
      </c>
    </row>
    <row r="872" ht="15.75" customHeight="1">
      <c r="A872" s="1" t="s">
        <v>192</v>
      </c>
      <c r="B872" s="1" t="s">
        <v>193</v>
      </c>
      <c r="C872" s="1" t="s">
        <v>194</v>
      </c>
      <c r="D872" s="2" t="s">
        <v>14</v>
      </c>
      <c r="E872" s="1" t="s">
        <v>65</v>
      </c>
      <c r="F872" s="3">
        <v>12.52</v>
      </c>
      <c r="G872" s="3">
        <f t="shared" si="1"/>
        <v>-3.737723751</v>
      </c>
      <c r="H872" s="4">
        <v>45087.0</v>
      </c>
      <c r="J872" s="5">
        <f t="shared" si="2"/>
        <v>10</v>
      </c>
      <c r="K872" s="5">
        <f t="shared" si="3"/>
        <v>6</v>
      </c>
      <c r="L872" s="5">
        <f t="shared" si="4"/>
        <v>2023</v>
      </c>
    </row>
    <row r="873" ht="15.75" customHeight="1">
      <c r="A873" s="1" t="s">
        <v>103</v>
      </c>
      <c r="B873" s="1" t="s">
        <v>104</v>
      </c>
      <c r="C873" s="1" t="s">
        <v>105</v>
      </c>
      <c r="D873" s="2" t="s">
        <v>14</v>
      </c>
      <c r="E873" s="1" t="s">
        <v>34</v>
      </c>
      <c r="F873" s="3">
        <v>16.63</v>
      </c>
      <c r="G873" s="3">
        <f t="shared" si="1"/>
        <v>-3.511011168</v>
      </c>
      <c r="H873" s="4">
        <v>45087.0</v>
      </c>
      <c r="J873" s="5">
        <f t="shared" si="2"/>
        <v>10</v>
      </c>
      <c r="K873" s="5">
        <f t="shared" si="3"/>
        <v>6</v>
      </c>
      <c r="L873" s="5">
        <f t="shared" si="4"/>
        <v>2023</v>
      </c>
    </row>
    <row r="874" ht="15.75" customHeight="1">
      <c r="A874" s="1" t="s">
        <v>166</v>
      </c>
      <c r="B874" s="1" t="s">
        <v>167</v>
      </c>
      <c r="C874" s="1" t="s">
        <v>168</v>
      </c>
      <c r="D874" s="2" t="s">
        <v>20</v>
      </c>
      <c r="E874" s="1" t="s">
        <v>34</v>
      </c>
      <c r="F874" s="3">
        <v>20.13</v>
      </c>
      <c r="G874" s="3">
        <f t="shared" si="1"/>
        <v>-3.317946925</v>
      </c>
      <c r="H874" s="4">
        <v>45087.0</v>
      </c>
      <c r="J874" s="5">
        <f t="shared" si="2"/>
        <v>10</v>
      </c>
      <c r="K874" s="5">
        <f t="shared" si="3"/>
        <v>6</v>
      </c>
      <c r="L874" s="5">
        <f t="shared" si="4"/>
        <v>2023</v>
      </c>
    </row>
    <row r="875" ht="15.75" customHeight="1">
      <c r="A875" s="1" t="s">
        <v>317</v>
      </c>
      <c r="B875" s="1" t="s">
        <v>318</v>
      </c>
      <c r="C875" s="1" t="s">
        <v>319</v>
      </c>
      <c r="D875" s="2" t="s">
        <v>14</v>
      </c>
      <c r="E875" s="1" t="s">
        <v>110</v>
      </c>
      <c r="F875" s="3">
        <v>37.94</v>
      </c>
      <c r="G875" s="3">
        <f t="shared" si="1"/>
        <v>-2.335525732</v>
      </c>
      <c r="H875" s="4">
        <v>45087.0</v>
      </c>
      <c r="J875" s="5">
        <f t="shared" si="2"/>
        <v>10</v>
      </c>
      <c r="K875" s="5">
        <f t="shared" si="3"/>
        <v>6</v>
      </c>
      <c r="L875" s="5">
        <f t="shared" si="4"/>
        <v>2023</v>
      </c>
    </row>
    <row r="876" ht="15.75" customHeight="1">
      <c r="A876" s="1" t="s">
        <v>132</v>
      </c>
      <c r="B876" s="1" t="s">
        <v>133</v>
      </c>
      <c r="C876" s="1" t="s">
        <v>134</v>
      </c>
      <c r="D876" s="2" t="s">
        <v>14</v>
      </c>
      <c r="E876" s="1" t="s">
        <v>34</v>
      </c>
      <c r="F876" s="3">
        <v>19.91</v>
      </c>
      <c r="G876" s="3">
        <f t="shared" si="1"/>
        <v>-3.330082392</v>
      </c>
      <c r="H876" s="4">
        <v>45087.0</v>
      </c>
      <c r="J876" s="5">
        <f t="shared" si="2"/>
        <v>10</v>
      </c>
      <c r="K876" s="5">
        <f t="shared" si="3"/>
        <v>6</v>
      </c>
      <c r="L876" s="5">
        <f t="shared" si="4"/>
        <v>2023</v>
      </c>
    </row>
    <row r="877" ht="15.75" customHeight="1">
      <c r="A877" s="1" t="s">
        <v>48</v>
      </c>
      <c r="B877" s="1" t="s">
        <v>49</v>
      </c>
      <c r="C877" s="1" t="s">
        <v>50</v>
      </c>
      <c r="D877" s="2" t="s">
        <v>20</v>
      </c>
      <c r="E877" s="1" t="s">
        <v>34</v>
      </c>
      <c r="F877" s="3">
        <v>18.64</v>
      </c>
      <c r="G877" s="3">
        <f t="shared" si="1"/>
        <v>-3.400137131</v>
      </c>
      <c r="H877" s="4">
        <v>45087.0</v>
      </c>
      <c r="J877" s="5">
        <f t="shared" si="2"/>
        <v>10</v>
      </c>
      <c r="K877" s="5">
        <f t="shared" si="3"/>
        <v>6</v>
      </c>
      <c r="L877" s="5">
        <f t="shared" si="4"/>
        <v>2023</v>
      </c>
    </row>
    <row r="878" ht="15.75" customHeight="1">
      <c r="A878" s="1" t="s">
        <v>151</v>
      </c>
      <c r="B878" s="1" t="s">
        <v>152</v>
      </c>
      <c r="C878" s="1" t="s">
        <v>153</v>
      </c>
      <c r="D878" s="2" t="s">
        <v>20</v>
      </c>
      <c r="E878" s="1" t="s">
        <v>43</v>
      </c>
      <c r="F878" s="3">
        <v>56.28</v>
      </c>
      <c r="G878" s="3">
        <f t="shared" si="1"/>
        <v>-1.323869097</v>
      </c>
      <c r="H878" s="4">
        <v>45087.0</v>
      </c>
      <c r="J878" s="5">
        <f t="shared" si="2"/>
        <v>10</v>
      </c>
      <c r="K878" s="5">
        <f t="shared" si="3"/>
        <v>6</v>
      </c>
      <c r="L878" s="5">
        <f t="shared" si="4"/>
        <v>2023</v>
      </c>
    </row>
    <row r="879" ht="15.75" customHeight="1">
      <c r="A879" s="1" t="s">
        <v>48</v>
      </c>
      <c r="B879" s="1" t="s">
        <v>49</v>
      </c>
      <c r="C879" s="1" t="s">
        <v>50</v>
      </c>
      <c r="D879" s="2" t="s">
        <v>14</v>
      </c>
      <c r="E879" s="1" t="s">
        <v>25</v>
      </c>
      <c r="F879" s="3">
        <v>14.77</v>
      </c>
      <c r="G879" s="3">
        <f t="shared" si="1"/>
        <v>-3.613611023</v>
      </c>
      <c r="H879" s="4">
        <v>45088.0</v>
      </c>
      <c r="J879" s="5">
        <f t="shared" si="2"/>
        <v>11</v>
      </c>
      <c r="K879" s="5">
        <f t="shared" si="3"/>
        <v>6</v>
      </c>
      <c r="L879" s="5">
        <f t="shared" si="4"/>
        <v>2023</v>
      </c>
    </row>
    <row r="880" ht="15.75" customHeight="1">
      <c r="A880" s="1" t="s">
        <v>82</v>
      </c>
      <c r="B880" s="1" t="s">
        <v>83</v>
      </c>
      <c r="C880" s="1" t="s">
        <v>84</v>
      </c>
      <c r="D880" s="2" t="s">
        <v>14</v>
      </c>
      <c r="E880" s="1" t="s">
        <v>34</v>
      </c>
      <c r="F880" s="3">
        <v>16.52</v>
      </c>
      <c r="G880" s="3">
        <f t="shared" si="1"/>
        <v>-3.517078902</v>
      </c>
      <c r="H880" s="4">
        <v>45088.0</v>
      </c>
      <c r="J880" s="5">
        <f t="shared" si="2"/>
        <v>11</v>
      </c>
      <c r="K880" s="5">
        <f t="shared" si="3"/>
        <v>6</v>
      </c>
      <c r="L880" s="5">
        <f t="shared" si="4"/>
        <v>2023</v>
      </c>
    </row>
    <row r="881" ht="15.75" customHeight="1">
      <c r="A881" s="1" t="s">
        <v>59</v>
      </c>
      <c r="B881" s="1" t="s">
        <v>60</v>
      </c>
      <c r="C881" s="1" t="s">
        <v>61</v>
      </c>
      <c r="D881" s="2" t="s">
        <v>14</v>
      </c>
      <c r="E881" s="1" t="s">
        <v>65</v>
      </c>
      <c r="F881" s="3">
        <v>7.47</v>
      </c>
      <c r="G881" s="3">
        <f t="shared" si="1"/>
        <v>-4.016287874</v>
      </c>
      <c r="H881" s="4">
        <v>45088.0</v>
      </c>
      <c r="J881" s="5">
        <f t="shared" si="2"/>
        <v>11</v>
      </c>
      <c r="K881" s="5">
        <f t="shared" si="3"/>
        <v>6</v>
      </c>
      <c r="L881" s="5">
        <f t="shared" si="4"/>
        <v>2023</v>
      </c>
    </row>
    <row r="882" ht="15.75" customHeight="1">
      <c r="A882" s="1" t="s">
        <v>251</v>
      </c>
      <c r="B882" s="1" t="s">
        <v>252</v>
      </c>
      <c r="C882" s="1" t="s">
        <v>253</v>
      </c>
      <c r="D882" s="2" t="s">
        <v>20</v>
      </c>
      <c r="E882" s="1" t="s">
        <v>163</v>
      </c>
      <c r="F882" s="3">
        <v>3.49</v>
      </c>
      <c r="G882" s="3">
        <f t="shared" si="1"/>
        <v>-4.235829499</v>
      </c>
      <c r="H882" s="4">
        <v>45088.0</v>
      </c>
      <c r="J882" s="5">
        <f t="shared" si="2"/>
        <v>11</v>
      </c>
      <c r="K882" s="5">
        <f t="shared" si="3"/>
        <v>6</v>
      </c>
      <c r="L882" s="5">
        <f t="shared" si="4"/>
        <v>2023</v>
      </c>
    </row>
    <row r="883" ht="15.75" customHeight="1">
      <c r="A883" s="1" t="s">
        <v>320</v>
      </c>
      <c r="B883" s="1" t="s">
        <v>321</v>
      </c>
      <c r="C883" s="1" t="s">
        <v>322</v>
      </c>
      <c r="D883" s="2" t="s">
        <v>20</v>
      </c>
      <c r="E883" s="1" t="s">
        <v>47</v>
      </c>
      <c r="F883" s="3">
        <v>62.74</v>
      </c>
      <c r="G883" s="3">
        <f t="shared" si="1"/>
        <v>-0.9675276652</v>
      </c>
      <c r="H883" s="4">
        <v>45088.0</v>
      </c>
      <c r="J883" s="5">
        <f t="shared" si="2"/>
        <v>11</v>
      </c>
      <c r="K883" s="5">
        <f t="shared" si="3"/>
        <v>6</v>
      </c>
      <c r="L883" s="5">
        <f t="shared" si="4"/>
        <v>2023</v>
      </c>
    </row>
    <row r="884" ht="15.75" customHeight="1">
      <c r="A884" s="1" t="s">
        <v>44</v>
      </c>
      <c r="B884" s="1" t="s">
        <v>45</v>
      </c>
      <c r="C884" s="1" t="s">
        <v>46</v>
      </c>
      <c r="D884" s="2" t="s">
        <v>20</v>
      </c>
      <c r="E884" s="1" t="s">
        <v>29</v>
      </c>
      <c r="F884" s="3">
        <v>38.41</v>
      </c>
      <c r="G884" s="3">
        <f t="shared" si="1"/>
        <v>-2.309599962</v>
      </c>
      <c r="H884" s="4">
        <v>45089.0</v>
      </c>
      <c r="J884" s="5">
        <f t="shared" si="2"/>
        <v>12</v>
      </c>
      <c r="K884" s="5">
        <f t="shared" si="3"/>
        <v>6</v>
      </c>
      <c r="L884" s="5">
        <f t="shared" si="4"/>
        <v>2023</v>
      </c>
    </row>
    <row r="885" ht="15.75" customHeight="1">
      <c r="A885" s="1" t="s">
        <v>246</v>
      </c>
      <c r="B885" s="1" t="s">
        <v>112</v>
      </c>
      <c r="C885" s="1" t="s">
        <v>247</v>
      </c>
      <c r="D885" s="2" t="s">
        <v>20</v>
      </c>
      <c r="E885" s="1" t="s">
        <v>78</v>
      </c>
      <c r="F885" s="3">
        <v>21.37</v>
      </c>
      <c r="G885" s="3">
        <f t="shared" si="1"/>
        <v>-3.249547022</v>
      </c>
      <c r="H885" s="4">
        <v>45089.0</v>
      </c>
      <c r="J885" s="5">
        <f t="shared" si="2"/>
        <v>12</v>
      </c>
      <c r="K885" s="5">
        <f t="shared" si="3"/>
        <v>6</v>
      </c>
      <c r="L885" s="5">
        <f t="shared" si="4"/>
        <v>2023</v>
      </c>
    </row>
    <row r="886" ht="15.75" customHeight="1">
      <c r="A886" s="1" t="s">
        <v>172</v>
      </c>
      <c r="B886" s="1" t="s">
        <v>173</v>
      </c>
      <c r="C886" s="1" t="s">
        <v>174</v>
      </c>
      <c r="D886" s="2" t="s">
        <v>14</v>
      </c>
      <c r="E886" s="1" t="s">
        <v>47</v>
      </c>
      <c r="F886" s="3">
        <v>60.02</v>
      </c>
      <c r="G886" s="3">
        <f t="shared" si="1"/>
        <v>-1.117566163</v>
      </c>
      <c r="H886" s="4">
        <v>45089.0</v>
      </c>
      <c r="J886" s="5">
        <f t="shared" si="2"/>
        <v>12</v>
      </c>
      <c r="K886" s="5">
        <f t="shared" si="3"/>
        <v>6</v>
      </c>
      <c r="L886" s="5">
        <f t="shared" si="4"/>
        <v>2023</v>
      </c>
    </row>
    <row r="887" ht="15.75" customHeight="1">
      <c r="A887" s="1" t="s">
        <v>257</v>
      </c>
      <c r="B887" s="1" t="s">
        <v>258</v>
      </c>
      <c r="C887" s="1" t="s">
        <v>259</v>
      </c>
      <c r="D887" s="2" t="s">
        <v>14</v>
      </c>
      <c r="E887" s="1" t="s">
        <v>37</v>
      </c>
      <c r="F887" s="3">
        <v>13.95</v>
      </c>
      <c r="G887" s="3">
        <f t="shared" si="1"/>
        <v>-3.658843217</v>
      </c>
      <c r="H887" s="4">
        <v>45089.0</v>
      </c>
      <c r="J887" s="5">
        <f t="shared" si="2"/>
        <v>12</v>
      </c>
      <c r="K887" s="5">
        <f t="shared" si="3"/>
        <v>6</v>
      </c>
      <c r="L887" s="5">
        <f t="shared" si="4"/>
        <v>2023</v>
      </c>
    </row>
    <row r="888" ht="15.75" customHeight="1">
      <c r="A888" s="1" t="s">
        <v>292</v>
      </c>
      <c r="B888" s="1" t="s">
        <v>293</v>
      </c>
      <c r="C888" s="1" t="s">
        <v>294</v>
      </c>
      <c r="D888" s="2" t="s">
        <v>20</v>
      </c>
      <c r="E888" s="1" t="s">
        <v>106</v>
      </c>
      <c r="F888" s="3">
        <v>12.52</v>
      </c>
      <c r="G888" s="3">
        <f t="shared" si="1"/>
        <v>-3.737723751</v>
      </c>
      <c r="H888" s="4">
        <v>45089.0</v>
      </c>
      <c r="J888" s="5">
        <f t="shared" si="2"/>
        <v>12</v>
      </c>
      <c r="K888" s="5">
        <f t="shared" si="3"/>
        <v>6</v>
      </c>
      <c r="L888" s="5">
        <f t="shared" si="4"/>
        <v>2023</v>
      </c>
    </row>
    <row r="889" ht="15.75" customHeight="1">
      <c r="A889" s="1" t="s">
        <v>103</v>
      </c>
      <c r="B889" s="1" t="s">
        <v>104</v>
      </c>
      <c r="C889" s="1" t="s">
        <v>105</v>
      </c>
      <c r="D889" s="2" t="s">
        <v>14</v>
      </c>
      <c r="E889" s="1" t="s">
        <v>85</v>
      </c>
      <c r="F889" s="3">
        <v>11.18</v>
      </c>
      <c r="G889" s="3">
        <f t="shared" si="1"/>
        <v>-3.811639776</v>
      </c>
      <c r="H889" s="4">
        <v>45089.0</v>
      </c>
      <c r="J889" s="5">
        <f t="shared" si="2"/>
        <v>12</v>
      </c>
      <c r="K889" s="5">
        <f t="shared" si="3"/>
        <v>6</v>
      </c>
      <c r="L889" s="5">
        <f t="shared" si="4"/>
        <v>2023</v>
      </c>
    </row>
    <row r="890" ht="15.75" customHeight="1">
      <c r="A890" s="1" t="s">
        <v>184</v>
      </c>
      <c r="B890" s="1" t="s">
        <v>173</v>
      </c>
      <c r="C890" s="1" t="s">
        <v>185</v>
      </c>
      <c r="D890" s="2" t="s">
        <v>14</v>
      </c>
      <c r="E890" s="1" t="s">
        <v>43</v>
      </c>
      <c r="F890" s="3">
        <v>66.8</v>
      </c>
      <c r="G890" s="3">
        <f t="shared" si="1"/>
        <v>-0.7435731429</v>
      </c>
      <c r="H890" s="4">
        <v>45089.0</v>
      </c>
      <c r="J890" s="5">
        <f t="shared" si="2"/>
        <v>12</v>
      </c>
      <c r="K890" s="5">
        <f t="shared" si="3"/>
        <v>6</v>
      </c>
      <c r="L890" s="5">
        <f t="shared" si="4"/>
        <v>2023</v>
      </c>
    </row>
    <row r="891" ht="15.75" customHeight="1">
      <c r="A891" s="1" t="s">
        <v>271</v>
      </c>
      <c r="B891" s="1" t="s">
        <v>272</v>
      </c>
      <c r="C891" s="1" t="s">
        <v>273</v>
      </c>
      <c r="D891" s="2" t="s">
        <v>14</v>
      </c>
      <c r="E891" s="1" t="s">
        <v>65</v>
      </c>
      <c r="F891" s="3">
        <v>11.78</v>
      </c>
      <c r="G891" s="3">
        <f t="shared" si="1"/>
        <v>-3.778543048</v>
      </c>
      <c r="H891" s="4">
        <v>45090.0</v>
      </c>
      <c r="J891" s="5">
        <f t="shared" si="2"/>
        <v>13</v>
      </c>
      <c r="K891" s="5">
        <f t="shared" si="3"/>
        <v>6</v>
      </c>
      <c r="L891" s="5">
        <f t="shared" si="4"/>
        <v>2023</v>
      </c>
    </row>
    <row r="892" ht="15.75" customHeight="1">
      <c r="A892" s="1" t="s">
        <v>120</v>
      </c>
      <c r="B892" s="1" t="s">
        <v>121</v>
      </c>
      <c r="C892" s="1" t="s">
        <v>122</v>
      </c>
      <c r="D892" s="2" t="s">
        <v>14</v>
      </c>
      <c r="E892" s="1" t="s">
        <v>34</v>
      </c>
      <c r="F892" s="3">
        <v>18.52</v>
      </c>
      <c r="G892" s="3">
        <f t="shared" si="1"/>
        <v>-3.406756477</v>
      </c>
      <c r="H892" s="4">
        <v>45090.0</v>
      </c>
      <c r="J892" s="5">
        <f t="shared" si="2"/>
        <v>13</v>
      </c>
      <c r="K892" s="5">
        <f t="shared" si="3"/>
        <v>6</v>
      </c>
      <c r="L892" s="5">
        <f t="shared" si="4"/>
        <v>2023</v>
      </c>
    </row>
    <row r="893" ht="15.75" customHeight="1">
      <c r="A893" s="1" t="s">
        <v>239</v>
      </c>
      <c r="B893" s="1" t="s">
        <v>32</v>
      </c>
      <c r="C893" s="1" t="s">
        <v>240</v>
      </c>
      <c r="D893" s="2" t="s">
        <v>14</v>
      </c>
      <c r="E893" s="1" t="s">
        <v>85</v>
      </c>
      <c r="F893" s="3">
        <v>11.63</v>
      </c>
      <c r="G893" s="3">
        <f t="shared" si="1"/>
        <v>-3.78681723</v>
      </c>
      <c r="H893" s="4">
        <v>45090.0</v>
      </c>
      <c r="J893" s="5">
        <f t="shared" si="2"/>
        <v>13</v>
      </c>
      <c r="K893" s="5">
        <f t="shared" si="3"/>
        <v>6</v>
      </c>
      <c r="L893" s="5">
        <f t="shared" si="4"/>
        <v>2023</v>
      </c>
    </row>
    <row r="894" ht="15.75" customHeight="1">
      <c r="A894" s="1" t="s">
        <v>138</v>
      </c>
      <c r="B894" s="1" t="s">
        <v>139</v>
      </c>
      <c r="C894" s="1" t="s">
        <v>140</v>
      </c>
      <c r="D894" s="2" t="s">
        <v>14</v>
      </c>
      <c r="E894" s="1" t="s">
        <v>93</v>
      </c>
      <c r="F894" s="3">
        <v>12.33</v>
      </c>
      <c r="G894" s="3">
        <f t="shared" si="1"/>
        <v>-3.748204381</v>
      </c>
      <c r="H894" s="4">
        <v>45090.0</v>
      </c>
      <c r="J894" s="5">
        <f t="shared" si="2"/>
        <v>13</v>
      </c>
      <c r="K894" s="5">
        <f t="shared" si="3"/>
        <v>6</v>
      </c>
      <c r="L894" s="5">
        <f t="shared" si="4"/>
        <v>2023</v>
      </c>
    </row>
    <row r="895" ht="15.75" customHeight="1">
      <c r="A895" s="1" t="s">
        <v>186</v>
      </c>
      <c r="B895" s="1" t="s">
        <v>187</v>
      </c>
      <c r="C895" s="1" t="s">
        <v>188</v>
      </c>
      <c r="D895" s="2" t="s">
        <v>14</v>
      </c>
      <c r="E895" s="1" t="s">
        <v>78</v>
      </c>
      <c r="F895" s="3">
        <v>19.1</v>
      </c>
      <c r="G895" s="3">
        <f t="shared" si="1"/>
        <v>-3.374762974</v>
      </c>
      <c r="H895" s="4">
        <v>45091.0</v>
      </c>
      <c r="J895" s="5">
        <f t="shared" si="2"/>
        <v>14</v>
      </c>
      <c r="K895" s="5">
        <f t="shared" si="3"/>
        <v>6</v>
      </c>
      <c r="L895" s="5">
        <f t="shared" si="4"/>
        <v>2023</v>
      </c>
    </row>
    <row r="896" ht="15.75" customHeight="1">
      <c r="A896" s="1" t="s">
        <v>314</v>
      </c>
      <c r="B896" s="1" t="s">
        <v>315</v>
      </c>
      <c r="C896" s="1" t="s">
        <v>316</v>
      </c>
      <c r="D896" s="2" t="s">
        <v>14</v>
      </c>
      <c r="E896" s="1" t="s">
        <v>29</v>
      </c>
      <c r="F896" s="3">
        <v>33.33</v>
      </c>
      <c r="G896" s="3">
        <f t="shared" si="1"/>
        <v>-2.589818921</v>
      </c>
      <c r="H896" s="4">
        <v>45091.0</v>
      </c>
      <c r="J896" s="5">
        <f t="shared" si="2"/>
        <v>14</v>
      </c>
      <c r="K896" s="5">
        <f t="shared" si="3"/>
        <v>6</v>
      </c>
      <c r="L896" s="5">
        <f t="shared" si="4"/>
        <v>2023</v>
      </c>
    </row>
    <row r="897" ht="15.75" customHeight="1">
      <c r="A897" s="1" t="s">
        <v>75</v>
      </c>
      <c r="B897" s="1" t="s">
        <v>76</v>
      </c>
      <c r="C897" s="1" t="s">
        <v>77</v>
      </c>
      <c r="D897" s="2" t="s">
        <v>14</v>
      </c>
      <c r="E897" s="1" t="s">
        <v>37</v>
      </c>
      <c r="F897" s="3">
        <v>14.8</v>
      </c>
      <c r="G897" s="3">
        <f t="shared" si="1"/>
        <v>-3.611956187</v>
      </c>
      <c r="H897" s="4">
        <v>45091.0</v>
      </c>
      <c r="J897" s="5">
        <f t="shared" si="2"/>
        <v>14</v>
      </c>
      <c r="K897" s="5">
        <f t="shared" si="3"/>
        <v>6</v>
      </c>
      <c r="L897" s="5">
        <f t="shared" si="4"/>
        <v>2023</v>
      </c>
    </row>
    <row r="898" ht="15.75" customHeight="1">
      <c r="A898" s="1" t="s">
        <v>265</v>
      </c>
      <c r="B898" s="1" t="s">
        <v>266</v>
      </c>
      <c r="C898" s="1" t="s">
        <v>267</v>
      </c>
      <c r="D898" s="2" t="s">
        <v>14</v>
      </c>
      <c r="E898" s="1" t="s">
        <v>41</v>
      </c>
      <c r="F898" s="3">
        <v>22.97</v>
      </c>
      <c r="G898" s="3">
        <f t="shared" si="1"/>
        <v>-3.161289082</v>
      </c>
      <c r="H898" s="4">
        <v>45091.0</v>
      </c>
      <c r="J898" s="5">
        <f t="shared" si="2"/>
        <v>14</v>
      </c>
      <c r="K898" s="5">
        <f t="shared" si="3"/>
        <v>6</v>
      </c>
      <c r="L898" s="5">
        <f t="shared" si="4"/>
        <v>2023</v>
      </c>
    </row>
    <row r="899" ht="15.75" customHeight="1">
      <c r="A899" s="1" t="s">
        <v>195</v>
      </c>
      <c r="B899" s="1" t="s">
        <v>196</v>
      </c>
      <c r="C899" s="1" t="s">
        <v>197</v>
      </c>
      <c r="D899" s="2" t="s">
        <v>14</v>
      </c>
      <c r="E899" s="1" t="s">
        <v>93</v>
      </c>
      <c r="F899" s="3">
        <v>14.83</v>
      </c>
      <c r="G899" s="3">
        <f t="shared" si="1"/>
        <v>-3.61030135</v>
      </c>
      <c r="H899" s="4">
        <v>45091.0</v>
      </c>
      <c r="J899" s="5">
        <f t="shared" si="2"/>
        <v>14</v>
      </c>
      <c r="K899" s="5">
        <f t="shared" si="3"/>
        <v>6</v>
      </c>
      <c r="L899" s="5">
        <f t="shared" si="4"/>
        <v>2023</v>
      </c>
    </row>
    <row r="900" ht="15.75" customHeight="1">
      <c r="A900" s="1" t="s">
        <v>154</v>
      </c>
      <c r="B900" s="1" t="s">
        <v>155</v>
      </c>
      <c r="C900" s="1" t="s">
        <v>156</v>
      </c>
      <c r="D900" s="2" t="s">
        <v>14</v>
      </c>
      <c r="E900" s="1" t="s">
        <v>110</v>
      </c>
      <c r="F900" s="3">
        <v>41.88</v>
      </c>
      <c r="G900" s="3">
        <f t="shared" si="1"/>
        <v>-2.118190556</v>
      </c>
      <c r="H900" s="4">
        <v>45091.0</v>
      </c>
      <c r="J900" s="5">
        <f t="shared" si="2"/>
        <v>14</v>
      </c>
      <c r="K900" s="5">
        <f t="shared" si="3"/>
        <v>6</v>
      </c>
      <c r="L900" s="5">
        <f t="shared" si="4"/>
        <v>2023</v>
      </c>
    </row>
    <row r="901" ht="15.75" customHeight="1">
      <c r="A901" s="1" t="s">
        <v>175</v>
      </c>
      <c r="B901" s="1" t="s">
        <v>176</v>
      </c>
      <c r="C901" s="1" t="s">
        <v>177</v>
      </c>
      <c r="D901" s="2" t="s">
        <v>20</v>
      </c>
      <c r="E901" s="1" t="s">
        <v>65</v>
      </c>
      <c r="F901" s="3">
        <v>19.22</v>
      </c>
      <c r="G901" s="3">
        <f t="shared" si="1"/>
        <v>-3.368143628</v>
      </c>
      <c r="H901" s="4">
        <v>45092.0</v>
      </c>
      <c r="J901" s="5">
        <f t="shared" si="2"/>
        <v>15</v>
      </c>
      <c r="K901" s="5">
        <f t="shared" si="3"/>
        <v>6</v>
      </c>
      <c r="L901" s="5">
        <f t="shared" si="4"/>
        <v>2023</v>
      </c>
    </row>
    <row r="902" ht="15.75" customHeight="1">
      <c r="A902" s="1" t="s">
        <v>246</v>
      </c>
      <c r="B902" s="1" t="s">
        <v>112</v>
      </c>
      <c r="C902" s="1" t="s">
        <v>247</v>
      </c>
      <c r="D902" s="2" t="s">
        <v>20</v>
      </c>
      <c r="E902" s="1" t="s">
        <v>65</v>
      </c>
      <c r="F902" s="3">
        <v>13.7</v>
      </c>
      <c r="G902" s="3">
        <f t="shared" si="1"/>
        <v>-3.67263352</v>
      </c>
      <c r="H902" s="4">
        <v>45092.0</v>
      </c>
      <c r="J902" s="5">
        <f t="shared" si="2"/>
        <v>15</v>
      </c>
      <c r="K902" s="5">
        <f t="shared" si="3"/>
        <v>6</v>
      </c>
      <c r="L902" s="5">
        <f t="shared" si="4"/>
        <v>2023</v>
      </c>
    </row>
    <row r="903" ht="15.75" customHeight="1">
      <c r="A903" s="1" t="s">
        <v>31</v>
      </c>
      <c r="B903" s="1" t="s">
        <v>32</v>
      </c>
      <c r="C903" s="1" t="s">
        <v>33</v>
      </c>
      <c r="D903" s="2" t="s">
        <v>20</v>
      </c>
      <c r="E903" s="1" t="s">
        <v>15</v>
      </c>
      <c r="F903" s="3">
        <v>10.49</v>
      </c>
      <c r="G903" s="3">
        <f t="shared" si="1"/>
        <v>-3.849701012</v>
      </c>
      <c r="H903" s="4">
        <v>45092.0</v>
      </c>
      <c r="J903" s="5">
        <f t="shared" si="2"/>
        <v>15</v>
      </c>
      <c r="K903" s="5">
        <f t="shared" si="3"/>
        <v>6</v>
      </c>
      <c r="L903" s="5">
        <f t="shared" si="4"/>
        <v>2023</v>
      </c>
    </row>
    <row r="904" ht="15.75" customHeight="1">
      <c r="A904" s="1" t="s">
        <v>231</v>
      </c>
      <c r="B904" s="1" t="s">
        <v>232</v>
      </c>
      <c r="C904" s="1" t="s">
        <v>233</v>
      </c>
      <c r="D904" s="2" t="s">
        <v>14</v>
      </c>
      <c r="E904" s="1" t="s">
        <v>93</v>
      </c>
      <c r="F904" s="3">
        <v>14.88</v>
      </c>
      <c r="G904" s="3">
        <f t="shared" si="1"/>
        <v>-3.60754329</v>
      </c>
      <c r="H904" s="4">
        <v>45092.0</v>
      </c>
      <c r="J904" s="5">
        <f t="shared" si="2"/>
        <v>15</v>
      </c>
      <c r="K904" s="5">
        <f t="shared" si="3"/>
        <v>6</v>
      </c>
      <c r="L904" s="5">
        <f t="shared" si="4"/>
        <v>2023</v>
      </c>
    </row>
    <row r="905" ht="15.75" customHeight="1">
      <c r="A905" s="1" t="s">
        <v>241</v>
      </c>
      <c r="B905" s="1" t="s">
        <v>242</v>
      </c>
      <c r="C905" s="1" t="s">
        <v>243</v>
      </c>
      <c r="D905" s="2" t="s">
        <v>14</v>
      </c>
      <c r="E905" s="1" t="s">
        <v>110</v>
      </c>
      <c r="F905" s="3">
        <v>42.04</v>
      </c>
      <c r="G905" s="3">
        <f t="shared" si="1"/>
        <v>-2.109364762</v>
      </c>
      <c r="H905" s="4">
        <v>45092.0</v>
      </c>
      <c r="J905" s="5">
        <f t="shared" si="2"/>
        <v>15</v>
      </c>
      <c r="K905" s="5">
        <f t="shared" si="3"/>
        <v>6</v>
      </c>
      <c r="L905" s="5">
        <f t="shared" si="4"/>
        <v>2023</v>
      </c>
    </row>
    <row r="906" ht="15.75" customHeight="1">
      <c r="A906" s="1" t="s">
        <v>251</v>
      </c>
      <c r="B906" s="1" t="s">
        <v>252</v>
      </c>
      <c r="C906" s="1" t="s">
        <v>253</v>
      </c>
      <c r="D906" s="2" t="s">
        <v>20</v>
      </c>
      <c r="E906" s="1" t="s">
        <v>21</v>
      </c>
      <c r="F906" s="3">
        <v>40.26</v>
      </c>
      <c r="G906" s="3">
        <f t="shared" si="1"/>
        <v>-2.20755172</v>
      </c>
      <c r="H906" s="4">
        <v>45092.0</v>
      </c>
      <c r="J906" s="5">
        <f t="shared" si="2"/>
        <v>15</v>
      </c>
      <c r="K906" s="5">
        <f t="shared" si="3"/>
        <v>6</v>
      </c>
      <c r="L906" s="5">
        <f t="shared" si="4"/>
        <v>2023</v>
      </c>
    </row>
    <row r="907" ht="15.75" customHeight="1">
      <c r="A907" s="1" t="s">
        <v>38</v>
      </c>
      <c r="B907" s="1" t="s">
        <v>39</v>
      </c>
      <c r="C907" s="1" t="s">
        <v>40</v>
      </c>
      <c r="D907" s="2" t="s">
        <v>14</v>
      </c>
      <c r="E907" s="1" t="s">
        <v>78</v>
      </c>
      <c r="F907" s="3">
        <v>18.62</v>
      </c>
      <c r="G907" s="3">
        <f t="shared" si="1"/>
        <v>-3.401240356</v>
      </c>
      <c r="H907" s="4">
        <v>45093.0</v>
      </c>
      <c r="J907" s="5">
        <f t="shared" si="2"/>
        <v>16</v>
      </c>
      <c r="K907" s="5">
        <f t="shared" si="3"/>
        <v>6</v>
      </c>
      <c r="L907" s="5">
        <f t="shared" si="4"/>
        <v>2023</v>
      </c>
    </row>
    <row r="908" ht="15.75" customHeight="1">
      <c r="A908" s="1" t="s">
        <v>211</v>
      </c>
      <c r="B908" s="1" t="s">
        <v>212</v>
      </c>
      <c r="C908" s="1" t="s">
        <v>213</v>
      </c>
      <c r="D908" s="2" t="s">
        <v>14</v>
      </c>
      <c r="E908" s="1" t="s">
        <v>106</v>
      </c>
      <c r="F908" s="3">
        <v>11.77</v>
      </c>
      <c r="G908" s="3">
        <f t="shared" si="1"/>
        <v>-3.77909466</v>
      </c>
      <c r="H908" s="4">
        <v>45093.0</v>
      </c>
      <c r="J908" s="5">
        <f t="shared" si="2"/>
        <v>16</v>
      </c>
      <c r="K908" s="5">
        <f t="shared" si="3"/>
        <v>6</v>
      </c>
      <c r="L908" s="5">
        <f t="shared" si="4"/>
        <v>2023</v>
      </c>
    </row>
    <row r="909" ht="15.75" customHeight="1">
      <c r="A909" s="1" t="s">
        <v>132</v>
      </c>
      <c r="B909" s="1" t="s">
        <v>133</v>
      </c>
      <c r="C909" s="1" t="s">
        <v>134</v>
      </c>
      <c r="D909" s="2" t="s">
        <v>20</v>
      </c>
      <c r="E909" s="1" t="s">
        <v>65</v>
      </c>
      <c r="F909" s="3">
        <v>9.93</v>
      </c>
      <c r="G909" s="3">
        <f t="shared" si="1"/>
        <v>-3.880591291</v>
      </c>
      <c r="H909" s="4">
        <v>45093.0</v>
      </c>
      <c r="J909" s="5">
        <f t="shared" si="2"/>
        <v>16</v>
      </c>
      <c r="K909" s="5">
        <f t="shared" si="3"/>
        <v>6</v>
      </c>
      <c r="L909" s="5">
        <f t="shared" si="4"/>
        <v>2023</v>
      </c>
    </row>
    <row r="910" ht="15.75" customHeight="1">
      <c r="A910" s="1" t="s">
        <v>38</v>
      </c>
      <c r="B910" s="1" t="s">
        <v>39</v>
      </c>
      <c r="C910" s="1" t="s">
        <v>40</v>
      </c>
      <c r="D910" s="2" t="s">
        <v>14</v>
      </c>
      <c r="E910" s="1" t="s">
        <v>43</v>
      </c>
      <c r="F910" s="3">
        <v>64.95</v>
      </c>
      <c r="G910" s="3">
        <f t="shared" si="1"/>
        <v>-0.8456213858</v>
      </c>
      <c r="H910" s="4">
        <v>45093.0</v>
      </c>
      <c r="J910" s="5">
        <f t="shared" si="2"/>
        <v>16</v>
      </c>
      <c r="K910" s="5">
        <f t="shared" si="3"/>
        <v>6</v>
      </c>
      <c r="L910" s="5">
        <f t="shared" si="4"/>
        <v>2023</v>
      </c>
    </row>
    <row r="911" ht="15.75" customHeight="1">
      <c r="A911" s="1" t="s">
        <v>111</v>
      </c>
      <c r="B911" s="1" t="s">
        <v>112</v>
      </c>
      <c r="C911" s="1" t="s">
        <v>113</v>
      </c>
      <c r="D911" s="2" t="s">
        <v>14</v>
      </c>
      <c r="E911" s="1" t="s">
        <v>110</v>
      </c>
      <c r="F911" s="3">
        <v>36.0</v>
      </c>
      <c r="G911" s="3">
        <f t="shared" si="1"/>
        <v>-2.442538484</v>
      </c>
      <c r="H911" s="4">
        <v>45094.0</v>
      </c>
      <c r="J911" s="5">
        <f t="shared" si="2"/>
        <v>17</v>
      </c>
      <c r="K911" s="5">
        <f t="shared" si="3"/>
        <v>6</v>
      </c>
      <c r="L911" s="5">
        <f t="shared" si="4"/>
        <v>2023</v>
      </c>
    </row>
    <row r="912" ht="15.75" customHeight="1">
      <c r="A912" s="1" t="s">
        <v>304</v>
      </c>
      <c r="B912" s="1" t="s">
        <v>305</v>
      </c>
      <c r="C912" s="1" t="s">
        <v>306</v>
      </c>
      <c r="D912" s="2" t="s">
        <v>14</v>
      </c>
      <c r="E912" s="1" t="s">
        <v>163</v>
      </c>
      <c r="F912" s="3">
        <v>4.94</v>
      </c>
      <c r="G912" s="3">
        <f t="shared" si="1"/>
        <v>-4.155845741</v>
      </c>
      <c r="H912" s="4">
        <v>45094.0</v>
      </c>
      <c r="J912" s="5">
        <f t="shared" si="2"/>
        <v>17</v>
      </c>
      <c r="K912" s="5">
        <f t="shared" si="3"/>
        <v>6</v>
      </c>
      <c r="L912" s="5">
        <f t="shared" si="4"/>
        <v>2023</v>
      </c>
    </row>
    <row r="913" ht="15.75" customHeight="1">
      <c r="A913" s="1" t="s">
        <v>254</v>
      </c>
      <c r="B913" s="1" t="s">
        <v>255</v>
      </c>
      <c r="C913" s="1" t="s">
        <v>256</v>
      </c>
      <c r="D913" s="2" t="s">
        <v>20</v>
      </c>
      <c r="E913" s="1" t="s">
        <v>126</v>
      </c>
      <c r="F913" s="3">
        <v>1.71</v>
      </c>
      <c r="G913" s="3">
        <f t="shared" si="1"/>
        <v>-4.334016457</v>
      </c>
      <c r="H913" s="4">
        <v>45094.0</v>
      </c>
      <c r="J913" s="5">
        <f t="shared" si="2"/>
        <v>17</v>
      </c>
      <c r="K913" s="5">
        <f t="shared" si="3"/>
        <v>6</v>
      </c>
      <c r="L913" s="5">
        <f t="shared" si="4"/>
        <v>2023</v>
      </c>
    </row>
    <row r="914" ht="15.75" customHeight="1">
      <c r="A914" s="1" t="s">
        <v>203</v>
      </c>
      <c r="B914" s="1" t="s">
        <v>83</v>
      </c>
      <c r="C914" s="1" t="s">
        <v>204</v>
      </c>
      <c r="D914" s="2" t="s">
        <v>20</v>
      </c>
      <c r="E914" s="1" t="s">
        <v>93</v>
      </c>
      <c r="F914" s="3">
        <v>15.03</v>
      </c>
      <c r="G914" s="3">
        <f t="shared" si="1"/>
        <v>-3.599269108</v>
      </c>
      <c r="H914" s="4">
        <v>45094.0</v>
      </c>
      <c r="J914" s="5">
        <f t="shared" si="2"/>
        <v>17</v>
      </c>
      <c r="K914" s="5">
        <f t="shared" si="3"/>
        <v>6</v>
      </c>
      <c r="L914" s="5">
        <f t="shared" si="4"/>
        <v>2023</v>
      </c>
    </row>
    <row r="915" ht="15.75" customHeight="1">
      <c r="A915" s="1" t="s">
        <v>208</v>
      </c>
      <c r="B915" s="1" t="s">
        <v>209</v>
      </c>
      <c r="C915" s="1" t="s">
        <v>210</v>
      </c>
      <c r="D915" s="2" t="s">
        <v>14</v>
      </c>
      <c r="E915" s="1" t="s">
        <v>85</v>
      </c>
      <c r="F915" s="3">
        <v>11.84</v>
      </c>
      <c r="G915" s="3">
        <f t="shared" si="1"/>
        <v>-3.775233376</v>
      </c>
      <c r="H915" s="4">
        <v>45094.0</v>
      </c>
      <c r="J915" s="5">
        <f t="shared" si="2"/>
        <v>17</v>
      </c>
      <c r="K915" s="5">
        <f t="shared" si="3"/>
        <v>6</v>
      </c>
      <c r="L915" s="5">
        <f t="shared" si="4"/>
        <v>2023</v>
      </c>
    </row>
    <row r="916" ht="15.75" customHeight="1">
      <c r="A916" s="1" t="s">
        <v>320</v>
      </c>
      <c r="B916" s="1" t="s">
        <v>321</v>
      </c>
      <c r="C916" s="1" t="s">
        <v>322</v>
      </c>
      <c r="D916" s="2" t="s">
        <v>20</v>
      </c>
      <c r="E916" s="1" t="s">
        <v>78</v>
      </c>
      <c r="F916" s="3">
        <v>17.65</v>
      </c>
      <c r="G916" s="3">
        <f t="shared" si="1"/>
        <v>-3.454746732</v>
      </c>
      <c r="H916" s="4">
        <v>45095.0</v>
      </c>
      <c r="J916" s="5">
        <f t="shared" si="2"/>
        <v>18</v>
      </c>
      <c r="K916" s="5">
        <f t="shared" si="3"/>
        <v>6</v>
      </c>
      <c r="L916" s="5">
        <f t="shared" si="4"/>
        <v>2023</v>
      </c>
    </row>
    <row r="917" ht="15.75" customHeight="1">
      <c r="A917" s="1" t="s">
        <v>289</v>
      </c>
      <c r="B917" s="1" t="s">
        <v>290</v>
      </c>
      <c r="C917" s="1" t="s">
        <v>291</v>
      </c>
      <c r="D917" s="2" t="s">
        <v>20</v>
      </c>
      <c r="E917" s="1" t="s">
        <v>78</v>
      </c>
      <c r="F917" s="3">
        <v>17.34</v>
      </c>
      <c r="G917" s="3">
        <f t="shared" si="1"/>
        <v>-3.471846707</v>
      </c>
      <c r="H917" s="4">
        <v>45095.0</v>
      </c>
      <c r="J917" s="5">
        <f t="shared" si="2"/>
        <v>18</v>
      </c>
      <c r="K917" s="5">
        <f t="shared" si="3"/>
        <v>6</v>
      </c>
      <c r="L917" s="5">
        <f t="shared" si="4"/>
        <v>2023</v>
      </c>
    </row>
    <row r="918" ht="15.75" customHeight="1">
      <c r="A918" s="1" t="s">
        <v>172</v>
      </c>
      <c r="B918" s="1" t="s">
        <v>173</v>
      </c>
      <c r="C918" s="1" t="s">
        <v>174</v>
      </c>
      <c r="D918" s="2" t="s">
        <v>14</v>
      </c>
      <c r="E918" s="1" t="s">
        <v>21</v>
      </c>
      <c r="F918" s="3">
        <v>37.57</v>
      </c>
      <c r="G918" s="3">
        <f t="shared" si="1"/>
        <v>-2.355935381</v>
      </c>
      <c r="H918" s="4">
        <v>45095.0</v>
      </c>
      <c r="J918" s="5">
        <f t="shared" si="2"/>
        <v>18</v>
      </c>
      <c r="K918" s="5">
        <f t="shared" si="3"/>
        <v>6</v>
      </c>
      <c r="L918" s="5">
        <f t="shared" si="4"/>
        <v>2023</v>
      </c>
    </row>
    <row r="919" ht="15.75" customHeight="1">
      <c r="A919" s="1" t="s">
        <v>59</v>
      </c>
      <c r="B919" s="1" t="s">
        <v>60</v>
      </c>
      <c r="C919" s="1" t="s">
        <v>61</v>
      </c>
      <c r="D919" s="2" t="s">
        <v>14</v>
      </c>
      <c r="E919" s="1" t="s">
        <v>78</v>
      </c>
      <c r="F919" s="3">
        <v>17.39</v>
      </c>
      <c r="G919" s="3">
        <f t="shared" si="1"/>
        <v>-3.469088647</v>
      </c>
      <c r="H919" s="4">
        <v>45095.0</v>
      </c>
      <c r="J919" s="5">
        <f t="shared" si="2"/>
        <v>18</v>
      </c>
      <c r="K919" s="5">
        <f t="shared" si="3"/>
        <v>6</v>
      </c>
      <c r="L919" s="5">
        <f t="shared" si="4"/>
        <v>2023</v>
      </c>
    </row>
    <row r="920" ht="15.75" customHeight="1">
      <c r="A920" s="1" t="s">
        <v>214</v>
      </c>
      <c r="B920" s="1" t="s">
        <v>215</v>
      </c>
      <c r="C920" s="1" t="s">
        <v>216</v>
      </c>
      <c r="D920" s="2" t="s">
        <v>14</v>
      </c>
      <c r="E920" s="1" t="s">
        <v>15</v>
      </c>
      <c r="F920" s="3">
        <v>10.44</v>
      </c>
      <c r="G920" s="3">
        <f t="shared" si="1"/>
        <v>-3.852459073</v>
      </c>
      <c r="H920" s="4">
        <v>45096.0</v>
      </c>
      <c r="J920" s="5">
        <f t="shared" si="2"/>
        <v>19</v>
      </c>
      <c r="K920" s="5">
        <f t="shared" si="3"/>
        <v>6</v>
      </c>
      <c r="L920" s="5">
        <f t="shared" si="4"/>
        <v>2023</v>
      </c>
    </row>
    <row r="921" ht="15.75" customHeight="1">
      <c r="A921" s="1" t="s">
        <v>164</v>
      </c>
      <c r="B921" s="1" t="s">
        <v>104</v>
      </c>
      <c r="C921" s="1" t="s">
        <v>165</v>
      </c>
      <c r="D921" s="2" t="s">
        <v>20</v>
      </c>
      <c r="E921" s="1" t="s">
        <v>163</v>
      </c>
      <c r="F921" s="3">
        <v>5.4</v>
      </c>
      <c r="G921" s="3">
        <f t="shared" si="1"/>
        <v>-4.130471583</v>
      </c>
      <c r="H921" s="4">
        <v>45096.0</v>
      </c>
      <c r="J921" s="5">
        <f t="shared" si="2"/>
        <v>19</v>
      </c>
      <c r="K921" s="5">
        <f t="shared" si="3"/>
        <v>6</v>
      </c>
      <c r="L921" s="5">
        <f t="shared" si="4"/>
        <v>2023</v>
      </c>
    </row>
    <row r="922" ht="15.75" customHeight="1">
      <c r="A922" s="1" t="s">
        <v>56</v>
      </c>
      <c r="B922" s="1" t="s">
        <v>57</v>
      </c>
      <c r="C922" s="1" t="s">
        <v>58</v>
      </c>
      <c r="D922" s="2" t="s">
        <v>20</v>
      </c>
      <c r="E922" s="1" t="s">
        <v>85</v>
      </c>
      <c r="F922" s="3">
        <v>11.73</v>
      </c>
      <c r="G922" s="3">
        <f t="shared" si="1"/>
        <v>-3.781301109</v>
      </c>
      <c r="H922" s="4">
        <v>45096.0</v>
      </c>
      <c r="J922" s="5">
        <f t="shared" si="2"/>
        <v>19</v>
      </c>
      <c r="K922" s="5">
        <f t="shared" si="3"/>
        <v>6</v>
      </c>
      <c r="L922" s="5">
        <f t="shared" si="4"/>
        <v>2023</v>
      </c>
    </row>
    <row r="923" ht="15.75" customHeight="1">
      <c r="A923" s="1" t="s">
        <v>307</v>
      </c>
      <c r="B923" s="1" t="s">
        <v>263</v>
      </c>
      <c r="C923" s="1" t="s">
        <v>308</v>
      </c>
      <c r="D923" s="2" t="s">
        <v>20</v>
      </c>
      <c r="E923" s="1" t="s">
        <v>110</v>
      </c>
      <c r="F923" s="3">
        <v>37.34</v>
      </c>
      <c r="G923" s="3">
        <f t="shared" si="1"/>
        <v>-2.36862246</v>
      </c>
      <c r="H923" s="4">
        <v>45096.0</v>
      </c>
      <c r="J923" s="5">
        <f t="shared" si="2"/>
        <v>19</v>
      </c>
      <c r="K923" s="5">
        <f t="shared" si="3"/>
        <v>6</v>
      </c>
      <c r="L923" s="5">
        <f t="shared" si="4"/>
        <v>2023</v>
      </c>
    </row>
    <row r="924" ht="15.75" customHeight="1">
      <c r="A924" s="1" t="s">
        <v>62</v>
      </c>
      <c r="B924" s="1" t="s">
        <v>63</v>
      </c>
      <c r="C924" s="1" t="s">
        <v>64</v>
      </c>
      <c r="D924" s="2" t="s">
        <v>14</v>
      </c>
      <c r="E924" s="1" t="s">
        <v>25</v>
      </c>
      <c r="F924" s="3">
        <v>17.63</v>
      </c>
      <c r="G924" s="3">
        <f t="shared" si="1"/>
        <v>-3.455849956</v>
      </c>
      <c r="H924" s="4">
        <v>45096.0</v>
      </c>
      <c r="J924" s="5">
        <f t="shared" si="2"/>
        <v>19</v>
      </c>
      <c r="K924" s="5">
        <f t="shared" si="3"/>
        <v>6</v>
      </c>
      <c r="L924" s="5">
        <f t="shared" si="4"/>
        <v>2023</v>
      </c>
    </row>
    <row r="925" ht="15.75" customHeight="1">
      <c r="A925" s="1" t="s">
        <v>53</v>
      </c>
      <c r="B925" s="1" t="s">
        <v>54</v>
      </c>
      <c r="C925" s="1" t="s">
        <v>55</v>
      </c>
      <c r="D925" s="2" t="s">
        <v>14</v>
      </c>
      <c r="E925" s="1" t="s">
        <v>150</v>
      </c>
      <c r="F925" s="3">
        <v>32.41</v>
      </c>
      <c r="G925" s="3">
        <f t="shared" si="1"/>
        <v>-2.640567237</v>
      </c>
      <c r="H925" s="4">
        <v>45096.0</v>
      </c>
      <c r="J925" s="5">
        <f t="shared" si="2"/>
        <v>19</v>
      </c>
      <c r="K925" s="5">
        <f t="shared" si="3"/>
        <v>6</v>
      </c>
      <c r="L925" s="5">
        <f t="shared" si="4"/>
        <v>2023</v>
      </c>
    </row>
    <row r="926" ht="15.75" customHeight="1">
      <c r="A926" s="1" t="s">
        <v>22</v>
      </c>
      <c r="B926" s="1" t="s">
        <v>23</v>
      </c>
      <c r="C926" s="1" t="s">
        <v>24</v>
      </c>
      <c r="D926" s="2" t="s">
        <v>20</v>
      </c>
      <c r="E926" s="1" t="s">
        <v>110</v>
      </c>
      <c r="F926" s="3">
        <v>32.92</v>
      </c>
      <c r="G926" s="3">
        <f t="shared" si="1"/>
        <v>-2.612435018</v>
      </c>
      <c r="H926" s="4">
        <v>45096.0</v>
      </c>
      <c r="J926" s="5">
        <f t="shared" si="2"/>
        <v>19</v>
      </c>
      <c r="K926" s="5">
        <f t="shared" si="3"/>
        <v>6</v>
      </c>
      <c r="L926" s="5">
        <f t="shared" si="4"/>
        <v>2023</v>
      </c>
    </row>
    <row r="927" ht="15.75" customHeight="1">
      <c r="A927" s="1" t="s">
        <v>160</v>
      </c>
      <c r="B927" s="1" t="s">
        <v>161</v>
      </c>
      <c r="C927" s="1" t="s">
        <v>162</v>
      </c>
      <c r="D927" s="2" t="s">
        <v>14</v>
      </c>
      <c r="E927" s="1" t="s">
        <v>106</v>
      </c>
      <c r="F927" s="3">
        <v>13.69</v>
      </c>
      <c r="G927" s="3">
        <f t="shared" si="1"/>
        <v>-3.673185133</v>
      </c>
      <c r="H927" s="4">
        <v>45097.0</v>
      </c>
      <c r="J927" s="5">
        <f t="shared" si="2"/>
        <v>20</v>
      </c>
      <c r="K927" s="5">
        <f t="shared" si="3"/>
        <v>6</v>
      </c>
      <c r="L927" s="5">
        <f t="shared" si="4"/>
        <v>2023</v>
      </c>
    </row>
    <row r="928" ht="15.75" customHeight="1">
      <c r="A928" s="1" t="s">
        <v>203</v>
      </c>
      <c r="B928" s="1" t="s">
        <v>83</v>
      </c>
      <c r="C928" s="1" t="s">
        <v>204</v>
      </c>
      <c r="D928" s="2" t="s">
        <v>14</v>
      </c>
      <c r="E928" s="1" t="s">
        <v>15</v>
      </c>
      <c r="F928" s="3">
        <v>10.18</v>
      </c>
      <c r="G928" s="3">
        <f t="shared" si="1"/>
        <v>-3.866800988</v>
      </c>
      <c r="H928" s="4">
        <v>45097.0</v>
      </c>
      <c r="J928" s="5">
        <f t="shared" si="2"/>
        <v>20</v>
      </c>
      <c r="K928" s="5">
        <f t="shared" si="3"/>
        <v>6</v>
      </c>
      <c r="L928" s="5">
        <f t="shared" si="4"/>
        <v>2023</v>
      </c>
    </row>
    <row r="929" ht="15.75" customHeight="1">
      <c r="A929" s="1" t="s">
        <v>203</v>
      </c>
      <c r="B929" s="1" t="s">
        <v>83</v>
      </c>
      <c r="C929" s="1" t="s">
        <v>204</v>
      </c>
      <c r="D929" s="2" t="s">
        <v>20</v>
      </c>
      <c r="E929" s="1" t="s">
        <v>21</v>
      </c>
      <c r="F929" s="3">
        <v>37.83</v>
      </c>
      <c r="G929" s="3">
        <f t="shared" si="1"/>
        <v>-2.341593466</v>
      </c>
      <c r="H929" s="4">
        <v>45097.0</v>
      </c>
      <c r="J929" s="5">
        <f t="shared" si="2"/>
        <v>20</v>
      </c>
      <c r="K929" s="5">
        <f t="shared" si="3"/>
        <v>6</v>
      </c>
      <c r="L929" s="5">
        <f t="shared" si="4"/>
        <v>2023</v>
      </c>
    </row>
    <row r="930" ht="15.75" customHeight="1">
      <c r="A930" s="1" t="s">
        <v>289</v>
      </c>
      <c r="B930" s="1" t="s">
        <v>290</v>
      </c>
      <c r="C930" s="1" t="s">
        <v>291</v>
      </c>
      <c r="D930" s="2" t="s">
        <v>14</v>
      </c>
      <c r="E930" s="1" t="s">
        <v>150</v>
      </c>
      <c r="F930" s="3">
        <v>25.79</v>
      </c>
      <c r="G930" s="3">
        <f t="shared" si="1"/>
        <v>-3.005734463</v>
      </c>
      <c r="H930" s="4">
        <v>45097.0</v>
      </c>
      <c r="J930" s="5">
        <f t="shared" si="2"/>
        <v>20</v>
      </c>
      <c r="K930" s="5">
        <f t="shared" si="3"/>
        <v>6</v>
      </c>
      <c r="L930" s="5">
        <f t="shared" si="4"/>
        <v>2023</v>
      </c>
    </row>
    <row r="931" ht="15.75" customHeight="1">
      <c r="A931" s="1" t="s">
        <v>307</v>
      </c>
      <c r="B931" s="1" t="s">
        <v>263</v>
      </c>
      <c r="C931" s="1" t="s">
        <v>308</v>
      </c>
      <c r="D931" s="2" t="s">
        <v>14</v>
      </c>
      <c r="E931" s="1" t="s">
        <v>34</v>
      </c>
      <c r="F931" s="3">
        <v>14.05</v>
      </c>
      <c r="G931" s="3">
        <f t="shared" si="1"/>
        <v>-3.653327096</v>
      </c>
      <c r="H931" s="4">
        <v>45097.0</v>
      </c>
      <c r="J931" s="5">
        <f t="shared" si="2"/>
        <v>20</v>
      </c>
      <c r="K931" s="5">
        <f t="shared" si="3"/>
        <v>6</v>
      </c>
      <c r="L931" s="5">
        <f t="shared" si="4"/>
        <v>2023</v>
      </c>
    </row>
    <row r="932" ht="15.75" customHeight="1">
      <c r="A932" s="1" t="s">
        <v>223</v>
      </c>
      <c r="B932" s="1" t="s">
        <v>224</v>
      </c>
      <c r="C932" s="1" t="s">
        <v>225</v>
      </c>
      <c r="D932" s="2" t="s">
        <v>14</v>
      </c>
      <c r="E932" s="1" t="s">
        <v>89</v>
      </c>
      <c r="F932" s="3">
        <v>31.23</v>
      </c>
      <c r="G932" s="3">
        <f t="shared" si="1"/>
        <v>-2.705657467</v>
      </c>
      <c r="H932" s="4">
        <v>45097.0</v>
      </c>
      <c r="J932" s="5">
        <f t="shared" si="2"/>
        <v>20</v>
      </c>
      <c r="K932" s="5">
        <f t="shared" si="3"/>
        <v>6</v>
      </c>
      <c r="L932" s="5">
        <f t="shared" si="4"/>
        <v>2023</v>
      </c>
    </row>
    <row r="933" ht="15.75" customHeight="1">
      <c r="A933" s="1" t="s">
        <v>283</v>
      </c>
      <c r="B933" s="1" t="s">
        <v>284</v>
      </c>
      <c r="C933" s="1" t="s">
        <v>285</v>
      </c>
      <c r="D933" s="2" t="s">
        <v>20</v>
      </c>
      <c r="E933" s="1" t="s">
        <v>85</v>
      </c>
      <c r="F933" s="3">
        <v>12.17</v>
      </c>
      <c r="G933" s="3">
        <f t="shared" si="1"/>
        <v>-3.757030175</v>
      </c>
      <c r="H933" s="4">
        <v>45098.0</v>
      </c>
      <c r="J933" s="5">
        <f t="shared" si="2"/>
        <v>21</v>
      </c>
      <c r="K933" s="5">
        <f t="shared" si="3"/>
        <v>6</v>
      </c>
      <c r="L933" s="5">
        <f t="shared" si="4"/>
        <v>2023</v>
      </c>
    </row>
    <row r="934" ht="15.75" customHeight="1">
      <c r="A934" s="1" t="s">
        <v>79</v>
      </c>
      <c r="B934" s="1" t="s">
        <v>80</v>
      </c>
      <c r="C934" s="1" t="s">
        <v>81</v>
      </c>
      <c r="D934" s="2" t="s">
        <v>14</v>
      </c>
      <c r="E934" s="1" t="s">
        <v>29</v>
      </c>
      <c r="F934" s="3">
        <v>32.41</v>
      </c>
      <c r="G934" s="3">
        <f t="shared" si="1"/>
        <v>-2.640567237</v>
      </c>
      <c r="H934" s="4">
        <v>45098.0</v>
      </c>
      <c r="J934" s="5">
        <f t="shared" si="2"/>
        <v>21</v>
      </c>
      <c r="K934" s="5">
        <f t="shared" si="3"/>
        <v>6</v>
      </c>
      <c r="L934" s="5">
        <f t="shared" si="4"/>
        <v>2023</v>
      </c>
    </row>
    <row r="935" ht="15.75" customHeight="1">
      <c r="A935" s="1" t="s">
        <v>132</v>
      </c>
      <c r="B935" s="1" t="s">
        <v>133</v>
      </c>
      <c r="C935" s="1" t="s">
        <v>134</v>
      </c>
      <c r="D935" s="2" t="s">
        <v>14</v>
      </c>
      <c r="E935" s="1" t="s">
        <v>106</v>
      </c>
      <c r="F935" s="3">
        <v>13.21</v>
      </c>
      <c r="G935" s="3">
        <f t="shared" si="1"/>
        <v>-3.699662515</v>
      </c>
      <c r="H935" s="4">
        <v>45098.0</v>
      </c>
      <c r="J935" s="5">
        <f t="shared" si="2"/>
        <v>21</v>
      </c>
      <c r="K935" s="5">
        <f t="shared" si="3"/>
        <v>6</v>
      </c>
      <c r="L935" s="5">
        <f t="shared" si="4"/>
        <v>2023</v>
      </c>
    </row>
    <row r="936" ht="15.75" customHeight="1">
      <c r="A936" s="1" t="s">
        <v>268</v>
      </c>
      <c r="B936" s="1" t="s">
        <v>269</v>
      </c>
      <c r="C936" s="1" t="s">
        <v>270</v>
      </c>
      <c r="D936" s="2" t="s">
        <v>14</v>
      </c>
      <c r="E936" s="1" t="s">
        <v>110</v>
      </c>
      <c r="F936" s="3">
        <v>35.79</v>
      </c>
      <c r="G936" s="3">
        <f t="shared" si="1"/>
        <v>-2.454122339</v>
      </c>
      <c r="H936" s="4">
        <v>45098.0</v>
      </c>
      <c r="J936" s="5">
        <f t="shared" si="2"/>
        <v>21</v>
      </c>
      <c r="K936" s="5">
        <f t="shared" si="3"/>
        <v>6</v>
      </c>
      <c r="L936" s="5">
        <f t="shared" si="4"/>
        <v>2023</v>
      </c>
    </row>
    <row r="937" ht="15.75" customHeight="1">
      <c r="A937" s="1" t="s">
        <v>120</v>
      </c>
      <c r="B937" s="1" t="s">
        <v>121</v>
      </c>
      <c r="C937" s="1" t="s">
        <v>122</v>
      </c>
      <c r="D937" s="2" t="s">
        <v>20</v>
      </c>
      <c r="E937" s="1" t="s">
        <v>163</v>
      </c>
      <c r="F937" s="3">
        <v>3.83</v>
      </c>
      <c r="G937" s="3">
        <f t="shared" si="1"/>
        <v>-4.217074687</v>
      </c>
      <c r="H937" s="4">
        <v>45098.0</v>
      </c>
      <c r="J937" s="5">
        <f t="shared" si="2"/>
        <v>21</v>
      </c>
      <c r="K937" s="5">
        <f t="shared" si="3"/>
        <v>6</v>
      </c>
      <c r="L937" s="5">
        <f t="shared" si="4"/>
        <v>2023</v>
      </c>
    </row>
    <row r="938" ht="15.75" customHeight="1">
      <c r="A938" s="1" t="s">
        <v>111</v>
      </c>
      <c r="B938" s="1" t="s">
        <v>112</v>
      </c>
      <c r="C938" s="1" t="s">
        <v>113</v>
      </c>
      <c r="D938" s="2" t="s">
        <v>14</v>
      </c>
      <c r="E938" s="1" t="s">
        <v>65</v>
      </c>
      <c r="F938" s="3">
        <v>15.67</v>
      </c>
      <c r="G938" s="3">
        <f t="shared" si="1"/>
        <v>-3.563965932</v>
      </c>
      <c r="H938" s="4">
        <v>45099.0</v>
      </c>
      <c r="J938" s="5">
        <f t="shared" si="2"/>
        <v>22</v>
      </c>
      <c r="K938" s="5">
        <f t="shared" si="3"/>
        <v>6</v>
      </c>
      <c r="L938" s="5">
        <f t="shared" si="4"/>
        <v>2023</v>
      </c>
    </row>
    <row r="939" ht="15.75" customHeight="1">
      <c r="A939" s="1" t="s">
        <v>147</v>
      </c>
      <c r="B939" s="1" t="s">
        <v>148</v>
      </c>
      <c r="C939" s="1" t="s">
        <v>149</v>
      </c>
      <c r="D939" s="2" t="s">
        <v>14</v>
      </c>
      <c r="E939" s="1" t="s">
        <v>163</v>
      </c>
      <c r="F939" s="3">
        <v>3.78</v>
      </c>
      <c r="G939" s="3">
        <f t="shared" si="1"/>
        <v>-4.219832747</v>
      </c>
      <c r="H939" s="4">
        <v>45099.0</v>
      </c>
      <c r="J939" s="5">
        <f t="shared" si="2"/>
        <v>22</v>
      </c>
      <c r="K939" s="5">
        <f t="shared" si="3"/>
        <v>6</v>
      </c>
      <c r="L939" s="5">
        <f t="shared" si="4"/>
        <v>2023</v>
      </c>
    </row>
    <row r="940" ht="15.75" customHeight="1">
      <c r="A940" s="1" t="s">
        <v>94</v>
      </c>
      <c r="B940" s="1" t="s">
        <v>95</v>
      </c>
      <c r="C940" s="1" t="s">
        <v>96</v>
      </c>
      <c r="D940" s="2" t="s">
        <v>20</v>
      </c>
      <c r="E940" s="1" t="s">
        <v>25</v>
      </c>
      <c r="F940" s="3">
        <v>20.16</v>
      </c>
      <c r="G940" s="3">
        <f t="shared" si="1"/>
        <v>-3.316292088</v>
      </c>
      <c r="H940" s="4">
        <v>45099.0</v>
      </c>
      <c r="J940" s="5">
        <f t="shared" si="2"/>
        <v>22</v>
      </c>
      <c r="K940" s="5">
        <f t="shared" si="3"/>
        <v>6</v>
      </c>
      <c r="L940" s="5">
        <f t="shared" si="4"/>
        <v>2023</v>
      </c>
    </row>
    <row r="941" ht="15.75" customHeight="1">
      <c r="A941" s="1" t="s">
        <v>72</v>
      </c>
      <c r="B941" s="1" t="s">
        <v>73</v>
      </c>
      <c r="C941" s="1" t="s">
        <v>74</v>
      </c>
      <c r="D941" s="2" t="s">
        <v>20</v>
      </c>
      <c r="E941" s="1" t="s">
        <v>163</v>
      </c>
      <c r="F941" s="3">
        <v>3.04</v>
      </c>
      <c r="G941" s="3">
        <f t="shared" si="1"/>
        <v>-4.260652044</v>
      </c>
      <c r="H941" s="4">
        <v>45099.0</v>
      </c>
      <c r="J941" s="5">
        <f t="shared" si="2"/>
        <v>22</v>
      </c>
      <c r="K941" s="5">
        <f t="shared" si="3"/>
        <v>6</v>
      </c>
      <c r="L941" s="5">
        <f t="shared" si="4"/>
        <v>2023</v>
      </c>
    </row>
    <row r="942" ht="15.75" customHeight="1">
      <c r="A942" s="1" t="s">
        <v>186</v>
      </c>
      <c r="B942" s="1" t="s">
        <v>187</v>
      </c>
      <c r="C942" s="1" t="s">
        <v>188</v>
      </c>
      <c r="D942" s="2" t="s">
        <v>14</v>
      </c>
      <c r="E942" s="1" t="s">
        <v>126</v>
      </c>
      <c r="F942" s="3">
        <v>3.58</v>
      </c>
      <c r="G942" s="3">
        <f t="shared" si="1"/>
        <v>-4.23086499</v>
      </c>
      <c r="H942" s="4">
        <v>45100.0</v>
      </c>
      <c r="J942" s="5">
        <f t="shared" si="2"/>
        <v>23</v>
      </c>
      <c r="K942" s="5">
        <f t="shared" si="3"/>
        <v>6</v>
      </c>
      <c r="L942" s="5">
        <f t="shared" si="4"/>
        <v>2023</v>
      </c>
    </row>
    <row r="943" ht="15.75" customHeight="1">
      <c r="A943" s="1" t="s">
        <v>234</v>
      </c>
      <c r="B943" s="1" t="s">
        <v>83</v>
      </c>
      <c r="C943" s="1" t="s">
        <v>235</v>
      </c>
      <c r="D943" s="2" t="s">
        <v>14</v>
      </c>
      <c r="E943" s="1" t="s">
        <v>150</v>
      </c>
      <c r="F943" s="3">
        <v>28.13</v>
      </c>
      <c r="G943" s="3">
        <f t="shared" si="1"/>
        <v>-2.876657226</v>
      </c>
      <c r="H943" s="4">
        <v>45100.0</v>
      </c>
      <c r="J943" s="5">
        <f t="shared" si="2"/>
        <v>23</v>
      </c>
      <c r="K943" s="5">
        <f t="shared" si="3"/>
        <v>6</v>
      </c>
      <c r="L943" s="5">
        <f t="shared" si="4"/>
        <v>2023</v>
      </c>
    </row>
    <row r="944" ht="15.75" customHeight="1">
      <c r="A944" s="1" t="s">
        <v>22</v>
      </c>
      <c r="B944" s="1" t="s">
        <v>23</v>
      </c>
      <c r="C944" s="1" t="s">
        <v>24</v>
      </c>
      <c r="D944" s="2" t="s">
        <v>14</v>
      </c>
      <c r="E944" s="1" t="s">
        <v>47</v>
      </c>
      <c r="F944" s="3">
        <v>77.3</v>
      </c>
      <c r="G944" s="3">
        <f t="shared" si="1"/>
        <v>-0.1643804129</v>
      </c>
      <c r="H944" s="4">
        <v>45100.0</v>
      </c>
      <c r="J944" s="5">
        <f t="shared" si="2"/>
        <v>23</v>
      </c>
      <c r="K944" s="5">
        <f t="shared" si="3"/>
        <v>6</v>
      </c>
      <c r="L944" s="5">
        <f t="shared" si="4"/>
        <v>2023</v>
      </c>
    </row>
    <row r="945" ht="15.75" customHeight="1">
      <c r="A945" s="1" t="s">
        <v>62</v>
      </c>
      <c r="B945" s="1" t="s">
        <v>63</v>
      </c>
      <c r="C945" s="1" t="s">
        <v>64</v>
      </c>
      <c r="D945" s="2" t="s">
        <v>20</v>
      </c>
      <c r="E945" s="1" t="s">
        <v>34</v>
      </c>
      <c r="F945" s="3">
        <v>19.29</v>
      </c>
      <c r="G945" s="3">
        <f t="shared" si="1"/>
        <v>-3.364282343</v>
      </c>
      <c r="H945" s="4">
        <v>45100.0</v>
      </c>
      <c r="J945" s="5">
        <f t="shared" si="2"/>
        <v>23</v>
      </c>
      <c r="K945" s="5">
        <f t="shared" si="3"/>
        <v>6</v>
      </c>
      <c r="L945" s="5">
        <f t="shared" si="4"/>
        <v>2023</v>
      </c>
    </row>
    <row r="946" ht="15.75" customHeight="1">
      <c r="A946" s="1" t="s">
        <v>312</v>
      </c>
      <c r="B946" s="1" t="s">
        <v>193</v>
      </c>
      <c r="C946" s="1" t="s">
        <v>313</v>
      </c>
      <c r="D946" s="2" t="s">
        <v>14</v>
      </c>
      <c r="E946" s="1" t="s">
        <v>85</v>
      </c>
      <c r="F946" s="3">
        <v>12.46</v>
      </c>
      <c r="G946" s="3">
        <f t="shared" si="1"/>
        <v>-3.741033424</v>
      </c>
      <c r="H946" s="4">
        <v>45100.0</v>
      </c>
      <c r="J946" s="5">
        <f t="shared" si="2"/>
        <v>23</v>
      </c>
      <c r="K946" s="5">
        <f t="shared" si="3"/>
        <v>6</v>
      </c>
      <c r="L946" s="5">
        <f t="shared" si="4"/>
        <v>2023</v>
      </c>
    </row>
    <row r="947" ht="15.75" customHeight="1">
      <c r="A947" s="1" t="s">
        <v>114</v>
      </c>
      <c r="B947" s="1" t="s">
        <v>115</v>
      </c>
      <c r="C947" s="1" t="s">
        <v>116</v>
      </c>
      <c r="D947" s="2" t="s">
        <v>14</v>
      </c>
      <c r="E947" s="1" t="s">
        <v>43</v>
      </c>
      <c r="F947" s="3">
        <v>62.06</v>
      </c>
      <c r="G947" s="3">
        <f t="shared" si="1"/>
        <v>-1.00503729</v>
      </c>
      <c r="H947" s="4">
        <v>45100.0</v>
      </c>
      <c r="J947" s="5">
        <f t="shared" si="2"/>
        <v>23</v>
      </c>
      <c r="K947" s="5">
        <f t="shared" si="3"/>
        <v>6</v>
      </c>
      <c r="L947" s="5">
        <f t="shared" si="4"/>
        <v>2023</v>
      </c>
    </row>
    <row r="948" ht="15.75" customHeight="1">
      <c r="A948" s="1" t="s">
        <v>223</v>
      </c>
      <c r="B948" s="1" t="s">
        <v>224</v>
      </c>
      <c r="C948" s="1" t="s">
        <v>225</v>
      </c>
      <c r="D948" s="2" t="s">
        <v>14</v>
      </c>
      <c r="E948" s="1" t="s">
        <v>51</v>
      </c>
      <c r="F948" s="3">
        <v>36.51</v>
      </c>
      <c r="G948" s="3">
        <f t="shared" si="1"/>
        <v>-2.414406266</v>
      </c>
      <c r="H948" s="4">
        <v>45100.0</v>
      </c>
      <c r="J948" s="5">
        <f t="shared" si="2"/>
        <v>23</v>
      </c>
      <c r="K948" s="5">
        <f t="shared" si="3"/>
        <v>6</v>
      </c>
      <c r="L948" s="5">
        <f t="shared" si="4"/>
        <v>2023</v>
      </c>
    </row>
    <row r="949" ht="15.75" customHeight="1">
      <c r="A949" s="1" t="s">
        <v>226</v>
      </c>
      <c r="B949" s="1" t="s">
        <v>128</v>
      </c>
      <c r="C949" s="1" t="s">
        <v>227</v>
      </c>
      <c r="D949" s="2" t="s">
        <v>20</v>
      </c>
      <c r="E949" s="1" t="s">
        <v>34</v>
      </c>
      <c r="F949" s="3">
        <v>19.82</v>
      </c>
      <c r="G949" s="3">
        <f t="shared" si="1"/>
        <v>-3.335046901</v>
      </c>
      <c r="H949" s="4">
        <v>45100.0</v>
      </c>
      <c r="J949" s="5">
        <f t="shared" si="2"/>
        <v>23</v>
      </c>
      <c r="K949" s="5">
        <f t="shared" si="3"/>
        <v>6</v>
      </c>
      <c r="L949" s="5">
        <f t="shared" si="4"/>
        <v>2023</v>
      </c>
    </row>
    <row r="950" ht="15.75" customHeight="1">
      <c r="A950" s="1" t="s">
        <v>208</v>
      </c>
      <c r="B950" s="1" t="s">
        <v>209</v>
      </c>
      <c r="C950" s="1" t="s">
        <v>210</v>
      </c>
      <c r="D950" s="2" t="s">
        <v>14</v>
      </c>
      <c r="E950" s="1" t="s">
        <v>21</v>
      </c>
      <c r="F950" s="3">
        <v>50.7</v>
      </c>
      <c r="G950" s="3">
        <f t="shared" si="1"/>
        <v>-1.631668662</v>
      </c>
      <c r="H950" s="4">
        <v>45101.0</v>
      </c>
      <c r="J950" s="5">
        <f t="shared" si="2"/>
        <v>24</v>
      </c>
      <c r="K950" s="5">
        <f t="shared" si="3"/>
        <v>6</v>
      </c>
      <c r="L950" s="5">
        <f t="shared" si="4"/>
        <v>2023</v>
      </c>
    </row>
    <row r="951" ht="15.75" customHeight="1">
      <c r="A951" s="1" t="s">
        <v>312</v>
      </c>
      <c r="B951" s="1" t="s">
        <v>193</v>
      </c>
      <c r="C951" s="1" t="s">
        <v>313</v>
      </c>
      <c r="D951" s="2" t="s">
        <v>14</v>
      </c>
      <c r="E951" s="1" t="s">
        <v>41</v>
      </c>
      <c r="F951" s="3">
        <v>32.22</v>
      </c>
      <c r="G951" s="3">
        <f t="shared" si="1"/>
        <v>-2.651047867</v>
      </c>
      <c r="H951" s="4">
        <v>45101.0</v>
      </c>
      <c r="J951" s="5">
        <f t="shared" si="2"/>
        <v>24</v>
      </c>
      <c r="K951" s="5">
        <f t="shared" si="3"/>
        <v>6</v>
      </c>
      <c r="L951" s="5">
        <f t="shared" si="4"/>
        <v>2023</v>
      </c>
    </row>
    <row r="952" ht="15.75" customHeight="1">
      <c r="A952" s="1" t="s">
        <v>265</v>
      </c>
      <c r="B952" s="1" t="s">
        <v>266</v>
      </c>
      <c r="C952" s="1" t="s">
        <v>267</v>
      </c>
      <c r="D952" s="2" t="s">
        <v>14</v>
      </c>
      <c r="E952" s="1" t="s">
        <v>65</v>
      </c>
      <c r="F952" s="3">
        <v>6.85</v>
      </c>
      <c r="G952" s="3">
        <f t="shared" si="1"/>
        <v>-4.050487825</v>
      </c>
      <c r="H952" s="4">
        <v>45101.0</v>
      </c>
      <c r="J952" s="5">
        <f t="shared" si="2"/>
        <v>24</v>
      </c>
      <c r="K952" s="5">
        <f t="shared" si="3"/>
        <v>6</v>
      </c>
      <c r="L952" s="5">
        <f t="shared" si="4"/>
        <v>2023</v>
      </c>
    </row>
    <row r="953" ht="15.75" customHeight="1">
      <c r="A953" s="1" t="s">
        <v>48</v>
      </c>
      <c r="B953" s="1" t="s">
        <v>49</v>
      </c>
      <c r="C953" s="1" t="s">
        <v>50</v>
      </c>
      <c r="D953" s="2" t="s">
        <v>14</v>
      </c>
      <c r="E953" s="1" t="s">
        <v>29</v>
      </c>
      <c r="F953" s="3">
        <v>29.22</v>
      </c>
      <c r="G953" s="3">
        <f t="shared" si="1"/>
        <v>-2.816531504</v>
      </c>
      <c r="H953" s="4">
        <v>45101.0</v>
      </c>
      <c r="J953" s="5">
        <f t="shared" si="2"/>
        <v>24</v>
      </c>
      <c r="K953" s="5">
        <f t="shared" si="3"/>
        <v>6</v>
      </c>
      <c r="L953" s="5">
        <f t="shared" si="4"/>
        <v>2023</v>
      </c>
    </row>
    <row r="954" ht="15.75" customHeight="1">
      <c r="A954" s="1" t="s">
        <v>103</v>
      </c>
      <c r="B954" s="1" t="s">
        <v>104</v>
      </c>
      <c r="C954" s="1" t="s">
        <v>105</v>
      </c>
      <c r="D954" s="2" t="s">
        <v>14</v>
      </c>
      <c r="E954" s="1" t="s">
        <v>106</v>
      </c>
      <c r="F954" s="3">
        <v>15.71</v>
      </c>
      <c r="G954" s="3">
        <f t="shared" si="1"/>
        <v>-3.561759484</v>
      </c>
      <c r="H954" s="4">
        <v>45101.0</v>
      </c>
      <c r="J954" s="5">
        <f t="shared" si="2"/>
        <v>24</v>
      </c>
      <c r="K954" s="5">
        <f t="shared" si="3"/>
        <v>6</v>
      </c>
      <c r="L954" s="5">
        <f t="shared" si="4"/>
        <v>2023</v>
      </c>
    </row>
    <row r="955" ht="15.75" customHeight="1">
      <c r="A955" s="1" t="s">
        <v>90</v>
      </c>
      <c r="B955" s="1" t="s">
        <v>91</v>
      </c>
      <c r="C955" s="1" t="s">
        <v>92</v>
      </c>
      <c r="D955" s="2" t="s">
        <v>14</v>
      </c>
      <c r="E955" s="1" t="s">
        <v>21</v>
      </c>
      <c r="F955" s="3">
        <v>51.07</v>
      </c>
      <c r="G955" s="3">
        <f t="shared" si="1"/>
        <v>-1.611259014</v>
      </c>
      <c r="H955" s="4">
        <v>45101.0</v>
      </c>
      <c r="J955" s="5">
        <f t="shared" si="2"/>
        <v>24</v>
      </c>
      <c r="K955" s="5">
        <f t="shared" si="3"/>
        <v>6</v>
      </c>
      <c r="L955" s="5">
        <f t="shared" si="4"/>
        <v>2023</v>
      </c>
    </row>
    <row r="956" ht="15.75" customHeight="1">
      <c r="A956" s="1" t="s">
        <v>59</v>
      </c>
      <c r="B956" s="1" t="s">
        <v>60</v>
      </c>
      <c r="C956" s="1" t="s">
        <v>61</v>
      </c>
      <c r="D956" s="2" t="s">
        <v>20</v>
      </c>
      <c r="E956" s="1" t="s">
        <v>78</v>
      </c>
      <c r="F956" s="3">
        <v>22.44</v>
      </c>
      <c r="G956" s="3">
        <f t="shared" si="1"/>
        <v>-3.190524524</v>
      </c>
      <c r="H956" s="4">
        <v>45101.0</v>
      </c>
      <c r="J956" s="5">
        <f t="shared" si="2"/>
        <v>24</v>
      </c>
      <c r="K956" s="5">
        <f t="shared" si="3"/>
        <v>6</v>
      </c>
      <c r="L956" s="5">
        <f t="shared" si="4"/>
        <v>2023</v>
      </c>
    </row>
    <row r="957" ht="15.75" customHeight="1">
      <c r="A957" s="1" t="s">
        <v>138</v>
      </c>
      <c r="B957" s="1" t="s">
        <v>139</v>
      </c>
      <c r="C957" s="1" t="s">
        <v>140</v>
      </c>
      <c r="D957" s="2" t="s">
        <v>20</v>
      </c>
      <c r="E957" s="1" t="s">
        <v>29</v>
      </c>
      <c r="F957" s="3">
        <v>29.64</v>
      </c>
      <c r="G957" s="3">
        <f t="shared" si="1"/>
        <v>-2.793363795</v>
      </c>
      <c r="H957" s="4">
        <v>45101.0</v>
      </c>
      <c r="J957" s="5">
        <f t="shared" si="2"/>
        <v>24</v>
      </c>
      <c r="K957" s="5">
        <f t="shared" si="3"/>
        <v>6</v>
      </c>
      <c r="L957" s="5">
        <f t="shared" si="4"/>
        <v>2023</v>
      </c>
    </row>
    <row r="958" ht="15.75" customHeight="1">
      <c r="A958" s="1" t="s">
        <v>138</v>
      </c>
      <c r="B958" s="1" t="s">
        <v>139</v>
      </c>
      <c r="C958" s="1" t="s">
        <v>140</v>
      </c>
      <c r="D958" s="2" t="s">
        <v>14</v>
      </c>
      <c r="E958" s="1" t="s">
        <v>41</v>
      </c>
      <c r="F958" s="3">
        <v>22.75</v>
      </c>
      <c r="G958" s="3">
        <f t="shared" si="1"/>
        <v>-3.173424548</v>
      </c>
      <c r="H958" s="4">
        <v>45101.0</v>
      </c>
      <c r="J958" s="5">
        <f t="shared" si="2"/>
        <v>24</v>
      </c>
      <c r="K958" s="5">
        <f t="shared" si="3"/>
        <v>6</v>
      </c>
      <c r="L958" s="5">
        <f t="shared" si="4"/>
        <v>2023</v>
      </c>
    </row>
    <row r="959" ht="15.75" customHeight="1">
      <c r="A959" s="1" t="s">
        <v>157</v>
      </c>
      <c r="B959" s="1" t="s">
        <v>158</v>
      </c>
      <c r="C959" s="1" t="s">
        <v>159</v>
      </c>
      <c r="D959" s="2" t="s">
        <v>14</v>
      </c>
      <c r="E959" s="1" t="s">
        <v>106</v>
      </c>
      <c r="F959" s="3">
        <v>14.33</v>
      </c>
      <c r="G959" s="3">
        <f t="shared" si="1"/>
        <v>-3.637881957</v>
      </c>
      <c r="H959" s="4">
        <v>45101.0</v>
      </c>
      <c r="J959" s="5">
        <f t="shared" si="2"/>
        <v>24</v>
      </c>
      <c r="K959" s="5">
        <f t="shared" si="3"/>
        <v>6</v>
      </c>
      <c r="L959" s="5">
        <f t="shared" si="4"/>
        <v>2023</v>
      </c>
    </row>
    <row r="960" ht="15.75" customHeight="1">
      <c r="A960" s="1" t="s">
        <v>22</v>
      </c>
      <c r="B960" s="1" t="s">
        <v>23</v>
      </c>
      <c r="C960" s="1" t="s">
        <v>24</v>
      </c>
      <c r="D960" s="2" t="s">
        <v>20</v>
      </c>
      <c r="E960" s="1" t="s">
        <v>106</v>
      </c>
      <c r="F960" s="3">
        <v>15.1</v>
      </c>
      <c r="G960" s="3">
        <f t="shared" si="1"/>
        <v>-3.595407823</v>
      </c>
      <c r="H960" s="4">
        <v>45102.0</v>
      </c>
      <c r="J960" s="5">
        <f t="shared" si="2"/>
        <v>25</v>
      </c>
      <c r="K960" s="5">
        <f t="shared" si="3"/>
        <v>6</v>
      </c>
      <c r="L960" s="5">
        <f t="shared" si="4"/>
        <v>2023</v>
      </c>
    </row>
    <row r="961" ht="15.75" customHeight="1">
      <c r="A961" s="1" t="s">
        <v>298</v>
      </c>
      <c r="B961" s="1" t="s">
        <v>299</v>
      </c>
      <c r="C961" s="1" t="s">
        <v>300</v>
      </c>
      <c r="D961" s="2" t="s">
        <v>14</v>
      </c>
      <c r="E961" s="1" t="s">
        <v>78</v>
      </c>
      <c r="F961" s="3">
        <v>16.21</v>
      </c>
      <c r="G961" s="3">
        <f t="shared" si="1"/>
        <v>-3.534178877</v>
      </c>
      <c r="H961" s="4">
        <v>45102.0</v>
      </c>
      <c r="J961" s="5">
        <f t="shared" si="2"/>
        <v>25</v>
      </c>
      <c r="K961" s="5">
        <f t="shared" si="3"/>
        <v>6</v>
      </c>
      <c r="L961" s="5">
        <f t="shared" si="4"/>
        <v>2023</v>
      </c>
    </row>
    <row r="962" ht="15.75" customHeight="1">
      <c r="A962" s="1" t="s">
        <v>220</v>
      </c>
      <c r="B962" s="1" t="s">
        <v>221</v>
      </c>
      <c r="C962" s="1" t="s">
        <v>222</v>
      </c>
      <c r="D962" s="2" t="s">
        <v>14</v>
      </c>
      <c r="E962" s="1" t="s">
        <v>78</v>
      </c>
      <c r="F962" s="3">
        <v>20.77</v>
      </c>
      <c r="G962" s="3">
        <f t="shared" si="1"/>
        <v>-3.282643749</v>
      </c>
      <c r="H962" s="4">
        <v>45102.0</v>
      </c>
      <c r="J962" s="5">
        <f t="shared" si="2"/>
        <v>25</v>
      </c>
      <c r="K962" s="5">
        <f t="shared" si="3"/>
        <v>6</v>
      </c>
      <c r="L962" s="5">
        <f t="shared" si="4"/>
        <v>2023</v>
      </c>
    </row>
    <row r="963" ht="15.75" customHeight="1">
      <c r="A963" s="1" t="s">
        <v>53</v>
      </c>
      <c r="B963" s="1" t="s">
        <v>54</v>
      </c>
      <c r="C963" s="1" t="s">
        <v>55</v>
      </c>
      <c r="D963" s="2" t="s">
        <v>20</v>
      </c>
      <c r="E963" s="1" t="s">
        <v>15</v>
      </c>
      <c r="F963" s="3">
        <v>10.78</v>
      </c>
      <c r="G963" s="3">
        <f t="shared" si="1"/>
        <v>-3.833704261</v>
      </c>
      <c r="H963" s="4">
        <v>45102.0</v>
      </c>
      <c r="J963" s="5">
        <f t="shared" si="2"/>
        <v>25</v>
      </c>
      <c r="K963" s="5">
        <f t="shared" si="3"/>
        <v>6</v>
      </c>
      <c r="L963" s="5">
        <f t="shared" si="4"/>
        <v>2023</v>
      </c>
    </row>
    <row r="964" ht="15.75" customHeight="1">
      <c r="A964" s="1" t="s">
        <v>151</v>
      </c>
      <c r="B964" s="1" t="s">
        <v>152</v>
      </c>
      <c r="C964" s="1" t="s">
        <v>153</v>
      </c>
      <c r="D964" s="2" t="s">
        <v>20</v>
      </c>
      <c r="E964" s="1" t="s">
        <v>15</v>
      </c>
      <c r="F964" s="3">
        <v>10.48</v>
      </c>
      <c r="G964" s="3">
        <f t="shared" si="1"/>
        <v>-3.850252624</v>
      </c>
      <c r="H964" s="4">
        <v>45102.0</v>
      </c>
      <c r="J964" s="5">
        <f t="shared" si="2"/>
        <v>25</v>
      </c>
      <c r="K964" s="5">
        <f t="shared" si="3"/>
        <v>6</v>
      </c>
      <c r="L964" s="5">
        <f t="shared" si="4"/>
        <v>2023</v>
      </c>
    </row>
    <row r="965" ht="15.75" customHeight="1">
      <c r="A965" s="1" t="s">
        <v>17</v>
      </c>
      <c r="B965" s="1" t="s">
        <v>18</v>
      </c>
      <c r="C965" s="1" t="s">
        <v>19</v>
      </c>
      <c r="D965" s="2" t="s">
        <v>14</v>
      </c>
      <c r="E965" s="1" t="s">
        <v>126</v>
      </c>
      <c r="F965" s="3">
        <v>4.25</v>
      </c>
      <c r="G965" s="3">
        <f t="shared" si="1"/>
        <v>-4.193906978</v>
      </c>
      <c r="H965" s="4">
        <v>45102.0</v>
      </c>
      <c r="J965" s="5">
        <f t="shared" si="2"/>
        <v>25</v>
      </c>
      <c r="K965" s="5">
        <f t="shared" si="3"/>
        <v>6</v>
      </c>
      <c r="L965" s="5">
        <f t="shared" si="4"/>
        <v>2023</v>
      </c>
    </row>
    <row r="966" ht="15.75" customHeight="1">
      <c r="A966" s="1" t="s">
        <v>59</v>
      </c>
      <c r="B966" s="1" t="s">
        <v>60</v>
      </c>
      <c r="C966" s="1" t="s">
        <v>61</v>
      </c>
      <c r="D966" s="2" t="s">
        <v>20</v>
      </c>
      <c r="E966" s="1" t="s">
        <v>126</v>
      </c>
      <c r="F966" s="3">
        <v>1.41</v>
      </c>
      <c r="G966" s="3">
        <f t="shared" si="1"/>
        <v>-4.350564821</v>
      </c>
      <c r="H966" s="4">
        <v>45102.0</v>
      </c>
      <c r="J966" s="5">
        <f t="shared" si="2"/>
        <v>25</v>
      </c>
      <c r="K966" s="5">
        <f t="shared" si="3"/>
        <v>6</v>
      </c>
      <c r="L966" s="5">
        <f t="shared" si="4"/>
        <v>2023</v>
      </c>
    </row>
    <row r="967" ht="15.75" customHeight="1">
      <c r="A967" s="1" t="s">
        <v>271</v>
      </c>
      <c r="B967" s="1" t="s">
        <v>272</v>
      </c>
      <c r="C967" s="1" t="s">
        <v>273</v>
      </c>
      <c r="D967" s="2" t="s">
        <v>14</v>
      </c>
      <c r="E967" s="1" t="s">
        <v>150</v>
      </c>
      <c r="F967" s="3">
        <v>27.94</v>
      </c>
      <c r="G967" s="3">
        <f t="shared" si="1"/>
        <v>-2.887137856</v>
      </c>
      <c r="H967" s="4">
        <v>45102.0</v>
      </c>
      <c r="J967" s="5">
        <f t="shared" si="2"/>
        <v>25</v>
      </c>
      <c r="K967" s="5">
        <f t="shared" si="3"/>
        <v>6</v>
      </c>
      <c r="L967" s="5">
        <f t="shared" si="4"/>
        <v>2023</v>
      </c>
    </row>
    <row r="968" ht="15.75" customHeight="1">
      <c r="A968" s="1" t="s">
        <v>289</v>
      </c>
      <c r="B968" s="1" t="s">
        <v>290</v>
      </c>
      <c r="C968" s="1" t="s">
        <v>291</v>
      </c>
      <c r="D968" s="2" t="s">
        <v>14</v>
      </c>
      <c r="E968" s="1" t="s">
        <v>78</v>
      </c>
      <c r="F968" s="3">
        <v>23.29</v>
      </c>
      <c r="G968" s="3">
        <f t="shared" si="1"/>
        <v>-3.143637494</v>
      </c>
      <c r="H968" s="4">
        <v>45103.0</v>
      </c>
      <c r="J968" s="5">
        <f t="shared" si="2"/>
        <v>26</v>
      </c>
      <c r="K968" s="5">
        <f t="shared" si="3"/>
        <v>6</v>
      </c>
      <c r="L968" s="5">
        <f t="shared" si="4"/>
        <v>2023</v>
      </c>
    </row>
    <row r="969" ht="15.75" customHeight="1">
      <c r="A969" s="1" t="s">
        <v>172</v>
      </c>
      <c r="B969" s="1" t="s">
        <v>173</v>
      </c>
      <c r="C969" s="1" t="s">
        <v>174</v>
      </c>
      <c r="D969" s="2" t="s">
        <v>20</v>
      </c>
      <c r="E969" s="1" t="s">
        <v>43</v>
      </c>
      <c r="F969" s="3">
        <v>63.78</v>
      </c>
      <c r="G969" s="3">
        <f t="shared" si="1"/>
        <v>-0.9101600043</v>
      </c>
      <c r="H969" s="4">
        <v>45103.0</v>
      </c>
      <c r="J969" s="5">
        <f t="shared" si="2"/>
        <v>26</v>
      </c>
      <c r="K969" s="5">
        <f t="shared" si="3"/>
        <v>6</v>
      </c>
      <c r="L969" s="5">
        <f t="shared" si="4"/>
        <v>2023</v>
      </c>
    </row>
    <row r="970" ht="15.75" customHeight="1">
      <c r="A970" s="1" t="s">
        <v>217</v>
      </c>
      <c r="B970" s="1" t="s">
        <v>218</v>
      </c>
      <c r="C970" s="1" t="s">
        <v>219</v>
      </c>
      <c r="D970" s="2" t="s">
        <v>14</v>
      </c>
      <c r="E970" s="1" t="s">
        <v>37</v>
      </c>
      <c r="F970" s="3">
        <v>14.97</v>
      </c>
      <c r="G970" s="3">
        <f t="shared" si="1"/>
        <v>-3.602578781</v>
      </c>
      <c r="H970" s="4">
        <v>45103.0</v>
      </c>
      <c r="J970" s="5">
        <f t="shared" si="2"/>
        <v>26</v>
      </c>
      <c r="K970" s="5">
        <f t="shared" si="3"/>
        <v>6</v>
      </c>
      <c r="L970" s="5">
        <f t="shared" si="4"/>
        <v>2023</v>
      </c>
    </row>
    <row r="971" ht="15.75" customHeight="1">
      <c r="A971" s="1" t="s">
        <v>135</v>
      </c>
      <c r="B971" s="1" t="s">
        <v>136</v>
      </c>
      <c r="C971" s="1" t="s">
        <v>137</v>
      </c>
      <c r="D971" s="2" t="s">
        <v>20</v>
      </c>
      <c r="E971" s="1" t="s">
        <v>51</v>
      </c>
      <c r="F971" s="3">
        <v>37.83</v>
      </c>
      <c r="G971" s="3">
        <f t="shared" si="1"/>
        <v>-2.341593466</v>
      </c>
      <c r="H971" s="4">
        <v>45103.0</v>
      </c>
      <c r="J971" s="5">
        <f t="shared" si="2"/>
        <v>26</v>
      </c>
      <c r="K971" s="5">
        <f t="shared" si="3"/>
        <v>6</v>
      </c>
      <c r="L971" s="5">
        <f t="shared" si="4"/>
        <v>2023</v>
      </c>
    </row>
    <row r="972" ht="15.75" customHeight="1">
      <c r="A972" s="1" t="s">
        <v>298</v>
      </c>
      <c r="B972" s="1" t="s">
        <v>299</v>
      </c>
      <c r="C972" s="1" t="s">
        <v>300</v>
      </c>
      <c r="D972" s="2" t="s">
        <v>20</v>
      </c>
      <c r="E972" s="1" t="s">
        <v>110</v>
      </c>
      <c r="F972" s="3">
        <v>33.53</v>
      </c>
      <c r="G972" s="3">
        <f t="shared" si="1"/>
        <v>-2.578786679</v>
      </c>
      <c r="H972" s="4">
        <v>45103.0</v>
      </c>
      <c r="J972" s="5">
        <f t="shared" si="2"/>
        <v>26</v>
      </c>
      <c r="K972" s="5">
        <f t="shared" si="3"/>
        <v>6</v>
      </c>
      <c r="L972" s="5">
        <f t="shared" si="4"/>
        <v>2023</v>
      </c>
    </row>
    <row r="973" ht="15.75" customHeight="1">
      <c r="A973" s="1" t="s">
        <v>274</v>
      </c>
      <c r="B973" s="1" t="s">
        <v>275</v>
      </c>
      <c r="C973" s="1" t="s">
        <v>276</v>
      </c>
      <c r="D973" s="2" t="s">
        <v>20</v>
      </c>
      <c r="E973" s="1" t="s">
        <v>163</v>
      </c>
      <c r="F973" s="3">
        <v>3.85</v>
      </c>
      <c r="G973" s="3">
        <f t="shared" si="1"/>
        <v>-4.215971462</v>
      </c>
      <c r="H973" s="4">
        <v>45104.0</v>
      </c>
      <c r="J973" s="5">
        <f t="shared" si="2"/>
        <v>27</v>
      </c>
      <c r="K973" s="5">
        <f t="shared" si="3"/>
        <v>6</v>
      </c>
      <c r="L973" s="5">
        <f t="shared" si="4"/>
        <v>2023</v>
      </c>
    </row>
    <row r="974" ht="15.75" customHeight="1">
      <c r="A974" s="1" t="s">
        <v>208</v>
      </c>
      <c r="B974" s="1" t="s">
        <v>209</v>
      </c>
      <c r="C974" s="1" t="s">
        <v>210</v>
      </c>
      <c r="D974" s="2" t="s">
        <v>20</v>
      </c>
      <c r="E974" s="1" t="s">
        <v>163</v>
      </c>
      <c r="F974" s="3">
        <v>3.96</v>
      </c>
      <c r="G974" s="3">
        <f t="shared" si="1"/>
        <v>-4.209903729</v>
      </c>
      <c r="H974" s="4">
        <v>45104.0</v>
      </c>
      <c r="J974" s="5">
        <f t="shared" si="2"/>
        <v>27</v>
      </c>
      <c r="K974" s="5">
        <f t="shared" si="3"/>
        <v>6</v>
      </c>
      <c r="L974" s="5">
        <f t="shared" si="4"/>
        <v>2023</v>
      </c>
    </row>
    <row r="975" ht="15.75" customHeight="1">
      <c r="A975" s="1" t="s">
        <v>31</v>
      </c>
      <c r="B975" s="1" t="s">
        <v>32</v>
      </c>
      <c r="C975" s="1" t="s">
        <v>33</v>
      </c>
      <c r="D975" s="2" t="s">
        <v>20</v>
      </c>
      <c r="E975" s="1" t="s">
        <v>41</v>
      </c>
      <c r="F975" s="3">
        <v>33.86</v>
      </c>
      <c r="G975" s="3">
        <f t="shared" si="1"/>
        <v>-2.560583479</v>
      </c>
      <c r="H975" s="4">
        <v>45104.0</v>
      </c>
      <c r="J975" s="5">
        <f t="shared" si="2"/>
        <v>27</v>
      </c>
      <c r="K975" s="5">
        <f t="shared" si="3"/>
        <v>6</v>
      </c>
      <c r="L975" s="5">
        <f t="shared" si="4"/>
        <v>2023</v>
      </c>
    </row>
    <row r="976" ht="15.75" customHeight="1">
      <c r="A976" s="1" t="s">
        <v>138</v>
      </c>
      <c r="B976" s="1" t="s">
        <v>139</v>
      </c>
      <c r="C976" s="1" t="s">
        <v>140</v>
      </c>
      <c r="D976" s="2" t="s">
        <v>20</v>
      </c>
      <c r="E976" s="1" t="s">
        <v>34</v>
      </c>
      <c r="F976" s="3">
        <v>19.75</v>
      </c>
      <c r="G976" s="3">
        <f t="shared" si="1"/>
        <v>-3.338908186</v>
      </c>
      <c r="H976" s="4">
        <v>45105.0</v>
      </c>
      <c r="J976" s="5">
        <f t="shared" si="2"/>
        <v>28</v>
      </c>
      <c r="K976" s="5">
        <f t="shared" si="3"/>
        <v>6</v>
      </c>
      <c r="L976" s="5">
        <f t="shared" si="4"/>
        <v>2023</v>
      </c>
    </row>
    <row r="977" ht="15.75" customHeight="1">
      <c r="A977" s="1" t="s">
        <v>257</v>
      </c>
      <c r="B977" s="1" t="s">
        <v>258</v>
      </c>
      <c r="C977" s="1" t="s">
        <v>259</v>
      </c>
      <c r="D977" s="2" t="s">
        <v>20</v>
      </c>
      <c r="E977" s="1" t="s">
        <v>93</v>
      </c>
      <c r="F977" s="3">
        <v>13.59</v>
      </c>
      <c r="G977" s="3">
        <f t="shared" si="1"/>
        <v>-3.678701254</v>
      </c>
      <c r="H977" s="4">
        <v>45105.0</v>
      </c>
      <c r="J977" s="5">
        <f t="shared" si="2"/>
        <v>28</v>
      </c>
      <c r="K977" s="5">
        <f t="shared" si="3"/>
        <v>6</v>
      </c>
      <c r="L977" s="5">
        <f t="shared" si="4"/>
        <v>2023</v>
      </c>
    </row>
    <row r="978" ht="15.75" customHeight="1">
      <c r="A978" s="1" t="s">
        <v>97</v>
      </c>
      <c r="B978" s="1" t="s">
        <v>98</v>
      </c>
      <c r="C978" s="1" t="s">
        <v>99</v>
      </c>
      <c r="D978" s="2" t="s">
        <v>14</v>
      </c>
      <c r="E978" s="1" t="s">
        <v>21</v>
      </c>
      <c r="F978" s="3">
        <v>36.14</v>
      </c>
      <c r="G978" s="3">
        <f t="shared" si="1"/>
        <v>-2.434815915</v>
      </c>
      <c r="H978" s="4">
        <v>45105.0</v>
      </c>
      <c r="J978" s="5">
        <f t="shared" si="2"/>
        <v>28</v>
      </c>
      <c r="K978" s="5">
        <f t="shared" si="3"/>
        <v>6</v>
      </c>
      <c r="L978" s="5">
        <f t="shared" si="4"/>
        <v>2023</v>
      </c>
    </row>
    <row r="979" ht="15.75" customHeight="1">
      <c r="A979" s="1" t="s">
        <v>53</v>
      </c>
      <c r="B979" s="1" t="s">
        <v>54</v>
      </c>
      <c r="C979" s="1" t="s">
        <v>55</v>
      </c>
      <c r="D979" s="2" t="s">
        <v>14</v>
      </c>
      <c r="E979" s="1" t="s">
        <v>65</v>
      </c>
      <c r="F979" s="3">
        <v>8.27</v>
      </c>
      <c r="G979" s="3">
        <f t="shared" si="1"/>
        <v>-3.972158904</v>
      </c>
      <c r="H979" s="4">
        <v>45105.0</v>
      </c>
      <c r="J979" s="5">
        <f t="shared" si="2"/>
        <v>28</v>
      </c>
      <c r="K979" s="5">
        <f t="shared" si="3"/>
        <v>6</v>
      </c>
      <c r="L979" s="5">
        <f t="shared" si="4"/>
        <v>2023</v>
      </c>
    </row>
    <row r="980" ht="15.75" customHeight="1">
      <c r="A980" s="1" t="s">
        <v>317</v>
      </c>
      <c r="B980" s="1" t="s">
        <v>318</v>
      </c>
      <c r="C980" s="1" t="s">
        <v>319</v>
      </c>
      <c r="D980" s="2" t="s">
        <v>14</v>
      </c>
      <c r="E980" s="1" t="s">
        <v>78</v>
      </c>
      <c r="F980" s="3">
        <v>20.7</v>
      </c>
      <c r="G980" s="3">
        <f t="shared" si="1"/>
        <v>-3.286505034</v>
      </c>
      <c r="H980" s="4">
        <v>45105.0</v>
      </c>
      <c r="J980" s="5">
        <f t="shared" si="2"/>
        <v>28</v>
      </c>
      <c r="K980" s="5">
        <f t="shared" si="3"/>
        <v>6</v>
      </c>
      <c r="L980" s="5">
        <f t="shared" si="4"/>
        <v>2023</v>
      </c>
    </row>
    <row r="981" ht="15.75" customHeight="1">
      <c r="A981" s="1" t="s">
        <v>154</v>
      </c>
      <c r="B981" s="1" t="s">
        <v>155</v>
      </c>
      <c r="C981" s="1" t="s">
        <v>156</v>
      </c>
      <c r="D981" s="2" t="s">
        <v>20</v>
      </c>
      <c r="E981" s="1" t="s">
        <v>15</v>
      </c>
      <c r="F981" s="3">
        <v>10.6</v>
      </c>
      <c r="G981" s="3">
        <f t="shared" si="1"/>
        <v>-3.843633279</v>
      </c>
      <c r="H981" s="4">
        <v>45105.0</v>
      </c>
      <c r="J981" s="5">
        <f t="shared" si="2"/>
        <v>28</v>
      </c>
      <c r="K981" s="5">
        <f t="shared" si="3"/>
        <v>6</v>
      </c>
      <c r="L981" s="5">
        <f t="shared" si="4"/>
        <v>2023</v>
      </c>
    </row>
    <row r="982" ht="15.75" customHeight="1">
      <c r="A982" s="1" t="s">
        <v>265</v>
      </c>
      <c r="B982" s="1" t="s">
        <v>266</v>
      </c>
      <c r="C982" s="1" t="s">
        <v>267</v>
      </c>
      <c r="D982" s="2" t="s">
        <v>14</v>
      </c>
      <c r="E982" s="1" t="s">
        <v>110</v>
      </c>
      <c r="F982" s="3">
        <v>32.37</v>
      </c>
      <c r="G982" s="3">
        <f t="shared" si="1"/>
        <v>-2.642773685</v>
      </c>
      <c r="H982" s="4">
        <v>45108.0</v>
      </c>
      <c r="J982" s="5">
        <f t="shared" si="2"/>
        <v>1</v>
      </c>
      <c r="K982" s="5">
        <f t="shared" si="3"/>
        <v>7</v>
      </c>
      <c r="L982" s="5">
        <f t="shared" si="4"/>
        <v>2023</v>
      </c>
    </row>
    <row r="983" ht="15.75" customHeight="1">
      <c r="A983" s="1" t="s">
        <v>254</v>
      </c>
      <c r="B983" s="1" t="s">
        <v>255</v>
      </c>
      <c r="C983" s="1" t="s">
        <v>256</v>
      </c>
      <c r="D983" s="2" t="s">
        <v>14</v>
      </c>
      <c r="E983" s="1" t="s">
        <v>65</v>
      </c>
      <c r="F983" s="3">
        <v>17.07</v>
      </c>
      <c r="G983" s="3">
        <f t="shared" si="1"/>
        <v>-3.486740235</v>
      </c>
      <c r="H983" s="4">
        <v>45108.0</v>
      </c>
      <c r="J983" s="5">
        <f t="shared" si="2"/>
        <v>1</v>
      </c>
      <c r="K983" s="5">
        <f t="shared" si="3"/>
        <v>7</v>
      </c>
      <c r="L983" s="5">
        <f t="shared" si="4"/>
        <v>2023</v>
      </c>
    </row>
    <row r="984" ht="15.75" customHeight="1">
      <c r="A984" s="1" t="s">
        <v>157</v>
      </c>
      <c r="B984" s="1" t="s">
        <v>158</v>
      </c>
      <c r="C984" s="1" t="s">
        <v>159</v>
      </c>
      <c r="D984" s="2" t="s">
        <v>20</v>
      </c>
      <c r="E984" s="1" t="s">
        <v>47</v>
      </c>
      <c r="F984" s="3">
        <v>70.09</v>
      </c>
      <c r="G984" s="3">
        <f t="shared" si="1"/>
        <v>-0.5620927542</v>
      </c>
      <c r="H984" s="4">
        <v>45108.0</v>
      </c>
      <c r="J984" s="5">
        <f t="shared" si="2"/>
        <v>1</v>
      </c>
      <c r="K984" s="5">
        <f t="shared" si="3"/>
        <v>7</v>
      </c>
      <c r="L984" s="5">
        <f t="shared" si="4"/>
        <v>2023</v>
      </c>
    </row>
    <row r="985" ht="15.75" customHeight="1">
      <c r="A985" s="1" t="s">
        <v>228</v>
      </c>
      <c r="B985" s="1" t="s">
        <v>229</v>
      </c>
      <c r="C985" s="1" t="s">
        <v>230</v>
      </c>
      <c r="D985" s="2" t="s">
        <v>14</v>
      </c>
      <c r="E985" s="1" t="s">
        <v>65</v>
      </c>
      <c r="F985" s="3">
        <v>8.5</v>
      </c>
      <c r="G985" s="3">
        <f t="shared" si="1"/>
        <v>-3.959471825</v>
      </c>
      <c r="H985" s="4">
        <v>45108.0</v>
      </c>
      <c r="J985" s="5">
        <f t="shared" si="2"/>
        <v>1</v>
      </c>
      <c r="K985" s="5">
        <f t="shared" si="3"/>
        <v>7</v>
      </c>
      <c r="L985" s="5">
        <f t="shared" si="4"/>
        <v>2023</v>
      </c>
    </row>
    <row r="986" ht="15.75" customHeight="1">
      <c r="A986" s="1" t="s">
        <v>147</v>
      </c>
      <c r="B986" s="1" t="s">
        <v>148</v>
      </c>
      <c r="C986" s="1" t="s">
        <v>149</v>
      </c>
      <c r="D986" s="2" t="s">
        <v>14</v>
      </c>
      <c r="E986" s="1" t="s">
        <v>29</v>
      </c>
      <c r="F986" s="3">
        <v>21.42</v>
      </c>
      <c r="G986" s="3">
        <f t="shared" si="1"/>
        <v>-3.246788961</v>
      </c>
      <c r="H986" s="4">
        <v>45108.0</v>
      </c>
      <c r="J986" s="5">
        <f t="shared" si="2"/>
        <v>1</v>
      </c>
      <c r="K986" s="5">
        <f t="shared" si="3"/>
        <v>7</v>
      </c>
      <c r="L986" s="5">
        <f t="shared" si="4"/>
        <v>2023</v>
      </c>
    </row>
    <row r="987" ht="15.75" customHeight="1">
      <c r="A987" s="1" t="s">
        <v>90</v>
      </c>
      <c r="B987" s="1" t="s">
        <v>91</v>
      </c>
      <c r="C987" s="1" t="s">
        <v>92</v>
      </c>
      <c r="D987" s="2" t="s">
        <v>14</v>
      </c>
      <c r="E987" s="1" t="s">
        <v>150</v>
      </c>
      <c r="F987" s="3">
        <v>32.09</v>
      </c>
      <c r="G987" s="3">
        <f t="shared" si="1"/>
        <v>-2.658218825</v>
      </c>
      <c r="H987" s="4">
        <v>45108.0</v>
      </c>
      <c r="J987" s="5">
        <f t="shared" si="2"/>
        <v>1</v>
      </c>
      <c r="K987" s="5">
        <f t="shared" si="3"/>
        <v>7</v>
      </c>
      <c r="L987" s="5">
        <f t="shared" si="4"/>
        <v>2023</v>
      </c>
    </row>
    <row r="988" ht="15.75" customHeight="1">
      <c r="A988" s="1" t="s">
        <v>117</v>
      </c>
      <c r="B988" s="1" t="s">
        <v>118</v>
      </c>
      <c r="C988" s="1" t="s">
        <v>119</v>
      </c>
      <c r="D988" s="2" t="s">
        <v>14</v>
      </c>
      <c r="E988" s="1" t="s">
        <v>78</v>
      </c>
      <c r="F988" s="3">
        <v>21.54</v>
      </c>
      <c r="G988" s="3">
        <f t="shared" si="1"/>
        <v>-3.240169615</v>
      </c>
      <c r="H988" s="4">
        <v>45108.0</v>
      </c>
      <c r="J988" s="5">
        <f t="shared" si="2"/>
        <v>1</v>
      </c>
      <c r="K988" s="5">
        <f t="shared" si="3"/>
        <v>7</v>
      </c>
      <c r="L988" s="5">
        <f t="shared" si="4"/>
        <v>2023</v>
      </c>
    </row>
    <row r="989" ht="15.75" customHeight="1">
      <c r="A989" s="1" t="s">
        <v>317</v>
      </c>
      <c r="B989" s="1" t="s">
        <v>318</v>
      </c>
      <c r="C989" s="1" t="s">
        <v>319</v>
      </c>
      <c r="D989" s="2" t="s">
        <v>20</v>
      </c>
      <c r="E989" s="1" t="s">
        <v>15</v>
      </c>
      <c r="F989" s="3">
        <v>10.83</v>
      </c>
      <c r="G989" s="3">
        <f t="shared" si="1"/>
        <v>-3.8309462</v>
      </c>
      <c r="H989" s="4">
        <v>45108.0</v>
      </c>
      <c r="J989" s="5">
        <f t="shared" si="2"/>
        <v>1</v>
      </c>
      <c r="K989" s="5">
        <f t="shared" si="3"/>
        <v>7</v>
      </c>
      <c r="L989" s="5">
        <f t="shared" si="4"/>
        <v>2023</v>
      </c>
    </row>
    <row r="990" ht="15.75" customHeight="1">
      <c r="A990" s="1" t="s">
        <v>286</v>
      </c>
      <c r="B990" s="1" t="s">
        <v>287</v>
      </c>
      <c r="C990" s="1" t="s">
        <v>288</v>
      </c>
      <c r="D990" s="2" t="s">
        <v>14</v>
      </c>
      <c r="E990" s="1" t="s">
        <v>41</v>
      </c>
      <c r="F990" s="3">
        <v>28.23</v>
      </c>
      <c r="G990" s="3">
        <f t="shared" si="1"/>
        <v>-2.871141105</v>
      </c>
      <c r="H990" s="4">
        <v>45108.0</v>
      </c>
      <c r="J990" s="5">
        <f t="shared" si="2"/>
        <v>1</v>
      </c>
      <c r="K990" s="5">
        <f t="shared" si="3"/>
        <v>7</v>
      </c>
      <c r="L990" s="5">
        <f t="shared" si="4"/>
        <v>2023</v>
      </c>
    </row>
    <row r="991" ht="15.75" customHeight="1">
      <c r="A991" s="1" t="s">
        <v>123</v>
      </c>
      <c r="B991" s="1" t="s">
        <v>124</v>
      </c>
      <c r="C991" s="1" t="s">
        <v>125</v>
      </c>
      <c r="D991" s="2" t="s">
        <v>14</v>
      </c>
      <c r="E991" s="1" t="s">
        <v>21</v>
      </c>
      <c r="F991" s="3">
        <v>56.49</v>
      </c>
      <c r="G991" s="3">
        <f t="shared" si="1"/>
        <v>-1.312285243</v>
      </c>
      <c r="H991" s="4">
        <v>45109.0</v>
      </c>
      <c r="J991" s="5">
        <f t="shared" si="2"/>
        <v>2</v>
      </c>
      <c r="K991" s="5">
        <f t="shared" si="3"/>
        <v>7</v>
      </c>
      <c r="L991" s="5">
        <f t="shared" si="4"/>
        <v>2023</v>
      </c>
    </row>
    <row r="992" ht="15.75" customHeight="1">
      <c r="A992" s="1" t="s">
        <v>62</v>
      </c>
      <c r="B992" s="1" t="s">
        <v>63</v>
      </c>
      <c r="C992" s="1" t="s">
        <v>64</v>
      </c>
      <c r="D992" s="2" t="s">
        <v>14</v>
      </c>
      <c r="E992" s="1" t="s">
        <v>29</v>
      </c>
      <c r="F992" s="3">
        <v>26.88</v>
      </c>
      <c r="G992" s="3">
        <f t="shared" si="1"/>
        <v>-2.945608741</v>
      </c>
      <c r="H992" s="4">
        <v>45109.0</v>
      </c>
      <c r="J992" s="5">
        <f t="shared" si="2"/>
        <v>2</v>
      </c>
      <c r="K992" s="5">
        <f t="shared" si="3"/>
        <v>7</v>
      </c>
      <c r="L992" s="5">
        <f t="shared" si="4"/>
        <v>2023</v>
      </c>
    </row>
    <row r="993" ht="15.75" customHeight="1">
      <c r="A993" s="1" t="s">
        <v>72</v>
      </c>
      <c r="B993" s="1" t="s">
        <v>73</v>
      </c>
      <c r="C993" s="1" t="s">
        <v>74</v>
      </c>
      <c r="D993" s="2" t="s">
        <v>20</v>
      </c>
      <c r="E993" s="1" t="s">
        <v>89</v>
      </c>
      <c r="F993" s="3">
        <v>35.98</v>
      </c>
      <c r="G993" s="3">
        <f t="shared" si="1"/>
        <v>-2.443641709</v>
      </c>
      <c r="H993" s="4">
        <v>45109.0</v>
      </c>
      <c r="J993" s="5">
        <f t="shared" si="2"/>
        <v>2</v>
      </c>
      <c r="K993" s="5">
        <f t="shared" si="3"/>
        <v>7</v>
      </c>
      <c r="L993" s="5">
        <f t="shared" si="4"/>
        <v>2023</v>
      </c>
    </row>
    <row r="994" ht="15.75" customHeight="1">
      <c r="A994" s="1" t="s">
        <v>201</v>
      </c>
      <c r="B994" s="1" t="s">
        <v>12</v>
      </c>
      <c r="C994" s="1" t="s">
        <v>202</v>
      </c>
      <c r="D994" s="2" t="s">
        <v>20</v>
      </c>
      <c r="E994" s="1" t="s">
        <v>110</v>
      </c>
      <c r="F994" s="3">
        <v>34.73</v>
      </c>
      <c r="G994" s="3">
        <f t="shared" si="1"/>
        <v>-2.512593224</v>
      </c>
      <c r="H994" s="4">
        <v>45109.0</v>
      </c>
      <c r="J994" s="5">
        <f t="shared" si="2"/>
        <v>2</v>
      </c>
      <c r="K994" s="5">
        <f t="shared" si="3"/>
        <v>7</v>
      </c>
      <c r="L994" s="5">
        <f t="shared" si="4"/>
        <v>2023</v>
      </c>
    </row>
    <row r="995" ht="15.75" customHeight="1">
      <c r="A995" s="1" t="s">
        <v>100</v>
      </c>
      <c r="B995" s="1" t="s">
        <v>101</v>
      </c>
      <c r="C995" s="1" t="s">
        <v>102</v>
      </c>
      <c r="D995" s="2" t="s">
        <v>14</v>
      </c>
      <c r="E995" s="1" t="s">
        <v>34</v>
      </c>
      <c r="F995" s="3">
        <v>19.68</v>
      </c>
      <c r="G995" s="3">
        <f t="shared" si="1"/>
        <v>-3.34276947</v>
      </c>
      <c r="H995" s="4">
        <v>45110.0</v>
      </c>
      <c r="J995" s="5">
        <f t="shared" si="2"/>
        <v>3</v>
      </c>
      <c r="K995" s="5">
        <f t="shared" si="3"/>
        <v>7</v>
      </c>
      <c r="L995" s="5">
        <f t="shared" si="4"/>
        <v>2023</v>
      </c>
    </row>
    <row r="996" ht="15.75" customHeight="1">
      <c r="A996" s="1" t="s">
        <v>135</v>
      </c>
      <c r="B996" s="1" t="s">
        <v>136</v>
      </c>
      <c r="C996" s="1" t="s">
        <v>137</v>
      </c>
      <c r="D996" s="2" t="s">
        <v>14</v>
      </c>
      <c r="E996" s="1" t="s">
        <v>106</v>
      </c>
      <c r="F996" s="3">
        <v>13.0</v>
      </c>
      <c r="G996" s="3">
        <f t="shared" si="1"/>
        <v>-3.711246369</v>
      </c>
      <c r="H996" s="4">
        <v>45110.0</v>
      </c>
      <c r="J996" s="5">
        <f t="shared" si="2"/>
        <v>3</v>
      </c>
      <c r="K996" s="5">
        <f t="shared" si="3"/>
        <v>7</v>
      </c>
      <c r="L996" s="5">
        <f t="shared" si="4"/>
        <v>2023</v>
      </c>
    </row>
    <row r="997" ht="15.75" customHeight="1">
      <c r="A997" s="1" t="s">
        <v>44</v>
      </c>
      <c r="B997" s="1" t="s">
        <v>45</v>
      </c>
      <c r="C997" s="1" t="s">
        <v>46</v>
      </c>
      <c r="D997" s="2" t="s">
        <v>14</v>
      </c>
      <c r="E997" s="1" t="s">
        <v>93</v>
      </c>
      <c r="F997" s="3">
        <v>13.59</v>
      </c>
      <c r="G997" s="3">
        <f t="shared" si="1"/>
        <v>-3.678701254</v>
      </c>
      <c r="H997" s="4">
        <v>45110.0</v>
      </c>
      <c r="J997" s="5">
        <f t="shared" si="2"/>
        <v>3</v>
      </c>
      <c r="K997" s="5">
        <f t="shared" si="3"/>
        <v>7</v>
      </c>
      <c r="L997" s="5">
        <f t="shared" si="4"/>
        <v>2023</v>
      </c>
    </row>
    <row r="998" ht="15.75" customHeight="1">
      <c r="A998" s="1" t="s">
        <v>141</v>
      </c>
      <c r="B998" s="1" t="s">
        <v>142</v>
      </c>
      <c r="C998" s="1" t="s">
        <v>143</v>
      </c>
      <c r="D998" s="2" t="s">
        <v>20</v>
      </c>
      <c r="E998" s="1" t="s">
        <v>85</v>
      </c>
      <c r="F998" s="3">
        <v>11.31</v>
      </c>
      <c r="G998" s="3">
        <f t="shared" si="1"/>
        <v>-3.804468818</v>
      </c>
      <c r="H998" s="4">
        <v>45111.0</v>
      </c>
      <c r="J998" s="5">
        <f t="shared" si="2"/>
        <v>4</v>
      </c>
      <c r="K998" s="5">
        <f t="shared" si="3"/>
        <v>7</v>
      </c>
      <c r="L998" s="5">
        <f t="shared" si="4"/>
        <v>2023</v>
      </c>
    </row>
    <row r="999" ht="15.75" customHeight="1">
      <c r="A999" s="1" t="s">
        <v>298</v>
      </c>
      <c r="B999" s="1" t="s">
        <v>299</v>
      </c>
      <c r="C999" s="1" t="s">
        <v>300</v>
      </c>
      <c r="D999" s="2" t="s">
        <v>20</v>
      </c>
      <c r="E999" s="1" t="s">
        <v>34</v>
      </c>
      <c r="F999" s="3">
        <v>17.08</v>
      </c>
      <c r="G999" s="3">
        <f t="shared" si="1"/>
        <v>-3.486188623</v>
      </c>
      <c r="H999" s="4">
        <v>45111.0</v>
      </c>
      <c r="J999" s="5">
        <f t="shared" si="2"/>
        <v>4</v>
      </c>
      <c r="K999" s="5">
        <f t="shared" si="3"/>
        <v>7</v>
      </c>
      <c r="L999" s="5">
        <f t="shared" si="4"/>
        <v>2023</v>
      </c>
    </row>
    <row r="1000" ht="15.75" customHeight="1">
      <c r="A1000" s="1" t="s">
        <v>198</v>
      </c>
      <c r="B1000" s="1" t="s">
        <v>199</v>
      </c>
      <c r="C1000" s="1" t="s">
        <v>200</v>
      </c>
      <c r="D1000" s="2" t="s">
        <v>14</v>
      </c>
      <c r="E1000" s="1" t="s">
        <v>78</v>
      </c>
      <c r="F1000" s="3">
        <v>21.05</v>
      </c>
      <c r="G1000" s="3">
        <f t="shared" si="1"/>
        <v>-3.267198609</v>
      </c>
      <c r="H1000" s="4">
        <v>45111.0</v>
      </c>
      <c r="J1000" s="5">
        <f t="shared" si="2"/>
        <v>4</v>
      </c>
      <c r="K1000" s="5">
        <f t="shared" si="3"/>
        <v>7</v>
      </c>
      <c r="L1000" s="5">
        <f t="shared" si="4"/>
        <v>2023</v>
      </c>
    </row>
    <row r="1001" ht="15.75" customHeight="1">
      <c r="A1001" s="1" t="s">
        <v>289</v>
      </c>
      <c r="B1001" s="1" t="s">
        <v>290</v>
      </c>
      <c r="C1001" s="1" t="s">
        <v>291</v>
      </c>
      <c r="D1001" s="2" t="s">
        <v>14</v>
      </c>
      <c r="E1001" s="1" t="s">
        <v>47</v>
      </c>
      <c r="F1001" s="3">
        <v>66.35</v>
      </c>
      <c r="G1001" s="3">
        <f t="shared" si="1"/>
        <v>-0.7683956885</v>
      </c>
      <c r="H1001" s="4">
        <v>45111.0</v>
      </c>
      <c r="J1001" s="5">
        <f t="shared" si="2"/>
        <v>4</v>
      </c>
      <c r="K1001" s="5">
        <f t="shared" si="3"/>
        <v>7</v>
      </c>
      <c r="L1001" s="5">
        <f t="shared" si="4"/>
        <v>2023</v>
      </c>
    </row>
    <row r="1002" ht="15.75" customHeight="1">
      <c r="A1002" s="1" t="s">
        <v>298</v>
      </c>
      <c r="B1002" s="1" t="s">
        <v>299</v>
      </c>
      <c r="C1002" s="1" t="s">
        <v>300</v>
      </c>
      <c r="D1002" s="2" t="s">
        <v>20</v>
      </c>
      <c r="E1002" s="1" t="s">
        <v>89</v>
      </c>
      <c r="F1002" s="3">
        <v>33.62</v>
      </c>
      <c r="G1002" s="3">
        <f t="shared" si="1"/>
        <v>-2.57382217</v>
      </c>
      <c r="H1002" s="4">
        <v>45111.0</v>
      </c>
      <c r="J1002" s="5">
        <f t="shared" si="2"/>
        <v>4</v>
      </c>
      <c r="K1002" s="5">
        <f t="shared" si="3"/>
        <v>7</v>
      </c>
      <c r="L1002" s="5">
        <f t="shared" si="4"/>
        <v>2023</v>
      </c>
    </row>
    <row r="1003" ht="15.75" customHeight="1">
      <c r="A1003" s="1" t="s">
        <v>17</v>
      </c>
      <c r="B1003" s="1" t="s">
        <v>18</v>
      </c>
      <c r="C1003" s="1" t="s">
        <v>19</v>
      </c>
      <c r="D1003" s="2" t="s">
        <v>20</v>
      </c>
      <c r="E1003" s="1" t="s">
        <v>47</v>
      </c>
      <c r="F1003" s="3">
        <v>75.41</v>
      </c>
      <c r="G1003" s="3">
        <f t="shared" si="1"/>
        <v>-0.2686351043</v>
      </c>
      <c r="H1003" s="4">
        <v>45111.0</v>
      </c>
      <c r="J1003" s="5">
        <f t="shared" si="2"/>
        <v>4</v>
      </c>
      <c r="K1003" s="5">
        <f t="shared" si="3"/>
        <v>7</v>
      </c>
      <c r="L1003" s="5">
        <f t="shared" si="4"/>
        <v>2023</v>
      </c>
    </row>
    <row r="1004" ht="15.75" customHeight="1">
      <c r="A1004" s="1" t="s">
        <v>283</v>
      </c>
      <c r="B1004" s="1" t="s">
        <v>284</v>
      </c>
      <c r="C1004" s="1" t="s">
        <v>285</v>
      </c>
      <c r="D1004" s="2" t="s">
        <v>14</v>
      </c>
      <c r="E1004" s="1" t="s">
        <v>43</v>
      </c>
      <c r="F1004" s="3">
        <v>59.3</v>
      </c>
      <c r="G1004" s="3">
        <f t="shared" si="1"/>
        <v>-1.157282236</v>
      </c>
      <c r="H1004" s="4">
        <v>45111.0</v>
      </c>
      <c r="J1004" s="5">
        <f t="shared" si="2"/>
        <v>4</v>
      </c>
      <c r="K1004" s="5">
        <f t="shared" si="3"/>
        <v>7</v>
      </c>
      <c r="L1004" s="5">
        <f t="shared" si="4"/>
        <v>2023</v>
      </c>
    </row>
    <row r="1005" ht="15.75" customHeight="1">
      <c r="A1005" s="1" t="s">
        <v>103</v>
      </c>
      <c r="B1005" s="1" t="s">
        <v>104</v>
      </c>
      <c r="C1005" s="1" t="s">
        <v>105</v>
      </c>
      <c r="D1005" s="2" t="s">
        <v>20</v>
      </c>
      <c r="E1005" s="1" t="s">
        <v>15</v>
      </c>
      <c r="F1005" s="3">
        <v>10.67</v>
      </c>
      <c r="G1005" s="3">
        <f t="shared" si="1"/>
        <v>-3.839771994</v>
      </c>
      <c r="H1005" s="4">
        <v>45111.0</v>
      </c>
      <c r="J1005" s="5">
        <f t="shared" si="2"/>
        <v>4</v>
      </c>
      <c r="K1005" s="5">
        <f t="shared" si="3"/>
        <v>7</v>
      </c>
      <c r="L1005" s="5">
        <f t="shared" si="4"/>
        <v>2023</v>
      </c>
    </row>
    <row r="1006" ht="15.75" customHeight="1">
      <c r="A1006" s="1" t="s">
        <v>228</v>
      </c>
      <c r="B1006" s="1" t="s">
        <v>229</v>
      </c>
      <c r="C1006" s="1" t="s">
        <v>230</v>
      </c>
      <c r="D1006" s="2" t="s">
        <v>20</v>
      </c>
      <c r="E1006" s="1" t="s">
        <v>78</v>
      </c>
      <c r="F1006" s="3">
        <v>23.98</v>
      </c>
      <c r="G1006" s="3">
        <f t="shared" si="1"/>
        <v>-3.105576257</v>
      </c>
      <c r="H1006" s="4">
        <v>45112.0</v>
      </c>
      <c r="J1006" s="5">
        <f t="shared" si="2"/>
        <v>5</v>
      </c>
      <c r="K1006" s="5">
        <f t="shared" si="3"/>
        <v>7</v>
      </c>
      <c r="L1006" s="5">
        <f t="shared" si="4"/>
        <v>2023</v>
      </c>
    </row>
    <row r="1007" ht="15.75" customHeight="1">
      <c r="A1007" s="1" t="s">
        <v>265</v>
      </c>
      <c r="B1007" s="1" t="s">
        <v>266</v>
      </c>
      <c r="C1007" s="1" t="s">
        <v>267</v>
      </c>
      <c r="D1007" s="2" t="s">
        <v>20</v>
      </c>
      <c r="E1007" s="1" t="s">
        <v>51</v>
      </c>
      <c r="F1007" s="3">
        <v>42.79</v>
      </c>
      <c r="G1007" s="3">
        <f t="shared" si="1"/>
        <v>-2.067993852</v>
      </c>
      <c r="H1007" s="4">
        <v>45112.0</v>
      </c>
      <c r="J1007" s="5">
        <f t="shared" si="2"/>
        <v>5</v>
      </c>
      <c r="K1007" s="5">
        <f t="shared" si="3"/>
        <v>7</v>
      </c>
      <c r="L1007" s="5">
        <f t="shared" si="4"/>
        <v>2023</v>
      </c>
    </row>
    <row r="1008" ht="15.75" customHeight="1">
      <c r="A1008" s="1" t="s">
        <v>195</v>
      </c>
      <c r="B1008" s="1" t="s">
        <v>196</v>
      </c>
      <c r="C1008" s="1" t="s">
        <v>197</v>
      </c>
      <c r="D1008" s="2" t="s">
        <v>14</v>
      </c>
      <c r="E1008" s="1" t="s">
        <v>34</v>
      </c>
      <c r="F1008" s="3">
        <v>19.64</v>
      </c>
      <c r="G1008" s="3">
        <f t="shared" si="1"/>
        <v>-3.344975919</v>
      </c>
      <c r="H1008" s="4">
        <v>45112.0</v>
      </c>
      <c r="J1008" s="5">
        <f t="shared" si="2"/>
        <v>5</v>
      </c>
      <c r="K1008" s="5">
        <f t="shared" si="3"/>
        <v>7</v>
      </c>
      <c r="L1008" s="5">
        <f t="shared" si="4"/>
        <v>2023</v>
      </c>
    </row>
    <row r="1009" ht="15.75" customHeight="1">
      <c r="A1009" s="1" t="s">
        <v>211</v>
      </c>
      <c r="B1009" s="1" t="s">
        <v>212</v>
      </c>
      <c r="C1009" s="1" t="s">
        <v>213</v>
      </c>
      <c r="D1009" s="2" t="s">
        <v>20</v>
      </c>
      <c r="E1009" s="1" t="s">
        <v>37</v>
      </c>
      <c r="F1009" s="3">
        <v>13.53</v>
      </c>
      <c r="G1009" s="3">
        <f t="shared" si="1"/>
        <v>-3.682010927</v>
      </c>
      <c r="H1009" s="4">
        <v>45113.0</v>
      </c>
      <c r="J1009" s="5">
        <f t="shared" si="2"/>
        <v>6</v>
      </c>
      <c r="K1009" s="5">
        <f t="shared" si="3"/>
        <v>7</v>
      </c>
      <c r="L1009" s="5">
        <f t="shared" si="4"/>
        <v>2023</v>
      </c>
    </row>
    <row r="1010" ht="15.75" customHeight="1">
      <c r="A1010" s="1" t="s">
        <v>254</v>
      </c>
      <c r="B1010" s="1" t="s">
        <v>255</v>
      </c>
      <c r="C1010" s="1" t="s">
        <v>256</v>
      </c>
      <c r="D1010" s="2" t="s">
        <v>14</v>
      </c>
      <c r="E1010" s="1" t="s">
        <v>15</v>
      </c>
      <c r="F1010" s="3">
        <v>10.65</v>
      </c>
      <c r="G1010" s="3">
        <f t="shared" si="1"/>
        <v>-3.840875218</v>
      </c>
      <c r="H1010" s="4">
        <v>45113.0</v>
      </c>
      <c r="J1010" s="5">
        <f t="shared" si="2"/>
        <v>6</v>
      </c>
      <c r="K1010" s="5">
        <f t="shared" si="3"/>
        <v>7</v>
      </c>
      <c r="L1010" s="5">
        <f t="shared" si="4"/>
        <v>2023</v>
      </c>
    </row>
    <row r="1011" ht="15.75" customHeight="1">
      <c r="A1011" s="1" t="s">
        <v>181</v>
      </c>
      <c r="B1011" s="1" t="s">
        <v>182</v>
      </c>
      <c r="C1011" s="1" t="s">
        <v>183</v>
      </c>
      <c r="D1011" s="2" t="s">
        <v>20</v>
      </c>
      <c r="E1011" s="1" t="s">
        <v>78</v>
      </c>
      <c r="F1011" s="3">
        <v>21.74</v>
      </c>
      <c r="G1011" s="3">
        <f t="shared" si="1"/>
        <v>-3.229137373</v>
      </c>
      <c r="H1011" s="4">
        <v>45113.0</v>
      </c>
      <c r="J1011" s="5">
        <f t="shared" si="2"/>
        <v>6</v>
      </c>
      <c r="K1011" s="5">
        <f t="shared" si="3"/>
        <v>7</v>
      </c>
      <c r="L1011" s="5">
        <f t="shared" si="4"/>
        <v>2023</v>
      </c>
    </row>
    <row r="1012" ht="15.75" customHeight="1">
      <c r="A1012" s="1" t="s">
        <v>195</v>
      </c>
      <c r="B1012" s="1" t="s">
        <v>196</v>
      </c>
      <c r="C1012" s="1" t="s">
        <v>197</v>
      </c>
      <c r="D1012" s="2" t="s">
        <v>20</v>
      </c>
      <c r="E1012" s="1" t="s">
        <v>89</v>
      </c>
      <c r="F1012" s="3">
        <v>29.46</v>
      </c>
      <c r="G1012" s="3">
        <f t="shared" si="1"/>
        <v>-2.803292813</v>
      </c>
      <c r="H1012" s="4">
        <v>45113.0</v>
      </c>
      <c r="J1012" s="5">
        <f t="shared" si="2"/>
        <v>6</v>
      </c>
      <c r="K1012" s="5">
        <f t="shared" si="3"/>
        <v>7</v>
      </c>
      <c r="L1012" s="5">
        <f t="shared" si="4"/>
        <v>2023</v>
      </c>
    </row>
    <row r="1013" ht="15.75" customHeight="1">
      <c r="A1013" s="1" t="s">
        <v>175</v>
      </c>
      <c r="B1013" s="1" t="s">
        <v>176</v>
      </c>
      <c r="C1013" s="1" t="s">
        <v>177</v>
      </c>
      <c r="D1013" s="2" t="s">
        <v>20</v>
      </c>
      <c r="E1013" s="1" t="s">
        <v>47</v>
      </c>
      <c r="F1013" s="3">
        <v>70.04</v>
      </c>
      <c r="G1013" s="3">
        <f t="shared" si="1"/>
        <v>-0.5648508148</v>
      </c>
      <c r="H1013" s="4">
        <v>45113.0</v>
      </c>
      <c r="J1013" s="5">
        <f t="shared" si="2"/>
        <v>6</v>
      </c>
      <c r="K1013" s="5">
        <f t="shared" si="3"/>
        <v>7</v>
      </c>
      <c r="L1013" s="5">
        <f t="shared" si="4"/>
        <v>2023</v>
      </c>
    </row>
    <row r="1014" ht="15.75" customHeight="1">
      <c r="A1014" s="1" t="s">
        <v>211</v>
      </c>
      <c r="B1014" s="1" t="s">
        <v>212</v>
      </c>
      <c r="C1014" s="1" t="s">
        <v>213</v>
      </c>
      <c r="D1014" s="2" t="s">
        <v>14</v>
      </c>
      <c r="E1014" s="1" t="s">
        <v>89</v>
      </c>
      <c r="F1014" s="3">
        <v>31.1</v>
      </c>
      <c r="G1014" s="3">
        <f t="shared" si="1"/>
        <v>-2.712828425</v>
      </c>
      <c r="H1014" s="4">
        <v>45113.0</v>
      </c>
      <c r="J1014" s="5">
        <f t="shared" si="2"/>
        <v>6</v>
      </c>
      <c r="K1014" s="5">
        <f t="shared" si="3"/>
        <v>7</v>
      </c>
      <c r="L1014" s="5">
        <f t="shared" si="4"/>
        <v>2023</v>
      </c>
    </row>
    <row r="1015" ht="15.75" customHeight="1">
      <c r="A1015" s="1" t="s">
        <v>127</v>
      </c>
      <c r="B1015" s="1" t="s">
        <v>128</v>
      </c>
      <c r="C1015" s="1" t="s">
        <v>129</v>
      </c>
      <c r="D1015" s="2" t="s">
        <v>14</v>
      </c>
      <c r="E1015" s="1" t="s">
        <v>126</v>
      </c>
      <c r="F1015" s="3">
        <v>1.3</v>
      </c>
      <c r="G1015" s="3">
        <f t="shared" si="1"/>
        <v>-4.356632554</v>
      </c>
      <c r="H1015" s="4">
        <v>45113.0</v>
      </c>
      <c r="J1015" s="5">
        <f t="shared" si="2"/>
        <v>6</v>
      </c>
      <c r="K1015" s="5">
        <f t="shared" si="3"/>
        <v>7</v>
      </c>
      <c r="L1015" s="5">
        <f t="shared" si="4"/>
        <v>2023</v>
      </c>
    </row>
    <row r="1016" ht="15.75" customHeight="1">
      <c r="A1016" s="1" t="s">
        <v>268</v>
      </c>
      <c r="B1016" s="1" t="s">
        <v>269</v>
      </c>
      <c r="C1016" s="1" t="s">
        <v>270</v>
      </c>
      <c r="D1016" s="2" t="s">
        <v>20</v>
      </c>
      <c r="E1016" s="1" t="s">
        <v>34</v>
      </c>
      <c r="F1016" s="3">
        <v>13.97</v>
      </c>
      <c r="G1016" s="3">
        <f t="shared" si="1"/>
        <v>-3.657739993</v>
      </c>
      <c r="H1016" s="4">
        <v>45113.0</v>
      </c>
      <c r="J1016" s="5">
        <f t="shared" si="2"/>
        <v>6</v>
      </c>
      <c r="K1016" s="5">
        <f t="shared" si="3"/>
        <v>7</v>
      </c>
      <c r="L1016" s="5">
        <f t="shared" si="4"/>
        <v>2023</v>
      </c>
    </row>
    <row r="1017" ht="15.75" customHeight="1">
      <c r="A1017" s="1" t="s">
        <v>53</v>
      </c>
      <c r="B1017" s="1" t="s">
        <v>54</v>
      </c>
      <c r="C1017" s="1" t="s">
        <v>55</v>
      </c>
      <c r="D1017" s="2" t="s">
        <v>14</v>
      </c>
      <c r="E1017" s="1" t="s">
        <v>43</v>
      </c>
      <c r="F1017" s="3">
        <v>60.53</v>
      </c>
      <c r="G1017" s="3">
        <f t="shared" si="1"/>
        <v>-1.089433945</v>
      </c>
      <c r="H1017" s="4">
        <v>45113.0</v>
      </c>
      <c r="J1017" s="5">
        <f t="shared" si="2"/>
        <v>6</v>
      </c>
      <c r="K1017" s="5">
        <f t="shared" si="3"/>
        <v>7</v>
      </c>
      <c r="L1017" s="5">
        <f t="shared" si="4"/>
        <v>2023</v>
      </c>
    </row>
    <row r="1018" ht="15.75" customHeight="1">
      <c r="A1018" s="1" t="s">
        <v>72</v>
      </c>
      <c r="B1018" s="1" t="s">
        <v>73</v>
      </c>
      <c r="C1018" s="1" t="s">
        <v>74</v>
      </c>
      <c r="D1018" s="2" t="s">
        <v>20</v>
      </c>
      <c r="E1018" s="1" t="s">
        <v>163</v>
      </c>
      <c r="F1018" s="3">
        <v>4.3</v>
      </c>
      <c r="G1018" s="3">
        <f t="shared" si="1"/>
        <v>-4.191148917</v>
      </c>
      <c r="H1018" s="4">
        <v>45114.0</v>
      </c>
      <c r="J1018" s="5">
        <f t="shared" si="2"/>
        <v>7</v>
      </c>
      <c r="K1018" s="5">
        <f t="shared" si="3"/>
        <v>7</v>
      </c>
      <c r="L1018" s="5">
        <f t="shared" si="4"/>
        <v>2023</v>
      </c>
    </row>
    <row r="1019" ht="15.75" customHeight="1">
      <c r="A1019" s="1" t="s">
        <v>181</v>
      </c>
      <c r="B1019" s="1" t="s">
        <v>182</v>
      </c>
      <c r="C1019" s="1" t="s">
        <v>183</v>
      </c>
      <c r="D1019" s="2" t="s">
        <v>20</v>
      </c>
      <c r="E1019" s="1" t="s">
        <v>25</v>
      </c>
      <c r="F1019" s="3">
        <v>13.76</v>
      </c>
      <c r="G1019" s="3">
        <f t="shared" si="1"/>
        <v>-3.669323848</v>
      </c>
      <c r="H1019" s="4">
        <v>45114.0</v>
      </c>
      <c r="J1019" s="5">
        <f t="shared" si="2"/>
        <v>7</v>
      </c>
      <c r="K1019" s="5">
        <f t="shared" si="3"/>
        <v>7</v>
      </c>
      <c r="L1019" s="5">
        <f t="shared" si="4"/>
        <v>2023</v>
      </c>
    </row>
    <row r="1020" ht="15.75" customHeight="1">
      <c r="A1020" s="1" t="s">
        <v>301</v>
      </c>
      <c r="B1020" s="1" t="s">
        <v>302</v>
      </c>
      <c r="C1020" s="1" t="s">
        <v>303</v>
      </c>
      <c r="D1020" s="2" t="s">
        <v>20</v>
      </c>
      <c r="E1020" s="1" t="s">
        <v>43</v>
      </c>
      <c r="F1020" s="3">
        <v>65.54</v>
      </c>
      <c r="G1020" s="3">
        <f t="shared" si="1"/>
        <v>-0.8130762705</v>
      </c>
      <c r="H1020" s="4">
        <v>45114.0</v>
      </c>
      <c r="J1020" s="5">
        <f t="shared" si="2"/>
        <v>7</v>
      </c>
      <c r="K1020" s="5">
        <f t="shared" si="3"/>
        <v>7</v>
      </c>
      <c r="L1020" s="5">
        <f t="shared" si="4"/>
        <v>2023</v>
      </c>
    </row>
    <row r="1021" ht="15.75" customHeight="1">
      <c r="A1021" s="1" t="s">
        <v>246</v>
      </c>
      <c r="B1021" s="1" t="s">
        <v>112</v>
      </c>
      <c r="C1021" s="1" t="s">
        <v>247</v>
      </c>
      <c r="D1021" s="2" t="s">
        <v>14</v>
      </c>
      <c r="E1021" s="1" t="s">
        <v>106</v>
      </c>
      <c r="F1021" s="3">
        <v>13.84</v>
      </c>
      <c r="G1021" s="3">
        <f t="shared" si="1"/>
        <v>-3.664910951</v>
      </c>
      <c r="H1021" s="4">
        <v>45114.0</v>
      </c>
      <c r="J1021" s="5">
        <f t="shared" si="2"/>
        <v>7</v>
      </c>
      <c r="K1021" s="5">
        <f t="shared" si="3"/>
        <v>7</v>
      </c>
      <c r="L1021" s="5">
        <f t="shared" si="4"/>
        <v>2023</v>
      </c>
    </row>
    <row r="1022" ht="15.75" customHeight="1">
      <c r="A1022" s="1" t="s">
        <v>86</v>
      </c>
      <c r="B1022" s="1" t="s">
        <v>87</v>
      </c>
      <c r="C1022" s="1" t="s">
        <v>88</v>
      </c>
      <c r="D1022" s="2" t="s">
        <v>20</v>
      </c>
      <c r="E1022" s="1" t="s">
        <v>41</v>
      </c>
      <c r="F1022" s="3">
        <v>29.31</v>
      </c>
      <c r="G1022" s="3">
        <f t="shared" si="1"/>
        <v>-2.811566995</v>
      </c>
      <c r="H1022" s="4">
        <v>45114.0</v>
      </c>
      <c r="J1022" s="5">
        <f t="shared" si="2"/>
        <v>7</v>
      </c>
      <c r="K1022" s="5">
        <f t="shared" si="3"/>
        <v>7</v>
      </c>
      <c r="L1022" s="5">
        <f t="shared" si="4"/>
        <v>2023</v>
      </c>
    </row>
    <row r="1023" ht="15.75" customHeight="1">
      <c r="A1023" s="1" t="s">
        <v>208</v>
      </c>
      <c r="B1023" s="1" t="s">
        <v>209</v>
      </c>
      <c r="C1023" s="1" t="s">
        <v>210</v>
      </c>
      <c r="D1023" s="2" t="s">
        <v>14</v>
      </c>
      <c r="E1023" s="1" t="s">
        <v>25</v>
      </c>
      <c r="F1023" s="3">
        <v>16.92</v>
      </c>
      <c r="G1023" s="3">
        <f t="shared" si="1"/>
        <v>-3.495014417</v>
      </c>
      <c r="H1023" s="4">
        <v>45115.0</v>
      </c>
      <c r="J1023" s="5">
        <f t="shared" si="2"/>
        <v>8</v>
      </c>
      <c r="K1023" s="5">
        <f t="shared" si="3"/>
        <v>7</v>
      </c>
      <c r="L1023" s="5">
        <f t="shared" si="4"/>
        <v>2023</v>
      </c>
    </row>
    <row r="1024" ht="15.75" customHeight="1">
      <c r="A1024" s="1" t="s">
        <v>117</v>
      </c>
      <c r="B1024" s="1" t="s">
        <v>118</v>
      </c>
      <c r="C1024" s="1" t="s">
        <v>119</v>
      </c>
      <c r="D1024" s="2" t="s">
        <v>20</v>
      </c>
      <c r="E1024" s="1" t="s">
        <v>25</v>
      </c>
      <c r="F1024" s="3">
        <v>18.63</v>
      </c>
      <c r="G1024" s="3">
        <f t="shared" si="1"/>
        <v>-3.400688743</v>
      </c>
      <c r="H1024" s="4">
        <v>45115.0</v>
      </c>
      <c r="J1024" s="5">
        <f t="shared" si="2"/>
        <v>8</v>
      </c>
      <c r="K1024" s="5">
        <f t="shared" si="3"/>
        <v>7</v>
      </c>
      <c r="L1024" s="5">
        <f t="shared" si="4"/>
        <v>2023</v>
      </c>
    </row>
    <row r="1025" ht="15.75" customHeight="1">
      <c r="A1025" s="1" t="s">
        <v>160</v>
      </c>
      <c r="B1025" s="1" t="s">
        <v>161</v>
      </c>
      <c r="C1025" s="1" t="s">
        <v>162</v>
      </c>
      <c r="D1025" s="2" t="s">
        <v>14</v>
      </c>
      <c r="E1025" s="1" t="s">
        <v>41</v>
      </c>
      <c r="F1025" s="3">
        <v>34.11</v>
      </c>
      <c r="G1025" s="3">
        <f t="shared" si="1"/>
        <v>-2.546793176</v>
      </c>
      <c r="H1025" s="4">
        <v>45115.0</v>
      </c>
      <c r="J1025" s="5">
        <f t="shared" si="2"/>
        <v>8</v>
      </c>
      <c r="K1025" s="5">
        <f t="shared" si="3"/>
        <v>7</v>
      </c>
      <c r="L1025" s="5">
        <f t="shared" si="4"/>
        <v>2023</v>
      </c>
    </row>
    <row r="1026" ht="15.75" customHeight="1">
      <c r="A1026" s="1" t="s">
        <v>234</v>
      </c>
      <c r="B1026" s="1" t="s">
        <v>83</v>
      </c>
      <c r="C1026" s="1" t="s">
        <v>235</v>
      </c>
      <c r="D1026" s="2" t="s">
        <v>20</v>
      </c>
      <c r="E1026" s="1" t="s">
        <v>163</v>
      </c>
      <c r="F1026" s="3">
        <v>3.54</v>
      </c>
      <c r="G1026" s="3">
        <f t="shared" si="1"/>
        <v>-4.233071438</v>
      </c>
      <c r="H1026" s="4">
        <v>45115.0</v>
      </c>
      <c r="J1026" s="5">
        <f t="shared" si="2"/>
        <v>8</v>
      </c>
      <c r="K1026" s="5">
        <f t="shared" si="3"/>
        <v>7</v>
      </c>
      <c r="L1026" s="5">
        <f t="shared" si="4"/>
        <v>2023</v>
      </c>
    </row>
    <row r="1027" ht="15.75" customHeight="1">
      <c r="A1027" s="1" t="s">
        <v>231</v>
      </c>
      <c r="B1027" s="1" t="s">
        <v>232</v>
      </c>
      <c r="C1027" s="1" t="s">
        <v>233</v>
      </c>
      <c r="D1027" s="2" t="s">
        <v>20</v>
      </c>
      <c r="E1027" s="1" t="s">
        <v>163</v>
      </c>
      <c r="F1027" s="3">
        <v>4.56</v>
      </c>
      <c r="G1027" s="3">
        <f t="shared" si="1"/>
        <v>-4.176807002</v>
      </c>
      <c r="H1027" s="4">
        <v>45116.0</v>
      </c>
      <c r="J1027" s="5">
        <f t="shared" si="2"/>
        <v>9</v>
      </c>
      <c r="K1027" s="5">
        <f t="shared" si="3"/>
        <v>7</v>
      </c>
      <c r="L1027" s="5">
        <f t="shared" si="4"/>
        <v>2023</v>
      </c>
    </row>
    <row r="1028" ht="15.75" customHeight="1">
      <c r="A1028" s="1" t="s">
        <v>312</v>
      </c>
      <c r="B1028" s="1" t="s">
        <v>193</v>
      </c>
      <c r="C1028" s="1" t="s">
        <v>313</v>
      </c>
      <c r="D1028" s="2" t="s">
        <v>20</v>
      </c>
      <c r="E1028" s="1" t="s">
        <v>89</v>
      </c>
      <c r="F1028" s="3">
        <v>38.95</v>
      </c>
      <c r="G1028" s="3">
        <f t="shared" si="1"/>
        <v>-2.279812908</v>
      </c>
      <c r="H1028" s="4">
        <v>45116.0</v>
      </c>
      <c r="J1028" s="5">
        <f t="shared" si="2"/>
        <v>9</v>
      </c>
      <c r="K1028" s="5">
        <f t="shared" si="3"/>
        <v>7</v>
      </c>
      <c r="L1028" s="5">
        <f t="shared" si="4"/>
        <v>2023</v>
      </c>
    </row>
    <row r="1029" ht="15.75" customHeight="1">
      <c r="A1029" s="1" t="s">
        <v>217</v>
      </c>
      <c r="B1029" s="1" t="s">
        <v>218</v>
      </c>
      <c r="C1029" s="1" t="s">
        <v>219</v>
      </c>
      <c r="D1029" s="2" t="s">
        <v>20</v>
      </c>
      <c r="E1029" s="1" t="s">
        <v>51</v>
      </c>
      <c r="F1029" s="3">
        <v>40.28</v>
      </c>
      <c r="G1029" s="3">
        <f t="shared" si="1"/>
        <v>-2.206448495</v>
      </c>
      <c r="H1029" s="4">
        <v>45116.0</v>
      </c>
      <c r="J1029" s="5">
        <f t="shared" si="2"/>
        <v>9</v>
      </c>
      <c r="K1029" s="5">
        <f t="shared" si="3"/>
        <v>7</v>
      </c>
      <c r="L1029" s="5">
        <f t="shared" si="4"/>
        <v>2023</v>
      </c>
    </row>
    <row r="1030" ht="15.75" customHeight="1">
      <c r="A1030" s="1" t="s">
        <v>307</v>
      </c>
      <c r="B1030" s="1" t="s">
        <v>263</v>
      </c>
      <c r="C1030" s="1" t="s">
        <v>308</v>
      </c>
      <c r="D1030" s="2" t="s">
        <v>20</v>
      </c>
      <c r="E1030" s="1" t="s">
        <v>51</v>
      </c>
      <c r="F1030" s="3">
        <v>54.64</v>
      </c>
      <c r="G1030" s="3">
        <f t="shared" si="1"/>
        <v>-1.414333486</v>
      </c>
      <c r="H1030" s="4">
        <v>45116.0</v>
      </c>
      <c r="J1030" s="5">
        <f t="shared" si="2"/>
        <v>9</v>
      </c>
      <c r="K1030" s="5">
        <f t="shared" si="3"/>
        <v>7</v>
      </c>
      <c r="L1030" s="5">
        <f t="shared" si="4"/>
        <v>2023</v>
      </c>
    </row>
    <row r="1031" ht="15.75" customHeight="1">
      <c r="A1031" s="1" t="s">
        <v>260</v>
      </c>
      <c r="B1031" s="1" t="s">
        <v>252</v>
      </c>
      <c r="C1031" s="1" t="s">
        <v>261</v>
      </c>
      <c r="D1031" s="2" t="s">
        <v>14</v>
      </c>
      <c r="E1031" s="1" t="s">
        <v>21</v>
      </c>
      <c r="F1031" s="3">
        <v>39.91</v>
      </c>
      <c r="G1031" s="3">
        <f t="shared" si="1"/>
        <v>-2.226858144</v>
      </c>
      <c r="H1031" s="4">
        <v>45117.0</v>
      </c>
      <c r="J1031" s="5">
        <f t="shared" si="2"/>
        <v>10</v>
      </c>
      <c r="K1031" s="5">
        <f t="shared" si="3"/>
        <v>7</v>
      </c>
      <c r="L1031" s="5">
        <f t="shared" si="4"/>
        <v>2023</v>
      </c>
    </row>
    <row r="1032" ht="15.75" customHeight="1">
      <c r="A1032" s="1" t="s">
        <v>181</v>
      </c>
      <c r="B1032" s="1" t="s">
        <v>182</v>
      </c>
      <c r="C1032" s="1" t="s">
        <v>183</v>
      </c>
      <c r="D1032" s="2" t="s">
        <v>20</v>
      </c>
      <c r="E1032" s="1" t="s">
        <v>41</v>
      </c>
      <c r="F1032" s="3">
        <v>31.08</v>
      </c>
      <c r="G1032" s="3">
        <f t="shared" si="1"/>
        <v>-2.713931649</v>
      </c>
      <c r="H1032" s="4">
        <v>45117.0</v>
      </c>
      <c r="J1032" s="5">
        <f t="shared" si="2"/>
        <v>10</v>
      </c>
      <c r="K1032" s="5">
        <f t="shared" si="3"/>
        <v>7</v>
      </c>
      <c r="L1032" s="5">
        <f t="shared" si="4"/>
        <v>2023</v>
      </c>
    </row>
    <row r="1033" ht="15.75" customHeight="1">
      <c r="A1033" s="1" t="s">
        <v>38</v>
      </c>
      <c r="B1033" s="1" t="s">
        <v>39</v>
      </c>
      <c r="C1033" s="1" t="s">
        <v>40</v>
      </c>
      <c r="D1033" s="2" t="s">
        <v>14</v>
      </c>
      <c r="E1033" s="1" t="s">
        <v>51</v>
      </c>
      <c r="F1033" s="3">
        <v>40.93</v>
      </c>
      <c r="G1033" s="3">
        <f t="shared" si="1"/>
        <v>-2.170593707</v>
      </c>
      <c r="H1033" s="4">
        <v>45117.0</v>
      </c>
      <c r="J1033" s="5">
        <f t="shared" si="2"/>
        <v>10</v>
      </c>
      <c r="K1033" s="5">
        <f t="shared" si="3"/>
        <v>7</v>
      </c>
      <c r="L1033" s="5">
        <f t="shared" si="4"/>
        <v>2023</v>
      </c>
    </row>
    <row r="1034" ht="15.75" customHeight="1">
      <c r="A1034" s="1" t="s">
        <v>132</v>
      </c>
      <c r="B1034" s="1" t="s">
        <v>133</v>
      </c>
      <c r="C1034" s="1" t="s">
        <v>134</v>
      </c>
      <c r="D1034" s="2" t="s">
        <v>20</v>
      </c>
      <c r="E1034" s="1" t="s">
        <v>93</v>
      </c>
      <c r="F1034" s="3">
        <v>10.26</v>
      </c>
      <c r="G1034" s="3">
        <f t="shared" si="1"/>
        <v>-3.862388091</v>
      </c>
      <c r="H1034" s="4">
        <v>45117.0</v>
      </c>
      <c r="J1034" s="5">
        <f t="shared" si="2"/>
        <v>10</v>
      </c>
      <c r="K1034" s="5">
        <f t="shared" si="3"/>
        <v>7</v>
      </c>
      <c r="L1034" s="5">
        <f t="shared" si="4"/>
        <v>2023</v>
      </c>
    </row>
    <row r="1035" ht="15.75" customHeight="1">
      <c r="A1035" s="1" t="s">
        <v>307</v>
      </c>
      <c r="B1035" s="1" t="s">
        <v>263</v>
      </c>
      <c r="C1035" s="1" t="s">
        <v>308</v>
      </c>
      <c r="D1035" s="2" t="s">
        <v>20</v>
      </c>
      <c r="E1035" s="1" t="s">
        <v>41</v>
      </c>
      <c r="F1035" s="3">
        <v>24.82</v>
      </c>
      <c r="G1035" s="3">
        <f t="shared" si="1"/>
        <v>-3.059240839</v>
      </c>
      <c r="H1035" s="4">
        <v>45118.0</v>
      </c>
      <c r="J1035" s="5">
        <f t="shared" si="2"/>
        <v>11</v>
      </c>
      <c r="K1035" s="5">
        <f t="shared" si="3"/>
        <v>7</v>
      </c>
      <c r="L1035" s="5">
        <f t="shared" si="4"/>
        <v>2023</v>
      </c>
    </row>
    <row r="1036" ht="15.75" customHeight="1">
      <c r="A1036" s="1" t="s">
        <v>94</v>
      </c>
      <c r="B1036" s="1" t="s">
        <v>95</v>
      </c>
      <c r="C1036" s="1" t="s">
        <v>96</v>
      </c>
      <c r="D1036" s="2" t="s">
        <v>14</v>
      </c>
      <c r="E1036" s="1" t="s">
        <v>51</v>
      </c>
      <c r="F1036" s="3">
        <v>41.57</v>
      </c>
      <c r="G1036" s="3">
        <f t="shared" si="1"/>
        <v>-2.135290531</v>
      </c>
      <c r="H1036" s="4">
        <v>45119.0</v>
      </c>
      <c r="J1036" s="5">
        <f t="shared" si="2"/>
        <v>12</v>
      </c>
      <c r="K1036" s="5">
        <f t="shared" si="3"/>
        <v>7</v>
      </c>
      <c r="L1036" s="5">
        <f t="shared" si="4"/>
        <v>2023</v>
      </c>
    </row>
    <row r="1037" ht="15.75" customHeight="1">
      <c r="A1037" s="1" t="s">
        <v>307</v>
      </c>
      <c r="B1037" s="1" t="s">
        <v>263</v>
      </c>
      <c r="C1037" s="1" t="s">
        <v>308</v>
      </c>
      <c r="D1037" s="2" t="s">
        <v>20</v>
      </c>
      <c r="E1037" s="1" t="s">
        <v>25</v>
      </c>
      <c r="F1037" s="3">
        <v>12.11</v>
      </c>
      <c r="G1037" s="3">
        <f t="shared" si="1"/>
        <v>-3.760339848</v>
      </c>
      <c r="H1037" s="4">
        <v>45119.0</v>
      </c>
      <c r="J1037" s="5">
        <f t="shared" si="2"/>
        <v>12</v>
      </c>
      <c r="K1037" s="5">
        <f t="shared" si="3"/>
        <v>7</v>
      </c>
      <c r="L1037" s="5">
        <f t="shared" si="4"/>
        <v>2023</v>
      </c>
    </row>
    <row r="1038" ht="15.75" customHeight="1">
      <c r="A1038" s="1" t="s">
        <v>151</v>
      </c>
      <c r="B1038" s="1" t="s">
        <v>152</v>
      </c>
      <c r="C1038" s="1" t="s">
        <v>153</v>
      </c>
      <c r="D1038" s="2" t="s">
        <v>20</v>
      </c>
      <c r="E1038" s="1" t="s">
        <v>126</v>
      </c>
      <c r="F1038" s="3">
        <v>4.25</v>
      </c>
      <c r="G1038" s="3">
        <f t="shared" si="1"/>
        <v>-4.193906978</v>
      </c>
      <c r="H1038" s="4">
        <v>45119.0</v>
      </c>
      <c r="J1038" s="5">
        <f t="shared" si="2"/>
        <v>12</v>
      </c>
      <c r="K1038" s="5">
        <f t="shared" si="3"/>
        <v>7</v>
      </c>
      <c r="L1038" s="5">
        <f t="shared" si="4"/>
        <v>2023</v>
      </c>
    </row>
    <row r="1039" ht="15.75" customHeight="1">
      <c r="A1039" s="1" t="s">
        <v>117</v>
      </c>
      <c r="B1039" s="1" t="s">
        <v>118</v>
      </c>
      <c r="C1039" s="1" t="s">
        <v>119</v>
      </c>
      <c r="D1039" s="2" t="s">
        <v>14</v>
      </c>
      <c r="E1039" s="1" t="s">
        <v>163</v>
      </c>
      <c r="F1039" s="3">
        <v>4.79</v>
      </c>
      <c r="G1039" s="3">
        <f t="shared" si="1"/>
        <v>-4.164119923</v>
      </c>
      <c r="H1039" s="4">
        <v>45119.0</v>
      </c>
      <c r="J1039" s="5">
        <f t="shared" si="2"/>
        <v>12</v>
      </c>
      <c r="K1039" s="5">
        <f t="shared" si="3"/>
        <v>7</v>
      </c>
      <c r="L1039" s="5">
        <f t="shared" si="4"/>
        <v>2023</v>
      </c>
    </row>
    <row r="1040" ht="15.75" customHeight="1">
      <c r="A1040" s="1" t="s">
        <v>111</v>
      </c>
      <c r="B1040" s="1" t="s">
        <v>112</v>
      </c>
      <c r="C1040" s="1" t="s">
        <v>113</v>
      </c>
      <c r="D1040" s="2" t="s">
        <v>20</v>
      </c>
      <c r="E1040" s="1" t="s">
        <v>126</v>
      </c>
      <c r="F1040" s="3">
        <v>2.81</v>
      </c>
      <c r="G1040" s="3">
        <f t="shared" si="1"/>
        <v>-4.273339123</v>
      </c>
      <c r="H1040" s="4">
        <v>45119.0</v>
      </c>
      <c r="J1040" s="5">
        <f t="shared" si="2"/>
        <v>12</v>
      </c>
      <c r="K1040" s="5">
        <f t="shared" si="3"/>
        <v>7</v>
      </c>
      <c r="L1040" s="5">
        <f t="shared" si="4"/>
        <v>2023</v>
      </c>
    </row>
    <row r="1041" ht="15.75" customHeight="1">
      <c r="A1041" s="1" t="s">
        <v>94</v>
      </c>
      <c r="B1041" s="1" t="s">
        <v>95</v>
      </c>
      <c r="C1041" s="1" t="s">
        <v>96</v>
      </c>
      <c r="D1041" s="2" t="s">
        <v>14</v>
      </c>
      <c r="E1041" s="1" t="s">
        <v>34</v>
      </c>
      <c r="F1041" s="3">
        <v>16.43</v>
      </c>
      <c r="G1041" s="3">
        <f t="shared" si="1"/>
        <v>-3.522043411</v>
      </c>
      <c r="H1041" s="4">
        <v>45119.0</v>
      </c>
      <c r="J1041" s="5">
        <f t="shared" si="2"/>
        <v>12</v>
      </c>
      <c r="K1041" s="5">
        <f t="shared" si="3"/>
        <v>7</v>
      </c>
      <c r="L1041" s="5">
        <f t="shared" si="4"/>
        <v>2023</v>
      </c>
    </row>
    <row r="1042" ht="15.75" customHeight="1">
      <c r="A1042" s="1" t="s">
        <v>189</v>
      </c>
      <c r="B1042" s="1" t="s">
        <v>190</v>
      </c>
      <c r="C1042" s="1" t="s">
        <v>191</v>
      </c>
      <c r="D1042" s="2" t="s">
        <v>20</v>
      </c>
      <c r="E1042" s="1" t="s">
        <v>85</v>
      </c>
      <c r="F1042" s="3">
        <v>12.4</v>
      </c>
      <c r="G1042" s="3">
        <f t="shared" si="1"/>
        <v>-3.744343097</v>
      </c>
      <c r="H1042" s="4">
        <v>45119.0</v>
      </c>
      <c r="J1042" s="5">
        <f t="shared" si="2"/>
        <v>12</v>
      </c>
      <c r="K1042" s="5">
        <f t="shared" si="3"/>
        <v>7</v>
      </c>
      <c r="L1042" s="5">
        <f t="shared" si="4"/>
        <v>2023</v>
      </c>
    </row>
    <row r="1043" ht="15.75" customHeight="1">
      <c r="A1043" s="1" t="s">
        <v>130</v>
      </c>
      <c r="B1043" s="1" t="s">
        <v>12</v>
      </c>
      <c r="C1043" s="1" t="s">
        <v>131</v>
      </c>
      <c r="D1043" s="2" t="s">
        <v>14</v>
      </c>
      <c r="E1043" s="1" t="s">
        <v>85</v>
      </c>
      <c r="F1043" s="3">
        <v>10.93</v>
      </c>
      <c r="G1043" s="3">
        <f t="shared" si="1"/>
        <v>-3.825430079</v>
      </c>
      <c r="H1043" s="4">
        <v>45119.0</v>
      </c>
      <c r="J1043" s="5">
        <f t="shared" si="2"/>
        <v>12</v>
      </c>
      <c r="K1043" s="5">
        <f t="shared" si="3"/>
        <v>7</v>
      </c>
      <c r="L1043" s="5">
        <f t="shared" si="4"/>
        <v>2023</v>
      </c>
    </row>
    <row r="1044" ht="15.75" customHeight="1">
      <c r="A1044" s="1" t="s">
        <v>251</v>
      </c>
      <c r="B1044" s="1" t="s">
        <v>252</v>
      </c>
      <c r="C1044" s="1" t="s">
        <v>253</v>
      </c>
      <c r="D1044" s="2" t="s">
        <v>20</v>
      </c>
      <c r="E1044" s="1" t="s">
        <v>89</v>
      </c>
      <c r="F1044" s="3">
        <v>34.6</v>
      </c>
      <c r="G1044" s="3">
        <f t="shared" si="1"/>
        <v>-2.519764182</v>
      </c>
      <c r="H1044" s="4">
        <v>45120.0</v>
      </c>
      <c r="J1044" s="5">
        <f t="shared" si="2"/>
        <v>13</v>
      </c>
      <c r="K1044" s="5">
        <f t="shared" si="3"/>
        <v>7</v>
      </c>
      <c r="L1044" s="5">
        <f t="shared" si="4"/>
        <v>2023</v>
      </c>
    </row>
    <row r="1045" ht="15.75" customHeight="1">
      <c r="A1045" s="1" t="s">
        <v>280</v>
      </c>
      <c r="B1045" s="1" t="s">
        <v>281</v>
      </c>
      <c r="C1045" s="1" t="s">
        <v>282</v>
      </c>
      <c r="D1045" s="2" t="s">
        <v>20</v>
      </c>
      <c r="E1045" s="1" t="s">
        <v>21</v>
      </c>
      <c r="F1045" s="3">
        <v>40.4</v>
      </c>
      <c r="G1045" s="3">
        <f t="shared" si="1"/>
        <v>-2.19982915</v>
      </c>
      <c r="H1045" s="4">
        <v>45120.0</v>
      </c>
      <c r="J1045" s="5">
        <f t="shared" si="2"/>
        <v>13</v>
      </c>
      <c r="K1045" s="5">
        <f t="shared" si="3"/>
        <v>7</v>
      </c>
      <c r="L1045" s="5">
        <f t="shared" si="4"/>
        <v>2023</v>
      </c>
    </row>
    <row r="1046" ht="15.75" customHeight="1">
      <c r="A1046" s="1" t="s">
        <v>277</v>
      </c>
      <c r="B1046" s="1" t="s">
        <v>278</v>
      </c>
      <c r="C1046" s="1" t="s">
        <v>279</v>
      </c>
      <c r="D1046" s="2" t="s">
        <v>20</v>
      </c>
      <c r="E1046" s="1" t="s">
        <v>41</v>
      </c>
      <c r="F1046" s="3">
        <v>33.51</v>
      </c>
      <c r="G1046" s="3">
        <f t="shared" si="1"/>
        <v>-2.579889903</v>
      </c>
      <c r="H1046" s="4">
        <v>45120.0</v>
      </c>
      <c r="J1046" s="5">
        <f t="shared" si="2"/>
        <v>13</v>
      </c>
      <c r="K1046" s="5">
        <f t="shared" si="3"/>
        <v>7</v>
      </c>
      <c r="L1046" s="5">
        <f t="shared" si="4"/>
        <v>2023</v>
      </c>
    </row>
    <row r="1047" ht="15.75" customHeight="1">
      <c r="A1047" s="1" t="s">
        <v>31</v>
      </c>
      <c r="B1047" s="1" t="s">
        <v>32</v>
      </c>
      <c r="C1047" s="1" t="s">
        <v>33</v>
      </c>
      <c r="D1047" s="2" t="s">
        <v>14</v>
      </c>
      <c r="E1047" s="1" t="s">
        <v>47</v>
      </c>
      <c r="F1047" s="3">
        <v>69.62</v>
      </c>
      <c r="G1047" s="3">
        <f t="shared" si="1"/>
        <v>-0.588018524</v>
      </c>
      <c r="H1047" s="4">
        <v>45120.0</v>
      </c>
      <c r="J1047" s="5">
        <f t="shared" si="2"/>
        <v>13</v>
      </c>
      <c r="K1047" s="5">
        <f t="shared" si="3"/>
        <v>7</v>
      </c>
      <c r="L1047" s="5">
        <f t="shared" si="4"/>
        <v>2023</v>
      </c>
    </row>
    <row r="1048" ht="15.75" customHeight="1">
      <c r="A1048" s="1" t="s">
        <v>79</v>
      </c>
      <c r="B1048" s="1" t="s">
        <v>80</v>
      </c>
      <c r="C1048" s="1" t="s">
        <v>81</v>
      </c>
      <c r="D1048" s="2" t="s">
        <v>20</v>
      </c>
      <c r="E1048" s="1" t="s">
        <v>15</v>
      </c>
      <c r="F1048" s="3">
        <v>10.19</v>
      </c>
      <c r="G1048" s="3">
        <f t="shared" si="1"/>
        <v>-3.866249376</v>
      </c>
      <c r="H1048" s="4">
        <v>45120.0</v>
      </c>
      <c r="J1048" s="5">
        <f t="shared" si="2"/>
        <v>13</v>
      </c>
      <c r="K1048" s="5">
        <f t="shared" si="3"/>
        <v>7</v>
      </c>
      <c r="L1048" s="5">
        <f t="shared" si="4"/>
        <v>2023</v>
      </c>
    </row>
    <row r="1049" ht="15.75" customHeight="1">
      <c r="A1049" s="1" t="s">
        <v>53</v>
      </c>
      <c r="B1049" s="1" t="s">
        <v>54</v>
      </c>
      <c r="C1049" s="1" t="s">
        <v>55</v>
      </c>
      <c r="D1049" s="2" t="s">
        <v>20</v>
      </c>
      <c r="E1049" s="1" t="s">
        <v>25</v>
      </c>
      <c r="F1049" s="3">
        <v>20.97</v>
      </c>
      <c r="G1049" s="3">
        <f t="shared" si="1"/>
        <v>-3.271611506</v>
      </c>
      <c r="H1049" s="4">
        <v>45120.0</v>
      </c>
      <c r="J1049" s="5">
        <f t="shared" si="2"/>
        <v>13</v>
      </c>
      <c r="K1049" s="5">
        <f t="shared" si="3"/>
        <v>7</v>
      </c>
      <c r="L1049" s="5">
        <f t="shared" si="4"/>
        <v>2023</v>
      </c>
    </row>
    <row r="1050" ht="15.75" customHeight="1">
      <c r="A1050" s="1" t="s">
        <v>164</v>
      </c>
      <c r="B1050" s="1" t="s">
        <v>104</v>
      </c>
      <c r="C1050" s="1" t="s">
        <v>165</v>
      </c>
      <c r="D1050" s="2" t="s">
        <v>20</v>
      </c>
      <c r="E1050" s="1" t="s">
        <v>15</v>
      </c>
      <c r="F1050" s="3">
        <v>10.21</v>
      </c>
      <c r="G1050" s="3">
        <f t="shared" si="1"/>
        <v>-3.865146152</v>
      </c>
      <c r="H1050" s="4">
        <v>45120.0</v>
      </c>
      <c r="J1050" s="5">
        <f t="shared" si="2"/>
        <v>13</v>
      </c>
      <c r="K1050" s="5">
        <f t="shared" si="3"/>
        <v>7</v>
      </c>
      <c r="L1050" s="5">
        <f t="shared" si="4"/>
        <v>2023</v>
      </c>
    </row>
    <row r="1051" ht="15.75" customHeight="1">
      <c r="A1051" s="1" t="s">
        <v>292</v>
      </c>
      <c r="B1051" s="1" t="s">
        <v>293</v>
      </c>
      <c r="C1051" s="1" t="s">
        <v>294</v>
      </c>
      <c r="D1051" s="2" t="s">
        <v>14</v>
      </c>
      <c r="E1051" s="1" t="s">
        <v>37</v>
      </c>
      <c r="F1051" s="3">
        <v>13.24</v>
      </c>
      <c r="G1051" s="3">
        <f t="shared" si="1"/>
        <v>-3.698007678</v>
      </c>
      <c r="H1051" s="4">
        <v>45121.0</v>
      </c>
      <c r="J1051" s="5">
        <f t="shared" si="2"/>
        <v>14</v>
      </c>
      <c r="K1051" s="5">
        <f t="shared" si="3"/>
        <v>7</v>
      </c>
      <c r="L1051" s="5">
        <f t="shared" si="4"/>
        <v>2023</v>
      </c>
    </row>
    <row r="1052" ht="15.75" customHeight="1">
      <c r="A1052" s="1" t="s">
        <v>195</v>
      </c>
      <c r="B1052" s="1" t="s">
        <v>196</v>
      </c>
      <c r="C1052" s="1" t="s">
        <v>197</v>
      </c>
      <c r="D1052" s="2" t="s">
        <v>20</v>
      </c>
      <c r="E1052" s="1" t="s">
        <v>78</v>
      </c>
      <c r="F1052" s="3">
        <v>22.44</v>
      </c>
      <c r="G1052" s="3">
        <f t="shared" si="1"/>
        <v>-3.190524524</v>
      </c>
      <c r="H1052" s="4">
        <v>45121.0</v>
      </c>
      <c r="J1052" s="5">
        <f t="shared" si="2"/>
        <v>14</v>
      </c>
      <c r="K1052" s="5">
        <f t="shared" si="3"/>
        <v>7</v>
      </c>
      <c r="L1052" s="5">
        <f t="shared" si="4"/>
        <v>2023</v>
      </c>
    </row>
    <row r="1053" ht="15.75" customHeight="1">
      <c r="A1053" s="1" t="s">
        <v>292</v>
      </c>
      <c r="B1053" s="1" t="s">
        <v>293</v>
      </c>
      <c r="C1053" s="1" t="s">
        <v>294</v>
      </c>
      <c r="D1053" s="2" t="s">
        <v>14</v>
      </c>
      <c r="E1053" s="1" t="s">
        <v>25</v>
      </c>
      <c r="F1053" s="3">
        <v>12.52</v>
      </c>
      <c r="G1053" s="3">
        <f t="shared" si="1"/>
        <v>-3.737723751</v>
      </c>
      <c r="H1053" s="4">
        <v>45121.0</v>
      </c>
      <c r="J1053" s="5">
        <f t="shared" si="2"/>
        <v>14</v>
      </c>
      <c r="K1053" s="5">
        <f t="shared" si="3"/>
        <v>7</v>
      </c>
      <c r="L1053" s="5">
        <f t="shared" si="4"/>
        <v>2023</v>
      </c>
    </row>
    <row r="1054" ht="15.75" customHeight="1">
      <c r="A1054" s="1" t="s">
        <v>211</v>
      </c>
      <c r="B1054" s="1" t="s">
        <v>212</v>
      </c>
      <c r="C1054" s="1" t="s">
        <v>213</v>
      </c>
      <c r="D1054" s="2" t="s">
        <v>14</v>
      </c>
      <c r="E1054" s="1" t="s">
        <v>150</v>
      </c>
      <c r="F1054" s="3">
        <v>32.06</v>
      </c>
      <c r="G1054" s="3">
        <f t="shared" si="1"/>
        <v>-2.659873661</v>
      </c>
      <c r="H1054" s="4">
        <v>45121.0</v>
      </c>
      <c r="J1054" s="5">
        <f t="shared" si="2"/>
        <v>14</v>
      </c>
      <c r="K1054" s="5">
        <f t="shared" si="3"/>
        <v>7</v>
      </c>
      <c r="L1054" s="5">
        <f t="shared" si="4"/>
        <v>2023</v>
      </c>
    </row>
    <row r="1055" ht="15.75" customHeight="1">
      <c r="A1055" s="1" t="s">
        <v>217</v>
      </c>
      <c r="B1055" s="1" t="s">
        <v>218</v>
      </c>
      <c r="C1055" s="1" t="s">
        <v>219</v>
      </c>
      <c r="D1055" s="2" t="s">
        <v>14</v>
      </c>
      <c r="E1055" s="1" t="s">
        <v>85</v>
      </c>
      <c r="F1055" s="3">
        <v>11.5</v>
      </c>
      <c r="G1055" s="3">
        <f t="shared" si="1"/>
        <v>-3.793988188</v>
      </c>
      <c r="H1055" s="4">
        <v>45121.0</v>
      </c>
      <c r="J1055" s="5">
        <f t="shared" si="2"/>
        <v>14</v>
      </c>
      <c r="K1055" s="5">
        <f t="shared" si="3"/>
        <v>7</v>
      </c>
      <c r="L1055" s="5">
        <f t="shared" si="4"/>
        <v>2023</v>
      </c>
    </row>
    <row r="1056" ht="15.75" customHeight="1">
      <c r="A1056" s="1" t="s">
        <v>44</v>
      </c>
      <c r="B1056" s="1" t="s">
        <v>45</v>
      </c>
      <c r="C1056" s="1" t="s">
        <v>46</v>
      </c>
      <c r="D1056" s="2" t="s">
        <v>14</v>
      </c>
      <c r="E1056" s="1" t="s">
        <v>163</v>
      </c>
      <c r="F1056" s="3">
        <v>4.18</v>
      </c>
      <c r="G1056" s="3">
        <f t="shared" si="1"/>
        <v>-4.197768262</v>
      </c>
      <c r="H1056" s="4">
        <v>45122.0</v>
      </c>
      <c r="J1056" s="5">
        <f t="shared" si="2"/>
        <v>15</v>
      </c>
      <c r="K1056" s="5">
        <f t="shared" si="3"/>
        <v>7</v>
      </c>
      <c r="L1056" s="5">
        <f t="shared" si="4"/>
        <v>2023</v>
      </c>
    </row>
    <row r="1057" ht="15.75" customHeight="1">
      <c r="A1057" s="1" t="s">
        <v>231</v>
      </c>
      <c r="B1057" s="1" t="s">
        <v>232</v>
      </c>
      <c r="C1057" s="1" t="s">
        <v>233</v>
      </c>
      <c r="D1057" s="2" t="s">
        <v>20</v>
      </c>
      <c r="E1057" s="1" t="s">
        <v>29</v>
      </c>
      <c r="F1057" s="3">
        <v>41.76</v>
      </c>
      <c r="G1057" s="3">
        <f t="shared" si="1"/>
        <v>-2.124809901</v>
      </c>
      <c r="H1057" s="4">
        <v>45122.0</v>
      </c>
      <c r="J1057" s="5">
        <f t="shared" si="2"/>
        <v>15</v>
      </c>
      <c r="K1057" s="5">
        <f t="shared" si="3"/>
        <v>7</v>
      </c>
      <c r="L1057" s="5">
        <f t="shared" si="4"/>
        <v>2023</v>
      </c>
    </row>
    <row r="1058" ht="15.75" customHeight="1">
      <c r="A1058" s="1" t="s">
        <v>205</v>
      </c>
      <c r="B1058" s="1" t="s">
        <v>206</v>
      </c>
      <c r="C1058" s="1" t="s">
        <v>207</v>
      </c>
      <c r="D1058" s="2" t="s">
        <v>14</v>
      </c>
      <c r="E1058" s="1" t="s">
        <v>126</v>
      </c>
      <c r="F1058" s="3">
        <v>1.67</v>
      </c>
      <c r="G1058" s="3">
        <f t="shared" si="1"/>
        <v>-4.336222905</v>
      </c>
      <c r="H1058" s="4">
        <v>45122.0</v>
      </c>
      <c r="J1058" s="5">
        <f t="shared" si="2"/>
        <v>15</v>
      </c>
      <c r="K1058" s="5">
        <f t="shared" si="3"/>
        <v>7</v>
      </c>
      <c r="L1058" s="5">
        <f t="shared" si="4"/>
        <v>2023</v>
      </c>
    </row>
    <row r="1059" ht="15.75" customHeight="1">
      <c r="A1059" s="1" t="s">
        <v>151</v>
      </c>
      <c r="B1059" s="1" t="s">
        <v>152</v>
      </c>
      <c r="C1059" s="1" t="s">
        <v>153</v>
      </c>
      <c r="D1059" s="2" t="s">
        <v>14</v>
      </c>
      <c r="E1059" s="1" t="s">
        <v>126</v>
      </c>
      <c r="F1059" s="3">
        <v>3.9</v>
      </c>
      <c r="G1059" s="3">
        <f t="shared" si="1"/>
        <v>-4.213213402</v>
      </c>
      <c r="H1059" s="4">
        <v>45122.0</v>
      </c>
      <c r="J1059" s="5">
        <f t="shared" si="2"/>
        <v>15</v>
      </c>
      <c r="K1059" s="5">
        <f t="shared" si="3"/>
        <v>7</v>
      </c>
      <c r="L1059" s="5">
        <f t="shared" si="4"/>
        <v>2023</v>
      </c>
    </row>
    <row r="1060" ht="15.75" customHeight="1">
      <c r="A1060" s="1" t="s">
        <v>192</v>
      </c>
      <c r="B1060" s="1" t="s">
        <v>193</v>
      </c>
      <c r="C1060" s="1" t="s">
        <v>194</v>
      </c>
      <c r="D1060" s="2" t="s">
        <v>14</v>
      </c>
      <c r="E1060" s="1" t="s">
        <v>65</v>
      </c>
      <c r="F1060" s="3">
        <v>12.26</v>
      </c>
      <c r="G1060" s="3">
        <f t="shared" si="1"/>
        <v>-3.752065666</v>
      </c>
      <c r="H1060" s="4">
        <v>45122.0</v>
      </c>
      <c r="J1060" s="5">
        <f t="shared" si="2"/>
        <v>15</v>
      </c>
      <c r="K1060" s="5">
        <f t="shared" si="3"/>
        <v>7</v>
      </c>
      <c r="L1060" s="5">
        <f t="shared" si="4"/>
        <v>2023</v>
      </c>
    </row>
    <row r="1061" ht="15.75" customHeight="1">
      <c r="A1061" s="1" t="s">
        <v>79</v>
      </c>
      <c r="B1061" s="1" t="s">
        <v>80</v>
      </c>
      <c r="C1061" s="1" t="s">
        <v>81</v>
      </c>
      <c r="D1061" s="2" t="s">
        <v>20</v>
      </c>
      <c r="E1061" s="1" t="s">
        <v>85</v>
      </c>
      <c r="F1061" s="3">
        <v>12.26</v>
      </c>
      <c r="G1061" s="3">
        <f t="shared" si="1"/>
        <v>-3.752065666</v>
      </c>
      <c r="H1061" s="4">
        <v>45122.0</v>
      </c>
      <c r="J1061" s="5">
        <f t="shared" si="2"/>
        <v>15</v>
      </c>
      <c r="K1061" s="5">
        <f t="shared" si="3"/>
        <v>7</v>
      </c>
      <c r="L1061" s="5">
        <f t="shared" si="4"/>
        <v>2023</v>
      </c>
    </row>
    <row r="1062" ht="15.75" customHeight="1">
      <c r="A1062" s="1" t="s">
        <v>220</v>
      </c>
      <c r="B1062" s="1" t="s">
        <v>221</v>
      </c>
      <c r="C1062" s="1" t="s">
        <v>222</v>
      </c>
      <c r="D1062" s="2" t="s">
        <v>20</v>
      </c>
      <c r="E1062" s="1" t="s">
        <v>163</v>
      </c>
      <c r="F1062" s="3">
        <v>2.38</v>
      </c>
      <c r="G1062" s="3">
        <f t="shared" si="1"/>
        <v>-4.297058445</v>
      </c>
      <c r="H1062" s="4">
        <v>45122.0</v>
      </c>
      <c r="J1062" s="5">
        <f t="shared" si="2"/>
        <v>15</v>
      </c>
      <c r="K1062" s="5">
        <f t="shared" si="3"/>
        <v>7</v>
      </c>
      <c r="L1062" s="5">
        <f t="shared" si="4"/>
        <v>2023</v>
      </c>
    </row>
    <row r="1063" ht="15.75" customHeight="1">
      <c r="A1063" s="1" t="s">
        <v>123</v>
      </c>
      <c r="B1063" s="1" t="s">
        <v>124</v>
      </c>
      <c r="C1063" s="1" t="s">
        <v>125</v>
      </c>
      <c r="D1063" s="2" t="s">
        <v>20</v>
      </c>
      <c r="E1063" s="1" t="s">
        <v>126</v>
      </c>
      <c r="F1063" s="3">
        <v>3.83</v>
      </c>
      <c r="G1063" s="3">
        <f t="shared" si="1"/>
        <v>-4.217074687</v>
      </c>
      <c r="H1063" s="4">
        <v>45122.0</v>
      </c>
      <c r="J1063" s="5">
        <f t="shared" si="2"/>
        <v>15</v>
      </c>
      <c r="K1063" s="5">
        <f t="shared" si="3"/>
        <v>7</v>
      </c>
      <c r="L1063" s="5">
        <f t="shared" si="4"/>
        <v>2023</v>
      </c>
    </row>
    <row r="1064" ht="15.75" customHeight="1">
      <c r="A1064" s="1" t="s">
        <v>138</v>
      </c>
      <c r="B1064" s="1" t="s">
        <v>139</v>
      </c>
      <c r="C1064" s="1" t="s">
        <v>140</v>
      </c>
      <c r="D1064" s="2" t="s">
        <v>20</v>
      </c>
      <c r="E1064" s="1" t="s">
        <v>89</v>
      </c>
      <c r="F1064" s="3">
        <v>36.04</v>
      </c>
      <c r="G1064" s="3">
        <f t="shared" si="1"/>
        <v>-2.440332036</v>
      </c>
      <c r="H1064" s="4">
        <v>45122.0</v>
      </c>
      <c r="J1064" s="5">
        <f t="shared" si="2"/>
        <v>15</v>
      </c>
      <c r="K1064" s="5">
        <f t="shared" si="3"/>
        <v>7</v>
      </c>
      <c r="L1064" s="5">
        <f t="shared" si="4"/>
        <v>2023</v>
      </c>
    </row>
    <row r="1065" ht="15.75" customHeight="1">
      <c r="A1065" s="1" t="s">
        <v>254</v>
      </c>
      <c r="B1065" s="1" t="s">
        <v>255</v>
      </c>
      <c r="C1065" s="1" t="s">
        <v>256</v>
      </c>
      <c r="D1065" s="2" t="s">
        <v>20</v>
      </c>
      <c r="E1065" s="1" t="s">
        <v>93</v>
      </c>
      <c r="F1065" s="3">
        <v>14.08</v>
      </c>
      <c r="G1065" s="3">
        <f t="shared" si="1"/>
        <v>-3.65167226</v>
      </c>
      <c r="H1065" s="4">
        <v>45123.0</v>
      </c>
      <c r="J1065" s="5">
        <f t="shared" si="2"/>
        <v>16</v>
      </c>
      <c r="K1065" s="5">
        <f t="shared" si="3"/>
        <v>7</v>
      </c>
      <c r="L1065" s="5">
        <f t="shared" si="4"/>
        <v>2023</v>
      </c>
    </row>
    <row r="1066" ht="15.75" customHeight="1">
      <c r="A1066" s="1" t="s">
        <v>268</v>
      </c>
      <c r="B1066" s="1" t="s">
        <v>269</v>
      </c>
      <c r="C1066" s="1" t="s">
        <v>270</v>
      </c>
      <c r="D1066" s="2" t="s">
        <v>20</v>
      </c>
      <c r="E1066" s="1" t="s">
        <v>110</v>
      </c>
      <c r="F1066" s="3">
        <v>36.13</v>
      </c>
      <c r="G1066" s="3">
        <f t="shared" si="1"/>
        <v>-2.435367527</v>
      </c>
      <c r="H1066" s="4">
        <v>45123.0</v>
      </c>
      <c r="J1066" s="5">
        <f t="shared" si="2"/>
        <v>16</v>
      </c>
      <c r="K1066" s="5">
        <f t="shared" si="3"/>
        <v>7</v>
      </c>
      <c r="L1066" s="5">
        <f t="shared" si="4"/>
        <v>2023</v>
      </c>
    </row>
    <row r="1067" ht="15.75" customHeight="1">
      <c r="A1067" s="1" t="s">
        <v>203</v>
      </c>
      <c r="B1067" s="1" t="s">
        <v>83</v>
      </c>
      <c r="C1067" s="1" t="s">
        <v>204</v>
      </c>
      <c r="D1067" s="2" t="s">
        <v>20</v>
      </c>
      <c r="E1067" s="1" t="s">
        <v>41</v>
      </c>
      <c r="F1067" s="3">
        <v>22.66</v>
      </c>
      <c r="G1067" s="3">
        <f t="shared" si="1"/>
        <v>-3.178389058</v>
      </c>
      <c r="H1067" s="4">
        <v>45123.0</v>
      </c>
      <c r="J1067" s="5">
        <f t="shared" si="2"/>
        <v>16</v>
      </c>
      <c r="K1067" s="5">
        <f t="shared" si="3"/>
        <v>7</v>
      </c>
      <c r="L1067" s="5">
        <f t="shared" si="4"/>
        <v>2023</v>
      </c>
    </row>
    <row r="1068" ht="15.75" customHeight="1">
      <c r="A1068" s="1" t="s">
        <v>248</v>
      </c>
      <c r="B1068" s="1" t="s">
        <v>249</v>
      </c>
      <c r="C1068" s="1" t="s">
        <v>250</v>
      </c>
      <c r="D1068" s="2" t="s">
        <v>20</v>
      </c>
      <c r="E1068" s="1" t="s">
        <v>37</v>
      </c>
      <c r="F1068" s="3">
        <v>12.09</v>
      </c>
      <c r="G1068" s="3">
        <f t="shared" si="1"/>
        <v>-3.761443072</v>
      </c>
      <c r="H1068" s="4">
        <v>45123.0</v>
      </c>
      <c r="J1068" s="5">
        <f t="shared" si="2"/>
        <v>16</v>
      </c>
      <c r="K1068" s="5">
        <f t="shared" si="3"/>
        <v>7</v>
      </c>
      <c r="L1068" s="5">
        <f t="shared" si="4"/>
        <v>2023</v>
      </c>
    </row>
    <row r="1069" ht="15.75" customHeight="1">
      <c r="A1069" s="1" t="s">
        <v>48</v>
      </c>
      <c r="B1069" s="1" t="s">
        <v>49</v>
      </c>
      <c r="C1069" s="1" t="s">
        <v>50</v>
      </c>
      <c r="D1069" s="2" t="s">
        <v>20</v>
      </c>
      <c r="E1069" s="1" t="s">
        <v>106</v>
      </c>
      <c r="F1069" s="3">
        <v>15.89</v>
      </c>
      <c r="G1069" s="3">
        <f t="shared" si="1"/>
        <v>-3.551830465</v>
      </c>
      <c r="H1069" s="4">
        <v>45123.0</v>
      </c>
      <c r="J1069" s="5">
        <f t="shared" si="2"/>
        <v>16</v>
      </c>
      <c r="K1069" s="5">
        <f t="shared" si="3"/>
        <v>7</v>
      </c>
      <c r="L1069" s="5">
        <f t="shared" si="4"/>
        <v>2023</v>
      </c>
    </row>
    <row r="1070" ht="15.75" customHeight="1">
      <c r="A1070" s="1" t="s">
        <v>17</v>
      </c>
      <c r="B1070" s="1" t="s">
        <v>18</v>
      </c>
      <c r="C1070" s="1" t="s">
        <v>19</v>
      </c>
      <c r="D1070" s="2" t="s">
        <v>20</v>
      </c>
      <c r="E1070" s="1" t="s">
        <v>163</v>
      </c>
      <c r="F1070" s="3">
        <v>2.93</v>
      </c>
      <c r="G1070" s="3">
        <f t="shared" si="1"/>
        <v>-4.266719778</v>
      </c>
      <c r="H1070" s="4">
        <v>45123.0</v>
      </c>
      <c r="J1070" s="5">
        <f t="shared" si="2"/>
        <v>16</v>
      </c>
      <c r="K1070" s="5">
        <f t="shared" si="3"/>
        <v>7</v>
      </c>
      <c r="L1070" s="5">
        <f t="shared" si="4"/>
        <v>2023</v>
      </c>
    </row>
    <row r="1071" ht="15.75" customHeight="1">
      <c r="A1071" s="1" t="s">
        <v>86</v>
      </c>
      <c r="B1071" s="1" t="s">
        <v>87</v>
      </c>
      <c r="C1071" s="1" t="s">
        <v>88</v>
      </c>
      <c r="D1071" s="2" t="s">
        <v>20</v>
      </c>
      <c r="E1071" s="1" t="s">
        <v>85</v>
      </c>
      <c r="F1071" s="3">
        <v>10.99</v>
      </c>
      <c r="G1071" s="3">
        <f t="shared" si="1"/>
        <v>-3.822120406</v>
      </c>
      <c r="H1071" s="4">
        <v>45123.0</v>
      </c>
      <c r="J1071" s="5">
        <f t="shared" si="2"/>
        <v>16</v>
      </c>
      <c r="K1071" s="5">
        <f t="shared" si="3"/>
        <v>7</v>
      </c>
      <c r="L1071" s="5">
        <f t="shared" si="4"/>
        <v>2023</v>
      </c>
    </row>
    <row r="1072" ht="15.75" customHeight="1">
      <c r="A1072" s="1" t="s">
        <v>97</v>
      </c>
      <c r="B1072" s="1" t="s">
        <v>98</v>
      </c>
      <c r="C1072" s="1" t="s">
        <v>99</v>
      </c>
      <c r="D1072" s="2" t="s">
        <v>20</v>
      </c>
      <c r="E1072" s="1" t="s">
        <v>163</v>
      </c>
      <c r="F1072" s="3">
        <v>2.49</v>
      </c>
      <c r="G1072" s="3">
        <f t="shared" si="1"/>
        <v>-4.290990711</v>
      </c>
      <c r="H1072" s="4">
        <v>45123.0</v>
      </c>
      <c r="J1072" s="5">
        <f t="shared" si="2"/>
        <v>16</v>
      </c>
      <c r="K1072" s="5">
        <f t="shared" si="3"/>
        <v>7</v>
      </c>
      <c r="L1072" s="5">
        <f t="shared" si="4"/>
        <v>2023</v>
      </c>
    </row>
    <row r="1073" ht="15.75" customHeight="1">
      <c r="A1073" s="1" t="s">
        <v>189</v>
      </c>
      <c r="B1073" s="1" t="s">
        <v>190</v>
      </c>
      <c r="C1073" s="1" t="s">
        <v>191</v>
      </c>
      <c r="D1073" s="2" t="s">
        <v>20</v>
      </c>
      <c r="E1073" s="1" t="s">
        <v>106</v>
      </c>
      <c r="F1073" s="3">
        <v>12.23</v>
      </c>
      <c r="G1073" s="3">
        <f t="shared" si="1"/>
        <v>-3.753720503</v>
      </c>
      <c r="H1073" s="4">
        <v>45124.0</v>
      </c>
      <c r="J1073" s="5">
        <f t="shared" si="2"/>
        <v>17</v>
      </c>
      <c r="K1073" s="5">
        <f t="shared" si="3"/>
        <v>7</v>
      </c>
      <c r="L1073" s="5">
        <f t="shared" si="4"/>
        <v>2023</v>
      </c>
    </row>
    <row r="1074" ht="15.75" customHeight="1">
      <c r="A1074" s="1" t="s">
        <v>236</v>
      </c>
      <c r="B1074" s="1" t="s">
        <v>237</v>
      </c>
      <c r="C1074" s="1" t="s">
        <v>238</v>
      </c>
      <c r="D1074" s="2" t="s">
        <v>14</v>
      </c>
      <c r="E1074" s="1" t="s">
        <v>89</v>
      </c>
      <c r="F1074" s="3">
        <v>38.58</v>
      </c>
      <c r="G1074" s="3">
        <f t="shared" si="1"/>
        <v>-2.300222556</v>
      </c>
      <c r="H1074" s="4">
        <v>45124.0</v>
      </c>
      <c r="J1074" s="5">
        <f t="shared" si="2"/>
        <v>17</v>
      </c>
      <c r="K1074" s="5">
        <f t="shared" si="3"/>
        <v>7</v>
      </c>
      <c r="L1074" s="5">
        <f t="shared" si="4"/>
        <v>2023</v>
      </c>
    </row>
    <row r="1075" ht="15.75" customHeight="1">
      <c r="A1075" s="1" t="s">
        <v>283</v>
      </c>
      <c r="B1075" s="1" t="s">
        <v>284</v>
      </c>
      <c r="C1075" s="1" t="s">
        <v>285</v>
      </c>
      <c r="D1075" s="2" t="s">
        <v>20</v>
      </c>
      <c r="E1075" s="1" t="s">
        <v>43</v>
      </c>
      <c r="F1075" s="3">
        <v>63.55</v>
      </c>
      <c r="G1075" s="3">
        <f t="shared" si="1"/>
        <v>-0.9228470832</v>
      </c>
      <c r="H1075" s="4">
        <v>45124.0</v>
      </c>
      <c r="J1075" s="5">
        <f t="shared" si="2"/>
        <v>17</v>
      </c>
      <c r="K1075" s="5">
        <f t="shared" si="3"/>
        <v>7</v>
      </c>
      <c r="L1075" s="5">
        <f t="shared" si="4"/>
        <v>2023</v>
      </c>
    </row>
    <row r="1076" ht="15.75" customHeight="1">
      <c r="A1076" s="1" t="s">
        <v>53</v>
      </c>
      <c r="B1076" s="1" t="s">
        <v>54</v>
      </c>
      <c r="C1076" s="1" t="s">
        <v>55</v>
      </c>
      <c r="D1076" s="2" t="s">
        <v>14</v>
      </c>
      <c r="E1076" s="1" t="s">
        <v>93</v>
      </c>
      <c r="F1076" s="3">
        <v>13.69</v>
      </c>
      <c r="G1076" s="3">
        <f t="shared" si="1"/>
        <v>-3.673185133</v>
      </c>
      <c r="H1076" s="4">
        <v>45124.0</v>
      </c>
      <c r="J1076" s="5">
        <f t="shared" si="2"/>
        <v>17</v>
      </c>
      <c r="K1076" s="5">
        <f t="shared" si="3"/>
        <v>7</v>
      </c>
      <c r="L1076" s="5">
        <f t="shared" si="4"/>
        <v>2023</v>
      </c>
    </row>
    <row r="1077" ht="15.75" customHeight="1">
      <c r="A1077" s="1" t="s">
        <v>111</v>
      </c>
      <c r="B1077" s="1" t="s">
        <v>112</v>
      </c>
      <c r="C1077" s="1" t="s">
        <v>113</v>
      </c>
      <c r="D1077" s="2" t="s">
        <v>20</v>
      </c>
      <c r="E1077" s="1" t="s">
        <v>126</v>
      </c>
      <c r="F1077" s="3">
        <v>3.22</v>
      </c>
      <c r="G1077" s="3">
        <f t="shared" si="1"/>
        <v>-4.250723026</v>
      </c>
      <c r="H1077" s="4">
        <v>45124.0</v>
      </c>
      <c r="J1077" s="5">
        <f t="shared" si="2"/>
        <v>17</v>
      </c>
      <c r="K1077" s="5">
        <f t="shared" si="3"/>
        <v>7</v>
      </c>
      <c r="L1077" s="5">
        <f t="shared" si="4"/>
        <v>2023</v>
      </c>
    </row>
    <row r="1078" ht="15.75" customHeight="1">
      <c r="A1078" s="1" t="s">
        <v>241</v>
      </c>
      <c r="B1078" s="1" t="s">
        <v>242</v>
      </c>
      <c r="C1078" s="1" t="s">
        <v>243</v>
      </c>
      <c r="D1078" s="2" t="s">
        <v>14</v>
      </c>
      <c r="E1078" s="1" t="s">
        <v>43</v>
      </c>
      <c r="F1078" s="3">
        <v>68.56</v>
      </c>
      <c r="G1078" s="3">
        <f t="shared" si="1"/>
        <v>-0.6464894091</v>
      </c>
      <c r="H1078" s="4">
        <v>45124.0</v>
      </c>
      <c r="J1078" s="5">
        <f t="shared" si="2"/>
        <v>17</v>
      </c>
      <c r="K1078" s="5">
        <f t="shared" si="3"/>
        <v>7</v>
      </c>
      <c r="L1078" s="5">
        <f t="shared" si="4"/>
        <v>2023</v>
      </c>
    </row>
    <row r="1079" ht="15.75" customHeight="1">
      <c r="A1079" s="1" t="s">
        <v>304</v>
      </c>
      <c r="B1079" s="1" t="s">
        <v>305</v>
      </c>
      <c r="C1079" s="1" t="s">
        <v>306</v>
      </c>
      <c r="D1079" s="2" t="s">
        <v>20</v>
      </c>
      <c r="E1079" s="1" t="s">
        <v>126</v>
      </c>
      <c r="F1079" s="3">
        <v>2.81</v>
      </c>
      <c r="G1079" s="3">
        <f t="shared" si="1"/>
        <v>-4.273339123</v>
      </c>
      <c r="H1079" s="4">
        <v>45125.0</v>
      </c>
      <c r="J1079" s="5">
        <f t="shared" si="2"/>
        <v>18</v>
      </c>
      <c r="K1079" s="5">
        <f t="shared" si="3"/>
        <v>7</v>
      </c>
      <c r="L1079" s="5">
        <f t="shared" si="4"/>
        <v>2023</v>
      </c>
    </row>
    <row r="1080" ht="15.75" customHeight="1">
      <c r="A1080" s="1" t="s">
        <v>195</v>
      </c>
      <c r="B1080" s="1" t="s">
        <v>196</v>
      </c>
      <c r="C1080" s="1" t="s">
        <v>197</v>
      </c>
      <c r="D1080" s="2" t="s">
        <v>20</v>
      </c>
      <c r="E1080" s="1" t="s">
        <v>47</v>
      </c>
      <c r="F1080" s="3">
        <v>60.74</v>
      </c>
      <c r="G1080" s="3">
        <f t="shared" si="1"/>
        <v>-1.07785009</v>
      </c>
      <c r="H1080" s="4">
        <v>45125.0</v>
      </c>
      <c r="J1080" s="5">
        <f t="shared" si="2"/>
        <v>18</v>
      </c>
      <c r="K1080" s="5">
        <f t="shared" si="3"/>
        <v>7</v>
      </c>
      <c r="L1080" s="5">
        <f t="shared" si="4"/>
        <v>2023</v>
      </c>
    </row>
    <row r="1081" ht="15.75" customHeight="1">
      <c r="A1081" s="1" t="s">
        <v>178</v>
      </c>
      <c r="B1081" s="1" t="s">
        <v>179</v>
      </c>
      <c r="C1081" s="1" t="s">
        <v>180</v>
      </c>
      <c r="D1081" s="2" t="s">
        <v>20</v>
      </c>
      <c r="E1081" s="1" t="s">
        <v>21</v>
      </c>
      <c r="F1081" s="3">
        <v>52.25</v>
      </c>
      <c r="G1081" s="3">
        <f t="shared" si="1"/>
        <v>-1.546168783</v>
      </c>
      <c r="H1081" s="4">
        <v>45125.0</v>
      </c>
      <c r="J1081" s="5">
        <f t="shared" si="2"/>
        <v>18</v>
      </c>
      <c r="K1081" s="5">
        <f t="shared" si="3"/>
        <v>7</v>
      </c>
      <c r="L1081" s="5">
        <f t="shared" si="4"/>
        <v>2023</v>
      </c>
    </row>
    <row r="1082" ht="15.75" customHeight="1">
      <c r="A1082" s="1" t="s">
        <v>154</v>
      </c>
      <c r="B1082" s="1" t="s">
        <v>155</v>
      </c>
      <c r="C1082" s="1" t="s">
        <v>156</v>
      </c>
      <c r="D1082" s="2" t="s">
        <v>14</v>
      </c>
      <c r="E1082" s="1" t="s">
        <v>65</v>
      </c>
      <c r="F1082" s="3">
        <v>16.59</v>
      </c>
      <c r="G1082" s="3">
        <f t="shared" si="1"/>
        <v>-3.513217617</v>
      </c>
      <c r="H1082" s="4">
        <v>45125.0</v>
      </c>
      <c r="J1082" s="5">
        <f t="shared" si="2"/>
        <v>18</v>
      </c>
      <c r="K1082" s="5">
        <f t="shared" si="3"/>
        <v>7</v>
      </c>
      <c r="L1082" s="5">
        <f t="shared" si="4"/>
        <v>2023</v>
      </c>
    </row>
    <row r="1083" ht="15.75" customHeight="1">
      <c r="A1083" s="1" t="s">
        <v>260</v>
      </c>
      <c r="B1083" s="1" t="s">
        <v>252</v>
      </c>
      <c r="C1083" s="1" t="s">
        <v>261</v>
      </c>
      <c r="D1083" s="2" t="s">
        <v>20</v>
      </c>
      <c r="E1083" s="1" t="s">
        <v>65</v>
      </c>
      <c r="F1083" s="3">
        <v>8.52</v>
      </c>
      <c r="G1083" s="3">
        <f t="shared" si="1"/>
        <v>-3.958368601</v>
      </c>
      <c r="H1083" s="4">
        <v>45125.0</v>
      </c>
      <c r="J1083" s="5">
        <f t="shared" si="2"/>
        <v>18</v>
      </c>
      <c r="K1083" s="5">
        <f t="shared" si="3"/>
        <v>7</v>
      </c>
      <c r="L1083" s="5">
        <f t="shared" si="4"/>
        <v>2023</v>
      </c>
    </row>
    <row r="1084" ht="15.75" customHeight="1">
      <c r="A1084" s="1" t="s">
        <v>123</v>
      </c>
      <c r="B1084" s="1" t="s">
        <v>124</v>
      </c>
      <c r="C1084" s="1" t="s">
        <v>125</v>
      </c>
      <c r="D1084" s="2" t="s">
        <v>14</v>
      </c>
      <c r="E1084" s="1" t="s">
        <v>43</v>
      </c>
      <c r="F1084" s="3">
        <v>58.77</v>
      </c>
      <c r="G1084" s="3">
        <f t="shared" si="1"/>
        <v>-1.186517678</v>
      </c>
      <c r="H1084" s="4">
        <v>45126.0</v>
      </c>
      <c r="J1084" s="5">
        <f t="shared" si="2"/>
        <v>19</v>
      </c>
      <c r="K1084" s="5">
        <f t="shared" si="3"/>
        <v>7</v>
      </c>
      <c r="L1084" s="5">
        <f t="shared" si="4"/>
        <v>2023</v>
      </c>
    </row>
    <row r="1085" ht="15.75" customHeight="1">
      <c r="A1085" s="1" t="s">
        <v>271</v>
      </c>
      <c r="B1085" s="1" t="s">
        <v>272</v>
      </c>
      <c r="C1085" s="1" t="s">
        <v>273</v>
      </c>
      <c r="D1085" s="2" t="s">
        <v>14</v>
      </c>
      <c r="E1085" s="1" t="s">
        <v>21</v>
      </c>
      <c r="F1085" s="3">
        <v>43.53</v>
      </c>
      <c r="G1085" s="3">
        <f t="shared" si="1"/>
        <v>-2.027174555</v>
      </c>
      <c r="H1085" s="4">
        <v>45126.0</v>
      </c>
      <c r="J1085" s="5">
        <f t="shared" si="2"/>
        <v>19</v>
      </c>
      <c r="K1085" s="5">
        <f t="shared" si="3"/>
        <v>7</v>
      </c>
      <c r="L1085" s="5">
        <f t="shared" si="4"/>
        <v>2023</v>
      </c>
    </row>
    <row r="1086" ht="15.75" customHeight="1">
      <c r="A1086" s="1" t="s">
        <v>147</v>
      </c>
      <c r="B1086" s="1" t="s">
        <v>148</v>
      </c>
      <c r="C1086" s="1" t="s">
        <v>149</v>
      </c>
      <c r="D1086" s="2" t="s">
        <v>20</v>
      </c>
      <c r="E1086" s="1" t="s">
        <v>47</v>
      </c>
      <c r="F1086" s="3">
        <v>78.34</v>
      </c>
      <c r="G1086" s="3">
        <f t="shared" si="1"/>
        <v>-0.107012752</v>
      </c>
      <c r="H1086" s="4">
        <v>45126.0</v>
      </c>
      <c r="J1086" s="5">
        <f t="shared" si="2"/>
        <v>19</v>
      </c>
      <c r="K1086" s="5">
        <f t="shared" si="3"/>
        <v>7</v>
      </c>
      <c r="L1086" s="5">
        <f t="shared" si="4"/>
        <v>2023</v>
      </c>
    </row>
    <row r="1087" ht="15.75" customHeight="1">
      <c r="A1087" s="1" t="s">
        <v>241</v>
      </c>
      <c r="B1087" s="1" t="s">
        <v>242</v>
      </c>
      <c r="C1087" s="1" t="s">
        <v>243</v>
      </c>
      <c r="D1087" s="2" t="s">
        <v>14</v>
      </c>
      <c r="E1087" s="1" t="s">
        <v>65</v>
      </c>
      <c r="F1087" s="3">
        <v>8.52</v>
      </c>
      <c r="G1087" s="3">
        <f t="shared" si="1"/>
        <v>-3.958368601</v>
      </c>
      <c r="H1087" s="4">
        <v>45126.0</v>
      </c>
      <c r="J1087" s="5">
        <f t="shared" si="2"/>
        <v>19</v>
      </c>
      <c r="K1087" s="5">
        <f t="shared" si="3"/>
        <v>7</v>
      </c>
      <c r="L1087" s="5">
        <f t="shared" si="4"/>
        <v>2023</v>
      </c>
    </row>
    <row r="1088" ht="15.75" customHeight="1">
      <c r="A1088" s="1" t="s">
        <v>75</v>
      </c>
      <c r="B1088" s="1" t="s">
        <v>76</v>
      </c>
      <c r="C1088" s="1" t="s">
        <v>77</v>
      </c>
      <c r="D1088" s="2" t="s">
        <v>20</v>
      </c>
      <c r="E1088" s="1" t="s">
        <v>25</v>
      </c>
      <c r="F1088" s="3">
        <v>20.45</v>
      </c>
      <c r="G1088" s="3">
        <f t="shared" si="1"/>
        <v>-3.300295337</v>
      </c>
      <c r="H1088" s="4">
        <v>45126.0</v>
      </c>
      <c r="J1088" s="5">
        <f t="shared" si="2"/>
        <v>19</v>
      </c>
      <c r="K1088" s="5">
        <f t="shared" si="3"/>
        <v>7</v>
      </c>
      <c r="L1088" s="5">
        <f t="shared" si="4"/>
        <v>2023</v>
      </c>
    </row>
    <row r="1089" ht="15.75" customHeight="1">
      <c r="A1089" s="1" t="s">
        <v>251</v>
      </c>
      <c r="B1089" s="1" t="s">
        <v>252</v>
      </c>
      <c r="C1089" s="1" t="s">
        <v>253</v>
      </c>
      <c r="D1089" s="2" t="s">
        <v>20</v>
      </c>
      <c r="E1089" s="1" t="s">
        <v>51</v>
      </c>
      <c r="F1089" s="3">
        <v>56.72</v>
      </c>
      <c r="G1089" s="3">
        <f t="shared" si="1"/>
        <v>-1.299598164</v>
      </c>
      <c r="H1089" s="4">
        <v>45126.0</v>
      </c>
      <c r="J1089" s="5">
        <f t="shared" si="2"/>
        <v>19</v>
      </c>
      <c r="K1089" s="5">
        <f t="shared" si="3"/>
        <v>7</v>
      </c>
      <c r="L1089" s="5">
        <f t="shared" si="4"/>
        <v>2023</v>
      </c>
    </row>
    <row r="1090" ht="15.75" customHeight="1">
      <c r="A1090" s="1" t="s">
        <v>160</v>
      </c>
      <c r="B1090" s="1" t="s">
        <v>161</v>
      </c>
      <c r="C1090" s="1" t="s">
        <v>162</v>
      </c>
      <c r="D1090" s="2" t="s">
        <v>20</v>
      </c>
      <c r="E1090" s="1" t="s">
        <v>51</v>
      </c>
      <c r="F1090" s="3">
        <v>48.37</v>
      </c>
      <c r="G1090" s="3">
        <f t="shared" si="1"/>
        <v>-1.760194287</v>
      </c>
      <c r="H1090" s="4">
        <v>45127.0</v>
      </c>
      <c r="J1090" s="5">
        <f t="shared" si="2"/>
        <v>20</v>
      </c>
      <c r="K1090" s="5">
        <f t="shared" si="3"/>
        <v>7</v>
      </c>
      <c r="L1090" s="5">
        <f t="shared" si="4"/>
        <v>2023</v>
      </c>
    </row>
    <row r="1091" ht="15.75" customHeight="1">
      <c r="A1091" s="1" t="s">
        <v>248</v>
      </c>
      <c r="B1091" s="1" t="s">
        <v>249</v>
      </c>
      <c r="C1091" s="1" t="s">
        <v>250</v>
      </c>
      <c r="D1091" s="2" t="s">
        <v>20</v>
      </c>
      <c r="E1091" s="1" t="s">
        <v>15</v>
      </c>
      <c r="F1091" s="3">
        <v>10.5</v>
      </c>
      <c r="G1091" s="3">
        <f t="shared" si="1"/>
        <v>-3.8491494</v>
      </c>
      <c r="H1091" s="4">
        <v>45127.0</v>
      </c>
      <c r="J1091" s="5">
        <f t="shared" si="2"/>
        <v>20</v>
      </c>
      <c r="K1091" s="5">
        <f t="shared" si="3"/>
        <v>7</v>
      </c>
      <c r="L1091" s="5">
        <f t="shared" si="4"/>
        <v>2023</v>
      </c>
    </row>
    <row r="1092" ht="15.75" customHeight="1">
      <c r="A1092" s="1" t="s">
        <v>307</v>
      </c>
      <c r="B1092" s="1" t="s">
        <v>263</v>
      </c>
      <c r="C1092" s="1" t="s">
        <v>308</v>
      </c>
      <c r="D1092" s="2" t="s">
        <v>20</v>
      </c>
      <c r="E1092" s="1" t="s">
        <v>15</v>
      </c>
      <c r="F1092" s="3">
        <v>10.72</v>
      </c>
      <c r="G1092" s="3">
        <f t="shared" si="1"/>
        <v>-3.837013933</v>
      </c>
      <c r="H1092" s="4">
        <v>45127.0</v>
      </c>
      <c r="J1092" s="5">
        <f t="shared" si="2"/>
        <v>20</v>
      </c>
      <c r="K1092" s="5">
        <f t="shared" si="3"/>
        <v>7</v>
      </c>
      <c r="L1092" s="5">
        <f t="shared" si="4"/>
        <v>2023</v>
      </c>
    </row>
    <row r="1093" ht="15.75" customHeight="1">
      <c r="A1093" s="1" t="s">
        <v>100</v>
      </c>
      <c r="B1093" s="1" t="s">
        <v>101</v>
      </c>
      <c r="C1093" s="1" t="s">
        <v>102</v>
      </c>
      <c r="D1093" s="2" t="s">
        <v>14</v>
      </c>
      <c r="E1093" s="1" t="s">
        <v>85</v>
      </c>
      <c r="F1093" s="3">
        <v>11.19</v>
      </c>
      <c r="G1093" s="3">
        <f t="shared" si="1"/>
        <v>-3.811088164</v>
      </c>
      <c r="H1093" s="4">
        <v>45127.0</v>
      </c>
      <c r="J1093" s="5">
        <f t="shared" si="2"/>
        <v>20</v>
      </c>
      <c r="K1093" s="5">
        <f t="shared" si="3"/>
        <v>7</v>
      </c>
      <c r="L1093" s="5">
        <f t="shared" si="4"/>
        <v>2023</v>
      </c>
    </row>
    <row r="1094" ht="15.75" customHeight="1">
      <c r="A1094" s="1" t="s">
        <v>82</v>
      </c>
      <c r="B1094" s="1" t="s">
        <v>83</v>
      </c>
      <c r="C1094" s="1" t="s">
        <v>84</v>
      </c>
      <c r="D1094" s="2" t="s">
        <v>20</v>
      </c>
      <c r="E1094" s="1" t="s">
        <v>41</v>
      </c>
      <c r="F1094" s="3">
        <v>30.02</v>
      </c>
      <c r="G1094" s="3">
        <f t="shared" si="1"/>
        <v>-2.772402534</v>
      </c>
      <c r="H1094" s="4">
        <v>45128.0</v>
      </c>
      <c r="J1094" s="5">
        <f t="shared" si="2"/>
        <v>21</v>
      </c>
      <c r="K1094" s="5">
        <f t="shared" si="3"/>
        <v>7</v>
      </c>
      <c r="L1094" s="5">
        <f t="shared" si="4"/>
        <v>2023</v>
      </c>
    </row>
    <row r="1095" ht="15.75" customHeight="1">
      <c r="A1095" s="1" t="s">
        <v>246</v>
      </c>
      <c r="B1095" s="1" t="s">
        <v>112</v>
      </c>
      <c r="C1095" s="1" t="s">
        <v>247</v>
      </c>
      <c r="D1095" s="2" t="s">
        <v>20</v>
      </c>
      <c r="E1095" s="1" t="s">
        <v>41</v>
      </c>
      <c r="F1095" s="3">
        <v>22.15</v>
      </c>
      <c r="G1095" s="3">
        <f t="shared" si="1"/>
        <v>-3.206521276</v>
      </c>
      <c r="H1095" s="4">
        <v>45128.0</v>
      </c>
      <c r="J1095" s="5">
        <f t="shared" si="2"/>
        <v>21</v>
      </c>
      <c r="K1095" s="5">
        <f t="shared" si="3"/>
        <v>7</v>
      </c>
      <c r="L1095" s="5">
        <f t="shared" si="4"/>
        <v>2023</v>
      </c>
    </row>
    <row r="1096" ht="15.75" customHeight="1">
      <c r="A1096" s="1" t="s">
        <v>195</v>
      </c>
      <c r="B1096" s="1" t="s">
        <v>196</v>
      </c>
      <c r="C1096" s="1" t="s">
        <v>197</v>
      </c>
      <c r="D1096" s="2" t="s">
        <v>20</v>
      </c>
      <c r="E1096" s="1" t="s">
        <v>25</v>
      </c>
      <c r="F1096" s="3">
        <v>21.46</v>
      </c>
      <c r="G1096" s="3">
        <f t="shared" si="1"/>
        <v>-3.244582512</v>
      </c>
      <c r="H1096" s="4">
        <v>45128.0</v>
      </c>
      <c r="J1096" s="5">
        <f t="shared" si="2"/>
        <v>21</v>
      </c>
      <c r="K1096" s="5">
        <f t="shared" si="3"/>
        <v>7</v>
      </c>
      <c r="L1096" s="5">
        <f t="shared" si="4"/>
        <v>2023</v>
      </c>
    </row>
    <row r="1097" ht="15.75" customHeight="1">
      <c r="A1097" s="1" t="s">
        <v>178</v>
      </c>
      <c r="B1097" s="1" t="s">
        <v>179</v>
      </c>
      <c r="C1097" s="1" t="s">
        <v>180</v>
      </c>
      <c r="D1097" s="2" t="s">
        <v>20</v>
      </c>
      <c r="E1097" s="1" t="s">
        <v>37</v>
      </c>
      <c r="F1097" s="3">
        <v>14.96</v>
      </c>
      <c r="G1097" s="3">
        <f t="shared" si="1"/>
        <v>-3.603130393</v>
      </c>
      <c r="H1097" s="4">
        <v>45129.0</v>
      </c>
      <c r="J1097" s="5">
        <f t="shared" si="2"/>
        <v>22</v>
      </c>
      <c r="K1097" s="5">
        <f t="shared" si="3"/>
        <v>7</v>
      </c>
      <c r="L1097" s="5">
        <f t="shared" si="4"/>
        <v>2023</v>
      </c>
    </row>
    <row r="1098" ht="15.75" customHeight="1">
      <c r="A1098" s="1" t="s">
        <v>141</v>
      </c>
      <c r="B1098" s="1" t="s">
        <v>142</v>
      </c>
      <c r="C1098" s="1" t="s">
        <v>143</v>
      </c>
      <c r="D1098" s="2" t="s">
        <v>20</v>
      </c>
      <c r="E1098" s="1" t="s">
        <v>85</v>
      </c>
      <c r="F1098" s="3">
        <v>11.03</v>
      </c>
      <c r="G1098" s="3">
        <f t="shared" si="1"/>
        <v>-3.819913958</v>
      </c>
      <c r="H1098" s="4">
        <v>45129.0</v>
      </c>
      <c r="J1098" s="5">
        <f t="shared" si="2"/>
        <v>22</v>
      </c>
      <c r="K1098" s="5">
        <f t="shared" si="3"/>
        <v>7</v>
      </c>
      <c r="L1098" s="5">
        <f t="shared" si="4"/>
        <v>2023</v>
      </c>
    </row>
    <row r="1099" ht="15.75" customHeight="1">
      <c r="A1099" s="1" t="s">
        <v>260</v>
      </c>
      <c r="B1099" s="1" t="s">
        <v>252</v>
      </c>
      <c r="C1099" s="1" t="s">
        <v>261</v>
      </c>
      <c r="D1099" s="2" t="s">
        <v>20</v>
      </c>
      <c r="E1099" s="1" t="s">
        <v>21</v>
      </c>
      <c r="F1099" s="3">
        <v>36.26</v>
      </c>
      <c r="G1099" s="3">
        <f t="shared" si="1"/>
        <v>-2.428196569</v>
      </c>
      <c r="H1099" s="4">
        <v>45129.0</v>
      </c>
      <c r="J1099" s="5">
        <f t="shared" si="2"/>
        <v>22</v>
      </c>
      <c r="K1099" s="5">
        <f t="shared" si="3"/>
        <v>7</v>
      </c>
      <c r="L1099" s="5">
        <f t="shared" si="4"/>
        <v>2023</v>
      </c>
    </row>
    <row r="1100" ht="15.75" customHeight="1">
      <c r="A1100" s="1" t="s">
        <v>103</v>
      </c>
      <c r="B1100" s="1" t="s">
        <v>104</v>
      </c>
      <c r="C1100" s="1" t="s">
        <v>105</v>
      </c>
      <c r="D1100" s="2" t="s">
        <v>20</v>
      </c>
      <c r="E1100" s="1" t="s">
        <v>47</v>
      </c>
      <c r="F1100" s="3">
        <v>62.55</v>
      </c>
      <c r="G1100" s="3">
        <f t="shared" si="1"/>
        <v>-0.9780082956</v>
      </c>
      <c r="H1100" s="4">
        <v>45129.0</v>
      </c>
      <c r="J1100" s="5">
        <f t="shared" si="2"/>
        <v>22</v>
      </c>
      <c r="K1100" s="5">
        <f t="shared" si="3"/>
        <v>7</v>
      </c>
      <c r="L1100" s="5">
        <f t="shared" si="4"/>
        <v>2023</v>
      </c>
    </row>
    <row r="1101" ht="15.75" customHeight="1">
      <c r="A1101" s="1" t="s">
        <v>211</v>
      </c>
      <c r="B1101" s="1" t="s">
        <v>212</v>
      </c>
      <c r="C1101" s="1" t="s">
        <v>213</v>
      </c>
      <c r="D1101" s="2" t="s">
        <v>14</v>
      </c>
      <c r="E1101" s="1" t="s">
        <v>89</v>
      </c>
      <c r="F1101" s="3">
        <v>32.68</v>
      </c>
      <c r="G1101" s="3">
        <f t="shared" si="1"/>
        <v>-2.625673709</v>
      </c>
      <c r="H1101" s="4">
        <v>45130.0</v>
      </c>
      <c r="J1101" s="5">
        <f t="shared" si="2"/>
        <v>23</v>
      </c>
      <c r="K1101" s="5">
        <f t="shared" si="3"/>
        <v>7</v>
      </c>
      <c r="L1101" s="5">
        <f t="shared" si="4"/>
        <v>2023</v>
      </c>
    </row>
    <row r="1102" ht="15.75" customHeight="1">
      <c r="A1102" s="1" t="s">
        <v>274</v>
      </c>
      <c r="B1102" s="1" t="s">
        <v>275</v>
      </c>
      <c r="C1102" s="1" t="s">
        <v>276</v>
      </c>
      <c r="D1102" s="2" t="s">
        <v>20</v>
      </c>
      <c r="E1102" s="1" t="s">
        <v>89</v>
      </c>
      <c r="F1102" s="3">
        <v>36.54</v>
      </c>
      <c r="G1102" s="3">
        <f t="shared" si="1"/>
        <v>-2.41275143</v>
      </c>
      <c r="H1102" s="4">
        <v>45130.0</v>
      </c>
      <c r="J1102" s="5">
        <f t="shared" si="2"/>
        <v>23</v>
      </c>
      <c r="K1102" s="5">
        <f t="shared" si="3"/>
        <v>7</v>
      </c>
      <c r="L1102" s="5">
        <f t="shared" si="4"/>
        <v>2023</v>
      </c>
    </row>
    <row r="1103" ht="15.75" customHeight="1">
      <c r="A1103" s="1" t="s">
        <v>144</v>
      </c>
      <c r="B1103" s="1" t="s">
        <v>145</v>
      </c>
      <c r="C1103" s="1" t="s">
        <v>146</v>
      </c>
      <c r="D1103" s="2" t="s">
        <v>14</v>
      </c>
      <c r="E1103" s="1" t="s">
        <v>15</v>
      </c>
      <c r="F1103" s="3">
        <v>10.59</v>
      </c>
      <c r="G1103" s="3">
        <f t="shared" si="1"/>
        <v>-3.844184891</v>
      </c>
      <c r="H1103" s="4">
        <v>45130.0</v>
      </c>
      <c r="J1103" s="5">
        <f t="shared" si="2"/>
        <v>23</v>
      </c>
      <c r="K1103" s="5">
        <f t="shared" si="3"/>
        <v>7</v>
      </c>
      <c r="L1103" s="5">
        <f t="shared" si="4"/>
        <v>2023</v>
      </c>
    </row>
    <row r="1104" ht="15.75" customHeight="1">
      <c r="A1104" s="1" t="s">
        <v>26</v>
      </c>
      <c r="B1104" s="1" t="s">
        <v>27</v>
      </c>
      <c r="C1104" s="1" t="s">
        <v>28</v>
      </c>
      <c r="D1104" s="2" t="s">
        <v>14</v>
      </c>
      <c r="E1104" s="1" t="s">
        <v>51</v>
      </c>
      <c r="F1104" s="3">
        <v>49.73</v>
      </c>
      <c r="G1104" s="3">
        <f t="shared" si="1"/>
        <v>-1.685175038</v>
      </c>
      <c r="H1104" s="4">
        <v>45130.0</v>
      </c>
      <c r="J1104" s="5">
        <f t="shared" si="2"/>
        <v>23</v>
      </c>
      <c r="K1104" s="5">
        <f t="shared" si="3"/>
        <v>7</v>
      </c>
      <c r="L1104" s="5">
        <f t="shared" si="4"/>
        <v>2023</v>
      </c>
    </row>
    <row r="1105" ht="15.75" customHeight="1">
      <c r="A1105" s="1" t="s">
        <v>248</v>
      </c>
      <c r="B1105" s="1" t="s">
        <v>249</v>
      </c>
      <c r="C1105" s="1" t="s">
        <v>250</v>
      </c>
      <c r="D1105" s="2" t="s">
        <v>14</v>
      </c>
      <c r="E1105" s="1" t="s">
        <v>163</v>
      </c>
      <c r="F1105" s="3">
        <v>2.95</v>
      </c>
      <c r="G1105" s="3">
        <f t="shared" si="1"/>
        <v>-4.265616554</v>
      </c>
      <c r="H1105" s="4">
        <v>45130.0</v>
      </c>
      <c r="J1105" s="5">
        <f t="shared" si="2"/>
        <v>23</v>
      </c>
      <c r="K1105" s="5">
        <f t="shared" si="3"/>
        <v>7</v>
      </c>
      <c r="L1105" s="5">
        <f t="shared" si="4"/>
        <v>2023</v>
      </c>
    </row>
    <row r="1106" ht="15.75" customHeight="1">
      <c r="A1106" s="1" t="s">
        <v>66</v>
      </c>
      <c r="B1106" s="1" t="s">
        <v>67</v>
      </c>
      <c r="C1106" s="1" t="s">
        <v>68</v>
      </c>
      <c r="D1106" s="2" t="s">
        <v>14</v>
      </c>
      <c r="E1106" s="1" t="s">
        <v>15</v>
      </c>
      <c r="F1106" s="3">
        <v>10.81</v>
      </c>
      <c r="G1106" s="3">
        <f t="shared" si="1"/>
        <v>-3.832049424</v>
      </c>
      <c r="H1106" s="4">
        <v>45130.0</v>
      </c>
      <c r="J1106" s="5">
        <f t="shared" si="2"/>
        <v>23</v>
      </c>
      <c r="K1106" s="5">
        <f t="shared" si="3"/>
        <v>7</v>
      </c>
      <c r="L1106" s="5">
        <f t="shared" si="4"/>
        <v>2023</v>
      </c>
    </row>
    <row r="1107" ht="15.75" customHeight="1">
      <c r="A1107" s="1" t="s">
        <v>226</v>
      </c>
      <c r="B1107" s="1" t="s">
        <v>128</v>
      </c>
      <c r="C1107" s="1" t="s">
        <v>227</v>
      </c>
      <c r="D1107" s="2" t="s">
        <v>14</v>
      </c>
      <c r="E1107" s="1" t="s">
        <v>29</v>
      </c>
      <c r="F1107" s="3">
        <v>24.98</v>
      </c>
      <c r="G1107" s="3">
        <f t="shared" si="1"/>
        <v>-3.050415045</v>
      </c>
      <c r="H1107" s="4">
        <v>45131.0</v>
      </c>
      <c r="J1107" s="5">
        <f t="shared" si="2"/>
        <v>24</v>
      </c>
      <c r="K1107" s="5">
        <f t="shared" si="3"/>
        <v>7</v>
      </c>
      <c r="L1107" s="5">
        <f t="shared" si="4"/>
        <v>2023</v>
      </c>
    </row>
    <row r="1108" ht="15.75" customHeight="1">
      <c r="A1108" s="1" t="s">
        <v>82</v>
      </c>
      <c r="B1108" s="1" t="s">
        <v>83</v>
      </c>
      <c r="C1108" s="1" t="s">
        <v>84</v>
      </c>
      <c r="D1108" s="2" t="s">
        <v>20</v>
      </c>
      <c r="E1108" s="1" t="s">
        <v>110</v>
      </c>
      <c r="F1108" s="3">
        <v>39.02</v>
      </c>
      <c r="G1108" s="3">
        <f t="shared" si="1"/>
        <v>-2.275951623</v>
      </c>
      <c r="H1108" s="4">
        <v>45131.0</v>
      </c>
      <c r="J1108" s="5">
        <f t="shared" si="2"/>
        <v>24</v>
      </c>
      <c r="K1108" s="5">
        <f t="shared" si="3"/>
        <v>7</v>
      </c>
      <c r="L1108" s="5">
        <f t="shared" si="4"/>
        <v>2023</v>
      </c>
    </row>
    <row r="1109" ht="15.75" customHeight="1">
      <c r="A1109" s="1" t="s">
        <v>111</v>
      </c>
      <c r="B1109" s="1" t="s">
        <v>112</v>
      </c>
      <c r="C1109" s="1" t="s">
        <v>113</v>
      </c>
      <c r="D1109" s="2" t="s">
        <v>20</v>
      </c>
      <c r="E1109" s="1" t="s">
        <v>43</v>
      </c>
      <c r="F1109" s="3">
        <v>61.21</v>
      </c>
      <c r="G1109" s="3">
        <f t="shared" si="1"/>
        <v>-1.05192432</v>
      </c>
      <c r="H1109" s="4">
        <v>45131.0</v>
      </c>
      <c r="J1109" s="5">
        <f t="shared" si="2"/>
        <v>24</v>
      </c>
      <c r="K1109" s="5">
        <f t="shared" si="3"/>
        <v>7</v>
      </c>
      <c r="L1109" s="5">
        <f t="shared" si="4"/>
        <v>2023</v>
      </c>
    </row>
    <row r="1110" ht="15.75" customHeight="1">
      <c r="A1110" s="1" t="s">
        <v>100</v>
      </c>
      <c r="B1110" s="1" t="s">
        <v>101</v>
      </c>
      <c r="C1110" s="1" t="s">
        <v>102</v>
      </c>
      <c r="D1110" s="2" t="s">
        <v>20</v>
      </c>
      <c r="E1110" s="1" t="s">
        <v>89</v>
      </c>
      <c r="F1110" s="3">
        <v>27.17</v>
      </c>
      <c r="G1110" s="3">
        <f t="shared" si="1"/>
        <v>-2.92961199</v>
      </c>
      <c r="H1110" s="4">
        <v>45131.0</v>
      </c>
      <c r="J1110" s="5">
        <f t="shared" si="2"/>
        <v>24</v>
      </c>
      <c r="K1110" s="5">
        <f t="shared" si="3"/>
        <v>7</v>
      </c>
      <c r="L1110" s="5">
        <f t="shared" si="4"/>
        <v>2023</v>
      </c>
    </row>
    <row r="1111" ht="15.75" customHeight="1">
      <c r="A1111" s="1" t="s">
        <v>111</v>
      </c>
      <c r="B1111" s="1" t="s">
        <v>112</v>
      </c>
      <c r="C1111" s="1" t="s">
        <v>113</v>
      </c>
      <c r="D1111" s="2" t="s">
        <v>14</v>
      </c>
      <c r="E1111" s="1" t="s">
        <v>21</v>
      </c>
      <c r="F1111" s="3">
        <v>53.14</v>
      </c>
      <c r="G1111" s="3">
        <f t="shared" si="1"/>
        <v>-1.497075304</v>
      </c>
      <c r="H1111" s="4">
        <v>45131.0</v>
      </c>
      <c r="J1111" s="5">
        <f t="shared" si="2"/>
        <v>24</v>
      </c>
      <c r="K1111" s="5">
        <f t="shared" si="3"/>
        <v>7</v>
      </c>
      <c r="L1111" s="5">
        <f t="shared" si="4"/>
        <v>2023</v>
      </c>
    </row>
    <row r="1112" ht="15.75" customHeight="1">
      <c r="A1112" s="1" t="s">
        <v>246</v>
      </c>
      <c r="B1112" s="1" t="s">
        <v>112</v>
      </c>
      <c r="C1112" s="1" t="s">
        <v>247</v>
      </c>
      <c r="D1112" s="2" t="s">
        <v>20</v>
      </c>
      <c r="E1112" s="1" t="s">
        <v>25</v>
      </c>
      <c r="F1112" s="3">
        <v>12.37</v>
      </c>
      <c r="G1112" s="3">
        <f t="shared" si="1"/>
        <v>-3.745997933</v>
      </c>
      <c r="H1112" s="4">
        <v>45131.0</v>
      </c>
      <c r="J1112" s="5">
        <f t="shared" si="2"/>
        <v>24</v>
      </c>
      <c r="K1112" s="5">
        <f t="shared" si="3"/>
        <v>7</v>
      </c>
      <c r="L1112" s="5">
        <f t="shared" si="4"/>
        <v>2023</v>
      </c>
    </row>
    <row r="1113" ht="15.75" customHeight="1">
      <c r="A1113" s="1" t="s">
        <v>72</v>
      </c>
      <c r="B1113" s="1" t="s">
        <v>73</v>
      </c>
      <c r="C1113" s="1" t="s">
        <v>74</v>
      </c>
      <c r="D1113" s="2" t="s">
        <v>20</v>
      </c>
      <c r="E1113" s="1" t="s">
        <v>34</v>
      </c>
      <c r="F1113" s="3">
        <v>17.61</v>
      </c>
      <c r="G1113" s="3">
        <f t="shared" si="1"/>
        <v>-3.45695318</v>
      </c>
      <c r="H1113" s="4">
        <v>45131.0</v>
      </c>
      <c r="J1113" s="5">
        <f t="shared" si="2"/>
        <v>24</v>
      </c>
      <c r="K1113" s="5">
        <f t="shared" si="3"/>
        <v>7</v>
      </c>
      <c r="L1113" s="5">
        <f t="shared" si="4"/>
        <v>2023</v>
      </c>
    </row>
    <row r="1114" ht="15.75" customHeight="1">
      <c r="A1114" s="1" t="s">
        <v>262</v>
      </c>
      <c r="B1114" s="1" t="s">
        <v>263</v>
      </c>
      <c r="C1114" s="1" t="s">
        <v>264</v>
      </c>
      <c r="D1114" s="2" t="s">
        <v>20</v>
      </c>
      <c r="E1114" s="1" t="s">
        <v>110</v>
      </c>
      <c r="F1114" s="3">
        <v>41.09</v>
      </c>
      <c r="G1114" s="3">
        <f t="shared" si="1"/>
        <v>-2.161767913</v>
      </c>
      <c r="H1114" s="4">
        <v>45131.0</v>
      </c>
      <c r="J1114" s="5">
        <f t="shared" si="2"/>
        <v>24</v>
      </c>
      <c r="K1114" s="5">
        <f t="shared" si="3"/>
        <v>7</v>
      </c>
      <c r="L1114" s="5">
        <f t="shared" si="4"/>
        <v>2023</v>
      </c>
    </row>
    <row r="1115" ht="15.75" customHeight="1">
      <c r="A1115" s="1" t="s">
        <v>175</v>
      </c>
      <c r="B1115" s="1" t="s">
        <v>176</v>
      </c>
      <c r="C1115" s="1" t="s">
        <v>177</v>
      </c>
      <c r="D1115" s="2" t="s">
        <v>14</v>
      </c>
      <c r="E1115" s="1" t="s">
        <v>37</v>
      </c>
      <c r="F1115" s="3">
        <v>13.34</v>
      </c>
      <c r="G1115" s="3">
        <f t="shared" si="1"/>
        <v>-3.692491557</v>
      </c>
      <c r="H1115" s="4">
        <v>45132.0</v>
      </c>
      <c r="J1115" s="5">
        <f t="shared" si="2"/>
        <v>25</v>
      </c>
      <c r="K1115" s="5">
        <f t="shared" si="3"/>
        <v>7</v>
      </c>
      <c r="L1115" s="5">
        <f t="shared" si="4"/>
        <v>2023</v>
      </c>
    </row>
    <row r="1116" ht="15.75" customHeight="1">
      <c r="A1116" s="1" t="s">
        <v>120</v>
      </c>
      <c r="B1116" s="1" t="s">
        <v>121</v>
      </c>
      <c r="C1116" s="1" t="s">
        <v>122</v>
      </c>
      <c r="D1116" s="2" t="s">
        <v>20</v>
      </c>
      <c r="E1116" s="1" t="s">
        <v>25</v>
      </c>
      <c r="F1116" s="3">
        <v>14.11</v>
      </c>
      <c r="G1116" s="3">
        <f t="shared" si="1"/>
        <v>-3.650017423</v>
      </c>
      <c r="H1116" s="4">
        <v>45132.0</v>
      </c>
      <c r="J1116" s="5">
        <f t="shared" si="2"/>
        <v>25</v>
      </c>
      <c r="K1116" s="5">
        <f t="shared" si="3"/>
        <v>7</v>
      </c>
      <c r="L1116" s="5">
        <f t="shared" si="4"/>
        <v>2023</v>
      </c>
    </row>
    <row r="1117" ht="15.75" customHeight="1">
      <c r="A1117" s="1" t="s">
        <v>160</v>
      </c>
      <c r="B1117" s="1" t="s">
        <v>161</v>
      </c>
      <c r="C1117" s="1" t="s">
        <v>162</v>
      </c>
      <c r="D1117" s="2" t="s">
        <v>20</v>
      </c>
      <c r="E1117" s="1" t="s">
        <v>89</v>
      </c>
      <c r="F1117" s="3">
        <v>35.63</v>
      </c>
      <c r="G1117" s="3">
        <f t="shared" si="1"/>
        <v>-2.462948133</v>
      </c>
      <c r="H1117" s="4">
        <v>45132.0</v>
      </c>
      <c r="J1117" s="5">
        <f t="shared" si="2"/>
        <v>25</v>
      </c>
      <c r="K1117" s="5">
        <f t="shared" si="3"/>
        <v>7</v>
      </c>
      <c r="L1117" s="5">
        <f t="shared" si="4"/>
        <v>2023</v>
      </c>
    </row>
    <row r="1118" ht="15.75" customHeight="1">
      <c r="A1118" s="1" t="s">
        <v>130</v>
      </c>
      <c r="B1118" s="1" t="s">
        <v>12</v>
      </c>
      <c r="C1118" s="1" t="s">
        <v>131</v>
      </c>
      <c r="D1118" s="2" t="s">
        <v>14</v>
      </c>
      <c r="E1118" s="1" t="s">
        <v>34</v>
      </c>
      <c r="F1118" s="3">
        <v>14.13</v>
      </c>
      <c r="G1118" s="3">
        <f t="shared" si="1"/>
        <v>-3.648914199</v>
      </c>
      <c r="H1118" s="4">
        <v>45132.0</v>
      </c>
      <c r="J1118" s="5">
        <f t="shared" si="2"/>
        <v>25</v>
      </c>
      <c r="K1118" s="5">
        <f t="shared" si="3"/>
        <v>7</v>
      </c>
      <c r="L1118" s="5">
        <f t="shared" si="4"/>
        <v>2023</v>
      </c>
    </row>
    <row r="1119" ht="15.75" customHeight="1">
      <c r="A1119" s="1" t="s">
        <v>277</v>
      </c>
      <c r="B1119" s="1" t="s">
        <v>278</v>
      </c>
      <c r="C1119" s="1" t="s">
        <v>279</v>
      </c>
      <c r="D1119" s="2" t="s">
        <v>20</v>
      </c>
      <c r="E1119" s="1" t="s">
        <v>163</v>
      </c>
      <c r="F1119" s="3">
        <v>4.62</v>
      </c>
      <c r="G1119" s="3">
        <f t="shared" si="1"/>
        <v>-4.173497329</v>
      </c>
      <c r="H1119" s="4">
        <v>45133.0</v>
      </c>
      <c r="J1119" s="5">
        <f t="shared" si="2"/>
        <v>26</v>
      </c>
      <c r="K1119" s="5">
        <f t="shared" si="3"/>
        <v>7</v>
      </c>
      <c r="L1119" s="5">
        <f t="shared" si="4"/>
        <v>2023</v>
      </c>
    </row>
    <row r="1120" ht="15.75" customHeight="1">
      <c r="A1120" s="1" t="s">
        <v>123</v>
      </c>
      <c r="B1120" s="1" t="s">
        <v>124</v>
      </c>
      <c r="C1120" s="1" t="s">
        <v>125</v>
      </c>
      <c r="D1120" s="2" t="s">
        <v>20</v>
      </c>
      <c r="E1120" s="1" t="s">
        <v>126</v>
      </c>
      <c r="F1120" s="3">
        <v>1.93</v>
      </c>
      <c r="G1120" s="3">
        <f t="shared" si="1"/>
        <v>-4.32188099</v>
      </c>
      <c r="H1120" s="4">
        <v>45133.0</v>
      </c>
      <c r="J1120" s="5">
        <f t="shared" si="2"/>
        <v>26</v>
      </c>
      <c r="K1120" s="5">
        <f t="shared" si="3"/>
        <v>7</v>
      </c>
      <c r="L1120" s="5">
        <f t="shared" si="4"/>
        <v>2023</v>
      </c>
    </row>
    <row r="1121" ht="15.75" customHeight="1">
      <c r="A1121" s="1" t="s">
        <v>141</v>
      </c>
      <c r="B1121" s="1" t="s">
        <v>142</v>
      </c>
      <c r="C1121" s="1" t="s">
        <v>143</v>
      </c>
      <c r="D1121" s="2" t="s">
        <v>20</v>
      </c>
      <c r="E1121" s="1" t="s">
        <v>89</v>
      </c>
      <c r="F1121" s="3">
        <v>31.64</v>
      </c>
      <c r="G1121" s="3">
        <f t="shared" si="1"/>
        <v>-2.68304137</v>
      </c>
      <c r="H1121" s="4">
        <v>45133.0</v>
      </c>
      <c r="J1121" s="5">
        <f t="shared" si="2"/>
        <v>26</v>
      </c>
      <c r="K1121" s="5">
        <f t="shared" si="3"/>
        <v>7</v>
      </c>
      <c r="L1121" s="5">
        <f t="shared" si="4"/>
        <v>2023</v>
      </c>
    </row>
    <row r="1122" ht="15.75" customHeight="1">
      <c r="A1122" s="1" t="s">
        <v>239</v>
      </c>
      <c r="B1122" s="1" t="s">
        <v>32</v>
      </c>
      <c r="C1122" s="1" t="s">
        <v>240</v>
      </c>
      <c r="D1122" s="2" t="s">
        <v>14</v>
      </c>
      <c r="E1122" s="1" t="s">
        <v>89</v>
      </c>
      <c r="F1122" s="3">
        <v>33.94</v>
      </c>
      <c r="G1122" s="3">
        <f t="shared" si="1"/>
        <v>-2.556170582</v>
      </c>
      <c r="H1122" s="4">
        <v>45133.0</v>
      </c>
      <c r="J1122" s="5">
        <f t="shared" si="2"/>
        <v>26</v>
      </c>
      <c r="K1122" s="5">
        <f t="shared" si="3"/>
        <v>7</v>
      </c>
      <c r="L1122" s="5">
        <f t="shared" si="4"/>
        <v>2023</v>
      </c>
    </row>
    <row r="1123" ht="15.75" customHeight="1">
      <c r="A1123" s="1" t="s">
        <v>72</v>
      </c>
      <c r="B1123" s="1" t="s">
        <v>73</v>
      </c>
      <c r="C1123" s="1" t="s">
        <v>74</v>
      </c>
      <c r="D1123" s="2" t="s">
        <v>14</v>
      </c>
      <c r="E1123" s="1" t="s">
        <v>110</v>
      </c>
      <c r="F1123" s="3">
        <v>39.57</v>
      </c>
      <c r="G1123" s="3">
        <f t="shared" si="1"/>
        <v>-2.245612956</v>
      </c>
      <c r="H1123" s="4">
        <v>45133.0</v>
      </c>
      <c r="J1123" s="5">
        <f t="shared" si="2"/>
        <v>26</v>
      </c>
      <c r="K1123" s="5">
        <f t="shared" si="3"/>
        <v>7</v>
      </c>
      <c r="L1123" s="5">
        <f t="shared" si="4"/>
        <v>2023</v>
      </c>
    </row>
    <row r="1124" ht="15.75" customHeight="1">
      <c r="A1124" s="1" t="s">
        <v>123</v>
      </c>
      <c r="B1124" s="1" t="s">
        <v>124</v>
      </c>
      <c r="C1124" s="1" t="s">
        <v>125</v>
      </c>
      <c r="D1124" s="2" t="s">
        <v>14</v>
      </c>
      <c r="E1124" s="1" t="s">
        <v>126</v>
      </c>
      <c r="F1124" s="3">
        <v>2.58</v>
      </c>
      <c r="G1124" s="3">
        <f t="shared" si="1"/>
        <v>-4.286026202</v>
      </c>
      <c r="H1124" s="4">
        <v>45133.0</v>
      </c>
      <c r="J1124" s="5">
        <f t="shared" si="2"/>
        <v>26</v>
      </c>
      <c r="K1124" s="5">
        <f t="shared" si="3"/>
        <v>7</v>
      </c>
      <c r="L1124" s="5">
        <f t="shared" si="4"/>
        <v>2023</v>
      </c>
    </row>
    <row r="1125" ht="15.75" customHeight="1">
      <c r="A1125" s="1" t="s">
        <v>314</v>
      </c>
      <c r="B1125" s="1" t="s">
        <v>315</v>
      </c>
      <c r="C1125" s="1" t="s">
        <v>316</v>
      </c>
      <c r="D1125" s="2" t="s">
        <v>14</v>
      </c>
      <c r="E1125" s="1" t="s">
        <v>41</v>
      </c>
      <c r="F1125" s="3">
        <v>32.79</v>
      </c>
      <c r="G1125" s="3">
        <f t="shared" si="1"/>
        <v>-2.619605976</v>
      </c>
      <c r="H1125" s="4">
        <v>45133.0</v>
      </c>
      <c r="J1125" s="5">
        <f t="shared" si="2"/>
        <v>26</v>
      </c>
      <c r="K1125" s="5">
        <f t="shared" si="3"/>
        <v>7</v>
      </c>
      <c r="L1125" s="5">
        <f t="shared" si="4"/>
        <v>2023</v>
      </c>
    </row>
    <row r="1126" ht="15.75" customHeight="1">
      <c r="A1126" s="1" t="s">
        <v>198</v>
      </c>
      <c r="B1126" s="1" t="s">
        <v>199</v>
      </c>
      <c r="C1126" s="1" t="s">
        <v>200</v>
      </c>
      <c r="D1126" s="2" t="s">
        <v>14</v>
      </c>
      <c r="E1126" s="1" t="s">
        <v>150</v>
      </c>
      <c r="F1126" s="3">
        <v>32.48</v>
      </c>
      <c r="G1126" s="3">
        <f t="shared" si="1"/>
        <v>-2.636705952</v>
      </c>
      <c r="H1126" s="4">
        <v>45134.0</v>
      </c>
      <c r="J1126" s="5">
        <f t="shared" si="2"/>
        <v>27</v>
      </c>
      <c r="K1126" s="5">
        <f t="shared" si="3"/>
        <v>7</v>
      </c>
      <c r="L1126" s="5">
        <f t="shared" si="4"/>
        <v>2023</v>
      </c>
    </row>
    <row r="1127" ht="15.75" customHeight="1">
      <c r="A1127" s="1" t="s">
        <v>56</v>
      </c>
      <c r="B1127" s="1" t="s">
        <v>57</v>
      </c>
      <c r="C1127" s="1" t="s">
        <v>58</v>
      </c>
      <c r="D1127" s="2" t="s">
        <v>14</v>
      </c>
      <c r="E1127" s="1" t="s">
        <v>37</v>
      </c>
      <c r="F1127" s="3">
        <v>13.36</v>
      </c>
      <c r="G1127" s="3">
        <f t="shared" si="1"/>
        <v>-3.691388333</v>
      </c>
      <c r="H1127" s="4">
        <v>45134.0</v>
      </c>
      <c r="J1127" s="5">
        <f t="shared" si="2"/>
        <v>27</v>
      </c>
      <c r="K1127" s="5">
        <f t="shared" si="3"/>
        <v>7</v>
      </c>
      <c r="L1127" s="5">
        <f t="shared" si="4"/>
        <v>2023</v>
      </c>
    </row>
    <row r="1128" ht="15.75" customHeight="1">
      <c r="A1128" s="1" t="s">
        <v>11</v>
      </c>
      <c r="B1128" s="1" t="s">
        <v>12</v>
      </c>
      <c r="C1128" s="1" t="s">
        <v>13</v>
      </c>
      <c r="D1128" s="2" t="s">
        <v>14</v>
      </c>
      <c r="E1128" s="1" t="s">
        <v>65</v>
      </c>
      <c r="F1128" s="3">
        <v>7.16</v>
      </c>
      <c r="G1128" s="3">
        <f t="shared" si="1"/>
        <v>-4.033387849</v>
      </c>
      <c r="H1128" s="4">
        <v>45134.0</v>
      </c>
      <c r="J1128" s="5">
        <f t="shared" si="2"/>
        <v>27</v>
      </c>
      <c r="K1128" s="5">
        <f t="shared" si="3"/>
        <v>7</v>
      </c>
      <c r="L1128" s="5">
        <f t="shared" si="4"/>
        <v>2023</v>
      </c>
    </row>
    <row r="1129" ht="15.75" customHeight="1">
      <c r="A1129" s="1" t="s">
        <v>286</v>
      </c>
      <c r="B1129" s="1" t="s">
        <v>287</v>
      </c>
      <c r="C1129" s="1" t="s">
        <v>288</v>
      </c>
      <c r="D1129" s="2" t="s">
        <v>20</v>
      </c>
      <c r="E1129" s="1" t="s">
        <v>106</v>
      </c>
      <c r="F1129" s="3">
        <v>14.15</v>
      </c>
      <c r="G1129" s="3">
        <f t="shared" si="1"/>
        <v>-3.647810975</v>
      </c>
      <c r="H1129" s="4">
        <v>45134.0</v>
      </c>
      <c r="J1129" s="5">
        <f t="shared" si="2"/>
        <v>27</v>
      </c>
      <c r="K1129" s="5">
        <f t="shared" si="3"/>
        <v>7</v>
      </c>
      <c r="L1129" s="5">
        <f t="shared" si="4"/>
        <v>2023</v>
      </c>
    </row>
    <row r="1130" ht="15.75" customHeight="1">
      <c r="A1130" s="1" t="s">
        <v>317</v>
      </c>
      <c r="B1130" s="1" t="s">
        <v>318</v>
      </c>
      <c r="C1130" s="1" t="s">
        <v>319</v>
      </c>
      <c r="D1130" s="2" t="s">
        <v>20</v>
      </c>
      <c r="E1130" s="1" t="s">
        <v>93</v>
      </c>
      <c r="F1130" s="3">
        <v>15.0</v>
      </c>
      <c r="G1130" s="3">
        <f t="shared" si="1"/>
        <v>-3.600923944</v>
      </c>
      <c r="H1130" s="4">
        <v>45134.0</v>
      </c>
      <c r="J1130" s="5">
        <f t="shared" si="2"/>
        <v>27</v>
      </c>
      <c r="K1130" s="5">
        <f t="shared" si="3"/>
        <v>7</v>
      </c>
      <c r="L1130" s="5">
        <f t="shared" si="4"/>
        <v>2023</v>
      </c>
    </row>
    <row r="1131" ht="15.75" customHeight="1">
      <c r="A1131" s="1" t="s">
        <v>201</v>
      </c>
      <c r="B1131" s="1" t="s">
        <v>12</v>
      </c>
      <c r="C1131" s="1" t="s">
        <v>202</v>
      </c>
      <c r="D1131" s="2" t="s">
        <v>20</v>
      </c>
      <c r="E1131" s="1" t="s">
        <v>34</v>
      </c>
      <c r="F1131" s="3">
        <v>13.26</v>
      </c>
      <c r="G1131" s="3">
        <f t="shared" si="1"/>
        <v>-3.696904454</v>
      </c>
      <c r="H1131" s="4">
        <v>45134.0</v>
      </c>
      <c r="J1131" s="5">
        <f t="shared" si="2"/>
        <v>27</v>
      </c>
      <c r="K1131" s="5">
        <f t="shared" si="3"/>
        <v>7</v>
      </c>
      <c r="L1131" s="5">
        <f t="shared" si="4"/>
        <v>2023</v>
      </c>
    </row>
    <row r="1132" ht="15.75" customHeight="1">
      <c r="A1132" s="1" t="s">
        <v>44</v>
      </c>
      <c r="B1132" s="1" t="s">
        <v>45</v>
      </c>
      <c r="C1132" s="1" t="s">
        <v>46</v>
      </c>
      <c r="D1132" s="2" t="s">
        <v>20</v>
      </c>
      <c r="E1132" s="1" t="s">
        <v>85</v>
      </c>
      <c r="F1132" s="3">
        <v>12.64</v>
      </c>
      <c r="G1132" s="3">
        <f t="shared" si="1"/>
        <v>-3.731104406</v>
      </c>
      <c r="H1132" s="4">
        <v>45134.0</v>
      </c>
      <c r="J1132" s="5">
        <f t="shared" si="2"/>
        <v>27</v>
      </c>
      <c r="K1132" s="5">
        <f t="shared" si="3"/>
        <v>7</v>
      </c>
      <c r="L1132" s="5">
        <f t="shared" si="4"/>
        <v>2023</v>
      </c>
    </row>
    <row r="1133" ht="15.75" customHeight="1">
      <c r="A1133" s="1" t="s">
        <v>226</v>
      </c>
      <c r="B1133" s="1" t="s">
        <v>128</v>
      </c>
      <c r="C1133" s="1" t="s">
        <v>227</v>
      </c>
      <c r="D1133" s="2" t="s">
        <v>20</v>
      </c>
      <c r="E1133" s="1" t="s">
        <v>78</v>
      </c>
      <c r="F1133" s="3">
        <v>17.88</v>
      </c>
      <c r="G1133" s="3">
        <f t="shared" si="1"/>
        <v>-3.442059653</v>
      </c>
      <c r="H1133" s="4">
        <v>45135.0</v>
      </c>
      <c r="J1133" s="5">
        <f t="shared" si="2"/>
        <v>28</v>
      </c>
      <c r="K1133" s="5">
        <f t="shared" si="3"/>
        <v>7</v>
      </c>
      <c r="L1133" s="5">
        <f t="shared" si="4"/>
        <v>2023</v>
      </c>
    </row>
    <row r="1134" ht="15.75" customHeight="1">
      <c r="A1134" s="1" t="s">
        <v>44</v>
      </c>
      <c r="B1134" s="1" t="s">
        <v>45</v>
      </c>
      <c r="C1134" s="1" t="s">
        <v>46</v>
      </c>
      <c r="D1134" s="2" t="s">
        <v>20</v>
      </c>
      <c r="E1134" s="1" t="s">
        <v>47</v>
      </c>
      <c r="F1134" s="3">
        <v>66.64</v>
      </c>
      <c r="G1134" s="3">
        <f t="shared" si="1"/>
        <v>-0.7523989369</v>
      </c>
      <c r="H1134" s="4">
        <v>45135.0</v>
      </c>
      <c r="J1134" s="5">
        <f t="shared" si="2"/>
        <v>28</v>
      </c>
      <c r="K1134" s="5">
        <f t="shared" si="3"/>
        <v>7</v>
      </c>
      <c r="L1134" s="5">
        <f t="shared" si="4"/>
        <v>2023</v>
      </c>
    </row>
    <row r="1135" ht="15.75" customHeight="1">
      <c r="A1135" s="1" t="s">
        <v>169</v>
      </c>
      <c r="B1135" s="1" t="s">
        <v>170</v>
      </c>
      <c r="C1135" s="1" t="s">
        <v>171</v>
      </c>
      <c r="D1135" s="2" t="s">
        <v>20</v>
      </c>
      <c r="E1135" s="1" t="s">
        <v>29</v>
      </c>
      <c r="F1135" s="3">
        <v>40.24</v>
      </c>
      <c r="G1135" s="3">
        <f t="shared" si="1"/>
        <v>-2.208654944</v>
      </c>
      <c r="H1135" s="4">
        <v>45135.0</v>
      </c>
      <c r="J1135" s="5">
        <f t="shared" si="2"/>
        <v>28</v>
      </c>
      <c r="K1135" s="5">
        <f t="shared" si="3"/>
        <v>7</v>
      </c>
      <c r="L1135" s="5">
        <f t="shared" si="4"/>
        <v>2023</v>
      </c>
    </row>
    <row r="1136" ht="15.75" customHeight="1">
      <c r="A1136" s="1" t="s">
        <v>226</v>
      </c>
      <c r="B1136" s="1" t="s">
        <v>128</v>
      </c>
      <c r="C1136" s="1" t="s">
        <v>227</v>
      </c>
      <c r="D1136" s="2" t="s">
        <v>14</v>
      </c>
      <c r="E1136" s="1" t="s">
        <v>15</v>
      </c>
      <c r="F1136" s="3">
        <v>10.52</v>
      </c>
      <c r="G1136" s="3">
        <f t="shared" si="1"/>
        <v>-3.848046176</v>
      </c>
      <c r="H1136" s="4">
        <v>45135.0</v>
      </c>
      <c r="J1136" s="5">
        <f t="shared" si="2"/>
        <v>28</v>
      </c>
      <c r="K1136" s="5">
        <f t="shared" si="3"/>
        <v>7</v>
      </c>
      <c r="L1136" s="5">
        <f t="shared" si="4"/>
        <v>2023</v>
      </c>
    </row>
    <row r="1137" ht="15.75" customHeight="1">
      <c r="A1137" s="1" t="s">
        <v>277</v>
      </c>
      <c r="B1137" s="1" t="s">
        <v>278</v>
      </c>
      <c r="C1137" s="1" t="s">
        <v>279</v>
      </c>
      <c r="D1137" s="2" t="s">
        <v>20</v>
      </c>
      <c r="E1137" s="1" t="s">
        <v>29</v>
      </c>
      <c r="F1137" s="3">
        <v>34.18</v>
      </c>
      <c r="G1137" s="3">
        <f t="shared" si="1"/>
        <v>-2.542931891</v>
      </c>
      <c r="H1137" s="4">
        <v>45135.0</v>
      </c>
      <c r="J1137" s="5">
        <f t="shared" si="2"/>
        <v>28</v>
      </c>
      <c r="K1137" s="5">
        <f t="shared" si="3"/>
        <v>7</v>
      </c>
      <c r="L1137" s="5">
        <f t="shared" si="4"/>
        <v>2023</v>
      </c>
    </row>
    <row r="1138" ht="15.75" customHeight="1">
      <c r="A1138" s="1" t="s">
        <v>244</v>
      </c>
      <c r="B1138" s="1" t="s">
        <v>187</v>
      </c>
      <c r="C1138" s="1" t="s">
        <v>245</v>
      </c>
      <c r="D1138" s="2" t="s">
        <v>14</v>
      </c>
      <c r="E1138" s="1" t="s">
        <v>93</v>
      </c>
      <c r="F1138" s="3">
        <v>11.16</v>
      </c>
      <c r="G1138" s="3">
        <f t="shared" si="1"/>
        <v>-3.812743</v>
      </c>
      <c r="H1138" s="4">
        <v>45135.0</v>
      </c>
      <c r="J1138" s="5">
        <f t="shared" si="2"/>
        <v>28</v>
      </c>
      <c r="K1138" s="5">
        <f t="shared" si="3"/>
        <v>7</v>
      </c>
      <c r="L1138" s="5">
        <f t="shared" si="4"/>
        <v>2023</v>
      </c>
    </row>
    <row r="1139" ht="15.75" customHeight="1">
      <c r="A1139" s="1" t="s">
        <v>248</v>
      </c>
      <c r="B1139" s="1" t="s">
        <v>249</v>
      </c>
      <c r="C1139" s="1" t="s">
        <v>250</v>
      </c>
      <c r="D1139" s="2" t="s">
        <v>14</v>
      </c>
      <c r="E1139" s="1" t="s">
        <v>110</v>
      </c>
      <c r="F1139" s="3">
        <v>35.0</v>
      </c>
      <c r="G1139" s="3">
        <f t="shared" si="1"/>
        <v>-2.497699697</v>
      </c>
      <c r="H1139" s="4">
        <v>45135.0</v>
      </c>
      <c r="J1139" s="5">
        <f t="shared" si="2"/>
        <v>28</v>
      </c>
      <c r="K1139" s="5">
        <f t="shared" si="3"/>
        <v>7</v>
      </c>
      <c r="L1139" s="5">
        <f t="shared" si="4"/>
        <v>2023</v>
      </c>
    </row>
    <row r="1140" ht="15.75" customHeight="1">
      <c r="A1140" s="1" t="s">
        <v>59</v>
      </c>
      <c r="B1140" s="1" t="s">
        <v>60</v>
      </c>
      <c r="C1140" s="1" t="s">
        <v>61</v>
      </c>
      <c r="D1140" s="2" t="s">
        <v>14</v>
      </c>
      <c r="E1140" s="1" t="s">
        <v>37</v>
      </c>
      <c r="F1140" s="3">
        <v>12.23</v>
      </c>
      <c r="G1140" s="3">
        <f t="shared" si="1"/>
        <v>-3.753720503</v>
      </c>
      <c r="H1140" s="4">
        <v>45139.0</v>
      </c>
      <c r="J1140" s="5">
        <f t="shared" si="2"/>
        <v>1</v>
      </c>
      <c r="K1140" s="5">
        <f t="shared" si="3"/>
        <v>8</v>
      </c>
      <c r="L1140" s="5">
        <f t="shared" si="4"/>
        <v>2023</v>
      </c>
    </row>
    <row r="1141" ht="15.75" customHeight="1">
      <c r="A1141" s="1" t="s">
        <v>309</v>
      </c>
      <c r="B1141" s="1" t="s">
        <v>310</v>
      </c>
      <c r="C1141" s="1" t="s">
        <v>311</v>
      </c>
      <c r="D1141" s="2" t="s">
        <v>14</v>
      </c>
      <c r="E1141" s="1" t="s">
        <v>85</v>
      </c>
      <c r="F1141" s="3">
        <v>12.63</v>
      </c>
      <c r="G1141" s="3">
        <f t="shared" si="1"/>
        <v>-3.731656018</v>
      </c>
      <c r="H1141" s="4">
        <v>45139.0</v>
      </c>
      <c r="J1141" s="5">
        <f t="shared" si="2"/>
        <v>1</v>
      </c>
      <c r="K1141" s="5">
        <f t="shared" si="3"/>
        <v>8</v>
      </c>
      <c r="L1141" s="5">
        <f t="shared" si="4"/>
        <v>2023</v>
      </c>
    </row>
    <row r="1142" ht="15.75" customHeight="1">
      <c r="A1142" s="1" t="s">
        <v>35</v>
      </c>
      <c r="B1142" s="1" t="s">
        <v>32</v>
      </c>
      <c r="C1142" s="1" t="s">
        <v>36</v>
      </c>
      <c r="D1142" s="2" t="s">
        <v>20</v>
      </c>
      <c r="E1142" s="1" t="s">
        <v>163</v>
      </c>
      <c r="F1142" s="3">
        <v>2.84</v>
      </c>
      <c r="G1142" s="3">
        <f t="shared" si="1"/>
        <v>-4.271684287</v>
      </c>
      <c r="H1142" s="4">
        <v>45139.0</v>
      </c>
      <c r="J1142" s="5">
        <f t="shared" si="2"/>
        <v>1</v>
      </c>
      <c r="K1142" s="5">
        <f t="shared" si="3"/>
        <v>8</v>
      </c>
      <c r="L1142" s="5">
        <f t="shared" si="4"/>
        <v>2023</v>
      </c>
    </row>
    <row r="1143" ht="15.75" customHeight="1">
      <c r="A1143" s="1" t="s">
        <v>69</v>
      </c>
      <c r="B1143" s="1" t="s">
        <v>70</v>
      </c>
      <c r="C1143" s="1" t="s">
        <v>71</v>
      </c>
      <c r="D1143" s="2" t="s">
        <v>14</v>
      </c>
      <c r="E1143" s="1" t="s">
        <v>34</v>
      </c>
      <c r="F1143" s="3">
        <v>18.42</v>
      </c>
      <c r="G1143" s="3">
        <f t="shared" si="1"/>
        <v>-3.412272598</v>
      </c>
      <c r="H1143" s="4">
        <v>45139.0</v>
      </c>
      <c r="J1143" s="5">
        <f t="shared" si="2"/>
        <v>1</v>
      </c>
      <c r="K1143" s="5">
        <f t="shared" si="3"/>
        <v>8</v>
      </c>
      <c r="L1143" s="5">
        <f t="shared" si="4"/>
        <v>2023</v>
      </c>
    </row>
    <row r="1144" ht="15.75" customHeight="1">
      <c r="A1144" s="1" t="s">
        <v>286</v>
      </c>
      <c r="B1144" s="1" t="s">
        <v>287</v>
      </c>
      <c r="C1144" s="1" t="s">
        <v>288</v>
      </c>
      <c r="D1144" s="2" t="s">
        <v>14</v>
      </c>
      <c r="E1144" s="1" t="s">
        <v>37</v>
      </c>
      <c r="F1144" s="3">
        <v>12.72</v>
      </c>
      <c r="G1144" s="3">
        <f t="shared" si="1"/>
        <v>-3.726691509</v>
      </c>
      <c r="H1144" s="4">
        <v>45140.0</v>
      </c>
      <c r="J1144" s="5">
        <f t="shared" si="2"/>
        <v>2</v>
      </c>
      <c r="K1144" s="5">
        <f t="shared" si="3"/>
        <v>8</v>
      </c>
      <c r="L1144" s="5">
        <f t="shared" si="4"/>
        <v>2023</v>
      </c>
    </row>
    <row r="1145" ht="15.75" customHeight="1">
      <c r="A1145" s="1" t="s">
        <v>186</v>
      </c>
      <c r="B1145" s="1" t="s">
        <v>187</v>
      </c>
      <c r="C1145" s="1" t="s">
        <v>188</v>
      </c>
      <c r="D1145" s="2" t="s">
        <v>20</v>
      </c>
      <c r="E1145" s="1" t="s">
        <v>126</v>
      </c>
      <c r="F1145" s="3">
        <v>3.21</v>
      </c>
      <c r="G1145" s="3">
        <f t="shared" si="1"/>
        <v>-4.251274638</v>
      </c>
      <c r="H1145" s="4">
        <v>45140.0</v>
      </c>
      <c r="J1145" s="5">
        <f t="shared" si="2"/>
        <v>2</v>
      </c>
      <c r="K1145" s="5">
        <f t="shared" si="3"/>
        <v>8</v>
      </c>
      <c r="L1145" s="5">
        <f t="shared" si="4"/>
        <v>2023</v>
      </c>
    </row>
    <row r="1146" ht="15.75" customHeight="1">
      <c r="A1146" s="1" t="s">
        <v>56</v>
      </c>
      <c r="B1146" s="1" t="s">
        <v>57</v>
      </c>
      <c r="C1146" s="1" t="s">
        <v>58</v>
      </c>
      <c r="D1146" s="2" t="s">
        <v>20</v>
      </c>
      <c r="E1146" s="1" t="s">
        <v>150</v>
      </c>
      <c r="F1146" s="3">
        <v>28.85</v>
      </c>
      <c r="G1146" s="3">
        <f t="shared" si="1"/>
        <v>-2.836941153</v>
      </c>
      <c r="H1146" s="4">
        <v>45140.0</v>
      </c>
      <c r="J1146" s="5">
        <f t="shared" si="2"/>
        <v>2</v>
      </c>
      <c r="K1146" s="5">
        <f t="shared" si="3"/>
        <v>8</v>
      </c>
      <c r="L1146" s="5">
        <f t="shared" si="4"/>
        <v>2023</v>
      </c>
    </row>
    <row r="1147" ht="15.75" customHeight="1">
      <c r="A1147" s="1" t="s">
        <v>301</v>
      </c>
      <c r="B1147" s="1" t="s">
        <v>302</v>
      </c>
      <c r="C1147" s="1" t="s">
        <v>303</v>
      </c>
      <c r="D1147" s="2" t="s">
        <v>14</v>
      </c>
      <c r="E1147" s="1" t="s">
        <v>21</v>
      </c>
      <c r="F1147" s="3">
        <v>50.85</v>
      </c>
      <c r="G1147" s="3">
        <f t="shared" si="1"/>
        <v>-1.62339448</v>
      </c>
      <c r="H1147" s="4">
        <v>45140.0</v>
      </c>
      <c r="J1147" s="5">
        <f t="shared" si="2"/>
        <v>2</v>
      </c>
      <c r="K1147" s="5">
        <f t="shared" si="3"/>
        <v>8</v>
      </c>
      <c r="L1147" s="5">
        <f t="shared" si="4"/>
        <v>2023</v>
      </c>
    </row>
    <row r="1148" ht="15.75" customHeight="1">
      <c r="A1148" s="1" t="s">
        <v>117</v>
      </c>
      <c r="B1148" s="1" t="s">
        <v>118</v>
      </c>
      <c r="C1148" s="1" t="s">
        <v>119</v>
      </c>
      <c r="D1148" s="2" t="s">
        <v>20</v>
      </c>
      <c r="E1148" s="1" t="s">
        <v>110</v>
      </c>
      <c r="F1148" s="3">
        <v>38.76</v>
      </c>
      <c r="G1148" s="3">
        <f t="shared" si="1"/>
        <v>-2.290293538</v>
      </c>
      <c r="H1148" s="4">
        <v>45140.0</v>
      </c>
      <c r="J1148" s="5">
        <f t="shared" si="2"/>
        <v>2</v>
      </c>
      <c r="K1148" s="5">
        <f t="shared" si="3"/>
        <v>8</v>
      </c>
      <c r="L1148" s="5">
        <f t="shared" si="4"/>
        <v>2023</v>
      </c>
    </row>
    <row r="1149" ht="15.75" customHeight="1">
      <c r="A1149" s="1" t="s">
        <v>154</v>
      </c>
      <c r="B1149" s="1" t="s">
        <v>155</v>
      </c>
      <c r="C1149" s="1" t="s">
        <v>156</v>
      </c>
      <c r="D1149" s="2" t="s">
        <v>14</v>
      </c>
      <c r="E1149" s="1" t="s">
        <v>110</v>
      </c>
      <c r="F1149" s="3">
        <v>41.04</v>
      </c>
      <c r="G1149" s="3">
        <f t="shared" si="1"/>
        <v>-2.164525974</v>
      </c>
      <c r="H1149" s="4">
        <v>45140.0</v>
      </c>
      <c r="J1149" s="5">
        <f t="shared" si="2"/>
        <v>2</v>
      </c>
      <c r="K1149" s="5">
        <f t="shared" si="3"/>
        <v>8</v>
      </c>
      <c r="L1149" s="5">
        <f t="shared" si="4"/>
        <v>2023</v>
      </c>
    </row>
    <row r="1150" ht="15.75" customHeight="1">
      <c r="A1150" s="1" t="s">
        <v>277</v>
      </c>
      <c r="B1150" s="1" t="s">
        <v>278</v>
      </c>
      <c r="C1150" s="1" t="s">
        <v>279</v>
      </c>
      <c r="D1150" s="2" t="s">
        <v>14</v>
      </c>
      <c r="E1150" s="1" t="s">
        <v>15</v>
      </c>
      <c r="F1150" s="3">
        <v>10.73</v>
      </c>
      <c r="G1150" s="3">
        <f t="shared" si="1"/>
        <v>-3.836462321</v>
      </c>
      <c r="H1150" s="4">
        <v>45140.0</v>
      </c>
      <c r="J1150" s="5">
        <f t="shared" si="2"/>
        <v>2</v>
      </c>
      <c r="K1150" s="5">
        <f t="shared" si="3"/>
        <v>8</v>
      </c>
      <c r="L1150" s="5">
        <f t="shared" si="4"/>
        <v>2023</v>
      </c>
    </row>
    <row r="1151" ht="15.75" customHeight="1">
      <c r="A1151" s="1" t="s">
        <v>268</v>
      </c>
      <c r="B1151" s="1" t="s">
        <v>269</v>
      </c>
      <c r="C1151" s="1" t="s">
        <v>270</v>
      </c>
      <c r="D1151" s="2" t="s">
        <v>20</v>
      </c>
      <c r="E1151" s="1" t="s">
        <v>29</v>
      </c>
      <c r="F1151" s="3">
        <v>17.49</v>
      </c>
      <c r="G1151" s="3">
        <f t="shared" si="1"/>
        <v>-3.463572526</v>
      </c>
      <c r="H1151" s="4">
        <v>45141.0</v>
      </c>
      <c r="J1151" s="5">
        <f t="shared" si="2"/>
        <v>3</v>
      </c>
      <c r="K1151" s="5">
        <f t="shared" si="3"/>
        <v>8</v>
      </c>
      <c r="L1151" s="5">
        <f t="shared" si="4"/>
        <v>2023</v>
      </c>
    </row>
    <row r="1152" ht="15.75" customHeight="1">
      <c r="A1152" s="1" t="s">
        <v>271</v>
      </c>
      <c r="B1152" s="1" t="s">
        <v>272</v>
      </c>
      <c r="C1152" s="1" t="s">
        <v>273</v>
      </c>
      <c r="D1152" s="2" t="s">
        <v>20</v>
      </c>
      <c r="E1152" s="1" t="s">
        <v>93</v>
      </c>
      <c r="F1152" s="3">
        <v>11.96</v>
      </c>
      <c r="G1152" s="3">
        <f t="shared" si="1"/>
        <v>-3.76861403</v>
      </c>
      <c r="H1152" s="4">
        <v>45142.0</v>
      </c>
      <c r="J1152" s="5">
        <f t="shared" si="2"/>
        <v>4</v>
      </c>
      <c r="K1152" s="5">
        <f t="shared" si="3"/>
        <v>8</v>
      </c>
      <c r="L1152" s="5">
        <f t="shared" si="4"/>
        <v>2023</v>
      </c>
    </row>
    <row r="1153" ht="15.75" customHeight="1">
      <c r="A1153" s="1" t="s">
        <v>217</v>
      </c>
      <c r="B1153" s="1" t="s">
        <v>218</v>
      </c>
      <c r="C1153" s="1" t="s">
        <v>219</v>
      </c>
      <c r="D1153" s="2" t="s">
        <v>20</v>
      </c>
      <c r="E1153" s="1" t="s">
        <v>93</v>
      </c>
      <c r="F1153" s="3">
        <v>15.14</v>
      </c>
      <c r="G1153" s="3">
        <f t="shared" si="1"/>
        <v>-3.593201375</v>
      </c>
      <c r="H1153" s="4">
        <v>45142.0</v>
      </c>
      <c r="J1153" s="5">
        <f t="shared" si="2"/>
        <v>4</v>
      </c>
      <c r="K1153" s="5">
        <f t="shared" si="3"/>
        <v>8</v>
      </c>
      <c r="L1153" s="5">
        <f t="shared" si="4"/>
        <v>2023</v>
      </c>
    </row>
    <row r="1154" ht="15.75" customHeight="1">
      <c r="A1154" s="1" t="s">
        <v>82</v>
      </c>
      <c r="B1154" s="1" t="s">
        <v>83</v>
      </c>
      <c r="C1154" s="1" t="s">
        <v>84</v>
      </c>
      <c r="D1154" s="2" t="s">
        <v>14</v>
      </c>
      <c r="E1154" s="1" t="s">
        <v>126</v>
      </c>
      <c r="F1154" s="3">
        <v>3.25</v>
      </c>
      <c r="G1154" s="3">
        <f t="shared" si="1"/>
        <v>-4.24906819</v>
      </c>
      <c r="H1154" s="4">
        <v>45142.0</v>
      </c>
      <c r="J1154" s="5">
        <f t="shared" si="2"/>
        <v>4</v>
      </c>
      <c r="K1154" s="5">
        <f t="shared" si="3"/>
        <v>8</v>
      </c>
      <c r="L1154" s="5">
        <f t="shared" si="4"/>
        <v>2023</v>
      </c>
    </row>
    <row r="1155" ht="15.75" customHeight="1">
      <c r="A1155" s="1" t="s">
        <v>226</v>
      </c>
      <c r="B1155" s="1" t="s">
        <v>128</v>
      </c>
      <c r="C1155" s="1" t="s">
        <v>227</v>
      </c>
      <c r="D1155" s="2" t="s">
        <v>20</v>
      </c>
      <c r="E1155" s="1" t="s">
        <v>126</v>
      </c>
      <c r="F1155" s="3">
        <v>2.62</v>
      </c>
      <c r="G1155" s="3">
        <f t="shared" si="1"/>
        <v>-4.283819754</v>
      </c>
      <c r="H1155" s="4">
        <v>45142.0</v>
      </c>
      <c r="J1155" s="5">
        <f t="shared" si="2"/>
        <v>4</v>
      </c>
      <c r="K1155" s="5">
        <f t="shared" si="3"/>
        <v>8</v>
      </c>
      <c r="L1155" s="5">
        <f t="shared" si="4"/>
        <v>2023</v>
      </c>
    </row>
    <row r="1156" ht="15.75" customHeight="1">
      <c r="A1156" s="1" t="s">
        <v>166</v>
      </c>
      <c r="B1156" s="1" t="s">
        <v>167</v>
      </c>
      <c r="C1156" s="1" t="s">
        <v>168</v>
      </c>
      <c r="D1156" s="2" t="s">
        <v>14</v>
      </c>
      <c r="E1156" s="1" t="s">
        <v>25</v>
      </c>
      <c r="F1156" s="3">
        <v>15.76</v>
      </c>
      <c r="G1156" s="3">
        <f t="shared" si="1"/>
        <v>-3.559001423</v>
      </c>
      <c r="H1156" s="4">
        <v>45142.0</v>
      </c>
      <c r="J1156" s="5">
        <f t="shared" si="2"/>
        <v>4</v>
      </c>
      <c r="K1156" s="5">
        <f t="shared" si="3"/>
        <v>8</v>
      </c>
      <c r="L1156" s="5">
        <f t="shared" si="4"/>
        <v>2023</v>
      </c>
    </row>
    <row r="1157" ht="15.75" customHeight="1">
      <c r="A1157" s="1" t="s">
        <v>289</v>
      </c>
      <c r="B1157" s="1" t="s">
        <v>290</v>
      </c>
      <c r="C1157" s="1" t="s">
        <v>291</v>
      </c>
      <c r="D1157" s="2" t="s">
        <v>14</v>
      </c>
      <c r="E1157" s="1" t="s">
        <v>25</v>
      </c>
      <c r="F1157" s="3">
        <v>13.41</v>
      </c>
      <c r="G1157" s="3">
        <f t="shared" si="1"/>
        <v>-3.688630272</v>
      </c>
      <c r="H1157" s="4">
        <v>45142.0</v>
      </c>
      <c r="J1157" s="5">
        <f t="shared" si="2"/>
        <v>4</v>
      </c>
      <c r="K1157" s="5">
        <f t="shared" si="3"/>
        <v>8</v>
      </c>
      <c r="L1157" s="5">
        <f t="shared" si="4"/>
        <v>2023</v>
      </c>
    </row>
    <row r="1158" ht="15.75" customHeight="1">
      <c r="A1158" s="1" t="s">
        <v>120</v>
      </c>
      <c r="B1158" s="1" t="s">
        <v>121</v>
      </c>
      <c r="C1158" s="1" t="s">
        <v>122</v>
      </c>
      <c r="D1158" s="2" t="s">
        <v>14</v>
      </c>
      <c r="E1158" s="1" t="s">
        <v>15</v>
      </c>
      <c r="F1158" s="3">
        <v>10.69</v>
      </c>
      <c r="G1158" s="3">
        <f t="shared" si="1"/>
        <v>-3.83866877</v>
      </c>
      <c r="H1158" s="4">
        <v>45142.0</v>
      </c>
      <c r="J1158" s="5">
        <f t="shared" si="2"/>
        <v>4</v>
      </c>
      <c r="K1158" s="5">
        <f t="shared" si="3"/>
        <v>8</v>
      </c>
      <c r="L1158" s="5">
        <f t="shared" si="4"/>
        <v>2023</v>
      </c>
    </row>
    <row r="1159" ht="15.75" customHeight="1">
      <c r="A1159" s="1" t="s">
        <v>220</v>
      </c>
      <c r="B1159" s="1" t="s">
        <v>221</v>
      </c>
      <c r="C1159" s="1" t="s">
        <v>222</v>
      </c>
      <c r="D1159" s="2" t="s">
        <v>20</v>
      </c>
      <c r="E1159" s="1" t="s">
        <v>163</v>
      </c>
      <c r="F1159" s="3">
        <v>3.18</v>
      </c>
      <c r="G1159" s="3">
        <f t="shared" si="1"/>
        <v>-4.252929475</v>
      </c>
      <c r="H1159" s="4">
        <v>45143.0</v>
      </c>
      <c r="J1159" s="5">
        <f t="shared" si="2"/>
        <v>5</v>
      </c>
      <c r="K1159" s="5">
        <f t="shared" si="3"/>
        <v>8</v>
      </c>
      <c r="L1159" s="5">
        <f t="shared" si="4"/>
        <v>2023</v>
      </c>
    </row>
    <row r="1160" ht="15.75" customHeight="1">
      <c r="A1160" s="1" t="s">
        <v>90</v>
      </c>
      <c r="B1160" s="1" t="s">
        <v>91</v>
      </c>
      <c r="C1160" s="1" t="s">
        <v>92</v>
      </c>
      <c r="D1160" s="2" t="s">
        <v>14</v>
      </c>
      <c r="E1160" s="1" t="s">
        <v>51</v>
      </c>
      <c r="F1160" s="3">
        <v>43.63</v>
      </c>
      <c r="G1160" s="3">
        <f t="shared" si="1"/>
        <v>-2.021658434</v>
      </c>
      <c r="H1160" s="4">
        <v>45143.0</v>
      </c>
      <c r="J1160" s="5">
        <f t="shared" si="2"/>
        <v>5</v>
      </c>
      <c r="K1160" s="5">
        <f t="shared" si="3"/>
        <v>8</v>
      </c>
      <c r="L1160" s="5">
        <f t="shared" si="4"/>
        <v>2023</v>
      </c>
    </row>
    <row r="1161" ht="15.75" customHeight="1">
      <c r="A1161" s="1" t="s">
        <v>195</v>
      </c>
      <c r="B1161" s="1" t="s">
        <v>196</v>
      </c>
      <c r="C1161" s="1" t="s">
        <v>197</v>
      </c>
      <c r="D1161" s="2" t="s">
        <v>20</v>
      </c>
      <c r="E1161" s="1" t="s">
        <v>163</v>
      </c>
      <c r="F1161" s="3">
        <v>3.06</v>
      </c>
      <c r="G1161" s="3">
        <f t="shared" si="1"/>
        <v>-4.25954882</v>
      </c>
      <c r="H1161" s="4">
        <v>45143.0</v>
      </c>
      <c r="J1161" s="5">
        <f t="shared" si="2"/>
        <v>5</v>
      </c>
      <c r="K1161" s="5">
        <f t="shared" si="3"/>
        <v>8</v>
      </c>
      <c r="L1161" s="5">
        <f t="shared" si="4"/>
        <v>2023</v>
      </c>
    </row>
    <row r="1162" ht="15.75" customHeight="1">
      <c r="A1162" s="1" t="s">
        <v>260</v>
      </c>
      <c r="B1162" s="1" t="s">
        <v>252</v>
      </c>
      <c r="C1162" s="1" t="s">
        <v>261</v>
      </c>
      <c r="D1162" s="2" t="s">
        <v>20</v>
      </c>
      <c r="E1162" s="1" t="s">
        <v>93</v>
      </c>
      <c r="F1162" s="3">
        <v>14.16</v>
      </c>
      <c r="G1162" s="3">
        <f t="shared" si="1"/>
        <v>-3.647259363</v>
      </c>
      <c r="H1162" s="4">
        <v>45144.0</v>
      </c>
      <c r="J1162" s="5">
        <f t="shared" si="2"/>
        <v>6</v>
      </c>
      <c r="K1162" s="5">
        <f t="shared" si="3"/>
        <v>8</v>
      </c>
      <c r="L1162" s="5">
        <f t="shared" si="4"/>
        <v>2023</v>
      </c>
    </row>
    <row r="1163" ht="15.75" customHeight="1">
      <c r="A1163" s="1" t="s">
        <v>62</v>
      </c>
      <c r="B1163" s="1" t="s">
        <v>63</v>
      </c>
      <c r="C1163" s="1" t="s">
        <v>64</v>
      </c>
      <c r="D1163" s="2" t="s">
        <v>14</v>
      </c>
      <c r="E1163" s="1" t="s">
        <v>126</v>
      </c>
      <c r="F1163" s="3">
        <v>1.54</v>
      </c>
      <c r="G1163" s="3">
        <f t="shared" si="1"/>
        <v>-4.343393863</v>
      </c>
      <c r="H1163" s="4">
        <v>45144.0</v>
      </c>
      <c r="J1163" s="5">
        <f t="shared" si="2"/>
        <v>6</v>
      </c>
      <c r="K1163" s="5">
        <f t="shared" si="3"/>
        <v>8</v>
      </c>
      <c r="L1163" s="5">
        <f t="shared" si="4"/>
        <v>2023</v>
      </c>
    </row>
    <row r="1164" ht="15.75" customHeight="1">
      <c r="A1164" s="1" t="s">
        <v>117</v>
      </c>
      <c r="B1164" s="1" t="s">
        <v>118</v>
      </c>
      <c r="C1164" s="1" t="s">
        <v>119</v>
      </c>
      <c r="D1164" s="2" t="s">
        <v>20</v>
      </c>
      <c r="E1164" s="1" t="s">
        <v>37</v>
      </c>
      <c r="F1164" s="3">
        <v>12.87</v>
      </c>
      <c r="G1164" s="3">
        <f t="shared" si="1"/>
        <v>-3.718417327</v>
      </c>
      <c r="H1164" s="4">
        <v>45144.0</v>
      </c>
      <c r="J1164" s="5">
        <f t="shared" si="2"/>
        <v>6</v>
      </c>
      <c r="K1164" s="5">
        <f t="shared" si="3"/>
        <v>8</v>
      </c>
      <c r="L1164" s="5">
        <f t="shared" si="4"/>
        <v>2023</v>
      </c>
    </row>
    <row r="1165" ht="15.75" customHeight="1">
      <c r="A1165" s="1" t="s">
        <v>234</v>
      </c>
      <c r="B1165" s="1" t="s">
        <v>83</v>
      </c>
      <c r="C1165" s="1" t="s">
        <v>235</v>
      </c>
      <c r="D1165" s="2" t="s">
        <v>14</v>
      </c>
      <c r="E1165" s="1" t="s">
        <v>163</v>
      </c>
      <c r="F1165" s="3">
        <v>4.75</v>
      </c>
      <c r="G1165" s="3">
        <f t="shared" si="1"/>
        <v>-4.166326371</v>
      </c>
      <c r="H1165" s="4">
        <v>45144.0</v>
      </c>
      <c r="J1165" s="5">
        <f t="shared" si="2"/>
        <v>6</v>
      </c>
      <c r="K1165" s="5">
        <f t="shared" si="3"/>
        <v>8</v>
      </c>
      <c r="L1165" s="5">
        <f t="shared" si="4"/>
        <v>2023</v>
      </c>
    </row>
    <row r="1166" ht="15.75" customHeight="1">
      <c r="A1166" s="1" t="s">
        <v>262</v>
      </c>
      <c r="B1166" s="1" t="s">
        <v>263</v>
      </c>
      <c r="C1166" s="1" t="s">
        <v>264</v>
      </c>
      <c r="D1166" s="2" t="s">
        <v>14</v>
      </c>
      <c r="E1166" s="1" t="s">
        <v>43</v>
      </c>
      <c r="F1166" s="3">
        <v>55.9</v>
      </c>
      <c r="G1166" s="3">
        <f t="shared" si="1"/>
        <v>-1.344830358</v>
      </c>
      <c r="H1166" s="4">
        <v>45144.0</v>
      </c>
      <c r="J1166" s="5">
        <f t="shared" si="2"/>
        <v>6</v>
      </c>
      <c r="K1166" s="5">
        <f t="shared" si="3"/>
        <v>8</v>
      </c>
      <c r="L1166" s="5">
        <f t="shared" si="4"/>
        <v>2023</v>
      </c>
    </row>
    <row r="1167" ht="15.75" customHeight="1">
      <c r="A1167" s="1" t="s">
        <v>268</v>
      </c>
      <c r="B1167" s="1" t="s">
        <v>269</v>
      </c>
      <c r="C1167" s="1" t="s">
        <v>270</v>
      </c>
      <c r="D1167" s="2" t="s">
        <v>14</v>
      </c>
      <c r="E1167" s="1" t="s">
        <v>89</v>
      </c>
      <c r="F1167" s="3">
        <v>37.15</v>
      </c>
      <c r="G1167" s="3">
        <f t="shared" si="1"/>
        <v>-2.37910309</v>
      </c>
      <c r="H1167" s="4">
        <v>45144.0</v>
      </c>
      <c r="J1167" s="5">
        <f t="shared" si="2"/>
        <v>6</v>
      </c>
      <c r="K1167" s="5">
        <f t="shared" si="3"/>
        <v>8</v>
      </c>
      <c r="L1167" s="5">
        <f t="shared" si="4"/>
        <v>2023</v>
      </c>
    </row>
    <row r="1168" ht="15.75" customHeight="1">
      <c r="A1168" s="1" t="s">
        <v>144</v>
      </c>
      <c r="B1168" s="1" t="s">
        <v>145</v>
      </c>
      <c r="C1168" s="1" t="s">
        <v>146</v>
      </c>
      <c r="D1168" s="2" t="s">
        <v>20</v>
      </c>
      <c r="E1168" s="1" t="s">
        <v>110</v>
      </c>
      <c r="F1168" s="3">
        <v>39.29</v>
      </c>
      <c r="G1168" s="3">
        <f t="shared" si="1"/>
        <v>-2.261058096</v>
      </c>
      <c r="H1168" s="4">
        <v>45144.0</v>
      </c>
      <c r="J1168" s="5">
        <f t="shared" si="2"/>
        <v>6</v>
      </c>
      <c r="K1168" s="5">
        <f t="shared" si="3"/>
        <v>8</v>
      </c>
      <c r="L1168" s="5">
        <f t="shared" si="4"/>
        <v>2023</v>
      </c>
    </row>
    <row r="1169" ht="15.75" customHeight="1">
      <c r="A1169" s="1" t="s">
        <v>75</v>
      </c>
      <c r="B1169" s="1" t="s">
        <v>76</v>
      </c>
      <c r="C1169" s="1" t="s">
        <v>77</v>
      </c>
      <c r="D1169" s="2" t="s">
        <v>14</v>
      </c>
      <c r="E1169" s="1" t="s">
        <v>78</v>
      </c>
      <c r="F1169" s="3">
        <v>20.13</v>
      </c>
      <c r="G1169" s="3">
        <f t="shared" si="1"/>
        <v>-3.317946925</v>
      </c>
      <c r="H1169" s="4">
        <v>45144.0</v>
      </c>
      <c r="J1169" s="5">
        <f t="shared" si="2"/>
        <v>6</v>
      </c>
      <c r="K1169" s="5">
        <f t="shared" si="3"/>
        <v>8</v>
      </c>
      <c r="L1169" s="5">
        <f t="shared" si="4"/>
        <v>2023</v>
      </c>
    </row>
    <row r="1170" ht="15.75" customHeight="1">
      <c r="A1170" s="1" t="s">
        <v>178</v>
      </c>
      <c r="B1170" s="1" t="s">
        <v>179</v>
      </c>
      <c r="C1170" s="1" t="s">
        <v>180</v>
      </c>
      <c r="D1170" s="2" t="s">
        <v>20</v>
      </c>
      <c r="E1170" s="1" t="s">
        <v>41</v>
      </c>
      <c r="F1170" s="3">
        <v>23.19</v>
      </c>
      <c r="G1170" s="3">
        <f t="shared" si="1"/>
        <v>-3.149153615</v>
      </c>
      <c r="H1170" s="4">
        <v>45144.0</v>
      </c>
      <c r="J1170" s="5">
        <f t="shared" si="2"/>
        <v>6</v>
      </c>
      <c r="K1170" s="5">
        <f t="shared" si="3"/>
        <v>8</v>
      </c>
      <c r="L1170" s="5">
        <f t="shared" si="4"/>
        <v>2023</v>
      </c>
    </row>
    <row r="1171" ht="15.75" customHeight="1">
      <c r="A1171" s="1" t="s">
        <v>280</v>
      </c>
      <c r="B1171" s="1" t="s">
        <v>281</v>
      </c>
      <c r="C1171" s="1" t="s">
        <v>282</v>
      </c>
      <c r="D1171" s="2" t="s">
        <v>14</v>
      </c>
      <c r="E1171" s="1" t="s">
        <v>65</v>
      </c>
      <c r="F1171" s="3">
        <v>15.65</v>
      </c>
      <c r="G1171" s="3">
        <f t="shared" si="1"/>
        <v>-3.565069156</v>
      </c>
      <c r="H1171" s="4">
        <v>45144.0</v>
      </c>
      <c r="J1171" s="5">
        <f t="shared" si="2"/>
        <v>6</v>
      </c>
      <c r="K1171" s="5">
        <f t="shared" si="3"/>
        <v>8</v>
      </c>
      <c r="L1171" s="5">
        <f t="shared" si="4"/>
        <v>2023</v>
      </c>
    </row>
    <row r="1172" ht="15.75" customHeight="1">
      <c r="A1172" s="1" t="s">
        <v>164</v>
      </c>
      <c r="B1172" s="1" t="s">
        <v>104</v>
      </c>
      <c r="C1172" s="1" t="s">
        <v>165</v>
      </c>
      <c r="D1172" s="2" t="s">
        <v>14</v>
      </c>
      <c r="E1172" s="1" t="s">
        <v>93</v>
      </c>
      <c r="F1172" s="3">
        <v>11.59</v>
      </c>
      <c r="G1172" s="3">
        <f t="shared" si="1"/>
        <v>-3.789023679</v>
      </c>
      <c r="H1172" s="4">
        <v>45144.0</v>
      </c>
      <c r="J1172" s="5">
        <f t="shared" si="2"/>
        <v>6</v>
      </c>
      <c r="K1172" s="5">
        <f t="shared" si="3"/>
        <v>8</v>
      </c>
      <c r="L1172" s="5">
        <f t="shared" si="4"/>
        <v>2023</v>
      </c>
    </row>
    <row r="1173" ht="15.75" customHeight="1">
      <c r="A1173" s="1" t="s">
        <v>26</v>
      </c>
      <c r="B1173" s="1" t="s">
        <v>27</v>
      </c>
      <c r="C1173" s="1" t="s">
        <v>28</v>
      </c>
      <c r="D1173" s="2" t="s">
        <v>20</v>
      </c>
      <c r="E1173" s="1" t="s">
        <v>78</v>
      </c>
      <c r="F1173" s="3">
        <v>21.04</v>
      </c>
      <c r="G1173" s="3">
        <f t="shared" si="1"/>
        <v>-3.267750222</v>
      </c>
      <c r="H1173" s="4">
        <v>45145.0</v>
      </c>
      <c r="J1173" s="5">
        <f t="shared" si="2"/>
        <v>7</v>
      </c>
      <c r="K1173" s="5">
        <f t="shared" si="3"/>
        <v>8</v>
      </c>
      <c r="L1173" s="5">
        <f t="shared" si="4"/>
        <v>2023</v>
      </c>
    </row>
    <row r="1174" ht="15.75" customHeight="1">
      <c r="A1174" s="1" t="s">
        <v>75</v>
      </c>
      <c r="B1174" s="1" t="s">
        <v>76</v>
      </c>
      <c r="C1174" s="1" t="s">
        <v>77</v>
      </c>
      <c r="D1174" s="2" t="s">
        <v>20</v>
      </c>
      <c r="E1174" s="1" t="s">
        <v>85</v>
      </c>
      <c r="F1174" s="3">
        <v>10.74</v>
      </c>
      <c r="G1174" s="3">
        <f t="shared" si="1"/>
        <v>-3.835910709</v>
      </c>
      <c r="H1174" s="4">
        <v>45145.0</v>
      </c>
      <c r="J1174" s="5">
        <f t="shared" si="2"/>
        <v>7</v>
      </c>
      <c r="K1174" s="5">
        <f t="shared" si="3"/>
        <v>8</v>
      </c>
      <c r="L1174" s="5">
        <f t="shared" si="4"/>
        <v>2023</v>
      </c>
    </row>
    <row r="1175" ht="15.75" customHeight="1">
      <c r="A1175" s="1" t="s">
        <v>151</v>
      </c>
      <c r="B1175" s="1" t="s">
        <v>152</v>
      </c>
      <c r="C1175" s="1" t="s">
        <v>153</v>
      </c>
      <c r="D1175" s="2" t="s">
        <v>14</v>
      </c>
      <c r="E1175" s="1" t="s">
        <v>47</v>
      </c>
      <c r="F1175" s="3">
        <v>64.94</v>
      </c>
      <c r="G1175" s="3">
        <f t="shared" si="1"/>
        <v>-0.846172998</v>
      </c>
      <c r="H1175" s="4">
        <v>45146.0</v>
      </c>
      <c r="J1175" s="5">
        <f t="shared" si="2"/>
        <v>8</v>
      </c>
      <c r="K1175" s="5">
        <f t="shared" si="3"/>
        <v>8</v>
      </c>
      <c r="L1175" s="5">
        <f t="shared" si="4"/>
        <v>2023</v>
      </c>
    </row>
    <row r="1176" ht="15.75" customHeight="1">
      <c r="A1176" s="1" t="s">
        <v>314</v>
      </c>
      <c r="B1176" s="1" t="s">
        <v>315</v>
      </c>
      <c r="C1176" s="1" t="s">
        <v>316</v>
      </c>
      <c r="D1176" s="2" t="s">
        <v>14</v>
      </c>
      <c r="E1176" s="1" t="s">
        <v>25</v>
      </c>
      <c r="F1176" s="3">
        <v>11.85</v>
      </c>
      <c r="G1176" s="3">
        <f t="shared" si="1"/>
        <v>-3.774681763</v>
      </c>
      <c r="H1176" s="4">
        <v>45146.0</v>
      </c>
      <c r="J1176" s="5">
        <f t="shared" si="2"/>
        <v>8</v>
      </c>
      <c r="K1176" s="5">
        <f t="shared" si="3"/>
        <v>8</v>
      </c>
      <c r="L1176" s="5">
        <f t="shared" si="4"/>
        <v>2023</v>
      </c>
    </row>
    <row r="1177" ht="15.75" customHeight="1">
      <c r="A1177" s="1" t="s">
        <v>234</v>
      </c>
      <c r="B1177" s="1" t="s">
        <v>83</v>
      </c>
      <c r="C1177" s="1" t="s">
        <v>235</v>
      </c>
      <c r="D1177" s="2" t="s">
        <v>14</v>
      </c>
      <c r="E1177" s="1" t="s">
        <v>25</v>
      </c>
      <c r="F1177" s="3">
        <v>21.37</v>
      </c>
      <c r="G1177" s="3">
        <f t="shared" si="1"/>
        <v>-3.249547022</v>
      </c>
      <c r="H1177" s="4">
        <v>45146.0</v>
      </c>
      <c r="J1177" s="5">
        <f t="shared" si="2"/>
        <v>8</v>
      </c>
      <c r="K1177" s="5">
        <f t="shared" si="3"/>
        <v>8</v>
      </c>
      <c r="L1177" s="5">
        <f t="shared" si="4"/>
        <v>2023</v>
      </c>
    </row>
    <row r="1178" ht="15.75" customHeight="1">
      <c r="A1178" s="1" t="s">
        <v>226</v>
      </c>
      <c r="B1178" s="1" t="s">
        <v>128</v>
      </c>
      <c r="C1178" s="1" t="s">
        <v>227</v>
      </c>
      <c r="D1178" s="2" t="s">
        <v>14</v>
      </c>
      <c r="E1178" s="1" t="s">
        <v>150</v>
      </c>
      <c r="F1178" s="3">
        <v>30.76</v>
      </c>
      <c r="G1178" s="3">
        <f t="shared" si="1"/>
        <v>-2.731583237</v>
      </c>
      <c r="H1178" s="4">
        <v>45146.0</v>
      </c>
      <c r="J1178" s="5">
        <f t="shared" si="2"/>
        <v>8</v>
      </c>
      <c r="K1178" s="5">
        <f t="shared" si="3"/>
        <v>8</v>
      </c>
      <c r="L1178" s="5">
        <f t="shared" si="4"/>
        <v>2023</v>
      </c>
    </row>
    <row r="1179" ht="15.75" customHeight="1">
      <c r="A1179" s="1" t="s">
        <v>211</v>
      </c>
      <c r="B1179" s="1" t="s">
        <v>212</v>
      </c>
      <c r="C1179" s="1" t="s">
        <v>213</v>
      </c>
      <c r="D1179" s="2" t="s">
        <v>20</v>
      </c>
      <c r="E1179" s="1" t="s">
        <v>163</v>
      </c>
      <c r="F1179" s="3">
        <v>5.34</v>
      </c>
      <c r="G1179" s="3">
        <f t="shared" si="1"/>
        <v>-4.133781256</v>
      </c>
      <c r="H1179" s="4">
        <v>45146.0</v>
      </c>
      <c r="J1179" s="5">
        <f t="shared" si="2"/>
        <v>8</v>
      </c>
      <c r="K1179" s="5">
        <f t="shared" si="3"/>
        <v>8</v>
      </c>
      <c r="L1179" s="5">
        <f t="shared" si="4"/>
        <v>2023</v>
      </c>
    </row>
    <row r="1180" ht="15.75" customHeight="1">
      <c r="A1180" s="1" t="s">
        <v>11</v>
      </c>
      <c r="B1180" s="1" t="s">
        <v>12</v>
      </c>
      <c r="C1180" s="1" t="s">
        <v>13</v>
      </c>
      <c r="D1180" s="2" t="s">
        <v>20</v>
      </c>
      <c r="E1180" s="1" t="s">
        <v>15</v>
      </c>
      <c r="F1180" s="3">
        <v>10.16</v>
      </c>
      <c r="G1180" s="3">
        <f t="shared" si="1"/>
        <v>-3.867904212</v>
      </c>
      <c r="H1180" s="4">
        <v>45146.0</v>
      </c>
      <c r="J1180" s="5">
        <f t="shared" si="2"/>
        <v>8</v>
      </c>
      <c r="K1180" s="5">
        <f t="shared" si="3"/>
        <v>8</v>
      </c>
      <c r="L1180" s="5">
        <f t="shared" si="4"/>
        <v>2023</v>
      </c>
    </row>
    <row r="1181" ht="15.75" customHeight="1">
      <c r="A1181" s="1" t="s">
        <v>166</v>
      </c>
      <c r="B1181" s="1" t="s">
        <v>167</v>
      </c>
      <c r="C1181" s="1" t="s">
        <v>168</v>
      </c>
      <c r="D1181" s="2" t="s">
        <v>14</v>
      </c>
      <c r="E1181" s="1" t="s">
        <v>150</v>
      </c>
      <c r="F1181" s="3">
        <v>29.83</v>
      </c>
      <c r="G1181" s="3">
        <f t="shared" si="1"/>
        <v>-2.782883165</v>
      </c>
      <c r="H1181" s="4">
        <v>45146.0</v>
      </c>
      <c r="J1181" s="5">
        <f t="shared" si="2"/>
        <v>8</v>
      </c>
      <c r="K1181" s="5">
        <f t="shared" si="3"/>
        <v>8</v>
      </c>
      <c r="L1181" s="5">
        <f t="shared" si="4"/>
        <v>2023</v>
      </c>
    </row>
    <row r="1182" ht="15.75" customHeight="1">
      <c r="A1182" s="1" t="s">
        <v>214</v>
      </c>
      <c r="B1182" s="1" t="s">
        <v>215</v>
      </c>
      <c r="C1182" s="1" t="s">
        <v>216</v>
      </c>
      <c r="D1182" s="2" t="s">
        <v>14</v>
      </c>
      <c r="E1182" s="1" t="s">
        <v>21</v>
      </c>
      <c r="F1182" s="3">
        <v>36.46</v>
      </c>
      <c r="G1182" s="3">
        <f t="shared" si="1"/>
        <v>-2.417164327</v>
      </c>
      <c r="H1182" s="4">
        <v>45147.0</v>
      </c>
      <c r="J1182" s="5">
        <f t="shared" si="2"/>
        <v>9</v>
      </c>
      <c r="K1182" s="5">
        <f t="shared" si="3"/>
        <v>8</v>
      </c>
      <c r="L1182" s="5">
        <f t="shared" si="4"/>
        <v>2023</v>
      </c>
    </row>
    <row r="1183" ht="15.75" customHeight="1">
      <c r="A1183" s="1" t="s">
        <v>289</v>
      </c>
      <c r="B1183" s="1" t="s">
        <v>290</v>
      </c>
      <c r="C1183" s="1" t="s">
        <v>291</v>
      </c>
      <c r="D1183" s="2" t="s">
        <v>14</v>
      </c>
      <c r="E1183" s="1" t="s">
        <v>37</v>
      </c>
      <c r="F1183" s="3">
        <v>12.21</v>
      </c>
      <c r="G1183" s="3">
        <f t="shared" si="1"/>
        <v>-3.754823727</v>
      </c>
      <c r="H1183" s="4">
        <v>45147.0</v>
      </c>
      <c r="J1183" s="5">
        <f t="shared" si="2"/>
        <v>9</v>
      </c>
      <c r="K1183" s="5">
        <f t="shared" si="3"/>
        <v>8</v>
      </c>
      <c r="L1183" s="5">
        <f t="shared" si="4"/>
        <v>2023</v>
      </c>
    </row>
    <row r="1184" ht="15.75" customHeight="1">
      <c r="A1184" s="1" t="s">
        <v>11</v>
      </c>
      <c r="B1184" s="1" t="s">
        <v>12</v>
      </c>
      <c r="C1184" s="1" t="s">
        <v>13</v>
      </c>
      <c r="D1184" s="2" t="s">
        <v>14</v>
      </c>
      <c r="E1184" s="1" t="s">
        <v>93</v>
      </c>
      <c r="F1184" s="3">
        <v>14.8</v>
      </c>
      <c r="G1184" s="3">
        <f t="shared" si="1"/>
        <v>-3.611956187</v>
      </c>
      <c r="H1184" s="4">
        <v>45147.0</v>
      </c>
      <c r="J1184" s="5">
        <f t="shared" si="2"/>
        <v>9</v>
      </c>
      <c r="K1184" s="5">
        <f t="shared" si="3"/>
        <v>8</v>
      </c>
      <c r="L1184" s="5">
        <f t="shared" si="4"/>
        <v>2023</v>
      </c>
    </row>
    <row r="1185" ht="15.75" customHeight="1">
      <c r="A1185" s="1" t="s">
        <v>160</v>
      </c>
      <c r="B1185" s="1" t="s">
        <v>161</v>
      </c>
      <c r="C1185" s="1" t="s">
        <v>162</v>
      </c>
      <c r="D1185" s="2" t="s">
        <v>14</v>
      </c>
      <c r="E1185" s="1" t="s">
        <v>106</v>
      </c>
      <c r="F1185" s="3">
        <v>14.56</v>
      </c>
      <c r="G1185" s="3">
        <f t="shared" si="1"/>
        <v>-3.625194878</v>
      </c>
      <c r="H1185" s="4">
        <v>45147.0</v>
      </c>
      <c r="J1185" s="5">
        <f t="shared" si="2"/>
        <v>9</v>
      </c>
      <c r="K1185" s="5">
        <f t="shared" si="3"/>
        <v>8</v>
      </c>
      <c r="L1185" s="5">
        <f t="shared" si="4"/>
        <v>2023</v>
      </c>
    </row>
    <row r="1186" ht="15.75" customHeight="1">
      <c r="A1186" s="1" t="s">
        <v>97</v>
      </c>
      <c r="B1186" s="1" t="s">
        <v>98</v>
      </c>
      <c r="C1186" s="1" t="s">
        <v>99</v>
      </c>
      <c r="D1186" s="2" t="s">
        <v>20</v>
      </c>
      <c r="E1186" s="1" t="s">
        <v>34</v>
      </c>
      <c r="F1186" s="3">
        <v>16.36</v>
      </c>
      <c r="G1186" s="3">
        <f t="shared" si="1"/>
        <v>-3.525904696</v>
      </c>
      <c r="H1186" s="4">
        <v>45147.0</v>
      </c>
      <c r="J1186" s="5">
        <f t="shared" si="2"/>
        <v>9</v>
      </c>
      <c r="K1186" s="5">
        <f t="shared" si="3"/>
        <v>8</v>
      </c>
      <c r="L1186" s="5">
        <f t="shared" si="4"/>
        <v>2023</v>
      </c>
    </row>
    <row r="1187" ht="15.75" customHeight="1">
      <c r="A1187" s="1" t="s">
        <v>111</v>
      </c>
      <c r="B1187" s="1" t="s">
        <v>112</v>
      </c>
      <c r="C1187" s="1" t="s">
        <v>113</v>
      </c>
      <c r="D1187" s="2" t="s">
        <v>14</v>
      </c>
      <c r="E1187" s="1" t="s">
        <v>34</v>
      </c>
      <c r="F1187" s="3">
        <v>18.89</v>
      </c>
      <c r="G1187" s="3">
        <f t="shared" si="1"/>
        <v>-3.386346828</v>
      </c>
      <c r="H1187" s="4">
        <v>45148.0</v>
      </c>
      <c r="J1187" s="5">
        <f t="shared" si="2"/>
        <v>10</v>
      </c>
      <c r="K1187" s="5">
        <f t="shared" si="3"/>
        <v>8</v>
      </c>
      <c r="L1187" s="5">
        <f t="shared" si="4"/>
        <v>2023</v>
      </c>
    </row>
    <row r="1188" ht="15.75" customHeight="1">
      <c r="A1188" s="1" t="s">
        <v>157</v>
      </c>
      <c r="B1188" s="1" t="s">
        <v>158</v>
      </c>
      <c r="C1188" s="1" t="s">
        <v>159</v>
      </c>
      <c r="D1188" s="2" t="s">
        <v>14</v>
      </c>
      <c r="E1188" s="1" t="s">
        <v>110</v>
      </c>
      <c r="F1188" s="3">
        <v>40.85</v>
      </c>
      <c r="G1188" s="3">
        <f t="shared" si="1"/>
        <v>-2.175006604</v>
      </c>
      <c r="H1188" s="4">
        <v>45148.0</v>
      </c>
      <c r="J1188" s="5">
        <f t="shared" si="2"/>
        <v>10</v>
      </c>
      <c r="K1188" s="5">
        <f t="shared" si="3"/>
        <v>8</v>
      </c>
      <c r="L1188" s="5">
        <f t="shared" si="4"/>
        <v>2023</v>
      </c>
    </row>
    <row r="1189" ht="15.75" customHeight="1">
      <c r="A1189" s="1" t="s">
        <v>189</v>
      </c>
      <c r="B1189" s="1" t="s">
        <v>190</v>
      </c>
      <c r="C1189" s="1" t="s">
        <v>191</v>
      </c>
      <c r="D1189" s="2" t="s">
        <v>14</v>
      </c>
      <c r="E1189" s="1" t="s">
        <v>89</v>
      </c>
      <c r="F1189" s="3">
        <v>26.58</v>
      </c>
      <c r="G1189" s="3">
        <f t="shared" si="1"/>
        <v>-2.962157105</v>
      </c>
      <c r="H1189" s="4">
        <v>45148.0</v>
      </c>
      <c r="J1189" s="5">
        <f t="shared" si="2"/>
        <v>10</v>
      </c>
      <c r="K1189" s="5">
        <f t="shared" si="3"/>
        <v>8</v>
      </c>
      <c r="L1189" s="5">
        <f t="shared" si="4"/>
        <v>2023</v>
      </c>
    </row>
    <row r="1190" ht="15.75" customHeight="1">
      <c r="A1190" s="1" t="s">
        <v>26</v>
      </c>
      <c r="B1190" s="1" t="s">
        <v>27</v>
      </c>
      <c r="C1190" s="1" t="s">
        <v>28</v>
      </c>
      <c r="D1190" s="2" t="s">
        <v>14</v>
      </c>
      <c r="E1190" s="1" t="s">
        <v>78</v>
      </c>
      <c r="F1190" s="3">
        <v>17.42</v>
      </c>
      <c r="G1190" s="3">
        <f t="shared" si="1"/>
        <v>-3.46743381</v>
      </c>
      <c r="H1190" s="4">
        <v>45148.0</v>
      </c>
      <c r="J1190" s="5">
        <f t="shared" si="2"/>
        <v>10</v>
      </c>
      <c r="K1190" s="5">
        <f t="shared" si="3"/>
        <v>8</v>
      </c>
      <c r="L1190" s="5">
        <f t="shared" si="4"/>
        <v>2023</v>
      </c>
    </row>
    <row r="1191" ht="15.75" customHeight="1">
      <c r="A1191" s="1" t="s">
        <v>184</v>
      </c>
      <c r="B1191" s="1" t="s">
        <v>173</v>
      </c>
      <c r="C1191" s="1" t="s">
        <v>185</v>
      </c>
      <c r="D1191" s="2" t="s">
        <v>14</v>
      </c>
      <c r="E1191" s="1" t="s">
        <v>163</v>
      </c>
      <c r="F1191" s="3">
        <v>3.66</v>
      </c>
      <c r="G1191" s="3">
        <f t="shared" si="1"/>
        <v>-4.226452093</v>
      </c>
      <c r="H1191" s="4">
        <v>45148.0</v>
      </c>
      <c r="J1191" s="5">
        <f t="shared" si="2"/>
        <v>10</v>
      </c>
      <c r="K1191" s="5">
        <f t="shared" si="3"/>
        <v>8</v>
      </c>
      <c r="L1191" s="5">
        <f t="shared" si="4"/>
        <v>2023</v>
      </c>
    </row>
    <row r="1192" ht="15.75" customHeight="1">
      <c r="A1192" s="1" t="s">
        <v>314</v>
      </c>
      <c r="B1192" s="1" t="s">
        <v>315</v>
      </c>
      <c r="C1192" s="1" t="s">
        <v>316</v>
      </c>
      <c r="D1192" s="2" t="s">
        <v>20</v>
      </c>
      <c r="E1192" s="1" t="s">
        <v>150</v>
      </c>
      <c r="F1192" s="3">
        <v>29.75</v>
      </c>
      <c r="G1192" s="3">
        <f t="shared" si="1"/>
        <v>-2.787296062</v>
      </c>
      <c r="H1192" s="4">
        <v>45148.0</v>
      </c>
      <c r="J1192" s="5">
        <f t="shared" si="2"/>
        <v>10</v>
      </c>
      <c r="K1192" s="5">
        <f t="shared" si="3"/>
        <v>8</v>
      </c>
      <c r="L1192" s="5">
        <f t="shared" si="4"/>
        <v>2023</v>
      </c>
    </row>
    <row r="1193" ht="15.75" customHeight="1">
      <c r="A1193" s="1" t="s">
        <v>244</v>
      </c>
      <c r="B1193" s="1" t="s">
        <v>187</v>
      </c>
      <c r="C1193" s="1" t="s">
        <v>245</v>
      </c>
      <c r="D1193" s="2" t="s">
        <v>14</v>
      </c>
      <c r="E1193" s="1" t="s">
        <v>163</v>
      </c>
      <c r="F1193" s="3">
        <v>5.0</v>
      </c>
      <c r="G1193" s="3">
        <f t="shared" si="1"/>
        <v>-4.152536068</v>
      </c>
      <c r="H1193" s="4">
        <v>45148.0</v>
      </c>
      <c r="J1193" s="5">
        <f t="shared" si="2"/>
        <v>10</v>
      </c>
      <c r="K1193" s="5">
        <f t="shared" si="3"/>
        <v>8</v>
      </c>
      <c r="L1193" s="5">
        <f t="shared" si="4"/>
        <v>2023</v>
      </c>
    </row>
    <row r="1194" ht="15.75" customHeight="1">
      <c r="A1194" s="1" t="s">
        <v>75</v>
      </c>
      <c r="B1194" s="1" t="s">
        <v>76</v>
      </c>
      <c r="C1194" s="1" t="s">
        <v>77</v>
      </c>
      <c r="D1194" s="2" t="s">
        <v>20</v>
      </c>
      <c r="E1194" s="1" t="s">
        <v>21</v>
      </c>
      <c r="F1194" s="3">
        <v>45.16</v>
      </c>
      <c r="G1194" s="3">
        <f t="shared" si="1"/>
        <v>-1.937261779</v>
      </c>
      <c r="H1194" s="4">
        <v>45148.0</v>
      </c>
      <c r="J1194" s="5">
        <f t="shared" si="2"/>
        <v>10</v>
      </c>
      <c r="K1194" s="5">
        <f t="shared" si="3"/>
        <v>8</v>
      </c>
      <c r="L1194" s="5">
        <f t="shared" si="4"/>
        <v>2023</v>
      </c>
    </row>
    <row r="1195" ht="15.75" customHeight="1">
      <c r="A1195" s="1" t="s">
        <v>94</v>
      </c>
      <c r="B1195" s="1" t="s">
        <v>95</v>
      </c>
      <c r="C1195" s="1" t="s">
        <v>96</v>
      </c>
      <c r="D1195" s="2" t="s">
        <v>20</v>
      </c>
      <c r="E1195" s="1" t="s">
        <v>150</v>
      </c>
      <c r="F1195" s="3">
        <v>29.87</v>
      </c>
      <c r="G1195" s="3">
        <f t="shared" si="1"/>
        <v>-2.780676716</v>
      </c>
      <c r="H1195" s="4">
        <v>45148.0</v>
      </c>
      <c r="J1195" s="5">
        <f t="shared" si="2"/>
        <v>10</v>
      </c>
      <c r="K1195" s="5">
        <f t="shared" si="3"/>
        <v>8</v>
      </c>
      <c r="L1195" s="5">
        <f t="shared" si="4"/>
        <v>2023</v>
      </c>
    </row>
    <row r="1196" ht="15.75" customHeight="1">
      <c r="A1196" s="1" t="s">
        <v>292</v>
      </c>
      <c r="B1196" s="1" t="s">
        <v>293</v>
      </c>
      <c r="C1196" s="1" t="s">
        <v>294</v>
      </c>
      <c r="D1196" s="2" t="s">
        <v>20</v>
      </c>
      <c r="E1196" s="1" t="s">
        <v>126</v>
      </c>
      <c r="F1196" s="3">
        <v>4.38</v>
      </c>
      <c r="G1196" s="3">
        <f t="shared" si="1"/>
        <v>-4.18673602</v>
      </c>
      <c r="H1196" s="4">
        <v>45148.0</v>
      </c>
      <c r="J1196" s="5">
        <f t="shared" si="2"/>
        <v>10</v>
      </c>
      <c r="K1196" s="5">
        <f t="shared" si="3"/>
        <v>8</v>
      </c>
      <c r="L1196" s="5">
        <f t="shared" si="4"/>
        <v>2023</v>
      </c>
    </row>
    <row r="1197" ht="15.75" customHeight="1">
      <c r="A1197" s="1" t="s">
        <v>223</v>
      </c>
      <c r="B1197" s="1" t="s">
        <v>224</v>
      </c>
      <c r="C1197" s="1" t="s">
        <v>225</v>
      </c>
      <c r="D1197" s="2" t="s">
        <v>20</v>
      </c>
      <c r="E1197" s="1" t="s">
        <v>150</v>
      </c>
      <c r="F1197" s="3">
        <v>27.43</v>
      </c>
      <c r="G1197" s="3">
        <f t="shared" si="1"/>
        <v>-2.915270074</v>
      </c>
      <c r="H1197" s="4">
        <v>45148.0</v>
      </c>
      <c r="J1197" s="5">
        <f t="shared" si="2"/>
        <v>10</v>
      </c>
      <c r="K1197" s="5">
        <f t="shared" si="3"/>
        <v>8</v>
      </c>
      <c r="L1197" s="5">
        <f t="shared" si="4"/>
        <v>2023</v>
      </c>
    </row>
    <row r="1198" ht="15.75" customHeight="1">
      <c r="A1198" s="1" t="s">
        <v>231</v>
      </c>
      <c r="B1198" s="1" t="s">
        <v>232</v>
      </c>
      <c r="C1198" s="1" t="s">
        <v>233</v>
      </c>
      <c r="D1198" s="2" t="s">
        <v>20</v>
      </c>
      <c r="E1198" s="1" t="s">
        <v>15</v>
      </c>
      <c r="F1198" s="3">
        <v>10.14</v>
      </c>
      <c r="G1198" s="3">
        <f t="shared" si="1"/>
        <v>-3.869007437</v>
      </c>
      <c r="H1198" s="4">
        <v>45148.0</v>
      </c>
      <c r="J1198" s="5">
        <f t="shared" si="2"/>
        <v>10</v>
      </c>
      <c r="K1198" s="5">
        <f t="shared" si="3"/>
        <v>8</v>
      </c>
      <c r="L1198" s="5">
        <f t="shared" si="4"/>
        <v>2023</v>
      </c>
    </row>
    <row r="1199" ht="15.75" customHeight="1">
      <c r="A1199" s="1" t="s">
        <v>82</v>
      </c>
      <c r="B1199" s="1" t="s">
        <v>83</v>
      </c>
      <c r="C1199" s="1" t="s">
        <v>84</v>
      </c>
      <c r="D1199" s="2" t="s">
        <v>14</v>
      </c>
      <c r="E1199" s="1" t="s">
        <v>43</v>
      </c>
      <c r="F1199" s="3">
        <v>68.3</v>
      </c>
      <c r="G1199" s="3">
        <f t="shared" si="1"/>
        <v>-0.6608313244</v>
      </c>
      <c r="H1199" s="4">
        <v>45148.0</v>
      </c>
      <c r="J1199" s="5">
        <f t="shared" si="2"/>
        <v>10</v>
      </c>
      <c r="K1199" s="5">
        <f t="shared" si="3"/>
        <v>8</v>
      </c>
      <c r="L1199" s="5">
        <f t="shared" si="4"/>
        <v>2023</v>
      </c>
    </row>
    <row r="1200" ht="15.75" customHeight="1">
      <c r="A1200" s="1" t="s">
        <v>268</v>
      </c>
      <c r="B1200" s="1" t="s">
        <v>269</v>
      </c>
      <c r="C1200" s="1" t="s">
        <v>270</v>
      </c>
      <c r="D1200" s="2" t="s">
        <v>14</v>
      </c>
      <c r="E1200" s="1" t="s">
        <v>25</v>
      </c>
      <c r="F1200" s="3">
        <v>15.51</v>
      </c>
      <c r="G1200" s="3">
        <f t="shared" si="1"/>
        <v>-3.572791726</v>
      </c>
      <c r="H1200" s="4">
        <v>45149.0</v>
      </c>
      <c r="J1200" s="5">
        <f t="shared" si="2"/>
        <v>11</v>
      </c>
      <c r="K1200" s="5">
        <f t="shared" si="3"/>
        <v>8</v>
      </c>
      <c r="L1200" s="5">
        <f t="shared" si="4"/>
        <v>2023</v>
      </c>
    </row>
    <row r="1201" ht="15.75" customHeight="1">
      <c r="A1201" s="1" t="s">
        <v>94</v>
      </c>
      <c r="B1201" s="1" t="s">
        <v>95</v>
      </c>
      <c r="C1201" s="1" t="s">
        <v>96</v>
      </c>
      <c r="D1201" s="2" t="s">
        <v>20</v>
      </c>
      <c r="E1201" s="1" t="s">
        <v>15</v>
      </c>
      <c r="F1201" s="3">
        <v>10.83</v>
      </c>
      <c r="G1201" s="3">
        <f t="shared" si="1"/>
        <v>-3.8309462</v>
      </c>
      <c r="H1201" s="4">
        <v>45149.0</v>
      </c>
      <c r="J1201" s="5">
        <f t="shared" si="2"/>
        <v>11</v>
      </c>
      <c r="K1201" s="5">
        <f t="shared" si="3"/>
        <v>8</v>
      </c>
      <c r="L1201" s="5">
        <f t="shared" si="4"/>
        <v>2023</v>
      </c>
    </row>
    <row r="1202" ht="15.75" customHeight="1">
      <c r="A1202" s="1" t="s">
        <v>103</v>
      </c>
      <c r="B1202" s="1" t="s">
        <v>104</v>
      </c>
      <c r="C1202" s="1" t="s">
        <v>105</v>
      </c>
      <c r="D1202" s="2" t="s">
        <v>20</v>
      </c>
      <c r="E1202" s="1" t="s">
        <v>93</v>
      </c>
      <c r="F1202" s="3">
        <v>11.25</v>
      </c>
      <c r="G1202" s="3">
        <f t="shared" si="1"/>
        <v>-3.807778491</v>
      </c>
      <c r="H1202" s="4">
        <v>45149.0</v>
      </c>
      <c r="J1202" s="5">
        <f t="shared" si="2"/>
        <v>11</v>
      </c>
      <c r="K1202" s="5">
        <f t="shared" si="3"/>
        <v>8</v>
      </c>
      <c r="L1202" s="5">
        <f t="shared" si="4"/>
        <v>2023</v>
      </c>
    </row>
    <row r="1203" ht="15.75" customHeight="1">
      <c r="A1203" s="1" t="s">
        <v>53</v>
      </c>
      <c r="B1203" s="1" t="s">
        <v>54</v>
      </c>
      <c r="C1203" s="1" t="s">
        <v>55</v>
      </c>
      <c r="D1203" s="2" t="s">
        <v>20</v>
      </c>
      <c r="E1203" s="1" t="s">
        <v>85</v>
      </c>
      <c r="F1203" s="3">
        <v>11.62</v>
      </c>
      <c r="G1203" s="3">
        <f t="shared" si="1"/>
        <v>-3.787368842</v>
      </c>
      <c r="H1203" s="4">
        <v>45149.0</v>
      </c>
      <c r="J1203" s="5">
        <f t="shared" si="2"/>
        <v>11</v>
      </c>
      <c r="K1203" s="5">
        <f t="shared" si="3"/>
        <v>8</v>
      </c>
      <c r="L1203" s="5">
        <f t="shared" si="4"/>
        <v>2023</v>
      </c>
    </row>
    <row r="1204" ht="15.75" customHeight="1">
      <c r="A1204" s="1" t="s">
        <v>295</v>
      </c>
      <c r="B1204" s="1" t="s">
        <v>296</v>
      </c>
      <c r="C1204" s="1" t="s">
        <v>297</v>
      </c>
      <c r="D1204" s="2" t="s">
        <v>20</v>
      </c>
      <c r="E1204" s="1" t="s">
        <v>51</v>
      </c>
      <c r="F1204" s="3">
        <v>46.29</v>
      </c>
      <c r="G1204" s="3">
        <f t="shared" si="1"/>
        <v>-1.874929609</v>
      </c>
      <c r="H1204" s="4">
        <v>45149.0</v>
      </c>
      <c r="J1204" s="5">
        <f t="shared" si="2"/>
        <v>11</v>
      </c>
      <c r="K1204" s="5">
        <f t="shared" si="3"/>
        <v>8</v>
      </c>
      <c r="L1204" s="5">
        <f t="shared" si="4"/>
        <v>2023</v>
      </c>
    </row>
    <row r="1205" ht="15.75" customHeight="1">
      <c r="A1205" s="1" t="s">
        <v>90</v>
      </c>
      <c r="B1205" s="1" t="s">
        <v>91</v>
      </c>
      <c r="C1205" s="1" t="s">
        <v>92</v>
      </c>
      <c r="D1205" s="2" t="s">
        <v>20</v>
      </c>
      <c r="E1205" s="1" t="s">
        <v>150</v>
      </c>
      <c r="F1205" s="3">
        <v>32.03</v>
      </c>
      <c r="G1205" s="3">
        <f t="shared" si="1"/>
        <v>-2.661528498</v>
      </c>
      <c r="H1205" s="4">
        <v>45150.0</v>
      </c>
      <c r="J1205" s="5">
        <f t="shared" si="2"/>
        <v>12</v>
      </c>
      <c r="K1205" s="5">
        <f t="shared" si="3"/>
        <v>8</v>
      </c>
      <c r="L1205" s="5">
        <f t="shared" si="4"/>
        <v>2023</v>
      </c>
    </row>
    <row r="1206" ht="15.75" customHeight="1">
      <c r="A1206" s="1" t="s">
        <v>166</v>
      </c>
      <c r="B1206" s="1" t="s">
        <v>167</v>
      </c>
      <c r="C1206" s="1" t="s">
        <v>168</v>
      </c>
      <c r="D1206" s="2" t="s">
        <v>14</v>
      </c>
      <c r="E1206" s="1" t="s">
        <v>41</v>
      </c>
      <c r="F1206" s="3">
        <v>21.86</v>
      </c>
      <c r="G1206" s="3">
        <f t="shared" si="1"/>
        <v>-3.222518027</v>
      </c>
      <c r="H1206" s="4">
        <v>45150.0</v>
      </c>
      <c r="J1206" s="5">
        <f t="shared" si="2"/>
        <v>12</v>
      </c>
      <c r="K1206" s="5">
        <f t="shared" si="3"/>
        <v>8</v>
      </c>
      <c r="L1206" s="5">
        <f t="shared" si="4"/>
        <v>2023</v>
      </c>
    </row>
    <row r="1207" ht="15.75" customHeight="1">
      <c r="A1207" s="1" t="s">
        <v>160</v>
      </c>
      <c r="B1207" s="1" t="s">
        <v>161</v>
      </c>
      <c r="C1207" s="1" t="s">
        <v>162</v>
      </c>
      <c r="D1207" s="2" t="s">
        <v>20</v>
      </c>
      <c r="E1207" s="1" t="s">
        <v>65</v>
      </c>
      <c r="F1207" s="3">
        <v>15.05</v>
      </c>
      <c r="G1207" s="3">
        <f t="shared" si="1"/>
        <v>-3.598165884</v>
      </c>
      <c r="H1207" s="4">
        <v>45150.0</v>
      </c>
      <c r="J1207" s="5">
        <f t="shared" si="2"/>
        <v>12</v>
      </c>
      <c r="K1207" s="5">
        <f t="shared" si="3"/>
        <v>8</v>
      </c>
      <c r="L1207" s="5">
        <f t="shared" si="4"/>
        <v>2023</v>
      </c>
    </row>
    <row r="1208" ht="15.75" customHeight="1">
      <c r="A1208" s="1" t="s">
        <v>220</v>
      </c>
      <c r="B1208" s="1" t="s">
        <v>221</v>
      </c>
      <c r="C1208" s="1" t="s">
        <v>222</v>
      </c>
      <c r="D1208" s="2" t="s">
        <v>14</v>
      </c>
      <c r="E1208" s="1" t="s">
        <v>41</v>
      </c>
      <c r="F1208" s="3">
        <v>31.14</v>
      </c>
      <c r="G1208" s="3">
        <f t="shared" si="1"/>
        <v>-2.710621977</v>
      </c>
      <c r="H1208" s="4">
        <v>45150.0</v>
      </c>
      <c r="J1208" s="5">
        <f t="shared" si="2"/>
        <v>12</v>
      </c>
      <c r="K1208" s="5">
        <f t="shared" si="3"/>
        <v>8</v>
      </c>
      <c r="L1208" s="5">
        <f t="shared" si="4"/>
        <v>2023</v>
      </c>
    </row>
    <row r="1209" ht="15.75" customHeight="1">
      <c r="A1209" s="1" t="s">
        <v>22</v>
      </c>
      <c r="B1209" s="1" t="s">
        <v>23</v>
      </c>
      <c r="C1209" s="1" t="s">
        <v>24</v>
      </c>
      <c r="D1209" s="2" t="s">
        <v>14</v>
      </c>
      <c r="E1209" s="1" t="s">
        <v>37</v>
      </c>
      <c r="F1209" s="3">
        <v>14.02</v>
      </c>
      <c r="G1209" s="3">
        <f t="shared" si="1"/>
        <v>-3.654981933</v>
      </c>
      <c r="H1209" s="4">
        <v>45150.0</v>
      </c>
      <c r="J1209" s="5">
        <f t="shared" si="2"/>
        <v>12</v>
      </c>
      <c r="K1209" s="5">
        <f t="shared" si="3"/>
        <v>8</v>
      </c>
      <c r="L1209" s="5">
        <f t="shared" si="4"/>
        <v>2023</v>
      </c>
    </row>
    <row r="1210" ht="15.75" customHeight="1">
      <c r="A1210" s="1" t="s">
        <v>211</v>
      </c>
      <c r="B1210" s="1" t="s">
        <v>212</v>
      </c>
      <c r="C1210" s="1" t="s">
        <v>213</v>
      </c>
      <c r="D1210" s="2" t="s">
        <v>20</v>
      </c>
      <c r="E1210" s="1" t="s">
        <v>110</v>
      </c>
      <c r="F1210" s="3">
        <v>42.18</v>
      </c>
      <c r="G1210" s="3">
        <f t="shared" si="1"/>
        <v>-2.101642192</v>
      </c>
      <c r="H1210" s="4">
        <v>45150.0</v>
      </c>
      <c r="J1210" s="5">
        <f t="shared" si="2"/>
        <v>12</v>
      </c>
      <c r="K1210" s="5">
        <f t="shared" si="3"/>
        <v>8</v>
      </c>
      <c r="L1210" s="5">
        <f t="shared" si="4"/>
        <v>2023</v>
      </c>
    </row>
    <row r="1211" ht="15.75" customHeight="1">
      <c r="A1211" s="1" t="s">
        <v>69</v>
      </c>
      <c r="B1211" s="1" t="s">
        <v>70</v>
      </c>
      <c r="C1211" s="1" t="s">
        <v>71</v>
      </c>
      <c r="D1211" s="2" t="s">
        <v>20</v>
      </c>
      <c r="E1211" s="1" t="s">
        <v>43</v>
      </c>
      <c r="F1211" s="3">
        <v>58.5</v>
      </c>
      <c r="G1211" s="3">
        <f t="shared" si="1"/>
        <v>-1.201411206</v>
      </c>
      <c r="H1211" s="4">
        <v>45150.0</v>
      </c>
      <c r="J1211" s="5">
        <f t="shared" si="2"/>
        <v>12</v>
      </c>
      <c r="K1211" s="5">
        <f t="shared" si="3"/>
        <v>8</v>
      </c>
      <c r="L1211" s="5">
        <f t="shared" si="4"/>
        <v>2023</v>
      </c>
    </row>
    <row r="1212" ht="15.75" customHeight="1">
      <c r="A1212" s="1" t="s">
        <v>295</v>
      </c>
      <c r="B1212" s="1" t="s">
        <v>296</v>
      </c>
      <c r="C1212" s="1" t="s">
        <v>297</v>
      </c>
      <c r="D1212" s="2" t="s">
        <v>20</v>
      </c>
      <c r="E1212" s="1" t="s">
        <v>126</v>
      </c>
      <c r="F1212" s="3">
        <v>3.19</v>
      </c>
      <c r="G1212" s="3">
        <f t="shared" si="1"/>
        <v>-4.252377863</v>
      </c>
      <c r="H1212" s="4">
        <v>45150.0</v>
      </c>
      <c r="J1212" s="5">
        <f t="shared" si="2"/>
        <v>12</v>
      </c>
      <c r="K1212" s="5">
        <f t="shared" si="3"/>
        <v>8</v>
      </c>
      <c r="L1212" s="5">
        <f t="shared" si="4"/>
        <v>2023</v>
      </c>
    </row>
    <row r="1213" ht="15.75" customHeight="1">
      <c r="A1213" s="1" t="s">
        <v>132</v>
      </c>
      <c r="B1213" s="1" t="s">
        <v>133</v>
      </c>
      <c r="C1213" s="1" t="s">
        <v>134</v>
      </c>
      <c r="D1213" s="2" t="s">
        <v>14</v>
      </c>
      <c r="E1213" s="1" t="s">
        <v>25</v>
      </c>
      <c r="F1213" s="3">
        <v>13.23</v>
      </c>
      <c r="G1213" s="3">
        <f t="shared" si="1"/>
        <v>-3.69855929</v>
      </c>
      <c r="H1213" s="4">
        <v>45150.0</v>
      </c>
      <c r="J1213" s="5">
        <f t="shared" si="2"/>
        <v>12</v>
      </c>
      <c r="K1213" s="5">
        <f t="shared" si="3"/>
        <v>8</v>
      </c>
      <c r="L1213" s="5">
        <f t="shared" si="4"/>
        <v>2023</v>
      </c>
    </row>
    <row r="1214" ht="15.75" customHeight="1">
      <c r="A1214" s="1" t="s">
        <v>82</v>
      </c>
      <c r="B1214" s="1" t="s">
        <v>83</v>
      </c>
      <c r="C1214" s="1" t="s">
        <v>84</v>
      </c>
      <c r="D1214" s="2" t="s">
        <v>14</v>
      </c>
      <c r="E1214" s="1" t="s">
        <v>43</v>
      </c>
      <c r="F1214" s="3">
        <v>47.88</v>
      </c>
      <c r="G1214" s="3">
        <f t="shared" si="1"/>
        <v>-1.787223281</v>
      </c>
      <c r="H1214" s="4">
        <v>45151.0</v>
      </c>
      <c r="J1214" s="5">
        <f t="shared" si="2"/>
        <v>13</v>
      </c>
      <c r="K1214" s="5">
        <f t="shared" si="3"/>
        <v>8</v>
      </c>
      <c r="L1214" s="5">
        <f t="shared" si="4"/>
        <v>2023</v>
      </c>
    </row>
    <row r="1215" ht="15.75" customHeight="1">
      <c r="A1215" s="1" t="s">
        <v>100</v>
      </c>
      <c r="B1215" s="1" t="s">
        <v>101</v>
      </c>
      <c r="C1215" s="1" t="s">
        <v>102</v>
      </c>
      <c r="D1215" s="2" t="s">
        <v>20</v>
      </c>
      <c r="E1215" s="1" t="s">
        <v>93</v>
      </c>
      <c r="F1215" s="3">
        <v>10.56</v>
      </c>
      <c r="G1215" s="3">
        <f t="shared" si="1"/>
        <v>-3.845839727</v>
      </c>
      <c r="H1215" s="4">
        <v>45151.0</v>
      </c>
      <c r="J1215" s="5">
        <f t="shared" si="2"/>
        <v>13</v>
      </c>
      <c r="K1215" s="5">
        <f t="shared" si="3"/>
        <v>8</v>
      </c>
      <c r="L1215" s="5">
        <f t="shared" si="4"/>
        <v>2023</v>
      </c>
    </row>
    <row r="1216" ht="15.75" customHeight="1">
      <c r="A1216" s="1" t="s">
        <v>94</v>
      </c>
      <c r="B1216" s="1" t="s">
        <v>95</v>
      </c>
      <c r="C1216" s="1" t="s">
        <v>96</v>
      </c>
      <c r="D1216" s="2" t="s">
        <v>20</v>
      </c>
      <c r="E1216" s="1" t="s">
        <v>106</v>
      </c>
      <c r="F1216" s="3">
        <v>16.77</v>
      </c>
      <c r="G1216" s="3">
        <f t="shared" si="1"/>
        <v>-3.503288598</v>
      </c>
      <c r="H1216" s="4">
        <v>45151.0</v>
      </c>
      <c r="J1216" s="5">
        <f t="shared" si="2"/>
        <v>13</v>
      </c>
      <c r="K1216" s="5">
        <f t="shared" si="3"/>
        <v>8</v>
      </c>
      <c r="L1216" s="5">
        <f t="shared" si="4"/>
        <v>2023</v>
      </c>
    </row>
    <row r="1217" ht="15.75" customHeight="1">
      <c r="A1217" s="1" t="s">
        <v>262</v>
      </c>
      <c r="B1217" s="1" t="s">
        <v>263</v>
      </c>
      <c r="C1217" s="1" t="s">
        <v>264</v>
      </c>
      <c r="D1217" s="2" t="s">
        <v>20</v>
      </c>
      <c r="E1217" s="1" t="s">
        <v>106</v>
      </c>
      <c r="F1217" s="3">
        <v>16.56</v>
      </c>
      <c r="G1217" s="3">
        <f t="shared" si="1"/>
        <v>-3.514872453</v>
      </c>
      <c r="H1217" s="4">
        <v>45151.0</v>
      </c>
      <c r="J1217" s="5">
        <f t="shared" si="2"/>
        <v>13</v>
      </c>
      <c r="K1217" s="5">
        <f t="shared" si="3"/>
        <v>8</v>
      </c>
      <c r="L1217" s="5">
        <f t="shared" si="4"/>
        <v>2023</v>
      </c>
    </row>
    <row r="1218" ht="15.75" customHeight="1">
      <c r="A1218" s="1" t="s">
        <v>231</v>
      </c>
      <c r="B1218" s="1" t="s">
        <v>232</v>
      </c>
      <c r="C1218" s="1" t="s">
        <v>233</v>
      </c>
      <c r="D1218" s="2" t="s">
        <v>14</v>
      </c>
      <c r="E1218" s="1" t="s">
        <v>89</v>
      </c>
      <c r="F1218" s="3">
        <v>34.37</v>
      </c>
      <c r="G1218" s="3">
        <f t="shared" si="1"/>
        <v>-2.532451261</v>
      </c>
      <c r="H1218" s="4">
        <v>45151.0</v>
      </c>
      <c r="J1218" s="5">
        <f t="shared" si="2"/>
        <v>13</v>
      </c>
      <c r="K1218" s="5">
        <f t="shared" si="3"/>
        <v>8</v>
      </c>
      <c r="L1218" s="5">
        <f t="shared" si="4"/>
        <v>2023</v>
      </c>
    </row>
    <row r="1219" ht="15.75" customHeight="1">
      <c r="A1219" s="1" t="s">
        <v>217</v>
      </c>
      <c r="B1219" s="1" t="s">
        <v>218</v>
      </c>
      <c r="C1219" s="1" t="s">
        <v>219</v>
      </c>
      <c r="D1219" s="2" t="s">
        <v>20</v>
      </c>
      <c r="E1219" s="1" t="s">
        <v>150</v>
      </c>
      <c r="F1219" s="3">
        <v>26.47</v>
      </c>
      <c r="G1219" s="3">
        <f t="shared" si="1"/>
        <v>-2.968224838</v>
      </c>
      <c r="H1219" s="4">
        <v>45151.0</v>
      </c>
      <c r="J1219" s="5">
        <f t="shared" si="2"/>
        <v>13</v>
      </c>
      <c r="K1219" s="5">
        <f t="shared" si="3"/>
        <v>8</v>
      </c>
      <c r="L1219" s="5">
        <f t="shared" si="4"/>
        <v>2023</v>
      </c>
    </row>
    <row r="1220" ht="15.75" customHeight="1">
      <c r="A1220" s="1" t="s">
        <v>90</v>
      </c>
      <c r="B1220" s="1" t="s">
        <v>91</v>
      </c>
      <c r="C1220" s="1" t="s">
        <v>92</v>
      </c>
      <c r="D1220" s="2" t="s">
        <v>20</v>
      </c>
      <c r="E1220" s="1" t="s">
        <v>51</v>
      </c>
      <c r="F1220" s="3">
        <v>46.98</v>
      </c>
      <c r="G1220" s="3">
        <f t="shared" si="1"/>
        <v>-1.836868372</v>
      </c>
      <c r="H1220" s="4">
        <v>45152.0</v>
      </c>
      <c r="J1220" s="5">
        <f t="shared" si="2"/>
        <v>14</v>
      </c>
      <c r="K1220" s="5">
        <f t="shared" si="3"/>
        <v>8</v>
      </c>
      <c r="L1220" s="5">
        <f t="shared" si="4"/>
        <v>2023</v>
      </c>
    </row>
    <row r="1221" ht="15.75" customHeight="1">
      <c r="A1221" s="1" t="s">
        <v>301</v>
      </c>
      <c r="B1221" s="1" t="s">
        <v>302</v>
      </c>
      <c r="C1221" s="1" t="s">
        <v>303</v>
      </c>
      <c r="D1221" s="2" t="s">
        <v>14</v>
      </c>
      <c r="E1221" s="1" t="s">
        <v>65</v>
      </c>
      <c r="F1221" s="3">
        <v>17.29</v>
      </c>
      <c r="G1221" s="3">
        <f t="shared" si="1"/>
        <v>-3.474604768</v>
      </c>
      <c r="H1221" s="4">
        <v>45152.0</v>
      </c>
      <c r="J1221" s="5">
        <f t="shared" si="2"/>
        <v>14</v>
      </c>
      <c r="K1221" s="5">
        <f t="shared" si="3"/>
        <v>8</v>
      </c>
      <c r="L1221" s="5">
        <f t="shared" si="4"/>
        <v>2023</v>
      </c>
    </row>
    <row r="1222" ht="15.75" customHeight="1">
      <c r="A1222" s="1" t="s">
        <v>169</v>
      </c>
      <c r="B1222" s="1" t="s">
        <v>170</v>
      </c>
      <c r="C1222" s="1" t="s">
        <v>171</v>
      </c>
      <c r="D1222" s="2" t="s">
        <v>20</v>
      </c>
      <c r="E1222" s="1" t="s">
        <v>47</v>
      </c>
      <c r="F1222" s="3">
        <v>63.18</v>
      </c>
      <c r="G1222" s="3">
        <f t="shared" si="1"/>
        <v>-0.9432567318</v>
      </c>
      <c r="H1222" s="4">
        <v>45152.0</v>
      </c>
      <c r="J1222" s="5">
        <f t="shared" si="2"/>
        <v>14</v>
      </c>
      <c r="K1222" s="5">
        <f t="shared" si="3"/>
        <v>8</v>
      </c>
      <c r="L1222" s="5">
        <f t="shared" si="4"/>
        <v>2023</v>
      </c>
    </row>
    <row r="1223" ht="15.75" customHeight="1">
      <c r="A1223" s="1" t="s">
        <v>248</v>
      </c>
      <c r="B1223" s="1" t="s">
        <v>249</v>
      </c>
      <c r="C1223" s="1" t="s">
        <v>250</v>
      </c>
      <c r="D1223" s="2" t="s">
        <v>20</v>
      </c>
      <c r="E1223" s="1" t="s">
        <v>41</v>
      </c>
      <c r="F1223" s="3">
        <v>32.39</v>
      </c>
      <c r="G1223" s="3">
        <f t="shared" si="1"/>
        <v>-2.641670461</v>
      </c>
      <c r="H1223" s="4">
        <v>45152.0</v>
      </c>
      <c r="J1223" s="5">
        <f t="shared" si="2"/>
        <v>14</v>
      </c>
      <c r="K1223" s="5">
        <f t="shared" si="3"/>
        <v>8</v>
      </c>
      <c r="L1223" s="5">
        <f t="shared" si="4"/>
        <v>2023</v>
      </c>
    </row>
    <row r="1224" ht="15.75" customHeight="1">
      <c r="A1224" s="1" t="s">
        <v>94</v>
      </c>
      <c r="B1224" s="1" t="s">
        <v>95</v>
      </c>
      <c r="C1224" s="1" t="s">
        <v>96</v>
      </c>
      <c r="D1224" s="2" t="s">
        <v>14</v>
      </c>
      <c r="E1224" s="1" t="s">
        <v>25</v>
      </c>
      <c r="F1224" s="3">
        <v>17.69</v>
      </c>
      <c r="G1224" s="3">
        <f t="shared" si="1"/>
        <v>-3.452540283</v>
      </c>
      <c r="H1224" s="4">
        <v>45152.0</v>
      </c>
      <c r="J1224" s="5">
        <f t="shared" si="2"/>
        <v>14</v>
      </c>
      <c r="K1224" s="5">
        <f t="shared" si="3"/>
        <v>8</v>
      </c>
      <c r="L1224" s="5">
        <f t="shared" si="4"/>
        <v>2023</v>
      </c>
    </row>
    <row r="1225" ht="15.75" customHeight="1">
      <c r="A1225" s="1" t="s">
        <v>181</v>
      </c>
      <c r="B1225" s="1" t="s">
        <v>182</v>
      </c>
      <c r="C1225" s="1" t="s">
        <v>183</v>
      </c>
      <c r="D1225" s="2" t="s">
        <v>20</v>
      </c>
      <c r="E1225" s="1" t="s">
        <v>65</v>
      </c>
      <c r="F1225" s="3">
        <v>19.17</v>
      </c>
      <c r="G1225" s="3">
        <f t="shared" si="1"/>
        <v>-3.370901689</v>
      </c>
      <c r="H1225" s="4">
        <v>45152.0</v>
      </c>
      <c r="J1225" s="5">
        <f t="shared" si="2"/>
        <v>14</v>
      </c>
      <c r="K1225" s="5">
        <f t="shared" si="3"/>
        <v>8</v>
      </c>
      <c r="L1225" s="5">
        <f t="shared" si="4"/>
        <v>2023</v>
      </c>
    </row>
    <row r="1226" ht="15.75" customHeight="1">
      <c r="A1226" s="1" t="s">
        <v>223</v>
      </c>
      <c r="B1226" s="1" t="s">
        <v>224</v>
      </c>
      <c r="C1226" s="1" t="s">
        <v>225</v>
      </c>
      <c r="D1226" s="2" t="s">
        <v>14</v>
      </c>
      <c r="E1226" s="1" t="s">
        <v>47</v>
      </c>
      <c r="F1226" s="3">
        <v>72.37</v>
      </c>
      <c r="G1226" s="3">
        <f t="shared" si="1"/>
        <v>-0.43632519</v>
      </c>
      <c r="H1226" s="4">
        <v>45153.0</v>
      </c>
      <c r="J1226" s="5">
        <f t="shared" si="2"/>
        <v>15</v>
      </c>
      <c r="K1226" s="5">
        <f t="shared" si="3"/>
        <v>8</v>
      </c>
      <c r="L1226" s="5">
        <f t="shared" si="4"/>
        <v>2023</v>
      </c>
    </row>
    <row r="1227" ht="15.75" customHeight="1">
      <c r="A1227" s="1" t="s">
        <v>314</v>
      </c>
      <c r="B1227" s="1" t="s">
        <v>315</v>
      </c>
      <c r="C1227" s="1" t="s">
        <v>316</v>
      </c>
      <c r="D1227" s="2" t="s">
        <v>20</v>
      </c>
      <c r="E1227" s="1" t="s">
        <v>43</v>
      </c>
      <c r="F1227" s="3">
        <v>64.4</v>
      </c>
      <c r="G1227" s="3">
        <f t="shared" si="1"/>
        <v>-0.8759600526</v>
      </c>
      <c r="H1227" s="4">
        <v>45153.0</v>
      </c>
      <c r="J1227" s="5">
        <f t="shared" si="2"/>
        <v>15</v>
      </c>
      <c r="K1227" s="5">
        <f t="shared" si="3"/>
        <v>8</v>
      </c>
      <c r="L1227" s="5">
        <f t="shared" si="4"/>
        <v>2023</v>
      </c>
    </row>
    <row r="1228" ht="15.75" customHeight="1">
      <c r="A1228" s="1" t="s">
        <v>195</v>
      </c>
      <c r="B1228" s="1" t="s">
        <v>196</v>
      </c>
      <c r="C1228" s="1" t="s">
        <v>197</v>
      </c>
      <c r="D1228" s="2" t="s">
        <v>20</v>
      </c>
      <c r="E1228" s="1" t="s">
        <v>29</v>
      </c>
      <c r="F1228" s="3">
        <v>27.87</v>
      </c>
      <c r="G1228" s="3">
        <f t="shared" si="1"/>
        <v>-2.890999141</v>
      </c>
      <c r="H1228" s="4">
        <v>45153.0</v>
      </c>
      <c r="J1228" s="5">
        <f t="shared" si="2"/>
        <v>15</v>
      </c>
      <c r="K1228" s="5">
        <f t="shared" si="3"/>
        <v>8</v>
      </c>
      <c r="L1228" s="5">
        <f t="shared" si="4"/>
        <v>2023</v>
      </c>
    </row>
    <row r="1229" ht="15.75" customHeight="1">
      <c r="A1229" s="1" t="s">
        <v>166</v>
      </c>
      <c r="B1229" s="1" t="s">
        <v>167</v>
      </c>
      <c r="C1229" s="1" t="s">
        <v>168</v>
      </c>
      <c r="D1229" s="2" t="s">
        <v>14</v>
      </c>
      <c r="E1229" s="1" t="s">
        <v>25</v>
      </c>
      <c r="F1229" s="3">
        <v>15.88</v>
      </c>
      <c r="G1229" s="3">
        <f t="shared" si="1"/>
        <v>-3.552382077</v>
      </c>
      <c r="H1229" s="4">
        <v>45153.0</v>
      </c>
      <c r="J1229" s="5">
        <f t="shared" si="2"/>
        <v>15</v>
      </c>
      <c r="K1229" s="5">
        <f t="shared" si="3"/>
        <v>8</v>
      </c>
      <c r="L1229" s="5">
        <f t="shared" si="4"/>
        <v>2023</v>
      </c>
    </row>
    <row r="1230" ht="15.75" customHeight="1">
      <c r="A1230" s="1" t="s">
        <v>251</v>
      </c>
      <c r="B1230" s="1" t="s">
        <v>252</v>
      </c>
      <c r="C1230" s="1" t="s">
        <v>253</v>
      </c>
      <c r="D1230" s="2" t="s">
        <v>20</v>
      </c>
      <c r="E1230" s="1" t="s">
        <v>150</v>
      </c>
      <c r="F1230" s="3">
        <v>29.79</v>
      </c>
      <c r="G1230" s="3">
        <f t="shared" si="1"/>
        <v>-2.785089613</v>
      </c>
      <c r="H1230" s="4">
        <v>45153.0</v>
      </c>
      <c r="J1230" s="5">
        <f t="shared" si="2"/>
        <v>15</v>
      </c>
      <c r="K1230" s="5">
        <f t="shared" si="3"/>
        <v>8</v>
      </c>
      <c r="L1230" s="5">
        <f t="shared" si="4"/>
        <v>2023</v>
      </c>
    </row>
    <row r="1231" ht="15.75" customHeight="1">
      <c r="A1231" s="1" t="s">
        <v>201</v>
      </c>
      <c r="B1231" s="1" t="s">
        <v>12</v>
      </c>
      <c r="C1231" s="1" t="s">
        <v>202</v>
      </c>
      <c r="D1231" s="2" t="s">
        <v>20</v>
      </c>
      <c r="E1231" s="1" t="s">
        <v>78</v>
      </c>
      <c r="F1231" s="3">
        <v>19.73</v>
      </c>
      <c r="G1231" s="3">
        <f t="shared" si="1"/>
        <v>-3.34001141</v>
      </c>
      <c r="H1231" s="4">
        <v>45153.0</v>
      </c>
      <c r="J1231" s="5">
        <f t="shared" si="2"/>
        <v>15</v>
      </c>
      <c r="K1231" s="5">
        <f t="shared" si="3"/>
        <v>8</v>
      </c>
      <c r="L1231" s="5">
        <f t="shared" si="4"/>
        <v>2023</v>
      </c>
    </row>
    <row r="1232" ht="15.75" customHeight="1">
      <c r="A1232" s="1" t="s">
        <v>226</v>
      </c>
      <c r="B1232" s="1" t="s">
        <v>128</v>
      </c>
      <c r="C1232" s="1" t="s">
        <v>227</v>
      </c>
      <c r="D1232" s="2" t="s">
        <v>14</v>
      </c>
      <c r="E1232" s="1" t="s">
        <v>163</v>
      </c>
      <c r="F1232" s="3">
        <v>3.61</v>
      </c>
      <c r="G1232" s="3">
        <f t="shared" si="1"/>
        <v>-4.229210153</v>
      </c>
      <c r="H1232" s="4">
        <v>45153.0</v>
      </c>
      <c r="J1232" s="5">
        <f t="shared" si="2"/>
        <v>15</v>
      </c>
      <c r="K1232" s="5">
        <f t="shared" si="3"/>
        <v>8</v>
      </c>
      <c r="L1232" s="5">
        <f t="shared" si="4"/>
        <v>2023</v>
      </c>
    </row>
    <row r="1233" ht="15.75" customHeight="1">
      <c r="A1233" s="1" t="s">
        <v>208</v>
      </c>
      <c r="B1233" s="1" t="s">
        <v>209</v>
      </c>
      <c r="C1233" s="1" t="s">
        <v>210</v>
      </c>
      <c r="D1233" s="2" t="s">
        <v>14</v>
      </c>
      <c r="E1233" s="1" t="s">
        <v>93</v>
      </c>
      <c r="F1233" s="3">
        <v>12.07</v>
      </c>
      <c r="G1233" s="3">
        <f t="shared" si="1"/>
        <v>-3.762546297</v>
      </c>
      <c r="H1233" s="4">
        <v>45154.0</v>
      </c>
      <c r="J1233" s="5">
        <f t="shared" si="2"/>
        <v>16</v>
      </c>
      <c r="K1233" s="5">
        <f t="shared" si="3"/>
        <v>8</v>
      </c>
      <c r="L1233" s="5">
        <f t="shared" si="4"/>
        <v>2023</v>
      </c>
    </row>
    <row r="1234" ht="15.75" customHeight="1">
      <c r="A1234" s="1" t="s">
        <v>66</v>
      </c>
      <c r="B1234" s="1" t="s">
        <v>67</v>
      </c>
      <c r="C1234" s="1" t="s">
        <v>68</v>
      </c>
      <c r="D1234" s="2" t="s">
        <v>20</v>
      </c>
      <c r="E1234" s="1" t="s">
        <v>93</v>
      </c>
      <c r="F1234" s="3">
        <v>12.29</v>
      </c>
      <c r="G1234" s="3">
        <f t="shared" si="1"/>
        <v>-3.75041083</v>
      </c>
      <c r="H1234" s="4">
        <v>45154.0</v>
      </c>
      <c r="J1234" s="5">
        <f t="shared" si="2"/>
        <v>16</v>
      </c>
      <c r="K1234" s="5">
        <f t="shared" si="3"/>
        <v>8</v>
      </c>
      <c r="L1234" s="5">
        <f t="shared" si="4"/>
        <v>2023</v>
      </c>
    </row>
    <row r="1235" ht="15.75" customHeight="1">
      <c r="A1235" s="1" t="s">
        <v>298</v>
      </c>
      <c r="B1235" s="1" t="s">
        <v>299</v>
      </c>
      <c r="C1235" s="1" t="s">
        <v>300</v>
      </c>
      <c r="D1235" s="2" t="s">
        <v>14</v>
      </c>
      <c r="E1235" s="1" t="s">
        <v>47</v>
      </c>
      <c r="F1235" s="3">
        <v>59.5</v>
      </c>
      <c r="G1235" s="3">
        <f t="shared" si="1"/>
        <v>-1.146249993</v>
      </c>
      <c r="H1235" s="4">
        <v>45154.0</v>
      </c>
      <c r="J1235" s="5">
        <f t="shared" si="2"/>
        <v>16</v>
      </c>
      <c r="K1235" s="5">
        <f t="shared" si="3"/>
        <v>8</v>
      </c>
      <c r="L1235" s="5">
        <f t="shared" si="4"/>
        <v>2023</v>
      </c>
    </row>
    <row r="1236" ht="15.75" customHeight="1">
      <c r="A1236" s="1" t="s">
        <v>186</v>
      </c>
      <c r="B1236" s="1" t="s">
        <v>187</v>
      </c>
      <c r="C1236" s="1" t="s">
        <v>188</v>
      </c>
      <c r="D1236" s="2" t="s">
        <v>14</v>
      </c>
      <c r="E1236" s="1" t="s">
        <v>163</v>
      </c>
      <c r="F1236" s="3">
        <v>2.17</v>
      </c>
      <c r="G1236" s="3">
        <f t="shared" si="1"/>
        <v>-4.308642299</v>
      </c>
      <c r="H1236" s="4">
        <v>45154.0</v>
      </c>
      <c r="J1236" s="5">
        <f t="shared" si="2"/>
        <v>16</v>
      </c>
      <c r="K1236" s="5">
        <f t="shared" si="3"/>
        <v>8</v>
      </c>
      <c r="L1236" s="5">
        <f t="shared" si="4"/>
        <v>2023</v>
      </c>
    </row>
    <row r="1237" ht="15.75" customHeight="1">
      <c r="A1237" s="1" t="s">
        <v>241</v>
      </c>
      <c r="B1237" s="1" t="s">
        <v>242</v>
      </c>
      <c r="C1237" s="1" t="s">
        <v>243</v>
      </c>
      <c r="D1237" s="2" t="s">
        <v>14</v>
      </c>
      <c r="E1237" s="1" t="s">
        <v>106</v>
      </c>
      <c r="F1237" s="3">
        <v>13.48</v>
      </c>
      <c r="G1237" s="3">
        <f t="shared" si="1"/>
        <v>-3.684768987</v>
      </c>
      <c r="H1237" s="4">
        <v>45154.0</v>
      </c>
      <c r="J1237" s="5">
        <f t="shared" si="2"/>
        <v>16</v>
      </c>
      <c r="K1237" s="5">
        <f t="shared" si="3"/>
        <v>8</v>
      </c>
      <c r="L1237" s="5">
        <f t="shared" si="4"/>
        <v>2023</v>
      </c>
    </row>
    <row r="1238" ht="15.75" customHeight="1">
      <c r="A1238" s="1" t="s">
        <v>79</v>
      </c>
      <c r="B1238" s="1" t="s">
        <v>80</v>
      </c>
      <c r="C1238" s="1" t="s">
        <v>81</v>
      </c>
      <c r="D1238" s="2" t="s">
        <v>20</v>
      </c>
      <c r="E1238" s="1" t="s">
        <v>150</v>
      </c>
      <c r="F1238" s="3">
        <v>29.42</v>
      </c>
      <c r="G1238" s="3">
        <f t="shared" si="1"/>
        <v>-2.805499262</v>
      </c>
      <c r="H1238" s="4">
        <v>45154.0</v>
      </c>
      <c r="J1238" s="5">
        <f t="shared" si="2"/>
        <v>16</v>
      </c>
      <c r="K1238" s="5">
        <f t="shared" si="3"/>
        <v>8</v>
      </c>
      <c r="L1238" s="5">
        <f t="shared" si="4"/>
        <v>2023</v>
      </c>
    </row>
    <row r="1239" ht="15.75" customHeight="1">
      <c r="A1239" s="1" t="s">
        <v>320</v>
      </c>
      <c r="B1239" s="1" t="s">
        <v>321</v>
      </c>
      <c r="C1239" s="1" t="s">
        <v>322</v>
      </c>
      <c r="D1239" s="2" t="s">
        <v>14</v>
      </c>
      <c r="E1239" s="1" t="s">
        <v>21</v>
      </c>
      <c r="F1239" s="3">
        <v>50.67</v>
      </c>
      <c r="G1239" s="3">
        <f t="shared" si="1"/>
        <v>-1.633323499</v>
      </c>
      <c r="H1239" s="4">
        <v>45154.0</v>
      </c>
      <c r="J1239" s="5">
        <f t="shared" si="2"/>
        <v>16</v>
      </c>
      <c r="K1239" s="5">
        <f t="shared" si="3"/>
        <v>8</v>
      </c>
      <c r="L1239" s="5">
        <f t="shared" si="4"/>
        <v>2023</v>
      </c>
    </row>
    <row r="1240" ht="15.75" customHeight="1">
      <c r="A1240" s="1" t="s">
        <v>151</v>
      </c>
      <c r="B1240" s="1" t="s">
        <v>152</v>
      </c>
      <c r="C1240" s="1" t="s">
        <v>153</v>
      </c>
      <c r="D1240" s="2" t="s">
        <v>20</v>
      </c>
      <c r="E1240" s="1" t="s">
        <v>25</v>
      </c>
      <c r="F1240" s="3">
        <v>21.84</v>
      </c>
      <c r="G1240" s="3">
        <f t="shared" si="1"/>
        <v>-3.223621252</v>
      </c>
      <c r="H1240" s="4">
        <v>45155.0</v>
      </c>
      <c r="J1240" s="5">
        <f t="shared" si="2"/>
        <v>17</v>
      </c>
      <c r="K1240" s="5">
        <f t="shared" si="3"/>
        <v>8</v>
      </c>
      <c r="L1240" s="5">
        <f t="shared" si="4"/>
        <v>2023</v>
      </c>
    </row>
    <row r="1241" ht="15.75" customHeight="1">
      <c r="A1241" s="1" t="s">
        <v>280</v>
      </c>
      <c r="B1241" s="1" t="s">
        <v>281</v>
      </c>
      <c r="C1241" s="1" t="s">
        <v>282</v>
      </c>
      <c r="D1241" s="2" t="s">
        <v>20</v>
      </c>
      <c r="E1241" s="1" t="s">
        <v>89</v>
      </c>
      <c r="F1241" s="3">
        <v>29.51</v>
      </c>
      <c r="G1241" s="3">
        <f t="shared" si="1"/>
        <v>-2.800534753</v>
      </c>
      <c r="H1241" s="4">
        <v>45155.0</v>
      </c>
      <c r="J1241" s="5">
        <f t="shared" si="2"/>
        <v>17</v>
      </c>
      <c r="K1241" s="5">
        <f t="shared" si="3"/>
        <v>8</v>
      </c>
      <c r="L1241" s="5">
        <f t="shared" si="4"/>
        <v>2023</v>
      </c>
    </row>
    <row r="1242" ht="15.75" customHeight="1">
      <c r="A1242" s="1" t="s">
        <v>56</v>
      </c>
      <c r="B1242" s="1" t="s">
        <v>57</v>
      </c>
      <c r="C1242" s="1" t="s">
        <v>58</v>
      </c>
      <c r="D1242" s="2" t="s">
        <v>20</v>
      </c>
      <c r="E1242" s="1" t="s">
        <v>126</v>
      </c>
      <c r="F1242" s="3">
        <v>3.98</v>
      </c>
      <c r="G1242" s="3">
        <f t="shared" si="1"/>
        <v>-4.208800505</v>
      </c>
      <c r="H1242" s="4">
        <v>45155.0</v>
      </c>
      <c r="J1242" s="5">
        <f t="shared" si="2"/>
        <v>17</v>
      </c>
      <c r="K1242" s="5">
        <f t="shared" si="3"/>
        <v>8</v>
      </c>
      <c r="L1242" s="5">
        <f t="shared" si="4"/>
        <v>2023</v>
      </c>
    </row>
    <row r="1243" ht="15.75" customHeight="1">
      <c r="A1243" s="1" t="s">
        <v>195</v>
      </c>
      <c r="B1243" s="1" t="s">
        <v>196</v>
      </c>
      <c r="C1243" s="1" t="s">
        <v>197</v>
      </c>
      <c r="D1243" s="2" t="s">
        <v>20</v>
      </c>
      <c r="E1243" s="1" t="s">
        <v>47</v>
      </c>
      <c r="F1243" s="3">
        <v>59.82</v>
      </c>
      <c r="G1243" s="3">
        <f t="shared" si="1"/>
        <v>-1.128598405</v>
      </c>
      <c r="H1243" s="4">
        <v>45155.0</v>
      </c>
      <c r="J1243" s="5">
        <f t="shared" si="2"/>
        <v>17</v>
      </c>
      <c r="K1243" s="5">
        <f t="shared" si="3"/>
        <v>8</v>
      </c>
      <c r="L1243" s="5">
        <f t="shared" si="4"/>
        <v>2023</v>
      </c>
    </row>
    <row r="1244" ht="15.75" customHeight="1">
      <c r="A1244" s="1" t="s">
        <v>314</v>
      </c>
      <c r="B1244" s="1" t="s">
        <v>315</v>
      </c>
      <c r="C1244" s="1" t="s">
        <v>316</v>
      </c>
      <c r="D1244" s="2" t="s">
        <v>14</v>
      </c>
      <c r="E1244" s="1" t="s">
        <v>163</v>
      </c>
      <c r="F1244" s="3">
        <v>4.06</v>
      </c>
      <c r="G1244" s="3">
        <f t="shared" si="1"/>
        <v>-4.204387608</v>
      </c>
      <c r="H1244" s="4">
        <v>45155.0</v>
      </c>
      <c r="J1244" s="5">
        <f t="shared" si="2"/>
        <v>17</v>
      </c>
      <c r="K1244" s="5">
        <f t="shared" si="3"/>
        <v>8</v>
      </c>
      <c r="L1244" s="5">
        <f t="shared" si="4"/>
        <v>2023</v>
      </c>
    </row>
    <row r="1245" ht="15.75" customHeight="1">
      <c r="A1245" s="1" t="s">
        <v>226</v>
      </c>
      <c r="B1245" s="1" t="s">
        <v>128</v>
      </c>
      <c r="C1245" s="1" t="s">
        <v>227</v>
      </c>
      <c r="D1245" s="2" t="s">
        <v>14</v>
      </c>
      <c r="E1245" s="1" t="s">
        <v>78</v>
      </c>
      <c r="F1245" s="3">
        <v>21.75</v>
      </c>
      <c r="G1245" s="3">
        <f t="shared" si="1"/>
        <v>-3.228585761</v>
      </c>
      <c r="H1245" s="4">
        <v>45155.0</v>
      </c>
      <c r="J1245" s="5">
        <f t="shared" si="2"/>
        <v>17</v>
      </c>
      <c r="K1245" s="5">
        <f t="shared" si="3"/>
        <v>8</v>
      </c>
      <c r="L1245" s="5">
        <f t="shared" si="4"/>
        <v>2023</v>
      </c>
    </row>
    <row r="1246" ht="15.75" customHeight="1">
      <c r="A1246" s="1" t="s">
        <v>175</v>
      </c>
      <c r="B1246" s="1" t="s">
        <v>176</v>
      </c>
      <c r="C1246" s="1" t="s">
        <v>177</v>
      </c>
      <c r="D1246" s="2" t="s">
        <v>14</v>
      </c>
      <c r="E1246" s="1" t="s">
        <v>78</v>
      </c>
      <c r="F1246" s="3">
        <v>19.84</v>
      </c>
      <c r="G1246" s="3">
        <f t="shared" si="1"/>
        <v>-3.333943676</v>
      </c>
      <c r="H1246" s="4">
        <v>45155.0</v>
      </c>
      <c r="J1246" s="5">
        <f t="shared" si="2"/>
        <v>17</v>
      </c>
      <c r="K1246" s="5">
        <f t="shared" si="3"/>
        <v>8</v>
      </c>
      <c r="L1246" s="5">
        <f t="shared" si="4"/>
        <v>2023</v>
      </c>
    </row>
    <row r="1247" ht="15.75" customHeight="1">
      <c r="A1247" s="1" t="s">
        <v>239</v>
      </c>
      <c r="B1247" s="1" t="s">
        <v>32</v>
      </c>
      <c r="C1247" s="1" t="s">
        <v>240</v>
      </c>
      <c r="D1247" s="2" t="s">
        <v>20</v>
      </c>
      <c r="E1247" s="1" t="s">
        <v>65</v>
      </c>
      <c r="F1247" s="3">
        <v>19.53</v>
      </c>
      <c r="G1247" s="3">
        <f t="shared" si="1"/>
        <v>-3.351043652</v>
      </c>
      <c r="H1247" s="4">
        <v>45155.0</v>
      </c>
      <c r="J1247" s="5">
        <f t="shared" si="2"/>
        <v>17</v>
      </c>
      <c r="K1247" s="5">
        <f t="shared" si="3"/>
        <v>8</v>
      </c>
      <c r="L1247" s="5">
        <f t="shared" si="4"/>
        <v>2023</v>
      </c>
    </row>
    <row r="1248" ht="15.75" customHeight="1">
      <c r="A1248" s="1" t="s">
        <v>169</v>
      </c>
      <c r="B1248" s="1" t="s">
        <v>170</v>
      </c>
      <c r="C1248" s="1" t="s">
        <v>171</v>
      </c>
      <c r="D1248" s="2" t="s">
        <v>20</v>
      </c>
      <c r="E1248" s="1" t="s">
        <v>106</v>
      </c>
      <c r="F1248" s="3">
        <v>14.44</v>
      </c>
      <c r="G1248" s="3">
        <f t="shared" si="1"/>
        <v>-3.631814223</v>
      </c>
      <c r="H1248" s="4">
        <v>45156.0</v>
      </c>
      <c r="J1248" s="5">
        <f t="shared" si="2"/>
        <v>18</v>
      </c>
      <c r="K1248" s="5">
        <f t="shared" si="3"/>
        <v>8</v>
      </c>
      <c r="L1248" s="5">
        <f t="shared" si="4"/>
        <v>2023</v>
      </c>
    </row>
    <row r="1249" ht="15.75" customHeight="1">
      <c r="A1249" s="1" t="s">
        <v>53</v>
      </c>
      <c r="B1249" s="1" t="s">
        <v>54</v>
      </c>
      <c r="C1249" s="1" t="s">
        <v>55</v>
      </c>
      <c r="D1249" s="2" t="s">
        <v>20</v>
      </c>
      <c r="E1249" s="1" t="s">
        <v>34</v>
      </c>
      <c r="F1249" s="3">
        <v>18.67</v>
      </c>
      <c r="G1249" s="3">
        <f t="shared" si="1"/>
        <v>-3.398482295</v>
      </c>
      <c r="H1249" s="4">
        <v>45156.0</v>
      </c>
      <c r="J1249" s="5">
        <f t="shared" si="2"/>
        <v>18</v>
      </c>
      <c r="K1249" s="5">
        <f t="shared" si="3"/>
        <v>8</v>
      </c>
      <c r="L1249" s="5">
        <f t="shared" si="4"/>
        <v>2023</v>
      </c>
    </row>
    <row r="1250" ht="15.75" customHeight="1">
      <c r="A1250" s="1" t="s">
        <v>248</v>
      </c>
      <c r="B1250" s="1" t="s">
        <v>249</v>
      </c>
      <c r="C1250" s="1" t="s">
        <v>250</v>
      </c>
      <c r="D1250" s="2" t="s">
        <v>20</v>
      </c>
      <c r="E1250" s="1" t="s">
        <v>89</v>
      </c>
      <c r="F1250" s="3">
        <v>32.99</v>
      </c>
      <c r="G1250" s="3">
        <f t="shared" si="1"/>
        <v>-2.608573734</v>
      </c>
      <c r="H1250" s="4">
        <v>45156.0</v>
      </c>
      <c r="J1250" s="5">
        <f t="shared" si="2"/>
        <v>18</v>
      </c>
      <c r="K1250" s="5">
        <f t="shared" si="3"/>
        <v>8</v>
      </c>
      <c r="L1250" s="5">
        <f t="shared" si="4"/>
        <v>2023</v>
      </c>
    </row>
    <row r="1251" ht="15.75" customHeight="1">
      <c r="A1251" s="1" t="s">
        <v>48</v>
      </c>
      <c r="B1251" s="1" t="s">
        <v>49</v>
      </c>
      <c r="C1251" s="1" t="s">
        <v>50</v>
      </c>
      <c r="D1251" s="2" t="s">
        <v>20</v>
      </c>
      <c r="E1251" s="1" t="s">
        <v>163</v>
      </c>
      <c r="F1251" s="3">
        <v>3.22</v>
      </c>
      <c r="G1251" s="3">
        <f t="shared" si="1"/>
        <v>-4.250723026</v>
      </c>
      <c r="H1251" s="4">
        <v>45156.0</v>
      </c>
      <c r="J1251" s="5">
        <f t="shared" si="2"/>
        <v>18</v>
      </c>
      <c r="K1251" s="5">
        <f t="shared" si="3"/>
        <v>8</v>
      </c>
      <c r="L1251" s="5">
        <f t="shared" si="4"/>
        <v>2023</v>
      </c>
    </row>
    <row r="1252" ht="15.75" customHeight="1">
      <c r="A1252" s="1" t="s">
        <v>304</v>
      </c>
      <c r="B1252" s="1" t="s">
        <v>305</v>
      </c>
      <c r="C1252" s="1" t="s">
        <v>306</v>
      </c>
      <c r="D1252" s="2" t="s">
        <v>20</v>
      </c>
      <c r="E1252" s="1" t="s">
        <v>110</v>
      </c>
      <c r="F1252" s="3">
        <v>39.86</v>
      </c>
      <c r="G1252" s="3">
        <f t="shared" si="1"/>
        <v>-2.229616205</v>
      </c>
      <c r="H1252" s="4">
        <v>45156.0</v>
      </c>
      <c r="J1252" s="5">
        <f t="shared" si="2"/>
        <v>18</v>
      </c>
      <c r="K1252" s="5">
        <f t="shared" si="3"/>
        <v>8</v>
      </c>
      <c r="L1252" s="5">
        <f t="shared" si="4"/>
        <v>2023</v>
      </c>
    </row>
    <row r="1253" ht="15.75" customHeight="1">
      <c r="A1253" s="1" t="s">
        <v>304</v>
      </c>
      <c r="B1253" s="1" t="s">
        <v>305</v>
      </c>
      <c r="C1253" s="1" t="s">
        <v>306</v>
      </c>
      <c r="D1253" s="2" t="s">
        <v>20</v>
      </c>
      <c r="E1253" s="1" t="s">
        <v>51</v>
      </c>
      <c r="F1253" s="3">
        <v>48.24</v>
      </c>
      <c r="G1253" s="3">
        <f t="shared" si="1"/>
        <v>-1.767365245</v>
      </c>
      <c r="H1253" s="4">
        <v>45157.0</v>
      </c>
      <c r="J1253" s="5">
        <f t="shared" si="2"/>
        <v>19</v>
      </c>
      <c r="K1253" s="5">
        <f t="shared" si="3"/>
        <v>8</v>
      </c>
      <c r="L1253" s="5">
        <f t="shared" si="4"/>
        <v>2023</v>
      </c>
    </row>
    <row r="1254" ht="15.75" customHeight="1">
      <c r="A1254" s="1" t="s">
        <v>239</v>
      </c>
      <c r="B1254" s="1" t="s">
        <v>32</v>
      </c>
      <c r="C1254" s="1" t="s">
        <v>240</v>
      </c>
      <c r="D1254" s="2" t="s">
        <v>20</v>
      </c>
      <c r="E1254" s="1" t="s">
        <v>34</v>
      </c>
      <c r="F1254" s="3">
        <v>14.79</v>
      </c>
      <c r="G1254" s="3">
        <f t="shared" si="1"/>
        <v>-3.612507799</v>
      </c>
      <c r="H1254" s="4">
        <v>45157.0</v>
      </c>
      <c r="J1254" s="5">
        <f t="shared" si="2"/>
        <v>19</v>
      </c>
      <c r="K1254" s="5">
        <f t="shared" si="3"/>
        <v>8</v>
      </c>
      <c r="L1254" s="5">
        <f t="shared" si="4"/>
        <v>2023</v>
      </c>
    </row>
    <row r="1255" ht="15.75" customHeight="1">
      <c r="A1255" s="1" t="s">
        <v>205</v>
      </c>
      <c r="B1255" s="1" t="s">
        <v>206</v>
      </c>
      <c r="C1255" s="1" t="s">
        <v>207</v>
      </c>
      <c r="D1255" s="2" t="s">
        <v>14</v>
      </c>
      <c r="E1255" s="1" t="s">
        <v>150</v>
      </c>
      <c r="F1255" s="3">
        <v>25.52</v>
      </c>
      <c r="G1255" s="3">
        <f t="shared" si="1"/>
        <v>-3.02062799</v>
      </c>
      <c r="H1255" s="4">
        <v>45157.0</v>
      </c>
      <c r="J1255" s="5">
        <f t="shared" si="2"/>
        <v>19</v>
      </c>
      <c r="K1255" s="5">
        <f t="shared" si="3"/>
        <v>8</v>
      </c>
      <c r="L1255" s="5">
        <f t="shared" si="4"/>
        <v>2023</v>
      </c>
    </row>
    <row r="1256" ht="15.75" customHeight="1">
      <c r="A1256" s="1" t="s">
        <v>172</v>
      </c>
      <c r="B1256" s="1" t="s">
        <v>173</v>
      </c>
      <c r="C1256" s="1" t="s">
        <v>174</v>
      </c>
      <c r="D1256" s="2" t="s">
        <v>20</v>
      </c>
      <c r="E1256" s="1" t="s">
        <v>150</v>
      </c>
      <c r="F1256" s="3">
        <v>27.37</v>
      </c>
      <c r="G1256" s="3">
        <f t="shared" si="1"/>
        <v>-2.918579747</v>
      </c>
      <c r="H1256" s="4">
        <v>45157.0</v>
      </c>
      <c r="J1256" s="5">
        <f t="shared" si="2"/>
        <v>19</v>
      </c>
      <c r="K1256" s="5">
        <f t="shared" si="3"/>
        <v>8</v>
      </c>
      <c r="L1256" s="5">
        <f t="shared" si="4"/>
        <v>2023</v>
      </c>
    </row>
    <row r="1257" ht="15.75" customHeight="1">
      <c r="A1257" s="1" t="s">
        <v>120</v>
      </c>
      <c r="B1257" s="1" t="s">
        <v>121</v>
      </c>
      <c r="C1257" s="1" t="s">
        <v>122</v>
      </c>
      <c r="D1257" s="2" t="s">
        <v>20</v>
      </c>
      <c r="E1257" s="1" t="s">
        <v>37</v>
      </c>
      <c r="F1257" s="3">
        <v>13.84</v>
      </c>
      <c r="G1257" s="3">
        <f t="shared" si="1"/>
        <v>-3.664910951</v>
      </c>
      <c r="H1257" s="4">
        <v>45157.0</v>
      </c>
      <c r="J1257" s="5">
        <f t="shared" si="2"/>
        <v>19</v>
      </c>
      <c r="K1257" s="5">
        <f t="shared" si="3"/>
        <v>8</v>
      </c>
      <c r="L1257" s="5">
        <f t="shared" si="4"/>
        <v>2023</v>
      </c>
    </row>
    <row r="1258" ht="15.75" customHeight="1">
      <c r="A1258" s="1" t="s">
        <v>223</v>
      </c>
      <c r="B1258" s="1" t="s">
        <v>224</v>
      </c>
      <c r="C1258" s="1" t="s">
        <v>225</v>
      </c>
      <c r="D1258" s="2" t="s">
        <v>14</v>
      </c>
      <c r="E1258" s="1" t="s">
        <v>41</v>
      </c>
      <c r="F1258" s="3">
        <v>26.77</v>
      </c>
      <c r="G1258" s="3">
        <f t="shared" si="1"/>
        <v>-2.951676475</v>
      </c>
      <c r="H1258" s="4">
        <v>45157.0</v>
      </c>
      <c r="J1258" s="5">
        <f t="shared" si="2"/>
        <v>19</v>
      </c>
      <c r="K1258" s="5">
        <f t="shared" si="3"/>
        <v>8</v>
      </c>
      <c r="L1258" s="5">
        <f t="shared" si="4"/>
        <v>2023</v>
      </c>
    </row>
    <row r="1259" ht="15.75" customHeight="1">
      <c r="A1259" s="1" t="s">
        <v>154</v>
      </c>
      <c r="B1259" s="1" t="s">
        <v>155</v>
      </c>
      <c r="C1259" s="1" t="s">
        <v>156</v>
      </c>
      <c r="D1259" s="2" t="s">
        <v>20</v>
      </c>
      <c r="E1259" s="1" t="s">
        <v>65</v>
      </c>
      <c r="F1259" s="3">
        <v>11.11</v>
      </c>
      <c r="G1259" s="3">
        <f t="shared" si="1"/>
        <v>-3.815501061</v>
      </c>
      <c r="H1259" s="4">
        <v>45157.0</v>
      </c>
      <c r="J1259" s="5">
        <f t="shared" si="2"/>
        <v>19</v>
      </c>
      <c r="K1259" s="5">
        <f t="shared" si="3"/>
        <v>8</v>
      </c>
      <c r="L1259" s="5">
        <f t="shared" si="4"/>
        <v>2023</v>
      </c>
    </row>
    <row r="1260" ht="15.75" customHeight="1">
      <c r="A1260" s="1" t="s">
        <v>289</v>
      </c>
      <c r="B1260" s="1" t="s">
        <v>290</v>
      </c>
      <c r="C1260" s="1" t="s">
        <v>291</v>
      </c>
      <c r="D1260" s="2" t="s">
        <v>14</v>
      </c>
      <c r="E1260" s="1" t="s">
        <v>37</v>
      </c>
      <c r="F1260" s="3">
        <v>12.9</v>
      </c>
      <c r="G1260" s="3">
        <f t="shared" si="1"/>
        <v>-3.71676249</v>
      </c>
      <c r="H1260" s="4">
        <v>45157.0</v>
      </c>
      <c r="J1260" s="5">
        <f t="shared" si="2"/>
        <v>19</v>
      </c>
      <c r="K1260" s="5">
        <f t="shared" si="3"/>
        <v>8</v>
      </c>
      <c r="L1260" s="5">
        <f t="shared" si="4"/>
        <v>2023</v>
      </c>
    </row>
    <row r="1261" ht="15.75" customHeight="1">
      <c r="A1261" s="1" t="s">
        <v>69</v>
      </c>
      <c r="B1261" s="1" t="s">
        <v>70</v>
      </c>
      <c r="C1261" s="1" t="s">
        <v>71</v>
      </c>
      <c r="D1261" s="2" t="s">
        <v>20</v>
      </c>
      <c r="E1261" s="1" t="s">
        <v>41</v>
      </c>
      <c r="F1261" s="3">
        <v>28.31</v>
      </c>
      <c r="G1261" s="3">
        <f t="shared" si="1"/>
        <v>-2.866728208</v>
      </c>
      <c r="H1261" s="4">
        <v>45158.0</v>
      </c>
      <c r="J1261" s="5">
        <f t="shared" si="2"/>
        <v>20</v>
      </c>
      <c r="K1261" s="5">
        <f t="shared" si="3"/>
        <v>8</v>
      </c>
      <c r="L1261" s="5">
        <f t="shared" si="4"/>
        <v>2023</v>
      </c>
    </row>
    <row r="1262" ht="15.75" customHeight="1">
      <c r="A1262" s="1" t="s">
        <v>178</v>
      </c>
      <c r="B1262" s="1" t="s">
        <v>179</v>
      </c>
      <c r="C1262" s="1" t="s">
        <v>180</v>
      </c>
      <c r="D1262" s="2" t="s">
        <v>14</v>
      </c>
      <c r="E1262" s="1" t="s">
        <v>41</v>
      </c>
      <c r="F1262" s="3">
        <v>27.82</v>
      </c>
      <c r="G1262" s="3">
        <f t="shared" si="1"/>
        <v>-2.893757202</v>
      </c>
      <c r="H1262" s="4">
        <v>45158.0</v>
      </c>
      <c r="J1262" s="5">
        <f t="shared" si="2"/>
        <v>20</v>
      </c>
      <c r="K1262" s="5">
        <f t="shared" si="3"/>
        <v>8</v>
      </c>
      <c r="L1262" s="5">
        <f t="shared" si="4"/>
        <v>2023</v>
      </c>
    </row>
    <row r="1263" ht="15.75" customHeight="1">
      <c r="A1263" s="1" t="s">
        <v>151</v>
      </c>
      <c r="B1263" s="1" t="s">
        <v>152</v>
      </c>
      <c r="C1263" s="1" t="s">
        <v>153</v>
      </c>
      <c r="D1263" s="2" t="s">
        <v>14</v>
      </c>
      <c r="E1263" s="1" t="s">
        <v>51</v>
      </c>
      <c r="F1263" s="3">
        <v>34.55</v>
      </c>
      <c r="G1263" s="3">
        <f t="shared" si="1"/>
        <v>-2.522522242</v>
      </c>
      <c r="H1263" s="4">
        <v>45158.0</v>
      </c>
      <c r="J1263" s="5">
        <f t="shared" si="2"/>
        <v>20</v>
      </c>
      <c r="K1263" s="5">
        <f t="shared" si="3"/>
        <v>8</v>
      </c>
      <c r="L1263" s="5">
        <f t="shared" si="4"/>
        <v>2023</v>
      </c>
    </row>
    <row r="1264" ht="15.75" customHeight="1">
      <c r="A1264" s="1" t="s">
        <v>217</v>
      </c>
      <c r="B1264" s="1" t="s">
        <v>218</v>
      </c>
      <c r="C1264" s="1" t="s">
        <v>219</v>
      </c>
      <c r="D1264" s="2" t="s">
        <v>20</v>
      </c>
      <c r="E1264" s="1" t="s">
        <v>41</v>
      </c>
      <c r="F1264" s="3">
        <v>32.64</v>
      </c>
      <c r="G1264" s="3">
        <f t="shared" si="1"/>
        <v>-2.627880158</v>
      </c>
      <c r="H1264" s="4">
        <v>45158.0</v>
      </c>
      <c r="J1264" s="5">
        <f t="shared" si="2"/>
        <v>20</v>
      </c>
      <c r="K1264" s="5">
        <f t="shared" si="3"/>
        <v>8</v>
      </c>
      <c r="L1264" s="5">
        <f t="shared" si="4"/>
        <v>2023</v>
      </c>
    </row>
    <row r="1265" ht="15.75" customHeight="1">
      <c r="A1265" s="1" t="s">
        <v>220</v>
      </c>
      <c r="B1265" s="1" t="s">
        <v>221</v>
      </c>
      <c r="C1265" s="1" t="s">
        <v>222</v>
      </c>
      <c r="D1265" s="2" t="s">
        <v>20</v>
      </c>
      <c r="E1265" s="1" t="s">
        <v>150</v>
      </c>
      <c r="F1265" s="3">
        <v>32.28</v>
      </c>
      <c r="G1265" s="3">
        <f t="shared" si="1"/>
        <v>-2.647738194</v>
      </c>
      <c r="H1265" s="4">
        <v>45158.0</v>
      </c>
      <c r="J1265" s="5">
        <f t="shared" si="2"/>
        <v>20</v>
      </c>
      <c r="K1265" s="5">
        <f t="shared" si="3"/>
        <v>8</v>
      </c>
      <c r="L1265" s="5">
        <f t="shared" si="4"/>
        <v>2023</v>
      </c>
    </row>
    <row r="1266" ht="15.75" customHeight="1">
      <c r="A1266" s="1" t="s">
        <v>280</v>
      </c>
      <c r="B1266" s="1" t="s">
        <v>281</v>
      </c>
      <c r="C1266" s="1" t="s">
        <v>282</v>
      </c>
      <c r="D1266" s="2" t="s">
        <v>20</v>
      </c>
      <c r="E1266" s="1" t="s">
        <v>110</v>
      </c>
      <c r="F1266" s="3">
        <v>41.32</v>
      </c>
      <c r="G1266" s="3">
        <f t="shared" si="1"/>
        <v>-2.149080834</v>
      </c>
      <c r="H1266" s="4">
        <v>45159.0</v>
      </c>
      <c r="J1266" s="5">
        <f t="shared" si="2"/>
        <v>21</v>
      </c>
      <c r="K1266" s="5">
        <f t="shared" si="3"/>
        <v>8</v>
      </c>
      <c r="L1266" s="5">
        <f t="shared" si="4"/>
        <v>2023</v>
      </c>
    </row>
    <row r="1267" ht="15.75" customHeight="1">
      <c r="A1267" s="1" t="s">
        <v>220</v>
      </c>
      <c r="B1267" s="1" t="s">
        <v>221</v>
      </c>
      <c r="C1267" s="1" t="s">
        <v>222</v>
      </c>
      <c r="D1267" s="2" t="s">
        <v>20</v>
      </c>
      <c r="E1267" s="1" t="s">
        <v>47</v>
      </c>
      <c r="F1267" s="3">
        <v>74.68</v>
      </c>
      <c r="G1267" s="3">
        <f t="shared" si="1"/>
        <v>-0.3089027893</v>
      </c>
      <c r="H1267" s="4">
        <v>45159.0</v>
      </c>
      <c r="J1267" s="5">
        <f t="shared" si="2"/>
        <v>21</v>
      </c>
      <c r="K1267" s="5">
        <f t="shared" si="3"/>
        <v>8</v>
      </c>
      <c r="L1267" s="5">
        <f t="shared" si="4"/>
        <v>2023</v>
      </c>
    </row>
    <row r="1268" ht="15.75" customHeight="1">
      <c r="A1268" s="1" t="s">
        <v>304</v>
      </c>
      <c r="B1268" s="1" t="s">
        <v>305</v>
      </c>
      <c r="C1268" s="1" t="s">
        <v>306</v>
      </c>
      <c r="D1268" s="2" t="s">
        <v>20</v>
      </c>
      <c r="E1268" s="1" t="s">
        <v>15</v>
      </c>
      <c r="F1268" s="3">
        <v>10.46</v>
      </c>
      <c r="G1268" s="3">
        <f t="shared" si="1"/>
        <v>-3.851355849</v>
      </c>
      <c r="H1268" s="4">
        <v>45159.0</v>
      </c>
      <c r="J1268" s="5">
        <f t="shared" si="2"/>
        <v>21</v>
      </c>
      <c r="K1268" s="5">
        <f t="shared" si="3"/>
        <v>8</v>
      </c>
      <c r="L1268" s="5">
        <f t="shared" si="4"/>
        <v>2023</v>
      </c>
    </row>
    <row r="1269" ht="15.75" customHeight="1">
      <c r="A1269" s="1" t="s">
        <v>248</v>
      </c>
      <c r="B1269" s="1" t="s">
        <v>249</v>
      </c>
      <c r="C1269" s="1" t="s">
        <v>250</v>
      </c>
      <c r="D1269" s="2" t="s">
        <v>14</v>
      </c>
      <c r="E1269" s="1" t="s">
        <v>34</v>
      </c>
      <c r="F1269" s="3">
        <v>13.66</v>
      </c>
      <c r="G1269" s="3">
        <f t="shared" si="1"/>
        <v>-3.674839969</v>
      </c>
      <c r="H1269" s="4">
        <v>45159.0</v>
      </c>
      <c r="J1269" s="5">
        <f t="shared" si="2"/>
        <v>21</v>
      </c>
      <c r="K1269" s="5">
        <f t="shared" si="3"/>
        <v>8</v>
      </c>
      <c r="L1269" s="5">
        <f t="shared" si="4"/>
        <v>2023</v>
      </c>
    </row>
    <row r="1270" ht="15.75" customHeight="1">
      <c r="A1270" s="1" t="s">
        <v>211</v>
      </c>
      <c r="B1270" s="1" t="s">
        <v>212</v>
      </c>
      <c r="C1270" s="1" t="s">
        <v>213</v>
      </c>
      <c r="D1270" s="2" t="s">
        <v>20</v>
      </c>
      <c r="E1270" s="1" t="s">
        <v>43</v>
      </c>
      <c r="F1270" s="3">
        <v>62.25</v>
      </c>
      <c r="G1270" s="3">
        <f t="shared" si="1"/>
        <v>-0.9945566593</v>
      </c>
      <c r="H1270" s="4">
        <v>45159.0</v>
      </c>
      <c r="J1270" s="5">
        <f t="shared" si="2"/>
        <v>21</v>
      </c>
      <c r="K1270" s="5">
        <f t="shared" si="3"/>
        <v>8</v>
      </c>
      <c r="L1270" s="5">
        <f t="shared" si="4"/>
        <v>2023</v>
      </c>
    </row>
    <row r="1271" ht="15.75" customHeight="1">
      <c r="A1271" s="1" t="s">
        <v>66</v>
      </c>
      <c r="B1271" s="1" t="s">
        <v>67</v>
      </c>
      <c r="C1271" s="1" t="s">
        <v>68</v>
      </c>
      <c r="D1271" s="2" t="s">
        <v>20</v>
      </c>
      <c r="E1271" s="1" t="s">
        <v>163</v>
      </c>
      <c r="F1271" s="3">
        <v>2.61</v>
      </c>
      <c r="G1271" s="3">
        <f t="shared" si="1"/>
        <v>-4.284371366</v>
      </c>
      <c r="H1271" s="4">
        <v>45159.0</v>
      </c>
      <c r="J1271" s="5">
        <f t="shared" si="2"/>
        <v>21</v>
      </c>
      <c r="K1271" s="5">
        <f t="shared" si="3"/>
        <v>8</v>
      </c>
      <c r="L1271" s="5">
        <f t="shared" si="4"/>
        <v>2023</v>
      </c>
    </row>
    <row r="1272" ht="15.75" customHeight="1">
      <c r="A1272" s="1" t="s">
        <v>72</v>
      </c>
      <c r="B1272" s="1" t="s">
        <v>73</v>
      </c>
      <c r="C1272" s="1" t="s">
        <v>74</v>
      </c>
      <c r="D1272" s="2" t="s">
        <v>20</v>
      </c>
      <c r="E1272" s="1" t="s">
        <v>43</v>
      </c>
      <c r="F1272" s="3">
        <v>47.61</v>
      </c>
      <c r="G1272" s="3">
        <f t="shared" si="1"/>
        <v>-1.802116809</v>
      </c>
      <c r="H1272" s="4">
        <v>45159.0</v>
      </c>
      <c r="J1272" s="5">
        <f t="shared" si="2"/>
        <v>21</v>
      </c>
      <c r="K1272" s="5">
        <f t="shared" si="3"/>
        <v>8</v>
      </c>
      <c r="L1272" s="5">
        <f t="shared" si="4"/>
        <v>2023</v>
      </c>
    </row>
    <row r="1273" ht="15.75" customHeight="1">
      <c r="A1273" s="1" t="s">
        <v>144</v>
      </c>
      <c r="B1273" s="1" t="s">
        <v>145</v>
      </c>
      <c r="C1273" s="1" t="s">
        <v>146</v>
      </c>
      <c r="D1273" s="2" t="s">
        <v>20</v>
      </c>
      <c r="E1273" s="1" t="s">
        <v>51</v>
      </c>
      <c r="F1273" s="3">
        <v>39.66</v>
      </c>
      <c r="G1273" s="3">
        <f t="shared" si="1"/>
        <v>-2.240648447</v>
      </c>
      <c r="H1273" s="4">
        <v>45160.0</v>
      </c>
      <c r="J1273" s="5">
        <f t="shared" si="2"/>
        <v>22</v>
      </c>
      <c r="K1273" s="5">
        <f t="shared" si="3"/>
        <v>8</v>
      </c>
      <c r="L1273" s="5">
        <f t="shared" si="4"/>
        <v>2023</v>
      </c>
    </row>
    <row r="1274" ht="15.75" customHeight="1">
      <c r="A1274" s="1" t="s">
        <v>295</v>
      </c>
      <c r="B1274" s="1" t="s">
        <v>296</v>
      </c>
      <c r="C1274" s="1" t="s">
        <v>297</v>
      </c>
      <c r="D1274" s="2" t="s">
        <v>20</v>
      </c>
      <c r="E1274" s="1" t="s">
        <v>47</v>
      </c>
      <c r="F1274" s="3">
        <v>65.14</v>
      </c>
      <c r="G1274" s="3">
        <f t="shared" si="1"/>
        <v>-0.8351407555</v>
      </c>
      <c r="H1274" s="4">
        <v>45160.0</v>
      </c>
      <c r="J1274" s="5">
        <f t="shared" si="2"/>
        <v>22</v>
      </c>
      <c r="K1274" s="5">
        <f t="shared" si="3"/>
        <v>8</v>
      </c>
      <c r="L1274" s="5">
        <f t="shared" si="4"/>
        <v>2023</v>
      </c>
    </row>
    <row r="1275" ht="15.75" customHeight="1">
      <c r="A1275" s="1" t="s">
        <v>262</v>
      </c>
      <c r="B1275" s="1" t="s">
        <v>263</v>
      </c>
      <c r="C1275" s="1" t="s">
        <v>264</v>
      </c>
      <c r="D1275" s="2" t="s">
        <v>14</v>
      </c>
      <c r="E1275" s="1" t="s">
        <v>85</v>
      </c>
      <c r="F1275" s="3">
        <v>11.29</v>
      </c>
      <c r="G1275" s="3">
        <f t="shared" si="1"/>
        <v>-3.805572042</v>
      </c>
      <c r="H1275" s="4">
        <v>45160.0</v>
      </c>
      <c r="J1275" s="5">
        <f t="shared" si="2"/>
        <v>22</v>
      </c>
      <c r="K1275" s="5">
        <f t="shared" si="3"/>
        <v>8</v>
      </c>
      <c r="L1275" s="5">
        <f t="shared" si="4"/>
        <v>2023</v>
      </c>
    </row>
    <row r="1276" ht="15.75" customHeight="1">
      <c r="A1276" s="1" t="s">
        <v>48</v>
      </c>
      <c r="B1276" s="1" t="s">
        <v>49</v>
      </c>
      <c r="C1276" s="1" t="s">
        <v>50</v>
      </c>
      <c r="D1276" s="2" t="s">
        <v>14</v>
      </c>
      <c r="E1276" s="1" t="s">
        <v>15</v>
      </c>
      <c r="F1276" s="3">
        <v>10.43</v>
      </c>
      <c r="G1276" s="3">
        <f t="shared" si="1"/>
        <v>-3.853010685</v>
      </c>
      <c r="H1276" s="4">
        <v>45160.0</v>
      </c>
      <c r="J1276" s="5">
        <f t="shared" si="2"/>
        <v>22</v>
      </c>
      <c r="K1276" s="5">
        <f t="shared" si="3"/>
        <v>8</v>
      </c>
      <c r="L1276" s="5">
        <f t="shared" si="4"/>
        <v>2023</v>
      </c>
    </row>
    <row r="1277" ht="15.75" customHeight="1">
      <c r="A1277" s="1" t="s">
        <v>181</v>
      </c>
      <c r="B1277" s="1" t="s">
        <v>182</v>
      </c>
      <c r="C1277" s="1" t="s">
        <v>183</v>
      </c>
      <c r="D1277" s="2" t="s">
        <v>14</v>
      </c>
      <c r="E1277" s="1" t="s">
        <v>51</v>
      </c>
      <c r="F1277" s="3">
        <v>35.14</v>
      </c>
      <c r="G1277" s="3">
        <f t="shared" si="1"/>
        <v>-2.489977127</v>
      </c>
      <c r="H1277" s="4">
        <v>45160.0</v>
      </c>
      <c r="J1277" s="5">
        <f t="shared" si="2"/>
        <v>22</v>
      </c>
      <c r="K1277" s="5">
        <f t="shared" si="3"/>
        <v>8</v>
      </c>
      <c r="L1277" s="5">
        <f t="shared" si="4"/>
        <v>2023</v>
      </c>
    </row>
    <row r="1278" ht="15.75" customHeight="1">
      <c r="A1278" s="1" t="s">
        <v>254</v>
      </c>
      <c r="B1278" s="1" t="s">
        <v>255</v>
      </c>
      <c r="C1278" s="1" t="s">
        <v>256</v>
      </c>
      <c r="D1278" s="2" t="s">
        <v>20</v>
      </c>
      <c r="E1278" s="1" t="s">
        <v>25</v>
      </c>
      <c r="F1278" s="3">
        <v>20.23</v>
      </c>
      <c r="G1278" s="3">
        <f t="shared" si="1"/>
        <v>-3.312430804</v>
      </c>
      <c r="H1278" s="4">
        <v>45160.0</v>
      </c>
      <c r="J1278" s="5">
        <f t="shared" si="2"/>
        <v>22</v>
      </c>
      <c r="K1278" s="5">
        <f t="shared" si="3"/>
        <v>8</v>
      </c>
      <c r="L1278" s="5">
        <f t="shared" si="4"/>
        <v>2023</v>
      </c>
    </row>
    <row r="1279" ht="15.75" customHeight="1">
      <c r="A1279" s="1" t="s">
        <v>97</v>
      </c>
      <c r="B1279" s="1" t="s">
        <v>98</v>
      </c>
      <c r="C1279" s="1" t="s">
        <v>99</v>
      </c>
      <c r="D1279" s="2" t="s">
        <v>20</v>
      </c>
      <c r="E1279" s="1" t="s">
        <v>41</v>
      </c>
      <c r="F1279" s="3">
        <v>26.13</v>
      </c>
      <c r="G1279" s="3">
        <f t="shared" si="1"/>
        <v>-2.986979651</v>
      </c>
      <c r="H1279" s="4">
        <v>45160.0</v>
      </c>
      <c r="J1279" s="5">
        <f t="shared" si="2"/>
        <v>22</v>
      </c>
      <c r="K1279" s="5">
        <f t="shared" si="3"/>
        <v>8</v>
      </c>
      <c r="L1279" s="5">
        <f t="shared" si="4"/>
        <v>2023</v>
      </c>
    </row>
    <row r="1280" ht="15.75" customHeight="1">
      <c r="A1280" s="1" t="s">
        <v>195</v>
      </c>
      <c r="B1280" s="1" t="s">
        <v>196</v>
      </c>
      <c r="C1280" s="1" t="s">
        <v>197</v>
      </c>
      <c r="D1280" s="2" t="s">
        <v>20</v>
      </c>
      <c r="E1280" s="1" t="s">
        <v>89</v>
      </c>
      <c r="F1280" s="3">
        <v>28.55</v>
      </c>
      <c r="G1280" s="3">
        <f t="shared" si="1"/>
        <v>-2.853489517</v>
      </c>
      <c r="H1280" s="4">
        <v>45160.0</v>
      </c>
      <c r="J1280" s="5">
        <f t="shared" si="2"/>
        <v>22</v>
      </c>
      <c r="K1280" s="5">
        <f t="shared" si="3"/>
        <v>8</v>
      </c>
      <c r="L1280" s="5">
        <f t="shared" si="4"/>
        <v>2023</v>
      </c>
    </row>
    <row r="1281" ht="15.75" customHeight="1">
      <c r="A1281" s="1" t="s">
        <v>228</v>
      </c>
      <c r="B1281" s="1" t="s">
        <v>229</v>
      </c>
      <c r="C1281" s="1" t="s">
        <v>230</v>
      </c>
      <c r="D1281" s="2" t="s">
        <v>14</v>
      </c>
      <c r="E1281" s="1" t="s">
        <v>89</v>
      </c>
      <c r="F1281" s="3">
        <v>31.6</v>
      </c>
      <c r="G1281" s="3">
        <f t="shared" si="1"/>
        <v>-2.685247819</v>
      </c>
      <c r="H1281" s="4">
        <v>45160.0</v>
      </c>
      <c r="J1281" s="5">
        <f t="shared" si="2"/>
        <v>22</v>
      </c>
      <c r="K1281" s="5">
        <f t="shared" si="3"/>
        <v>8</v>
      </c>
      <c r="L1281" s="5">
        <f t="shared" si="4"/>
        <v>2023</v>
      </c>
    </row>
    <row r="1282" ht="15.75" customHeight="1">
      <c r="A1282" s="1" t="s">
        <v>154</v>
      </c>
      <c r="B1282" s="1" t="s">
        <v>155</v>
      </c>
      <c r="C1282" s="1" t="s">
        <v>156</v>
      </c>
      <c r="D1282" s="2" t="s">
        <v>14</v>
      </c>
      <c r="E1282" s="1" t="s">
        <v>34</v>
      </c>
      <c r="F1282" s="3">
        <v>15.92</v>
      </c>
      <c r="G1282" s="3">
        <f t="shared" si="1"/>
        <v>-3.550175629</v>
      </c>
      <c r="H1282" s="4">
        <v>45160.0</v>
      </c>
      <c r="J1282" s="5">
        <f t="shared" si="2"/>
        <v>22</v>
      </c>
      <c r="K1282" s="5">
        <f t="shared" si="3"/>
        <v>8</v>
      </c>
      <c r="L1282" s="5">
        <f t="shared" si="4"/>
        <v>2023</v>
      </c>
    </row>
    <row r="1283" ht="15.75" customHeight="1">
      <c r="A1283" s="1" t="s">
        <v>186</v>
      </c>
      <c r="B1283" s="1" t="s">
        <v>187</v>
      </c>
      <c r="C1283" s="1" t="s">
        <v>188</v>
      </c>
      <c r="D1283" s="2" t="s">
        <v>14</v>
      </c>
      <c r="E1283" s="1" t="s">
        <v>51</v>
      </c>
      <c r="F1283" s="3">
        <v>51.7</v>
      </c>
      <c r="G1283" s="3">
        <f t="shared" si="1"/>
        <v>-1.57650745</v>
      </c>
      <c r="H1283" s="4">
        <v>45161.0</v>
      </c>
      <c r="J1283" s="5">
        <f t="shared" si="2"/>
        <v>23</v>
      </c>
      <c r="K1283" s="5">
        <f t="shared" si="3"/>
        <v>8</v>
      </c>
      <c r="L1283" s="5">
        <f t="shared" si="4"/>
        <v>2023</v>
      </c>
    </row>
    <row r="1284" ht="15.75" customHeight="1">
      <c r="A1284" s="1" t="s">
        <v>312</v>
      </c>
      <c r="B1284" s="1" t="s">
        <v>193</v>
      </c>
      <c r="C1284" s="1" t="s">
        <v>313</v>
      </c>
      <c r="D1284" s="2" t="s">
        <v>14</v>
      </c>
      <c r="E1284" s="1" t="s">
        <v>65</v>
      </c>
      <c r="F1284" s="3">
        <v>10.0</v>
      </c>
      <c r="G1284" s="3">
        <f t="shared" si="1"/>
        <v>-3.876730006</v>
      </c>
      <c r="H1284" s="4">
        <v>45161.0</v>
      </c>
      <c r="J1284" s="5">
        <f t="shared" si="2"/>
        <v>23</v>
      </c>
      <c r="K1284" s="5">
        <f t="shared" si="3"/>
        <v>8</v>
      </c>
      <c r="L1284" s="5">
        <f t="shared" si="4"/>
        <v>2023</v>
      </c>
    </row>
    <row r="1285" ht="15.75" customHeight="1">
      <c r="A1285" s="1" t="s">
        <v>309</v>
      </c>
      <c r="B1285" s="1" t="s">
        <v>310</v>
      </c>
      <c r="C1285" s="1" t="s">
        <v>311</v>
      </c>
      <c r="D1285" s="2" t="s">
        <v>14</v>
      </c>
      <c r="E1285" s="1" t="s">
        <v>106</v>
      </c>
      <c r="F1285" s="3">
        <v>12.81</v>
      </c>
      <c r="G1285" s="3">
        <f t="shared" si="1"/>
        <v>-3.721727</v>
      </c>
      <c r="H1285" s="4">
        <v>45161.0</v>
      </c>
      <c r="J1285" s="5">
        <f t="shared" si="2"/>
        <v>23</v>
      </c>
      <c r="K1285" s="5">
        <f t="shared" si="3"/>
        <v>8</v>
      </c>
      <c r="L1285" s="5">
        <f t="shared" si="4"/>
        <v>2023</v>
      </c>
    </row>
    <row r="1286" ht="15.75" customHeight="1">
      <c r="A1286" s="1" t="s">
        <v>62</v>
      </c>
      <c r="B1286" s="1" t="s">
        <v>63</v>
      </c>
      <c r="C1286" s="1" t="s">
        <v>64</v>
      </c>
      <c r="D1286" s="2" t="s">
        <v>14</v>
      </c>
      <c r="E1286" s="1" t="s">
        <v>110</v>
      </c>
      <c r="F1286" s="3">
        <v>35.86</v>
      </c>
      <c r="G1286" s="3">
        <f t="shared" si="1"/>
        <v>-2.450261054</v>
      </c>
      <c r="H1286" s="4">
        <v>45161.0</v>
      </c>
      <c r="J1286" s="5">
        <f t="shared" si="2"/>
        <v>23</v>
      </c>
      <c r="K1286" s="5">
        <f t="shared" si="3"/>
        <v>8</v>
      </c>
      <c r="L1286" s="5">
        <f t="shared" si="4"/>
        <v>2023</v>
      </c>
    </row>
    <row r="1287" ht="15.75" customHeight="1">
      <c r="A1287" s="1" t="s">
        <v>66</v>
      </c>
      <c r="B1287" s="1" t="s">
        <v>67</v>
      </c>
      <c r="C1287" s="1" t="s">
        <v>68</v>
      </c>
      <c r="D1287" s="2" t="s">
        <v>20</v>
      </c>
      <c r="E1287" s="1" t="s">
        <v>37</v>
      </c>
      <c r="F1287" s="3">
        <v>12.61</v>
      </c>
      <c r="G1287" s="3">
        <f t="shared" si="1"/>
        <v>-3.732759242</v>
      </c>
      <c r="H1287" s="4">
        <v>45161.0</v>
      </c>
      <c r="J1287" s="5">
        <f t="shared" si="2"/>
        <v>23</v>
      </c>
      <c r="K1287" s="5">
        <f t="shared" si="3"/>
        <v>8</v>
      </c>
      <c r="L1287" s="5">
        <f t="shared" si="4"/>
        <v>2023</v>
      </c>
    </row>
    <row r="1288" ht="15.75" customHeight="1">
      <c r="A1288" s="1" t="s">
        <v>228</v>
      </c>
      <c r="B1288" s="1" t="s">
        <v>229</v>
      </c>
      <c r="C1288" s="1" t="s">
        <v>230</v>
      </c>
      <c r="D1288" s="2" t="s">
        <v>14</v>
      </c>
      <c r="E1288" s="1" t="s">
        <v>43</v>
      </c>
      <c r="F1288" s="3">
        <v>57.97</v>
      </c>
      <c r="G1288" s="3">
        <f t="shared" si="1"/>
        <v>-1.230646648</v>
      </c>
      <c r="H1288" s="4">
        <v>45162.0</v>
      </c>
      <c r="J1288" s="5">
        <f t="shared" si="2"/>
        <v>24</v>
      </c>
      <c r="K1288" s="5">
        <f t="shared" si="3"/>
        <v>8</v>
      </c>
      <c r="L1288" s="5">
        <f t="shared" si="4"/>
        <v>2023</v>
      </c>
    </row>
    <row r="1289" ht="15.75" customHeight="1">
      <c r="A1289" s="1" t="s">
        <v>260</v>
      </c>
      <c r="B1289" s="1" t="s">
        <v>252</v>
      </c>
      <c r="C1289" s="1" t="s">
        <v>261</v>
      </c>
      <c r="D1289" s="2" t="s">
        <v>20</v>
      </c>
      <c r="E1289" s="1" t="s">
        <v>51</v>
      </c>
      <c r="F1289" s="3">
        <v>51.9</v>
      </c>
      <c r="G1289" s="3">
        <f t="shared" si="1"/>
        <v>-1.565475207</v>
      </c>
      <c r="H1289" s="4">
        <v>45162.0</v>
      </c>
      <c r="J1289" s="5">
        <f t="shared" si="2"/>
        <v>24</v>
      </c>
      <c r="K1289" s="5">
        <f t="shared" si="3"/>
        <v>8</v>
      </c>
      <c r="L1289" s="5">
        <f t="shared" si="4"/>
        <v>2023</v>
      </c>
    </row>
    <row r="1290" ht="15.75" customHeight="1">
      <c r="A1290" s="1" t="s">
        <v>175</v>
      </c>
      <c r="B1290" s="1" t="s">
        <v>176</v>
      </c>
      <c r="C1290" s="1" t="s">
        <v>177</v>
      </c>
      <c r="D1290" s="2" t="s">
        <v>14</v>
      </c>
      <c r="E1290" s="1" t="s">
        <v>43</v>
      </c>
      <c r="F1290" s="3">
        <v>53.87</v>
      </c>
      <c r="G1290" s="3">
        <f t="shared" si="1"/>
        <v>-1.456807619</v>
      </c>
      <c r="H1290" s="4">
        <v>45162.0</v>
      </c>
      <c r="J1290" s="5">
        <f t="shared" si="2"/>
        <v>24</v>
      </c>
      <c r="K1290" s="5">
        <f t="shared" si="3"/>
        <v>8</v>
      </c>
      <c r="L1290" s="5">
        <f t="shared" si="4"/>
        <v>2023</v>
      </c>
    </row>
    <row r="1291" ht="15.75" customHeight="1">
      <c r="A1291" s="1" t="s">
        <v>79</v>
      </c>
      <c r="B1291" s="1" t="s">
        <v>80</v>
      </c>
      <c r="C1291" s="1" t="s">
        <v>81</v>
      </c>
      <c r="D1291" s="2" t="s">
        <v>20</v>
      </c>
      <c r="E1291" s="1" t="s">
        <v>126</v>
      </c>
      <c r="F1291" s="3">
        <v>2.96</v>
      </c>
      <c r="G1291" s="3">
        <f t="shared" si="1"/>
        <v>-4.265064941</v>
      </c>
      <c r="H1291" s="4">
        <v>45162.0</v>
      </c>
      <c r="J1291" s="5">
        <f t="shared" si="2"/>
        <v>24</v>
      </c>
      <c r="K1291" s="5">
        <f t="shared" si="3"/>
        <v>8</v>
      </c>
      <c r="L1291" s="5">
        <f t="shared" si="4"/>
        <v>2023</v>
      </c>
    </row>
    <row r="1292" ht="15.75" customHeight="1">
      <c r="A1292" s="1" t="s">
        <v>169</v>
      </c>
      <c r="B1292" s="1" t="s">
        <v>170</v>
      </c>
      <c r="C1292" s="1" t="s">
        <v>171</v>
      </c>
      <c r="D1292" s="2" t="s">
        <v>20</v>
      </c>
      <c r="E1292" s="1" t="s">
        <v>37</v>
      </c>
      <c r="F1292" s="3">
        <v>14.02</v>
      </c>
      <c r="G1292" s="3">
        <f t="shared" si="1"/>
        <v>-3.654981933</v>
      </c>
      <c r="H1292" s="4">
        <v>45162.0</v>
      </c>
      <c r="J1292" s="5">
        <f t="shared" si="2"/>
        <v>24</v>
      </c>
      <c r="K1292" s="5">
        <f t="shared" si="3"/>
        <v>8</v>
      </c>
      <c r="L1292" s="5">
        <f t="shared" si="4"/>
        <v>2023</v>
      </c>
    </row>
    <row r="1293" ht="15.75" customHeight="1">
      <c r="A1293" s="1" t="s">
        <v>312</v>
      </c>
      <c r="B1293" s="1" t="s">
        <v>193</v>
      </c>
      <c r="C1293" s="1" t="s">
        <v>313</v>
      </c>
      <c r="D1293" s="2" t="s">
        <v>20</v>
      </c>
      <c r="E1293" s="1" t="s">
        <v>93</v>
      </c>
      <c r="F1293" s="3">
        <v>11.26</v>
      </c>
      <c r="G1293" s="3">
        <f t="shared" si="1"/>
        <v>-3.807226879</v>
      </c>
      <c r="H1293" s="4">
        <v>45162.0</v>
      </c>
      <c r="J1293" s="5">
        <f t="shared" si="2"/>
        <v>24</v>
      </c>
      <c r="K1293" s="5">
        <f t="shared" si="3"/>
        <v>8</v>
      </c>
      <c r="L1293" s="5">
        <f t="shared" si="4"/>
        <v>2023</v>
      </c>
    </row>
    <row r="1294" ht="15.75" customHeight="1">
      <c r="A1294" s="1" t="s">
        <v>107</v>
      </c>
      <c r="B1294" s="1" t="s">
        <v>108</v>
      </c>
      <c r="C1294" s="1" t="s">
        <v>109</v>
      </c>
      <c r="D1294" s="2" t="s">
        <v>14</v>
      </c>
      <c r="E1294" s="1" t="s">
        <v>150</v>
      </c>
      <c r="F1294" s="3">
        <v>31.28</v>
      </c>
      <c r="G1294" s="3">
        <f t="shared" si="1"/>
        <v>-2.702899407</v>
      </c>
      <c r="H1294" s="4">
        <v>45162.0</v>
      </c>
      <c r="J1294" s="5">
        <f t="shared" si="2"/>
        <v>24</v>
      </c>
      <c r="K1294" s="5">
        <f t="shared" si="3"/>
        <v>8</v>
      </c>
      <c r="L1294" s="5">
        <f t="shared" si="4"/>
        <v>2023</v>
      </c>
    </row>
    <row r="1295" ht="15.75" customHeight="1">
      <c r="A1295" s="1" t="s">
        <v>295</v>
      </c>
      <c r="B1295" s="1" t="s">
        <v>296</v>
      </c>
      <c r="C1295" s="1" t="s">
        <v>297</v>
      </c>
      <c r="D1295" s="2" t="s">
        <v>20</v>
      </c>
      <c r="E1295" s="1" t="s">
        <v>126</v>
      </c>
      <c r="F1295" s="3">
        <v>2.26</v>
      </c>
      <c r="G1295" s="3">
        <f t="shared" si="1"/>
        <v>-4.30367779</v>
      </c>
      <c r="H1295" s="4">
        <v>45162.0</v>
      </c>
      <c r="J1295" s="5">
        <f t="shared" si="2"/>
        <v>24</v>
      </c>
      <c r="K1295" s="5">
        <f t="shared" si="3"/>
        <v>8</v>
      </c>
      <c r="L1295" s="5">
        <f t="shared" si="4"/>
        <v>2023</v>
      </c>
    </row>
    <row r="1296" ht="15.75" customHeight="1">
      <c r="A1296" s="1" t="s">
        <v>271</v>
      </c>
      <c r="B1296" s="1" t="s">
        <v>272</v>
      </c>
      <c r="C1296" s="1" t="s">
        <v>273</v>
      </c>
      <c r="D1296" s="2" t="s">
        <v>14</v>
      </c>
      <c r="E1296" s="1" t="s">
        <v>15</v>
      </c>
      <c r="F1296" s="3">
        <v>10.27</v>
      </c>
      <c r="G1296" s="3">
        <f t="shared" si="1"/>
        <v>-3.861836479</v>
      </c>
      <c r="H1296" s="4">
        <v>45163.0</v>
      </c>
      <c r="J1296" s="5">
        <f t="shared" si="2"/>
        <v>25</v>
      </c>
      <c r="K1296" s="5">
        <f t="shared" si="3"/>
        <v>8</v>
      </c>
      <c r="L1296" s="5">
        <f t="shared" si="4"/>
        <v>2023</v>
      </c>
    </row>
    <row r="1297" ht="15.75" customHeight="1">
      <c r="A1297" s="1" t="s">
        <v>217</v>
      </c>
      <c r="B1297" s="1" t="s">
        <v>218</v>
      </c>
      <c r="C1297" s="1" t="s">
        <v>219</v>
      </c>
      <c r="D1297" s="2" t="s">
        <v>20</v>
      </c>
      <c r="E1297" s="1" t="s">
        <v>106</v>
      </c>
      <c r="F1297" s="3">
        <v>12.19</v>
      </c>
      <c r="G1297" s="3">
        <f t="shared" si="1"/>
        <v>-3.755926951</v>
      </c>
      <c r="H1297" s="4">
        <v>45163.0</v>
      </c>
      <c r="J1297" s="5">
        <f t="shared" si="2"/>
        <v>25</v>
      </c>
      <c r="K1297" s="5">
        <f t="shared" si="3"/>
        <v>8</v>
      </c>
      <c r="L1297" s="5">
        <f t="shared" si="4"/>
        <v>2023</v>
      </c>
    </row>
    <row r="1298" ht="15.75" customHeight="1">
      <c r="A1298" s="1" t="s">
        <v>172</v>
      </c>
      <c r="B1298" s="1" t="s">
        <v>173</v>
      </c>
      <c r="C1298" s="1" t="s">
        <v>174</v>
      </c>
      <c r="D1298" s="2" t="s">
        <v>14</v>
      </c>
      <c r="E1298" s="1" t="s">
        <v>25</v>
      </c>
      <c r="F1298" s="3">
        <v>12.3</v>
      </c>
      <c r="G1298" s="3">
        <f t="shared" si="1"/>
        <v>-3.749859218</v>
      </c>
      <c r="H1298" s="4">
        <v>45163.0</v>
      </c>
      <c r="J1298" s="5">
        <f t="shared" si="2"/>
        <v>25</v>
      </c>
      <c r="K1298" s="5">
        <f t="shared" si="3"/>
        <v>8</v>
      </c>
      <c r="L1298" s="5">
        <f t="shared" si="4"/>
        <v>2023</v>
      </c>
    </row>
    <row r="1299" ht="15.75" customHeight="1">
      <c r="A1299" s="1" t="s">
        <v>154</v>
      </c>
      <c r="B1299" s="1" t="s">
        <v>155</v>
      </c>
      <c r="C1299" s="1" t="s">
        <v>156</v>
      </c>
      <c r="D1299" s="2" t="s">
        <v>14</v>
      </c>
      <c r="E1299" s="1" t="s">
        <v>29</v>
      </c>
      <c r="F1299" s="3">
        <v>31.44</v>
      </c>
      <c r="G1299" s="3">
        <f t="shared" si="1"/>
        <v>-2.694073613</v>
      </c>
      <c r="H1299" s="4">
        <v>45164.0</v>
      </c>
      <c r="J1299" s="5">
        <f t="shared" si="2"/>
        <v>26</v>
      </c>
      <c r="K1299" s="5">
        <f t="shared" si="3"/>
        <v>8</v>
      </c>
      <c r="L1299" s="5">
        <f t="shared" si="4"/>
        <v>2023</v>
      </c>
    </row>
    <row r="1300" ht="15.75" customHeight="1">
      <c r="A1300" s="1" t="s">
        <v>82</v>
      </c>
      <c r="B1300" s="1" t="s">
        <v>83</v>
      </c>
      <c r="C1300" s="1" t="s">
        <v>84</v>
      </c>
      <c r="D1300" s="2" t="s">
        <v>14</v>
      </c>
      <c r="E1300" s="1" t="s">
        <v>93</v>
      </c>
      <c r="F1300" s="3">
        <v>12.64</v>
      </c>
      <c r="G1300" s="3">
        <f t="shared" si="1"/>
        <v>-3.731104406</v>
      </c>
      <c r="H1300" s="4">
        <v>45164.0</v>
      </c>
      <c r="J1300" s="5">
        <f t="shared" si="2"/>
        <v>26</v>
      </c>
      <c r="K1300" s="5">
        <f t="shared" si="3"/>
        <v>8</v>
      </c>
      <c r="L1300" s="5">
        <f t="shared" si="4"/>
        <v>2023</v>
      </c>
    </row>
    <row r="1301" ht="15.75" customHeight="1">
      <c r="A1301" s="1" t="s">
        <v>295</v>
      </c>
      <c r="B1301" s="1" t="s">
        <v>296</v>
      </c>
      <c r="C1301" s="1" t="s">
        <v>297</v>
      </c>
      <c r="D1301" s="2" t="s">
        <v>14</v>
      </c>
      <c r="E1301" s="1" t="s">
        <v>41</v>
      </c>
      <c r="F1301" s="3">
        <v>26.13</v>
      </c>
      <c r="G1301" s="3">
        <f t="shared" si="1"/>
        <v>-2.986979651</v>
      </c>
      <c r="H1301" s="4">
        <v>45164.0</v>
      </c>
      <c r="J1301" s="5">
        <f t="shared" si="2"/>
        <v>26</v>
      </c>
      <c r="K1301" s="5">
        <f t="shared" si="3"/>
        <v>8</v>
      </c>
      <c r="L1301" s="5">
        <f t="shared" si="4"/>
        <v>2023</v>
      </c>
    </row>
    <row r="1302" ht="15.75" customHeight="1">
      <c r="A1302" s="1" t="s">
        <v>283</v>
      </c>
      <c r="B1302" s="1" t="s">
        <v>284</v>
      </c>
      <c r="C1302" s="1" t="s">
        <v>285</v>
      </c>
      <c r="D1302" s="2" t="s">
        <v>20</v>
      </c>
      <c r="E1302" s="1" t="s">
        <v>150</v>
      </c>
      <c r="F1302" s="3">
        <v>27.22</v>
      </c>
      <c r="G1302" s="3">
        <f t="shared" si="1"/>
        <v>-2.926853929</v>
      </c>
      <c r="H1302" s="4">
        <v>45164.0</v>
      </c>
      <c r="J1302" s="5">
        <f t="shared" si="2"/>
        <v>26</v>
      </c>
      <c r="K1302" s="5">
        <f t="shared" si="3"/>
        <v>8</v>
      </c>
      <c r="L1302" s="5">
        <f t="shared" si="4"/>
        <v>2023</v>
      </c>
    </row>
    <row r="1303" ht="15.75" customHeight="1">
      <c r="A1303" s="1" t="s">
        <v>228</v>
      </c>
      <c r="B1303" s="1" t="s">
        <v>229</v>
      </c>
      <c r="C1303" s="1" t="s">
        <v>230</v>
      </c>
      <c r="D1303" s="2" t="s">
        <v>20</v>
      </c>
      <c r="E1303" s="1" t="s">
        <v>163</v>
      </c>
      <c r="F1303" s="3">
        <v>2.17</v>
      </c>
      <c r="G1303" s="3">
        <f t="shared" si="1"/>
        <v>-4.308642299</v>
      </c>
      <c r="H1303" s="4">
        <v>45164.0</v>
      </c>
      <c r="J1303" s="5">
        <f t="shared" si="2"/>
        <v>26</v>
      </c>
      <c r="K1303" s="5">
        <f t="shared" si="3"/>
        <v>8</v>
      </c>
      <c r="L1303" s="5">
        <f t="shared" si="4"/>
        <v>2023</v>
      </c>
    </row>
    <row r="1304" ht="15.75" customHeight="1">
      <c r="A1304" s="1" t="s">
        <v>198</v>
      </c>
      <c r="B1304" s="1" t="s">
        <v>199</v>
      </c>
      <c r="C1304" s="1" t="s">
        <v>200</v>
      </c>
      <c r="D1304" s="2" t="s">
        <v>20</v>
      </c>
      <c r="E1304" s="1" t="s">
        <v>78</v>
      </c>
      <c r="F1304" s="3">
        <v>20.69</v>
      </c>
      <c r="G1304" s="3">
        <f t="shared" si="1"/>
        <v>-3.287056646</v>
      </c>
      <c r="H1304" s="4">
        <v>45165.0</v>
      </c>
      <c r="J1304" s="5">
        <f t="shared" si="2"/>
        <v>27</v>
      </c>
      <c r="K1304" s="5">
        <f t="shared" si="3"/>
        <v>8</v>
      </c>
      <c r="L1304" s="5">
        <f t="shared" si="4"/>
        <v>2023</v>
      </c>
    </row>
    <row r="1305" ht="15.75" customHeight="1">
      <c r="A1305" s="1" t="s">
        <v>251</v>
      </c>
      <c r="B1305" s="1" t="s">
        <v>252</v>
      </c>
      <c r="C1305" s="1" t="s">
        <v>253</v>
      </c>
      <c r="D1305" s="2" t="s">
        <v>20</v>
      </c>
      <c r="E1305" s="1" t="s">
        <v>43</v>
      </c>
      <c r="F1305" s="3">
        <v>68.89</v>
      </c>
      <c r="G1305" s="3">
        <f t="shared" si="1"/>
        <v>-0.628286209</v>
      </c>
      <c r="H1305" s="4">
        <v>45165.0</v>
      </c>
      <c r="J1305" s="5">
        <f t="shared" si="2"/>
        <v>27</v>
      </c>
      <c r="K1305" s="5">
        <f t="shared" si="3"/>
        <v>8</v>
      </c>
      <c r="L1305" s="5">
        <f t="shared" si="4"/>
        <v>2023</v>
      </c>
    </row>
    <row r="1306" ht="15.75" customHeight="1">
      <c r="A1306" s="1" t="s">
        <v>274</v>
      </c>
      <c r="B1306" s="1" t="s">
        <v>275</v>
      </c>
      <c r="C1306" s="1" t="s">
        <v>276</v>
      </c>
      <c r="D1306" s="2" t="s">
        <v>14</v>
      </c>
      <c r="E1306" s="1" t="s">
        <v>78</v>
      </c>
      <c r="F1306" s="3">
        <v>24.32</v>
      </c>
      <c r="G1306" s="3">
        <f t="shared" si="1"/>
        <v>-3.086821445</v>
      </c>
      <c r="H1306" s="4">
        <v>45165.0</v>
      </c>
      <c r="J1306" s="5">
        <f t="shared" si="2"/>
        <v>27</v>
      </c>
      <c r="K1306" s="5">
        <f t="shared" si="3"/>
        <v>8</v>
      </c>
      <c r="L1306" s="5">
        <f t="shared" si="4"/>
        <v>2023</v>
      </c>
    </row>
    <row r="1307" ht="15.75" customHeight="1">
      <c r="A1307" s="1" t="s">
        <v>312</v>
      </c>
      <c r="B1307" s="1" t="s">
        <v>193</v>
      </c>
      <c r="C1307" s="1" t="s">
        <v>313</v>
      </c>
      <c r="D1307" s="2" t="s">
        <v>14</v>
      </c>
      <c r="E1307" s="1" t="s">
        <v>41</v>
      </c>
      <c r="F1307" s="3">
        <v>29.94</v>
      </c>
      <c r="G1307" s="3">
        <f t="shared" si="1"/>
        <v>-2.776815431</v>
      </c>
      <c r="H1307" s="4">
        <v>45165.0</v>
      </c>
      <c r="J1307" s="5">
        <f t="shared" si="2"/>
        <v>27</v>
      </c>
      <c r="K1307" s="5">
        <f t="shared" si="3"/>
        <v>8</v>
      </c>
      <c r="L1307" s="5">
        <f t="shared" si="4"/>
        <v>2023</v>
      </c>
    </row>
    <row r="1308" ht="15.75" customHeight="1">
      <c r="A1308" s="1" t="s">
        <v>62</v>
      </c>
      <c r="B1308" s="1" t="s">
        <v>63</v>
      </c>
      <c r="C1308" s="1" t="s">
        <v>64</v>
      </c>
      <c r="D1308" s="2" t="s">
        <v>14</v>
      </c>
      <c r="E1308" s="1" t="s">
        <v>110</v>
      </c>
      <c r="F1308" s="3">
        <v>34.28</v>
      </c>
      <c r="G1308" s="3">
        <f t="shared" si="1"/>
        <v>-2.53741577</v>
      </c>
      <c r="H1308" s="4">
        <v>45165.0</v>
      </c>
      <c r="J1308" s="5">
        <f t="shared" si="2"/>
        <v>27</v>
      </c>
      <c r="K1308" s="5">
        <f t="shared" si="3"/>
        <v>8</v>
      </c>
      <c r="L1308" s="5">
        <f t="shared" si="4"/>
        <v>2023</v>
      </c>
    </row>
    <row r="1309" ht="15.75" customHeight="1">
      <c r="A1309" s="1" t="s">
        <v>97</v>
      </c>
      <c r="B1309" s="1" t="s">
        <v>98</v>
      </c>
      <c r="C1309" s="1" t="s">
        <v>99</v>
      </c>
      <c r="D1309" s="2" t="s">
        <v>14</v>
      </c>
      <c r="E1309" s="1" t="s">
        <v>78</v>
      </c>
      <c r="F1309" s="3">
        <v>23.8</v>
      </c>
      <c r="G1309" s="3">
        <f t="shared" si="1"/>
        <v>-3.115505275</v>
      </c>
      <c r="H1309" s="4">
        <v>45165.0</v>
      </c>
      <c r="J1309" s="5">
        <f t="shared" si="2"/>
        <v>27</v>
      </c>
      <c r="K1309" s="5">
        <f t="shared" si="3"/>
        <v>8</v>
      </c>
      <c r="L1309" s="5">
        <f t="shared" si="4"/>
        <v>2023</v>
      </c>
    </row>
    <row r="1310" ht="15.75" customHeight="1">
      <c r="A1310" s="1" t="s">
        <v>127</v>
      </c>
      <c r="B1310" s="1" t="s">
        <v>128</v>
      </c>
      <c r="C1310" s="1" t="s">
        <v>129</v>
      </c>
      <c r="D1310" s="2" t="s">
        <v>14</v>
      </c>
      <c r="E1310" s="1" t="s">
        <v>21</v>
      </c>
      <c r="F1310" s="3">
        <v>52.01</v>
      </c>
      <c r="G1310" s="3">
        <f t="shared" si="1"/>
        <v>-1.559407474</v>
      </c>
      <c r="H1310" s="4">
        <v>45165.0</v>
      </c>
      <c r="J1310" s="5">
        <f t="shared" si="2"/>
        <v>27</v>
      </c>
      <c r="K1310" s="5">
        <f t="shared" si="3"/>
        <v>8</v>
      </c>
      <c r="L1310" s="5">
        <f t="shared" si="4"/>
        <v>2023</v>
      </c>
    </row>
    <row r="1311" ht="15.75" customHeight="1">
      <c r="A1311" s="1" t="s">
        <v>298</v>
      </c>
      <c r="B1311" s="1" t="s">
        <v>299</v>
      </c>
      <c r="C1311" s="1" t="s">
        <v>300</v>
      </c>
      <c r="D1311" s="2" t="s">
        <v>20</v>
      </c>
      <c r="E1311" s="1" t="s">
        <v>78</v>
      </c>
      <c r="F1311" s="3">
        <v>22.41</v>
      </c>
      <c r="G1311" s="3">
        <f t="shared" si="1"/>
        <v>-3.192179361</v>
      </c>
      <c r="H1311" s="4">
        <v>45166.0</v>
      </c>
      <c r="J1311" s="5">
        <f t="shared" si="2"/>
        <v>28</v>
      </c>
      <c r="K1311" s="5">
        <f t="shared" si="3"/>
        <v>8</v>
      </c>
      <c r="L1311" s="5">
        <f t="shared" si="4"/>
        <v>2023</v>
      </c>
    </row>
    <row r="1312" ht="15.75" customHeight="1">
      <c r="A1312" s="1" t="s">
        <v>234</v>
      </c>
      <c r="B1312" s="1" t="s">
        <v>83</v>
      </c>
      <c r="C1312" s="1" t="s">
        <v>235</v>
      </c>
      <c r="D1312" s="2" t="s">
        <v>14</v>
      </c>
      <c r="E1312" s="1" t="s">
        <v>34</v>
      </c>
      <c r="F1312" s="3">
        <v>19.69</v>
      </c>
      <c r="G1312" s="3">
        <f t="shared" si="1"/>
        <v>-3.342217858</v>
      </c>
      <c r="H1312" s="4">
        <v>45166.0</v>
      </c>
      <c r="J1312" s="5">
        <f t="shared" si="2"/>
        <v>28</v>
      </c>
      <c r="K1312" s="5">
        <f t="shared" si="3"/>
        <v>8</v>
      </c>
      <c r="L1312" s="5">
        <f t="shared" si="4"/>
        <v>2023</v>
      </c>
    </row>
    <row r="1313" ht="15.75" customHeight="1">
      <c r="A1313" s="1" t="s">
        <v>317</v>
      </c>
      <c r="B1313" s="1" t="s">
        <v>318</v>
      </c>
      <c r="C1313" s="1" t="s">
        <v>319</v>
      </c>
      <c r="D1313" s="2" t="s">
        <v>14</v>
      </c>
      <c r="E1313" s="1" t="s">
        <v>106</v>
      </c>
      <c r="F1313" s="3">
        <v>14.93</v>
      </c>
      <c r="G1313" s="3">
        <f t="shared" si="1"/>
        <v>-3.604785229</v>
      </c>
      <c r="H1313" s="4">
        <v>45166.0</v>
      </c>
      <c r="J1313" s="5">
        <f t="shared" si="2"/>
        <v>28</v>
      </c>
      <c r="K1313" s="5">
        <f t="shared" si="3"/>
        <v>8</v>
      </c>
      <c r="L1313" s="5">
        <f t="shared" si="4"/>
        <v>2023</v>
      </c>
    </row>
    <row r="1314" ht="15.75" customHeight="1">
      <c r="A1314" s="1" t="s">
        <v>107</v>
      </c>
      <c r="B1314" s="1" t="s">
        <v>108</v>
      </c>
      <c r="C1314" s="1" t="s">
        <v>109</v>
      </c>
      <c r="D1314" s="2" t="s">
        <v>14</v>
      </c>
      <c r="E1314" s="1" t="s">
        <v>126</v>
      </c>
      <c r="F1314" s="3">
        <v>4.35</v>
      </c>
      <c r="G1314" s="3">
        <f t="shared" si="1"/>
        <v>-4.188390856</v>
      </c>
      <c r="H1314" s="4">
        <v>45166.0</v>
      </c>
      <c r="J1314" s="5">
        <f t="shared" si="2"/>
        <v>28</v>
      </c>
      <c r="K1314" s="5">
        <f t="shared" si="3"/>
        <v>8</v>
      </c>
      <c r="L1314" s="5">
        <f t="shared" si="4"/>
        <v>2023</v>
      </c>
    </row>
    <row r="1315" ht="15.75" customHeight="1">
      <c r="A1315" s="1" t="s">
        <v>44</v>
      </c>
      <c r="B1315" s="1" t="s">
        <v>45</v>
      </c>
      <c r="C1315" s="1" t="s">
        <v>46</v>
      </c>
      <c r="D1315" s="2" t="s">
        <v>20</v>
      </c>
      <c r="E1315" s="1" t="s">
        <v>110</v>
      </c>
      <c r="F1315" s="3">
        <v>32.44</v>
      </c>
      <c r="G1315" s="3">
        <f t="shared" si="1"/>
        <v>-2.6389124</v>
      </c>
      <c r="H1315" s="4">
        <v>45166.0</v>
      </c>
      <c r="J1315" s="5">
        <f t="shared" si="2"/>
        <v>28</v>
      </c>
      <c r="K1315" s="5">
        <f t="shared" si="3"/>
        <v>8</v>
      </c>
      <c r="L1315" s="5">
        <f t="shared" si="4"/>
        <v>2023</v>
      </c>
    </row>
    <row r="1316" ht="15.75" customHeight="1">
      <c r="A1316" s="1" t="s">
        <v>160</v>
      </c>
      <c r="B1316" s="1" t="s">
        <v>161</v>
      </c>
      <c r="C1316" s="1" t="s">
        <v>162</v>
      </c>
      <c r="D1316" s="2" t="s">
        <v>14</v>
      </c>
      <c r="E1316" s="1" t="s">
        <v>65</v>
      </c>
      <c r="F1316" s="3">
        <v>7.1</v>
      </c>
      <c r="G1316" s="3">
        <f t="shared" si="1"/>
        <v>-4.036697522</v>
      </c>
      <c r="H1316" s="4">
        <v>45166.0</v>
      </c>
      <c r="J1316" s="5">
        <f t="shared" si="2"/>
        <v>28</v>
      </c>
      <c r="K1316" s="5">
        <f t="shared" si="3"/>
        <v>8</v>
      </c>
      <c r="L1316" s="5">
        <f t="shared" si="4"/>
        <v>2023</v>
      </c>
    </row>
    <row r="1317" ht="15.75" customHeight="1">
      <c r="A1317" s="1" t="s">
        <v>175</v>
      </c>
      <c r="B1317" s="1" t="s">
        <v>176</v>
      </c>
      <c r="C1317" s="1" t="s">
        <v>177</v>
      </c>
      <c r="D1317" s="2" t="s">
        <v>20</v>
      </c>
      <c r="E1317" s="1" t="s">
        <v>21</v>
      </c>
      <c r="F1317" s="3">
        <v>41.8</v>
      </c>
      <c r="G1317" s="3">
        <f t="shared" si="1"/>
        <v>-2.122603453</v>
      </c>
      <c r="H1317" s="4">
        <v>45166.0</v>
      </c>
      <c r="J1317" s="5">
        <f t="shared" si="2"/>
        <v>28</v>
      </c>
      <c r="K1317" s="5">
        <f t="shared" si="3"/>
        <v>8</v>
      </c>
      <c r="L1317" s="5">
        <f t="shared" si="4"/>
        <v>2023</v>
      </c>
    </row>
    <row r="1318" ht="15.75" customHeight="1">
      <c r="A1318" s="1" t="s">
        <v>11</v>
      </c>
      <c r="B1318" s="1" t="s">
        <v>12</v>
      </c>
      <c r="C1318" s="1" t="s">
        <v>13</v>
      </c>
      <c r="D1318" s="2" t="s">
        <v>20</v>
      </c>
      <c r="E1318" s="1" t="s">
        <v>29</v>
      </c>
      <c r="F1318" s="3">
        <v>32.56</v>
      </c>
      <c r="G1318" s="3">
        <f t="shared" si="1"/>
        <v>-2.632293055</v>
      </c>
      <c r="H1318" s="4">
        <v>45166.0</v>
      </c>
      <c r="J1318" s="5">
        <f t="shared" si="2"/>
        <v>28</v>
      </c>
      <c r="K1318" s="5">
        <f t="shared" si="3"/>
        <v>8</v>
      </c>
      <c r="L1318" s="5">
        <f t="shared" si="4"/>
        <v>2023</v>
      </c>
    </row>
    <row r="1319" ht="15.75" customHeight="1">
      <c r="A1319" s="1" t="s">
        <v>166</v>
      </c>
      <c r="B1319" s="1" t="s">
        <v>167</v>
      </c>
      <c r="C1319" s="1" t="s">
        <v>168</v>
      </c>
      <c r="D1319" s="2" t="s">
        <v>20</v>
      </c>
      <c r="E1319" s="1" t="s">
        <v>150</v>
      </c>
      <c r="F1319" s="3">
        <v>28.66</v>
      </c>
      <c r="G1319" s="3">
        <f t="shared" si="1"/>
        <v>-2.847421783</v>
      </c>
      <c r="H1319" s="4">
        <v>45166.0</v>
      </c>
      <c r="J1319" s="5">
        <f t="shared" si="2"/>
        <v>28</v>
      </c>
      <c r="K1319" s="5">
        <f t="shared" si="3"/>
        <v>8</v>
      </c>
      <c r="L1319" s="5">
        <f t="shared" si="4"/>
        <v>2023</v>
      </c>
    </row>
    <row r="1320" ht="15.75" customHeight="1">
      <c r="A1320" s="1" t="s">
        <v>189</v>
      </c>
      <c r="B1320" s="1" t="s">
        <v>190</v>
      </c>
      <c r="C1320" s="1" t="s">
        <v>191</v>
      </c>
      <c r="D1320" s="2" t="s">
        <v>20</v>
      </c>
      <c r="E1320" s="1" t="s">
        <v>51</v>
      </c>
      <c r="F1320" s="3">
        <v>54.2</v>
      </c>
      <c r="G1320" s="3">
        <f t="shared" si="1"/>
        <v>-1.438604419</v>
      </c>
      <c r="H1320" s="4">
        <v>45170.0</v>
      </c>
      <c r="J1320" s="5">
        <f t="shared" si="2"/>
        <v>1</v>
      </c>
      <c r="K1320" s="5">
        <f t="shared" si="3"/>
        <v>9</v>
      </c>
      <c r="L1320" s="5">
        <f t="shared" si="4"/>
        <v>2023</v>
      </c>
    </row>
    <row r="1321" ht="15.75" customHeight="1">
      <c r="A1321" s="1" t="s">
        <v>166</v>
      </c>
      <c r="B1321" s="1" t="s">
        <v>167</v>
      </c>
      <c r="C1321" s="1" t="s">
        <v>168</v>
      </c>
      <c r="D1321" s="2" t="s">
        <v>20</v>
      </c>
      <c r="E1321" s="1" t="s">
        <v>110</v>
      </c>
      <c r="F1321" s="3">
        <v>37.81</v>
      </c>
      <c r="G1321" s="3">
        <f t="shared" si="1"/>
        <v>-2.34269669</v>
      </c>
      <c r="H1321" s="4">
        <v>45170.0</v>
      </c>
      <c r="J1321" s="5">
        <f t="shared" si="2"/>
        <v>1</v>
      </c>
      <c r="K1321" s="5">
        <f t="shared" si="3"/>
        <v>9</v>
      </c>
      <c r="L1321" s="5">
        <f t="shared" si="4"/>
        <v>2023</v>
      </c>
    </row>
    <row r="1322" ht="15.75" customHeight="1">
      <c r="A1322" s="1" t="s">
        <v>100</v>
      </c>
      <c r="B1322" s="1" t="s">
        <v>101</v>
      </c>
      <c r="C1322" s="1" t="s">
        <v>102</v>
      </c>
      <c r="D1322" s="2" t="s">
        <v>20</v>
      </c>
      <c r="E1322" s="1" t="s">
        <v>47</v>
      </c>
      <c r="F1322" s="3">
        <v>71.8</v>
      </c>
      <c r="G1322" s="3">
        <f t="shared" si="1"/>
        <v>-0.467767081</v>
      </c>
      <c r="H1322" s="4">
        <v>45170.0</v>
      </c>
      <c r="J1322" s="5">
        <f t="shared" si="2"/>
        <v>1</v>
      </c>
      <c r="K1322" s="5">
        <f t="shared" si="3"/>
        <v>9</v>
      </c>
      <c r="L1322" s="5">
        <f t="shared" si="4"/>
        <v>2023</v>
      </c>
    </row>
    <row r="1323" ht="15.75" customHeight="1">
      <c r="A1323" s="1" t="s">
        <v>184</v>
      </c>
      <c r="B1323" s="1" t="s">
        <v>173</v>
      </c>
      <c r="C1323" s="1" t="s">
        <v>185</v>
      </c>
      <c r="D1323" s="2" t="s">
        <v>20</v>
      </c>
      <c r="E1323" s="1" t="s">
        <v>78</v>
      </c>
      <c r="F1323" s="3">
        <v>17.77</v>
      </c>
      <c r="G1323" s="3">
        <f t="shared" si="1"/>
        <v>-3.448127386</v>
      </c>
      <c r="H1323" s="4">
        <v>45170.0</v>
      </c>
      <c r="J1323" s="5">
        <f t="shared" si="2"/>
        <v>1</v>
      </c>
      <c r="K1323" s="5">
        <f t="shared" si="3"/>
        <v>9</v>
      </c>
      <c r="L1323" s="5">
        <f t="shared" si="4"/>
        <v>2023</v>
      </c>
    </row>
    <row r="1324" ht="15.75" customHeight="1">
      <c r="A1324" s="1" t="s">
        <v>223</v>
      </c>
      <c r="B1324" s="1" t="s">
        <v>224</v>
      </c>
      <c r="C1324" s="1" t="s">
        <v>225</v>
      </c>
      <c r="D1324" s="2" t="s">
        <v>14</v>
      </c>
      <c r="E1324" s="1" t="s">
        <v>21</v>
      </c>
      <c r="F1324" s="3">
        <v>44.27</v>
      </c>
      <c r="G1324" s="3">
        <f t="shared" si="1"/>
        <v>-1.986355258</v>
      </c>
      <c r="H1324" s="4">
        <v>45170.0</v>
      </c>
      <c r="J1324" s="5">
        <f t="shared" si="2"/>
        <v>1</v>
      </c>
      <c r="K1324" s="5">
        <f t="shared" si="3"/>
        <v>9</v>
      </c>
      <c r="L1324" s="5">
        <f t="shared" si="4"/>
        <v>2023</v>
      </c>
    </row>
    <row r="1325" ht="15.75" customHeight="1">
      <c r="A1325" s="1" t="s">
        <v>228</v>
      </c>
      <c r="B1325" s="1" t="s">
        <v>229</v>
      </c>
      <c r="C1325" s="1" t="s">
        <v>230</v>
      </c>
      <c r="D1325" s="2" t="s">
        <v>20</v>
      </c>
      <c r="E1325" s="1" t="s">
        <v>34</v>
      </c>
      <c r="F1325" s="3">
        <v>14.85</v>
      </c>
      <c r="G1325" s="3">
        <f t="shared" si="1"/>
        <v>-3.609198126</v>
      </c>
      <c r="H1325" s="4">
        <v>45170.0</v>
      </c>
      <c r="J1325" s="5">
        <f t="shared" si="2"/>
        <v>1</v>
      </c>
      <c r="K1325" s="5">
        <f t="shared" si="3"/>
        <v>9</v>
      </c>
      <c r="L1325" s="5">
        <f t="shared" si="4"/>
        <v>2023</v>
      </c>
    </row>
    <row r="1326" ht="15.75" customHeight="1">
      <c r="A1326" s="1" t="s">
        <v>151</v>
      </c>
      <c r="B1326" s="1" t="s">
        <v>152</v>
      </c>
      <c r="C1326" s="1" t="s">
        <v>153</v>
      </c>
      <c r="D1326" s="2" t="s">
        <v>14</v>
      </c>
      <c r="E1326" s="1" t="s">
        <v>126</v>
      </c>
      <c r="F1326" s="3">
        <v>1.37</v>
      </c>
      <c r="G1326" s="3">
        <f t="shared" si="1"/>
        <v>-4.352771269</v>
      </c>
      <c r="H1326" s="4">
        <v>45171.0</v>
      </c>
      <c r="J1326" s="5">
        <f t="shared" si="2"/>
        <v>2</v>
      </c>
      <c r="K1326" s="5">
        <f t="shared" si="3"/>
        <v>9</v>
      </c>
      <c r="L1326" s="5">
        <f t="shared" si="4"/>
        <v>2023</v>
      </c>
    </row>
    <row r="1327" ht="15.75" customHeight="1">
      <c r="A1327" s="1" t="s">
        <v>175</v>
      </c>
      <c r="B1327" s="1" t="s">
        <v>176</v>
      </c>
      <c r="C1327" s="1" t="s">
        <v>177</v>
      </c>
      <c r="D1327" s="2" t="s">
        <v>14</v>
      </c>
      <c r="E1327" s="1" t="s">
        <v>163</v>
      </c>
      <c r="F1327" s="3">
        <v>2.19</v>
      </c>
      <c r="G1327" s="3">
        <f t="shared" si="1"/>
        <v>-4.307539075</v>
      </c>
      <c r="H1327" s="4">
        <v>45172.0</v>
      </c>
      <c r="J1327" s="5">
        <f t="shared" si="2"/>
        <v>3</v>
      </c>
      <c r="K1327" s="5">
        <f t="shared" si="3"/>
        <v>9</v>
      </c>
      <c r="L1327" s="5">
        <f t="shared" si="4"/>
        <v>2023</v>
      </c>
    </row>
    <row r="1328" ht="15.75" customHeight="1">
      <c r="A1328" s="1" t="s">
        <v>248</v>
      </c>
      <c r="B1328" s="1" t="s">
        <v>249</v>
      </c>
      <c r="C1328" s="1" t="s">
        <v>250</v>
      </c>
      <c r="D1328" s="2" t="s">
        <v>14</v>
      </c>
      <c r="E1328" s="1" t="s">
        <v>85</v>
      </c>
      <c r="F1328" s="3">
        <v>12.48</v>
      </c>
      <c r="G1328" s="3">
        <f t="shared" si="1"/>
        <v>-3.7399302</v>
      </c>
      <c r="H1328" s="4">
        <v>45172.0</v>
      </c>
      <c r="J1328" s="5">
        <f t="shared" si="2"/>
        <v>3</v>
      </c>
      <c r="K1328" s="5">
        <f t="shared" si="3"/>
        <v>9</v>
      </c>
      <c r="L1328" s="5">
        <f t="shared" si="4"/>
        <v>2023</v>
      </c>
    </row>
    <row r="1329" ht="15.75" customHeight="1">
      <c r="A1329" s="1" t="s">
        <v>268</v>
      </c>
      <c r="B1329" s="1" t="s">
        <v>269</v>
      </c>
      <c r="C1329" s="1" t="s">
        <v>270</v>
      </c>
      <c r="D1329" s="2" t="s">
        <v>20</v>
      </c>
      <c r="E1329" s="1" t="s">
        <v>15</v>
      </c>
      <c r="F1329" s="3">
        <v>10.76</v>
      </c>
      <c r="G1329" s="3">
        <f t="shared" si="1"/>
        <v>-3.834807485</v>
      </c>
      <c r="H1329" s="4">
        <v>45172.0</v>
      </c>
      <c r="J1329" s="5">
        <f t="shared" si="2"/>
        <v>3</v>
      </c>
      <c r="K1329" s="5">
        <f t="shared" si="3"/>
        <v>9</v>
      </c>
      <c r="L1329" s="5">
        <f t="shared" si="4"/>
        <v>2023</v>
      </c>
    </row>
    <row r="1330" ht="15.75" customHeight="1">
      <c r="A1330" s="1" t="s">
        <v>312</v>
      </c>
      <c r="B1330" s="1" t="s">
        <v>193</v>
      </c>
      <c r="C1330" s="1" t="s">
        <v>313</v>
      </c>
      <c r="D1330" s="2" t="s">
        <v>14</v>
      </c>
      <c r="E1330" s="1" t="s">
        <v>93</v>
      </c>
      <c r="F1330" s="3">
        <v>10.14</v>
      </c>
      <c r="G1330" s="3">
        <f t="shared" si="1"/>
        <v>-3.869007437</v>
      </c>
      <c r="H1330" s="4">
        <v>45172.0</v>
      </c>
      <c r="J1330" s="5">
        <f t="shared" si="2"/>
        <v>3</v>
      </c>
      <c r="K1330" s="5">
        <f t="shared" si="3"/>
        <v>9</v>
      </c>
      <c r="L1330" s="5">
        <f t="shared" si="4"/>
        <v>2023</v>
      </c>
    </row>
    <row r="1331" ht="15.75" customHeight="1">
      <c r="A1331" s="1" t="s">
        <v>59</v>
      </c>
      <c r="B1331" s="1" t="s">
        <v>60</v>
      </c>
      <c r="C1331" s="1" t="s">
        <v>61</v>
      </c>
      <c r="D1331" s="2" t="s">
        <v>14</v>
      </c>
      <c r="E1331" s="1" t="s">
        <v>21</v>
      </c>
      <c r="F1331" s="3">
        <v>39.52</v>
      </c>
      <c r="G1331" s="3">
        <f t="shared" si="1"/>
        <v>-2.248371017</v>
      </c>
      <c r="H1331" s="4">
        <v>45172.0</v>
      </c>
      <c r="J1331" s="5">
        <f t="shared" si="2"/>
        <v>3</v>
      </c>
      <c r="K1331" s="5">
        <f t="shared" si="3"/>
        <v>9</v>
      </c>
      <c r="L1331" s="5">
        <f t="shared" si="4"/>
        <v>2023</v>
      </c>
    </row>
    <row r="1332" ht="15.75" customHeight="1">
      <c r="A1332" s="1" t="s">
        <v>320</v>
      </c>
      <c r="B1332" s="1" t="s">
        <v>321</v>
      </c>
      <c r="C1332" s="1" t="s">
        <v>322</v>
      </c>
      <c r="D1332" s="2" t="s">
        <v>14</v>
      </c>
      <c r="E1332" s="1" t="s">
        <v>93</v>
      </c>
      <c r="F1332" s="3">
        <v>12.11</v>
      </c>
      <c r="G1332" s="3">
        <f t="shared" si="1"/>
        <v>-3.760339848</v>
      </c>
      <c r="H1332" s="4">
        <v>45172.0</v>
      </c>
      <c r="J1332" s="5">
        <f t="shared" si="2"/>
        <v>3</v>
      </c>
      <c r="K1332" s="5">
        <f t="shared" si="3"/>
        <v>9</v>
      </c>
      <c r="L1332" s="5">
        <f t="shared" si="4"/>
        <v>2023</v>
      </c>
    </row>
    <row r="1333" ht="15.75" customHeight="1">
      <c r="A1333" s="1" t="s">
        <v>184</v>
      </c>
      <c r="B1333" s="1" t="s">
        <v>173</v>
      </c>
      <c r="C1333" s="1" t="s">
        <v>185</v>
      </c>
      <c r="D1333" s="2" t="s">
        <v>20</v>
      </c>
      <c r="E1333" s="1" t="s">
        <v>163</v>
      </c>
      <c r="F1333" s="3">
        <v>3.32</v>
      </c>
      <c r="G1333" s="3">
        <f t="shared" si="1"/>
        <v>-4.245206905</v>
      </c>
      <c r="H1333" s="4">
        <v>45173.0</v>
      </c>
      <c r="J1333" s="5">
        <f t="shared" si="2"/>
        <v>4</v>
      </c>
      <c r="K1333" s="5">
        <f t="shared" si="3"/>
        <v>9</v>
      </c>
      <c r="L1333" s="5">
        <f t="shared" si="4"/>
        <v>2023</v>
      </c>
    </row>
    <row r="1334" ht="15.75" customHeight="1">
      <c r="A1334" s="1" t="s">
        <v>283</v>
      </c>
      <c r="B1334" s="1" t="s">
        <v>284</v>
      </c>
      <c r="C1334" s="1" t="s">
        <v>285</v>
      </c>
      <c r="D1334" s="2" t="s">
        <v>14</v>
      </c>
      <c r="E1334" s="1" t="s">
        <v>150</v>
      </c>
      <c r="F1334" s="3">
        <v>26.03</v>
      </c>
      <c r="G1334" s="3">
        <f t="shared" si="1"/>
        <v>-2.992495772</v>
      </c>
      <c r="H1334" s="4">
        <v>45173.0</v>
      </c>
      <c r="J1334" s="5">
        <f t="shared" si="2"/>
        <v>4</v>
      </c>
      <c r="K1334" s="5">
        <f t="shared" si="3"/>
        <v>9</v>
      </c>
      <c r="L1334" s="5">
        <f t="shared" si="4"/>
        <v>2023</v>
      </c>
    </row>
    <row r="1335" ht="15.75" customHeight="1">
      <c r="A1335" s="1" t="s">
        <v>62</v>
      </c>
      <c r="B1335" s="1" t="s">
        <v>63</v>
      </c>
      <c r="C1335" s="1" t="s">
        <v>64</v>
      </c>
      <c r="D1335" s="2" t="s">
        <v>20</v>
      </c>
      <c r="E1335" s="1" t="s">
        <v>21</v>
      </c>
      <c r="F1335" s="3">
        <v>43.57</v>
      </c>
      <c r="G1335" s="3">
        <f t="shared" si="1"/>
        <v>-2.024968107</v>
      </c>
      <c r="H1335" s="4">
        <v>45173.0</v>
      </c>
      <c r="J1335" s="5">
        <f t="shared" si="2"/>
        <v>4</v>
      </c>
      <c r="K1335" s="5">
        <f t="shared" si="3"/>
        <v>9</v>
      </c>
      <c r="L1335" s="5">
        <f t="shared" si="4"/>
        <v>2023</v>
      </c>
    </row>
    <row r="1336" ht="15.75" customHeight="1">
      <c r="A1336" s="1" t="s">
        <v>157</v>
      </c>
      <c r="B1336" s="1" t="s">
        <v>158</v>
      </c>
      <c r="C1336" s="1" t="s">
        <v>159</v>
      </c>
      <c r="D1336" s="2" t="s">
        <v>20</v>
      </c>
      <c r="E1336" s="1" t="s">
        <v>126</v>
      </c>
      <c r="F1336" s="3">
        <v>1.36</v>
      </c>
      <c r="G1336" s="3">
        <f t="shared" si="1"/>
        <v>-4.353322881</v>
      </c>
      <c r="H1336" s="4">
        <v>45173.0</v>
      </c>
      <c r="J1336" s="5">
        <f t="shared" si="2"/>
        <v>4</v>
      </c>
      <c r="K1336" s="5">
        <f t="shared" si="3"/>
        <v>9</v>
      </c>
      <c r="L1336" s="5">
        <f t="shared" si="4"/>
        <v>2023</v>
      </c>
    </row>
    <row r="1337" ht="15.75" customHeight="1">
      <c r="A1337" s="1" t="s">
        <v>130</v>
      </c>
      <c r="B1337" s="1" t="s">
        <v>12</v>
      </c>
      <c r="C1337" s="1" t="s">
        <v>131</v>
      </c>
      <c r="D1337" s="2" t="s">
        <v>14</v>
      </c>
      <c r="E1337" s="1" t="s">
        <v>163</v>
      </c>
      <c r="F1337" s="3">
        <v>3.28</v>
      </c>
      <c r="G1337" s="3">
        <f t="shared" si="1"/>
        <v>-4.247413354</v>
      </c>
      <c r="H1337" s="4">
        <v>45173.0</v>
      </c>
      <c r="J1337" s="5">
        <f t="shared" si="2"/>
        <v>4</v>
      </c>
      <c r="K1337" s="5">
        <f t="shared" si="3"/>
        <v>9</v>
      </c>
      <c r="L1337" s="5">
        <f t="shared" si="4"/>
        <v>2023</v>
      </c>
    </row>
    <row r="1338" ht="15.75" customHeight="1">
      <c r="A1338" s="1" t="s">
        <v>175</v>
      </c>
      <c r="B1338" s="1" t="s">
        <v>176</v>
      </c>
      <c r="C1338" s="1" t="s">
        <v>177</v>
      </c>
      <c r="D1338" s="2" t="s">
        <v>14</v>
      </c>
      <c r="E1338" s="1" t="s">
        <v>41</v>
      </c>
      <c r="F1338" s="3">
        <v>34.23</v>
      </c>
      <c r="G1338" s="3">
        <f t="shared" si="1"/>
        <v>-2.54017383</v>
      </c>
      <c r="H1338" s="4">
        <v>45174.0</v>
      </c>
      <c r="J1338" s="5">
        <f t="shared" si="2"/>
        <v>5</v>
      </c>
      <c r="K1338" s="5">
        <f t="shared" si="3"/>
        <v>9</v>
      </c>
      <c r="L1338" s="5">
        <f t="shared" si="4"/>
        <v>2023</v>
      </c>
    </row>
    <row r="1339" ht="15.75" customHeight="1">
      <c r="A1339" s="1" t="s">
        <v>123</v>
      </c>
      <c r="B1339" s="1" t="s">
        <v>124</v>
      </c>
      <c r="C1339" s="1" t="s">
        <v>125</v>
      </c>
      <c r="D1339" s="2" t="s">
        <v>14</v>
      </c>
      <c r="E1339" s="1" t="s">
        <v>85</v>
      </c>
      <c r="F1339" s="3">
        <v>10.91</v>
      </c>
      <c r="G1339" s="3">
        <f t="shared" si="1"/>
        <v>-3.826533303</v>
      </c>
      <c r="H1339" s="4">
        <v>45174.0</v>
      </c>
      <c r="J1339" s="5">
        <f t="shared" si="2"/>
        <v>5</v>
      </c>
      <c r="K1339" s="5">
        <f t="shared" si="3"/>
        <v>9</v>
      </c>
      <c r="L1339" s="5">
        <f t="shared" si="4"/>
        <v>2023</v>
      </c>
    </row>
    <row r="1340" ht="15.75" customHeight="1">
      <c r="A1340" s="1" t="s">
        <v>274</v>
      </c>
      <c r="B1340" s="1" t="s">
        <v>275</v>
      </c>
      <c r="C1340" s="1" t="s">
        <v>276</v>
      </c>
      <c r="D1340" s="2" t="s">
        <v>14</v>
      </c>
      <c r="E1340" s="1" t="s">
        <v>41</v>
      </c>
      <c r="F1340" s="3">
        <v>28.65</v>
      </c>
      <c r="G1340" s="3">
        <f t="shared" si="1"/>
        <v>-2.847973395</v>
      </c>
      <c r="H1340" s="4">
        <v>45174.0</v>
      </c>
      <c r="J1340" s="5">
        <f t="shared" si="2"/>
        <v>5</v>
      </c>
      <c r="K1340" s="5">
        <f t="shared" si="3"/>
        <v>9</v>
      </c>
      <c r="L1340" s="5">
        <f t="shared" si="4"/>
        <v>2023</v>
      </c>
    </row>
    <row r="1341" ht="15.75" customHeight="1">
      <c r="A1341" s="1" t="s">
        <v>130</v>
      </c>
      <c r="B1341" s="1" t="s">
        <v>12</v>
      </c>
      <c r="C1341" s="1" t="s">
        <v>131</v>
      </c>
      <c r="D1341" s="2" t="s">
        <v>14</v>
      </c>
      <c r="E1341" s="1" t="s">
        <v>25</v>
      </c>
      <c r="F1341" s="3">
        <v>18.53</v>
      </c>
      <c r="G1341" s="3">
        <f t="shared" si="1"/>
        <v>-3.406204865</v>
      </c>
      <c r="H1341" s="4">
        <v>45174.0</v>
      </c>
      <c r="J1341" s="5">
        <f t="shared" si="2"/>
        <v>5</v>
      </c>
      <c r="K1341" s="5">
        <f t="shared" si="3"/>
        <v>9</v>
      </c>
      <c r="L1341" s="5">
        <f t="shared" si="4"/>
        <v>2023</v>
      </c>
    </row>
    <row r="1342" ht="15.75" customHeight="1">
      <c r="A1342" s="1" t="s">
        <v>214</v>
      </c>
      <c r="B1342" s="1" t="s">
        <v>215</v>
      </c>
      <c r="C1342" s="1" t="s">
        <v>216</v>
      </c>
      <c r="D1342" s="2" t="s">
        <v>14</v>
      </c>
      <c r="E1342" s="1" t="s">
        <v>37</v>
      </c>
      <c r="F1342" s="3">
        <v>12.62</v>
      </c>
      <c r="G1342" s="3">
        <f t="shared" si="1"/>
        <v>-3.73220763</v>
      </c>
      <c r="H1342" s="4">
        <v>45174.0</v>
      </c>
      <c r="J1342" s="5">
        <f t="shared" si="2"/>
        <v>5</v>
      </c>
      <c r="K1342" s="5">
        <f t="shared" si="3"/>
        <v>9</v>
      </c>
      <c r="L1342" s="5">
        <f t="shared" si="4"/>
        <v>2023</v>
      </c>
    </row>
    <row r="1343" ht="15.75" customHeight="1">
      <c r="A1343" s="1" t="s">
        <v>38</v>
      </c>
      <c r="B1343" s="1" t="s">
        <v>39</v>
      </c>
      <c r="C1343" s="1" t="s">
        <v>40</v>
      </c>
      <c r="D1343" s="2" t="s">
        <v>20</v>
      </c>
      <c r="E1343" s="1" t="s">
        <v>93</v>
      </c>
      <c r="F1343" s="3">
        <v>12.86</v>
      </c>
      <c r="G1343" s="3">
        <f t="shared" si="1"/>
        <v>-3.718968939</v>
      </c>
      <c r="H1343" s="4">
        <v>45174.0</v>
      </c>
      <c r="J1343" s="5">
        <f t="shared" si="2"/>
        <v>5</v>
      </c>
      <c r="K1343" s="5">
        <f t="shared" si="3"/>
        <v>9</v>
      </c>
      <c r="L1343" s="5">
        <f t="shared" si="4"/>
        <v>2023</v>
      </c>
    </row>
    <row r="1344" ht="15.75" customHeight="1">
      <c r="A1344" s="1" t="s">
        <v>151</v>
      </c>
      <c r="B1344" s="1" t="s">
        <v>152</v>
      </c>
      <c r="C1344" s="1" t="s">
        <v>153</v>
      </c>
      <c r="D1344" s="2" t="s">
        <v>20</v>
      </c>
      <c r="E1344" s="1" t="s">
        <v>51</v>
      </c>
      <c r="F1344" s="3">
        <v>44.27</v>
      </c>
      <c r="G1344" s="3">
        <f t="shared" si="1"/>
        <v>-1.986355258</v>
      </c>
      <c r="H1344" s="4">
        <v>45174.0</v>
      </c>
      <c r="J1344" s="5">
        <f t="shared" si="2"/>
        <v>5</v>
      </c>
      <c r="K1344" s="5">
        <f t="shared" si="3"/>
        <v>9</v>
      </c>
      <c r="L1344" s="5">
        <f t="shared" si="4"/>
        <v>2023</v>
      </c>
    </row>
    <row r="1345" ht="15.75" customHeight="1">
      <c r="A1345" s="1" t="s">
        <v>201</v>
      </c>
      <c r="B1345" s="1" t="s">
        <v>12</v>
      </c>
      <c r="C1345" s="1" t="s">
        <v>202</v>
      </c>
      <c r="D1345" s="2" t="s">
        <v>20</v>
      </c>
      <c r="E1345" s="1" t="s">
        <v>163</v>
      </c>
      <c r="F1345" s="3">
        <v>4.8</v>
      </c>
      <c r="G1345" s="3">
        <f t="shared" si="1"/>
        <v>-4.163568311</v>
      </c>
      <c r="H1345" s="4">
        <v>45175.0</v>
      </c>
      <c r="J1345" s="5">
        <f t="shared" si="2"/>
        <v>6</v>
      </c>
      <c r="K1345" s="5">
        <f t="shared" si="3"/>
        <v>9</v>
      </c>
      <c r="L1345" s="5">
        <f t="shared" si="4"/>
        <v>2023</v>
      </c>
    </row>
    <row r="1346" ht="15.75" customHeight="1">
      <c r="A1346" s="1" t="s">
        <v>286</v>
      </c>
      <c r="B1346" s="1" t="s">
        <v>287</v>
      </c>
      <c r="C1346" s="1" t="s">
        <v>288</v>
      </c>
      <c r="D1346" s="2" t="s">
        <v>14</v>
      </c>
      <c r="E1346" s="1" t="s">
        <v>51</v>
      </c>
      <c r="F1346" s="3">
        <v>54.36</v>
      </c>
      <c r="G1346" s="3">
        <f t="shared" si="1"/>
        <v>-1.429778625</v>
      </c>
      <c r="H1346" s="4">
        <v>45175.0</v>
      </c>
      <c r="J1346" s="5">
        <f t="shared" si="2"/>
        <v>6</v>
      </c>
      <c r="K1346" s="5">
        <f t="shared" si="3"/>
        <v>9</v>
      </c>
      <c r="L1346" s="5">
        <f t="shared" si="4"/>
        <v>2023</v>
      </c>
    </row>
    <row r="1347" ht="15.75" customHeight="1">
      <c r="A1347" s="1" t="s">
        <v>138</v>
      </c>
      <c r="B1347" s="1" t="s">
        <v>139</v>
      </c>
      <c r="C1347" s="1" t="s">
        <v>140</v>
      </c>
      <c r="D1347" s="2" t="s">
        <v>14</v>
      </c>
      <c r="E1347" s="1" t="s">
        <v>65</v>
      </c>
      <c r="F1347" s="3">
        <v>18.51</v>
      </c>
      <c r="G1347" s="3">
        <f t="shared" si="1"/>
        <v>-3.407308089</v>
      </c>
      <c r="H1347" s="4">
        <v>45176.0</v>
      </c>
      <c r="J1347" s="5">
        <f t="shared" si="2"/>
        <v>7</v>
      </c>
      <c r="K1347" s="5">
        <f t="shared" si="3"/>
        <v>9</v>
      </c>
      <c r="L1347" s="5">
        <f t="shared" si="4"/>
        <v>2023</v>
      </c>
    </row>
    <row r="1348" ht="15.75" customHeight="1">
      <c r="A1348" s="1" t="s">
        <v>69</v>
      </c>
      <c r="B1348" s="1" t="s">
        <v>70</v>
      </c>
      <c r="C1348" s="1" t="s">
        <v>71</v>
      </c>
      <c r="D1348" s="2" t="s">
        <v>14</v>
      </c>
      <c r="E1348" s="1" t="s">
        <v>34</v>
      </c>
      <c r="F1348" s="3">
        <v>20.55</v>
      </c>
      <c r="G1348" s="3">
        <f t="shared" si="1"/>
        <v>-3.294779216</v>
      </c>
      <c r="H1348" s="4">
        <v>45176.0</v>
      </c>
      <c r="J1348" s="5">
        <f t="shared" si="2"/>
        <v>7</v>
      </c>
      <c r="K1348" s="5">
        <f t="shared" si="3"/>
        <v>9</v>
      </c>
      <c r="L1348" s="5">
        <f t="shared" si="4"/>
        <v>2023</v>
      </c>
    </row>
    <row r="1349" ht="15.75" customHeight="1">
      <c r="A1349" s="1" t="s">
        <v>274</v>
      </c>
      <c r="B1349" s="1" t="s">
        <v>275</v>
      </c>
      <c r="C1349" s="1" t="s">
        <v>276</v>
      </c>
      <c r="D1349" s="2" t="s">
        <v>14</v>
      </c>
      <c r="E1349" s="1" t="s">
        <v>25</v>
      </c>
      <c r="F1349" s="3">
        <v>15.45</v>
      </c>
      <c r="G1349" s="3">
        <f t="shared" si="1"/>
        <v>-3.576101399</v>
      </c>
      <c r="H1349" s="4">
        <v>45176.0</v>
      </c>
      <c r="J1349" s="5">
        <f t="shared" si="2"/>
        <v>7</v>
      </c>
      <c r="K1349" s="5">
        <f t="shared" si="3"/>
        <v>9</v>
      </c>
      <c r="L1349" s="5">
        <f t="shared" si="4"/>
        <v>2023</v>
      </c>
    </row>
    <row r="1350" ht="15.75" customHeight="1">
      <c r="A1350" s="1" t="s">
        <v>147</v>
      </c>
      <c r="B1350" s="1" t="s">
        <v>148</v>
      </c>
      <c r="C1350" s="1" t="s">
        <v>149</v>
      </c>
      <c r="D1350" s="2" t="s">
        <v>14</v>
      </c>
      <c r="E1350" s="1" t="s">
        <v>21</v>
      </c>
      <c r="F1350" s="3">
        <v>40.34</v>
      </c>
      <c r="G1350" s="3">
        <f t="shared" si="1"/>
        <v>-2.203138823</v>
      </c>
      <c r="H1350" s="4">
        <v>45176.0</v>
      </c>
      <c r="J1350" s="5">
        <f t="shared" si="2"/>
        <v>7</v>
      </c>
      <c r="K1350" s="5">
        <f t="shared" si="3"/>
        <v>9</v>
      </c>
      <c r="L1350" s="5">
        <f t="shared" si="4"/>
        <v>2023</v>
      </c>
    </row>
    <row r="1351" ht="15.75" customHeight="1">
      <c r="A1351" s="1" t="s">
        <v>246</v>
      </c>
      <c r="B1351" s="1" t="s">
        <v>112</v>
      </c>
      <c r="C1351" s="1" t="s">
        <v>247</v>
      </c>
      <c r="D1351" s="2" t="s">
        <v>14</v>
      </c>
      <c r="E1351" s="1" t="s">
        <v>93</v>
      </c>
      <c r="F1351" s="3">
        <v>13.66</v>
      </c>
      <c r="G1351" s="3">
        <f t="shared" si="1"/>
        <v>-3.674839969</v>
      </c>
      <c r="H1351" s="4">
        <v>45176.0</v>
      </c>
      <c r="J1351" s="5">
        <f t="shared" si="2"/>
        <v>7</v>
      </c>
      <c r="K1351" s="5">
        <f t="shared" si="3"/>
        <v>9</v>
      </c>
      <c r="L1351" s="5">
        <f t="shared" si="4"/>
        <v>2023</v>
      </c>
    </row>
    <row r="1352" ht="15.75" customHeight="1">
      <c r="A1352" s="1" t="s">
        <v>254</v>
      </c>
      <c r="B1352" s="1" t="s">
        <v>255</v>
      </c>
      <c r="C1352" s="1" t="s">
        <v>256</v>
      </c>
      <c r="D1352" s="2" t="s">
        <v>14</v>
      </c>
      <c r="E1352" s="1" t="s">
        <v>51</v>
      </c>
      <c r="F1352" s="3">
        <v>53.37</v>
      </c>
      <c r="G1352" s="3">
        <f t="shared" si="1"/>
        <v>-1.484388225</v>
      </c>
      <c r="H1352" s="4">
        <v>45177.0</v>
      </c>
      <c r="J1352" s="5">
        <f t="shared" si="2"/>
        <v>8</v>
      </c>
      <c r="K1352" s="5">
        <f t="shared" si="3"/>
        <v>9</v>
      </c>
      <c r="L1352" s="5">
        <f t="shared" si="4"/>
        <v>2023</v>
      </c>
    </row>
    <row r="1353" ht="15.75" customHeight="1">
      <c r="A1353" s="1" t="s">
        <v>11</v>
      </c>
      <c r="B1353" s="1" t="s">
        <v>12</v>
      </c>
      <c r="C1353" s="1" t="s">
        <v>13</v>
      </c>
      <c r="D1353" s="2" t="s">
        <v>20</v>
      </c>
      <c r="E1353" s="1" t="s">
        <v>150</v>
      </c>
      <c r="F1353" s="3">
        <v>27.78</v>
      </c>
      <c r="G1353" s="3">
        <f t="shared" si="1"/>
        <v>-2.89596365</v>
      </c>
      <c r="H1353" s="4">
        <v>45177.0</v>
      </c>
      <c r="J1353" s="5">
        <f t="shared" si="2"/>
        <v>8</v>
      </c>
      <c r="K1353" s="5">
        <f t="shared" si="3"/>
        <v>9</v>
      </c>
      <c r="L1353" s="5">
        <f t="shared" si="4"/>
        <v>2023</v>
      </c>
    </row>
    <row r="1354" ht="15.75" customHeight="1">
      <c r="A1354" s="1" t="s">
        <v>320</v>
      </c>
      <c r="B1354" s="1" t="s">
        <v>321</v>
      </c>
      <c r="C1354" s="1" t="s">
        <v>322</v>
      </c>
      <c r="D1354" s="2" t="s">
        <v>14</v>
      </c>
      <c r="E1354" s="1" t="s">
        <v>106</v>
      </c>
      <c r="F1354" s="3">
        <v>14.35</v>
      </c>
      <c r="G1354" s="3">
        <f t="shared" si="1"/>
        <v>-3.636778732</v>
      </c>
      <c r="H1354" s="4">
        <v>45177.0</v>
      </c>
      <c r="J1354" s="5">
        <f t="shared" si="2"/>
        <v>8</v>
      </c>
      <c r="K1354" s="5">
        <f t="shared" si="3"/>
        <v>9</v>
      </c>
      <c r="L1354" s="5">
        <f t="shared" si="4"/>
        <v>2023</v>
      </c>
    </row>
    <row r="1355" ht="15.75" customHeight="1">
      <c r="A1355" s="1" t="s">
        <v>223</v>
      </c>
      <c r="B1355" s="1" t="s">
        <v>224</v>
      </c>
      <c r="C1355" s="1" t="s">
        <v>225</v>
      </c>
      <c r="D1355" s="2" t="s">
        <v>14</v>
      </c>
      <c r="E1355" s="1" t="s">
        <v>51</v>
      </c>
      <c r="F1355" s="3">
        <v>44.93</v>
      </c>
      <c r="G1355" s="3">
        <f t="shared" si="1"/>
        <v>-1.949948858</v>
      </c>
      <c r="H1355" s="4">
        <v>45178.0</v>
      </c>
      <c r="J1355" s="5">
        <f t="shared" si="2"/>
        <v>9</v>
      </c>
      <c r="K1355" s="5">
        <f t="shared" si="3"/>
        <v>9</v>
      </c>
      <c r="L1355" s="5">
        <f t="shared" si="4"/>
        <v>2023</v>
      </c>
    </row>
    <row r="1356" ht="15.75" customHeight="1">
      <c r="A1356" s="1" t="s">
        <v>59</v>
      </c>
      <c r="B1356" s="1" t="s">
        <v>60</v>
      </c>
      <c r="C1356" s="1" t="s">
        <v>61</v>
      </c>
      <c r="D1356" s="2" t="s">
        <v>14</v>
      </c>
      <c r="E1356" s="1" t="s">
        <v>150</v>
      </c>
      <c r="F1356" s="3">
        <v>26.12</v>
      </c>
      <c r="G1356" s="3">
        <f t="shared" si="1"/>
        <v>-2.987531263</v>
      </c>
      <c r="H1356" s="4">
        <v>45178.0</v>
      </c>
      <c r="J1356" s="5">
        <f t="shared" si="2"/>
        <v>9</v>
      </c>
      <c r="K1356" s="5">
        <f t="shared" si="3"/>
        <v>9</v>
      </c>
      <c r="L1356" s="5">
        <f t="shared" si="4"/>
        <v>2023</v>
      </c>
    </row>
    <row r="1357" ht="15.75" customHeight="1">
      <c r="A1357" s="1" t="s">
        <v>166</v>
      </c>
      <c r="B1357" s="1" t="s">
        <v>167</v>
      </c>
      <c r="C1357" s="1" t="s">
        <v>168</v>
      </c>
      <c r="D1357" s="2" t="s">
        <v>14</v>
      </c>
      <c r="E1357" s="1" t="s">
        <v>163</v>
      </c>
      <c r="F1357" s="3">
        <v>5.24</v>
      </c>
      <c r="G1357" s="3">
        <f t="shared" si="1"/>
        <v>-4.139297377</v>
      </c>
      <c r="H1357" s="4">
        <v>45179.0</v>
      </c>
      <c r="J1357" s="5">
        <f t="shared" si="2"/>
        <v>10</v>
      </c>
      <c r="K1357" s="5">
        <f t="shared" si="3"/>
        <v>9</v>
      </c>
      <c r="L1357" s="5">
        <f t="shared" si="4"/>
        <v>2023</v>
      </c>
    </row>
    <row r="1358" ht="15.75" customHeight="1">
      <c r="A1358" s="1" t="s">
        <v>72</v>
      </c>
      <c r="B1358" s="1" t="s">
        <v>73</v>
      </c>
      <c r="C1358" s="1" t="s">
        <v>74</v>
      </c>
      <c r="D1358" s="2" t="s">
        <v>14</v>
      </c>
      <c r="E1358" s="1" t="s">
        <v>37</v>
      </c>
      <c r="F1358" s="3">
        <v>12.95</v>
      </c>
      <c r="G1358" s="3">
        <f t="shared" si="1"/>
        <v>-3.71400443</v>
      </c>
      <c r="H1358" s="4">
        <v>45179.0</v>
      </c>
      <c r="J1358" s="5">
        <f t="shared" si="2"/>
        <v>10</v>
      </c>
      <c r="K1358" s="5">
        <f t="shared" si="3"/>
        <v>9</v>
      </c>
      <c r="L1358" s="5">
        <f t="shared" si="4"/>
        <v>2023</v>
      </c>
    </row>
    <row r="1359" ht="15.75" customHeight="1">
      <c r="A1359" s="1" t="s">
        <v>144</v>
      </c>
      <c r="B1359" s="1" t="s">
        <v>145</v>
      </c>
      <c r="C1359" s="1" t="s">
        <v>146</v>
      </c>
      <c r="D1359" s="2" t="s">
        <v>14</v>
      </c>
      <c r="E1359" s="1" t="s">
        <v>150</v>
      </c>
      <c r="F1359" s="3">
        <v>31.76</v>
      </c>
      <c r="G1359" s="3">
        <f t="shared" si="1"/>
        <v>-2.676422025</v>
      </c>
      <c r="H1359" s="4">
        <v>45179.0</v>
      </c>
      <c r="J1359" s="5">
        <f t="shared" si="2"/>
        <v>10</v>
      </c>
      <c r="K1359" s="5">
        <f t="shared" si="3"/>
        <v>9</v>
      </c>
      <c r="L1359" s="5">
        <f t="shared" si="4"/>
        <v>2023</v>
      </c>
    </row>
    <row r="1360" ht="15.75" customHeight="1">
      <c r="A1360" s="1" t="s">
        <v>141</v>
      </c>
      <c r="B1360" s="1" t="s">
        <v>142</v>
      </c>
      <c r="C1360" s="1" t="s">
        <v>143</v>
      </c>
      <c r="D1360" s="2" t="s">
        <v>20</v>
      </c>
      <c r="E1360" s="1" t="s">
        <v>47</v>
      </c>
      <c r="F1360" s="3">
        <v>64.53</v>
      </c>
      <c r="G1360" s="3">
        <f t="shared" si="1"/>
        <v>-0.868789095</v>
      </c>
      <c r="H1360" s="4">
        <v>45179.0</v>
      </c>
      <c r="J1360" s="5">
        <f t="shared" si="2"/>
        <v>10</v>
      </c>
      <c r="K1360" s="5">
        <f t="shared" si="3"/>
        <v>9</v>
      </c>
      <c r="L1360" s="5">
        <f t="shared" si="4"/>
        <v>2023</v>
      </c>
    </row>
    <row r="1361" ht="15.75" customHeight="1">
      <c r="A1361" s="1" t="s">
        <v>144</v>
      </c>
      <c r="B1361" s="1" t="s">
        <v>145</v>
      </c>
      <c r="C1361" s="1" t="s">
        <v>146</v>
      </c>
      <c r="D1361" s="2" t="s">
        <v>20</v>
      </c>
      <c r="E1361" s="1" t="s">
        <v>34</v>
      </c>
      <c r="F1361" s="3">
        <v>13.15</v>
      </c>
      <c r="G1361" s="3">
        <f t="shared" si="1"/>
        <v>-3.702972187</v>
      </c>
      <c r="H1361" s="4">
        <v>45180.0</v>
      </c>
      <c r="J1361" s="5">
        <f t="shared" si="2"/>
        <v>11</v>
      </c>
      <c r="K1361" s="5">
        <f t="shared" si="3"/>
        <v>9</v>
      </c>
      <c r="L1361" s="5">
        <f t="shared" si="4"/>
        <v>2023</v>
      </c>
    </row>
    <row r="1362" ht="15.75" customHeight="1">
      <c r="A1362" s="1" t="s">
        <v>169</v>
      </c>
      <c r="B1362" s="1" t="s">
        <v>170</v>
      </c>
      <c r="C1362" s="1" t="s">
        <v>171</v>
      </c>
      <c r="D1362" s="2" t="s">
        <v>14</v>
      </c>
      <c r="E1362" s="1" t="s">
        <v>29</v>
      </c>
      <c r="F1362" s="3">
        <v>19.6</v>
      </c>
      <c r="G1362" s="3">
        <f t="shared" si="1"/>
        <v>-3.347182367</v>
      </c>
      <c r="H1362" s="4">
        <v>45180.0</v>
      </c>
      <c r="J1362" s="5">
        <f t="shared" si="2"/>
        <v>11</v>
      </c>
      <c r="K1362" s="5">
        <f t="shared" si="3"/>
        <v>9</v>
      </c>
      <c r="L1362" s="5">
        <f t="shared" si="4"/>
        <v>2023</v>
      </c>
    </row>
    <row r="1363" ht="15.75" customHeight="1">
      <c r="A1363" s="1" t="s">
        <v>320</v>
      </c>
      <c r="B1363" s="1" t="s">
        <v>321</v>
      </c>
      <c r="C1363" s="1" t="s">
        <v>322</v>
      </c>
      <c r="D1363" s="2" t="s">
        <v>14</v>
      </c>
      <c r="E1363" s="1" t="s">
        <v>43</v>
      </c>
      <c r="F1363" s="3">
        <v>59.63</v>
      </c>
      <c r="G1363" s="3">
        <f t="shared" si="1"/>
        <v>-1.139079036</v>
      </c>
      <c r="H1363" s="4">
        <v>45180.0</v>
      </c>
      <c r="J1363" s="5">
        <f t="shared" si="2"/>
        <v>11</v>
      </c>
      <c r="K1363" s="5">
        <f t="shared" si="3"/>
        <v>9</v>
      </c>
      <c r="L1363" s="5">
        <f t="shared" si="4"/>
        <v>2023</v>
      </c>
    </row>
    <row r="1364" ht="15.75" customHeight="1">
      <c r="A1364" s="1" t="s">
        <v>309</v>
      </c>
      <c r="B1364" s="1" t="s">
        <v>310</v>
      </c>
      <c r="C1364" s="1" t="s">
        <v>311</v>
      </c>
      <c r="D1364" s="2" t="s">
        <v>14</v>
      </c>
      <c r="E1364" s="1" t="s">
        <v>89</v>
      </c>
      <c r="F1364" s="3">
        <v>28.14</v>
      </c>
      <c r="G1364" s="3">
        <f t="shared" si="1"/>
        <v>-2.876105614</v>
      </c>
      <c r="H1364" s="4">
        <v>45180.0</v>
      </c>
      <c r="J1364" s="5">
        <f t="shared" si="2"/>
        <v>11</v>
      </c>
      <c r="K1364" s="5">
        <f t="shared" si="3"/>
        <v>9</v>
      </c>
      <c r="L1364" s="5">
        <f t="shared" si="4"/>
        <v>2023</v>
      </c>
    </row>
    <row r="1365" ht="15.75" customHeight="1">
      <c r="A1365" s="1" t="s">
        <v>251</v>
      </c>
      <c r="B1365" s="1" t="s">
        <v>252</v>
      </c>
      <c r="C1365" s="1" t="s">
        <v>253</v>
      </c>
      <c r="D1365" s="2" t="s">
        <v>14</v>
      </c>
      <c r="E1365" s="1" t="s">
        <v>78</v>
      </c>
      <c r="F1365" s="3">
        <v>24.86</v>
      </c>
      <c r="G1365" s="3">
        <f t="shared" si="1"/>
        <v>-3.05703439</v>
      </c>
      <c r="H1365" s="4">
        <v>45180.0</v>
      </c>
      <c r="J1365" s="5">
        <f t="shared" si="2"/>
        <v>11</v>
      </c>
      <c r="K1365" s="5">
        <f t="shared" si="3"/>
        <v>9</v>
      </c>
      <c r="L1365" s="5">
        <f t="shared" si="4"/>
        <v>2023</v>
      </c>
    </row>
    <row r="1366" ht="15.75" customHeight="1">
      <c r="A1366" s="1" t="s">
        <v>56</v>
      </c>
      <c r="B1366" s="1" t="s">
        <v>57</v>
      </c>
      <c r="C1366" s="1" t="s">
        <v>58</v>
      </c>
      <c r="D1366" s="2" t="s">
        <v>20</v>
      </c>
      <c r="E1366" s="1" t="s">
        <v>37</v>
      </c>
      <c r="F1366" s="3">
        <v>12.55</v>
      </c>
      <c r="G1366" s="3">
        <f t="shared" si="1"/>
        <v>-3.736068915</v>
      </c>
      <c r="H1366" s="4">
        <v>45180.0</v>
      </c>
      <c r="J1366" s="5">
        <f t="shared" si="2"/>
        <v>11</v>
      </c>
      <c r="K1366" s="5">
        <f t="shared" si="3"/>
        <v>9</v>
      </c>
      <c r="L1366" s="5">
        <f t="shared" si="4"/>
        <v>2023</v>
      </c>
    </row>
    <row r="1367" ht="15.75" customHeight="1">
      <c r="A1367" s="1" t="s">
        <v>283</v>
      </c>
      <c r="B1367" s="1" t="s">
        <v>284</v>
      </c>
      <c r="C1367" s="1" t="s">
        <v>285</v>
      </c>
      <c r="D1367" s="2" t="s">
        <v>20</v>
      </c>
      <c r="E1367" s="1" t="s">
        <v>21</v>
      </c>
      <c r="F1367" s="3">
        <v>51.69</v>
      </c>
      <c r="G1367" s="3">
        <f t="shared" si="1"/>
        <v>-1.577059062</v>
      </c>
      <c r="H1367" s="4">
        <v>45180.0</v>
      </c>
      <c r="J1367" s="5">
        <f t="shared" si="2"/>
        <v>11</v>
      </c>
      <c r="K1367" s="5">
        <f t="shared" si="3"/>
        <v>9</v>
      </c>
      <c r="L1367" s="5">
        <f t="shared" si="4"/>
        <v>2023</v>
      </c>
    </row>
    <row r="1368" ht="15.75" customHeight="1">
      <c r="A1368" s="1" t="s">
        <v>147</v>
      </c>
      <c r="B1368" s="1" t="s">
        <v>148</v>
      </c>
      <c r="C1368" s="1" t="s">
        <v>149</v>
      </c>
      <c r="D1368" s="2" t="s">
        <v>20</v>
      </c>
      <c r="E1368" s="1" t="s">
        <v>150</v>
      </c>
      <c r="F1368" s="3">
        <v>29.1</v>
      </c>
      <c r="G1368" s="3">
        <f t="shared" si="1"/>
        <v>-2.82315085</v>
      </c>
      <c r="H1368" s="4">
        <v>45181.0</v>
      </c>
      <c r="J1368" s="5">
        <f t="shared" si="2"/>
        <v>12</v>
      </c>
      <c r="K1368" s="5">
        <f t="shared" si="3"/>
        <v>9</v>
      </c>
      <c r="L1368" s="5">
        <f t="shared" si="4"/>
        <v>2023</v>
      </c>
    </row>
    <row r="1369" ht="15.75" customHeight="1">
      <c r="A1369" s="1" t="s">
        <v>127</v>
      </c>
      <c r="B1369" s="1" t="s">
        <v>128</v>
      </c>
      <c r="C1369" s="1" t="s">
        <v>129</v>
      </c>
      <c r="D1369" s="2" t="s">
        <v>14</v>
      </c>
      <c r="E1369" s="1" t="s">
        <v>163</v>
      </c>
      <c r="F1369" s="3">
        <v>4.33</v>
      </c>
      <c r="G1369" s="3">
        <f t="shared" si="1"/>
        <v>-4.189494081</v>
      </c>
      <c r="H1369" s="4">
        <v>45181.0</v>
      </c>
      <c r="J1369" s="5">
        <f t="shared" si="2"/>
        <v>12</v>
      </c>
      <c r="K1369" s="5">
        <f t="shared" si="3"/>
        <v>9</v>
      </c>
      <c r="L1369" s="5">
        <f t="shared" si="4"/>
        <v>2023</v>
      </c>
    </row>
    <row r="1370" ht="15.75" customHeight="1">
      <c r="A1370" s="1" t="s">
        <v>317</v>
      </c>
      <c r="B1370" s="1" t="s">
        <v>318</v>
      </c>
      <c r="C1370" s="1" t="s">
        <v>319</v>
      </c>
      <c r="D1370" s="2" t="s">
        <v>20</v>
      </c>
      <c r="E1370" s="1" t="s">
        <v>163</v>
      </c>
      <c r="F1370" s="3">
        <v>2.07</v>
      </c>
      <c r="G1370" s="3">
        <f t="shared" si="1"/>
        <v>-4.314158421</v>
      </c>
      <c r="H1370" s="4">
        <v>45181.0</v>
      </c>
      <c r="J1370" s="5">
        <f t="shared" si="2"/>
        <v>12</v>
      </c>
      <c r="K1370" s="5">
        <f t="shared" si="3"/>
        <v>9</v>
      </c>
      <c r="L1370" s="5">
        <f t="shared" si="4"/>
        <v>2023</v>
      </c>
    </row>
    <row r="1371" ht="15.75" customHeight="1">
      <c r="A1371" s="1" t="s">
        <v>172</v>
      </c>
      <c r="B1371" s="1" t="s">
        <v>173</v>
      </c>
      <c r="C1371" s="1" t="s">
        <v>174</v>
      </c>
      <c r="D1371" s="2" t="s">
        <v>20</v>
      </c>
      <c r="E1371" s="1" t="s">
        <v>89</v>
      </c>
      <c r="F1371" s="3">
        <v>32.65</v>
      </c>
      <c r="G1371" s="3">
        <f t="shared" si="1"/>
        <v>-2.627328546</v>
      </c>
      <c r="H1371" s="4">
        <v>45181.0</v>
      </c>
      <c r="J1371" s="5">
        <f t="shared" si="2"/>
        <v>12</v>
      </c>
      <c r="K1371" s="5">
        <f t="shared" si="3"/>
        <v>9</v>
      </c>
      <c r="L1371" s="5">
        <f t="shared" si="4"/>
        <v>2023</v>
      </c>
    </row>
    <row r="1372" ht="15.75" customHeight="1">
      <c r="A1372" s="1" t="s">
        <v>141</v>
      </c>
      <c r="B1372" s="1" t="s">
        <v>142</v>
      </c>
      <c r="C1372" s="1" t="s">
        <v>143</v>
      </c>
      <c r="D1372" s="2" t="s">
        <v>20</v>
      </c>
      <c r="E1372" s="1" t="s">
        <v>21</v>
      </c>
      <c r="F1372" s="3">
        <v>55.69</v>
      </c>
      <c r="G1372" s="3">
        <f t="shared" si="1"/>
        <v>-1.356414213</v>
      </c>
      <c r="H1372" s="4">
        <v>45181.0</v>
      </c>
      <c r="J1372" s="5">
        <f t="shared" si="2"/>
        <v>12</v>
      </c>
      <c r="K1372" s="5">
        <f t="shared" si="3"/>
        <v>9</v>
      </c>
      <c r="L1372" s="5">
        <f t="shared" si="4"/>
        <v>2023</v>
      </c>
    </row>
    <row r="1373" ht="15.75" customHeight="1">
      <c r="A1373" s="1" t="s">
        <v>234</v>
      </c>
      <c r="B1373" s="1" t="s">
        <v>83</v>
      </c>
      <c r="C1373" s="1" t="s">
        <v>235</v>
      </c>
      <c r="D1373" s="2" t="s">
        <v>14</v>
      </c>
      <c r="E1373" s="1" t="s">
        <v>51</v>
      </c>
      <c r="F1373" s="3">
        <v>35.57</v>
      </c>
      <c r="G1373" s="3">
        <f t="shared" si="1"/>
        <v>-2.466257806</v>
      </c>
      <c r="H1373" s="4">
        <v>45181.0</v>
      </c>
      <c r="J1373" s="5">
        <f t="shared" si="2"/>
        <v>12</v>
      </c>
      <c r="K1373" s="5">
        <f t="shared" si="3"/>
        <v>9</v>
      </c>
      <c r="L1373" s="5">
        <f t="shared" si="4"/>
        <v>2023</v>
      </c>
    </row>
    <row r="1374" ht="15.75" customHeight="1">
      <c r="A1374" s="1" t="s">
        <v>175</v>
      </c>
      <c r="B1374" s="1" t="s">
        <v>176</v>
      </c>
      <c r="C1374" s="1" t="s">
        <v>177</v>
      </c>
      <c r="D1374" s="2" t="s">
        <v>20</v>
      </c>
      <c r="E1374" s="1" t="s">
        <v>106</v>
      </c>
      <c r="F1374" s="3">
        <v>15.91</v>
      </c>
      <c r="G1374" s="3">
        <f t="shared" si="1"/>
        <v>-3.550727241</v>
      </c>
      <c r="H1374" s="4">
        <v>45181.0</v>
      </c>
      <c r="J1374" s="5">
        <f t="shared" si="2"/>
        <v>12</v>
      </c>
      <c r="K1374" s="5">
        <f t="shared" si="3"/>
        <v>9</v>
      </c>
      <c r="L1374" s="5">
        <f t="shared" si="4"/>
        <v>2023</v>
      </c>
    </row>
    <row r="1375" ht="15.75" customHeight="1">
      <c r="A1375" s="1" t="s">
        <v>241</v>
      </c>
      <c r="B1375" s="1" t="s">
        <v>242</v>
      </c>
      <c r="C1375" s="1" t="s">
        <v>243</v>
      </c>
      <c r="D1375" s="2" t="s">
        <v>20</v>
      </c>
      <c r="E1375" s="1" t="s">
        <v>85</v>
      </c>
      <c r="F1375" s="3">
        <v>11.66</v>
      </c>
      <c r="G1375" s="3">
        <f t="shared" si="1"/>
        <v>-3.785162394</v>
      </c>
      <c r="H1375" s="4">
        <v>45181.0</v>
      </c>
      <c r="J1375" s="5">
        <f t="shared" si="2"/>
        <v>12</v>
      </c>
      <c r="K1375" s="5">
        <f t="shared" si="3"/>
        <v>9</v>
      </c>
      <c r="L1375" s="5">
        <f t="shared" si="4"/>
        <v>2023</v>
      </c>
    </row>
    <row r="1376" ht="15.75" customHeight="1">
      <c r="A1376" s="1" t="s">
        <v>130</v>
      </c>
      <c r="B1376" s="1" t="s">
        <v>12</v>
      </c>
      <c r="C1376" s="1" t="s">
        <v>131</v>
      </c>
      <c r="D1376" s="2" t="s">
        <v>20</v>
      </c>
      <c r="E1376" s="1" t="s">
        <v>163</v>
      </c>
      <c r="F1376" s="3">
        <v>4.83</v>
      </c>
      <c r="G1376" s="3">
        <f t="shared" si="1"/>
        <v>-4.161913474</v>
      </c>
      <c r="H1376" s="4">
        <v>45181.0</v>
      </c>
      <c r="J1376" s="5">
        <f t="shared" si="2"/>
        <v>12</v>
      </c>
      <c r="K1376" s="5">
        <f t="shared" si="3"/>
        <v>9</v>
      </c>
      <c r="L1376" s="5">
        <f t="shared" si="4"/>
        <v>2023</v>
      </c>
    </row>
    <row r="1377" ht="15.75" customHeight="1">
      <c r="A1377" s="1" t="s">
        <v>117</v>
      </c>
      <c r="B1377" s="1" t="s">
        <v>118</v>
      </c>
      <c r="C1377" s="1" t="s">
        <v>119</v>
      </c>
      <c r="D1377" s="2" t="s">
        <v>20</v>
      </c>
      <c r="E1377" s="1" t="s">
        <v>29</v>
      </c>
      <c r="F1377" s="3">
        <v>18.52</v>
      </c>
      <c r="G1377" s="3">
        <f t="shared" si="1"/>
        <v>-3.406756477</v>
      </c>
      <c r="H1377" s="4">
        <v>45182.0</v>
      </c>
      <c r="J1377" s="5">
        <f t="shared" si="2"/>
        <v>13</v>
      </c>
      <c r="K1377" s="5">
        <f t="shared" si="3"/>
        <v>9</v>
      </c>
      <c r="L1377" s="5">
        <f t="shared" si="4"/>
        <v>2023</v>
      </c>
    </row>
    <row r="1378" ht="15.75" customHeight="1">
      <c r="A1378" s="1" t="s">
        <v>223</v>
      </c>
      <c r="B1378" s="1" t="s">
        <v>224</v>
      </c>
      <c r="C1378" s="1" t="s">
        <v>225</v>
      </c>
      <c r="D1378" s="2" t="s">
        <v>14</v>
      </c>
      <c r="E1378" s="1" t="s">
        <v>78</v>
      </c>
      <c r="F1378" s="3">
        <v>19.5</v>
      </c>
      <c r="G1378" s="3">
        <f t="shared" si="1"/>
        <v>-3.352698489</v>
      </c>
      <c r="H1378" s="4">
        <v>45182.0</v>
      </c>
      <c r="J1378" s="5">
        <f t="shared" si="2"/>
        <v>13</v>
      </c>
      <c r="K1378" s="5">
        <f t="shared" si="3"/>
        <v>9</v>
      </c>
      <c r="L1378" s="5">
        <f t="shared" si="4"/>
        <v>2023</v>
      </c>
    </row>
    <row r="1379" ht="15.75" customHeight="1">
      <c r="A1379" s="1" t="s">
        <v>135</v>
      </c>
      <c r="B1379" s="1" t="s">
        <v>136</v>
      </c>
      <c r="C1379" s="1" t="s">
        <v>137</v>
      </c>
      <c r="D1379" s="2" t="s">
        <v>14</v>
      </c>
      <c r="E1379" s="1" t="s">
        <v>106</v>
      </c>
      <c r="F1379" s="3">
        <v>14.17</v>
      </c>
      <c r="G1379" s="3">
        <f t="shared" si="1"/>
        <v>-3.646707751</v>
      </c>
      <c r="H1379" s="4">
        <v>45182.0</v>
      </c>
      <c r="J1379" s="5">
        <f t="shared" si="2"/>
        <v>13</v>
      </c>
      <c r="K1379" s="5">
        <f t="shared" si="3"/>
        <v>9</v>
      </c>
      <c r="L1379" s="5">
        <f t="shared" si="4"/>
        <v>2023</v>
      </c>
    </row>
    <row r="1380" ht="15.75" customHeight="1">
      <c r="A1380" s="1" t="s">
        <v>228</v>
      </c>
      <c r="B1380" s="1" t="s">
        <v>229</v>
      </c>
      <c r="C1380" s="1" t="s">
        <v>230</v>
      </c>
      <c r="D1380" s="2" t="s">
        <v>20</v>
      </c>
      <c r="E1380" s="1" t="s">
        <v>41</v>
      </c>
      <c r="F1380" s="3">
        <v>25.39</v>
      </c>
      <c r="G1380" s="3">
        <f t="shared" si="1"/>
        <v>-3.027798948</v>
      </c>
      <c r="H1380" s="4">
        <v>45182.0</v>
      </c>
      <c r="J1380" s="5">
        <f t="shared" si="2"/>
        <v>13</v>
      </c>
      <c r="K1380" s="5">
        <f t="shared" si="3"/>
        <v>9</v>
      </c>
      <c r="L1380" s="5">
        <f t="shared" si="4"/>
        <v>2023</v>
      </c>
    </row>
    <row r="1381" ht="15.75" customHeight="1">
      <c r="A1381" s="1" t="s">
        <v>189</v>
      </c>
      <c r="B1381" s="1" t="s">
        <v>190</v>
      </c>
      <c r="C1381" s="1" t="s">
        <v>191</v>
      </c>
      <c r="D1381" s="2" t="s">
        <v>20</v>
      </c>
      <c r="E1381" s="1" t="s">
        <v>51</v>
      </c>
      <c r="F1381" s="3">
        <v>46.82</v>
      </c>
      <c r="G1381" s="3">
        <f t="shared" si="1"/>
        <v>-1.845694166</v>
      </c>
      <c r="H1381" s="4">
        <v>45182.0</v>
      </c>
      <c r="J1381" s="5">
        <f t="shared" si="2"/>
        <v>13</v>
      </c>
      <c r="K1381" s="5">
        <f t="shared" si="3"/>
        <v>9</v>
      </c>
      <c r="L1381" s="5">
        <f t="shared" si="4"/>
        <v>2023</v>
      </c>
    </row>
    <row r="1382" ht="15.75" customHeight="1">
      <c r="A1382" s="1" t="s">
        <v>239</v>
      </c>
      <c r="B1382" s="1" t="s">
        <v>32</v>
      </c>
      <c r="C1382" s="1" t="s">
        <v>240</v>
      </c>
      <c r="D1382" s="2" t="s">
        <v>20</v>
      </c>
      <c r="E1382" s="1" t="s">
        <v>21</v>
      </c>
      <c r="F1382" s="3">
        <v>49.07</v>
      </c>
      <c r="G1382" s="3">
        <f t="shared" si="1"/>
        <v>-1.721581438</v>
      </c>
      <c r="H1382" s="4">
        <v>45182.0</v>
      </c>
      <c r="J1382" s="5">
        <f t="shared" si="2"/>
        <v>13</v>
      </c>
      <c r="K1382" s="5">
        <f t="shared" si="3"/>
        <v>9</v>
      </c>
      <c r="L1382" s="5">
        <f t="shared" si="4"/>
        <v>2023</v>
      </c>
    </row>
    <row r="1383" ht="15.75" customHeight="1">
      <c r="A1383" s="1" t="s">
        <v>298</v>
      </c>
      <c r="B1383" s="1" t="s">
        <v>299</v>
      </c>
      <c r="C1383" s="1" t="s">
        <v>300</v>
      </c>
      <c r="D1383" s="2" t="s">
        <v>20</v>
      </c>
      <c r="E1383" s="1" t="s">
        <v>47</v>
      </c>
      <c r="F1383" s="3">
        <v>72.01</v>
      </c>
      <c r="G1383" s="3">
        <f t="shared" si="1"/>
        <v>-0.4561832264</v>
      </c>
      <c r="H1383" s="4">
        <v>45182.0</v>
      </c>
      <c r="J1383" s="5">
        <f t="shared" si="2"/>
        <v>13</v>
      </c>
      <c r="K1383" s="5">
        <f t="shared" si="3"/>
        <v>9</v>
      </c>
      <c r="L1383" s="5">
        <f t="shared" si="4"/>
        <v>2023</v>
      </c>
    </row>
    <row r="1384" ht="15.75" customHeight="1">
      <c r="A1384" s="1" t="s">
        <v>138</v>
      </c>
      <c r="B1384" s="1" t="s">
        <v>139</v>
      </c>
      <c r="C1384" s="1" t="s">
        <v>140</v>
      </c>
      <c r="D1384" s="2" t="s">
        <v>14</v>
      </c>
      <c r="E1384" s="1" t="s">
        <v>25</v>
      </c>
      <c r="F1384" s="3">
        <v>21.69</v>
      </c>
      <c r="G1384" s="3">
        <f t="shared" si="1"/>
        <v>-3.231895434</v>
      </c>
      <c r="H1384" s="4">
        <v>45182.0</v>
      </c>
      <c r="J1384" s="5">
        <f t="shared" si="2"/>
        <v>13</v>
      </c>
      <c r="K1384" s="5">
        <f t="shared" si="3"/>
        <v>9</v>
      </c>
      <c r="L1384" s="5">
        <f t="shared" si="4"/>
        <v>2023</v>
      </c>
    </row>
    <row r="1385" ht="15.75" customHeight="1">
      <c r="A1385" s="1" t="s">
        <v>94</v>
      </c>
      <c r="B1385" s="1" t="s">
        <v>95</v>
      </c>
      <c r="C1385" s="1" t="s">
        <v>96</v>
      </c>
      <c r="D1385" s="2" t="s">
        <v>14</v>
      </c>
      <c r="E1385" s="1" t="s">
        <v>110</v>
      </c>
      <c r="F1385" s="3">
        <v>39.88</v>
      </c>
      <c r="G1385" s="3">
        <f t="shared" si="1"/>
        <v>-2.22851298</v>
      </c>
      <c r="H1385" s="4">
        <v>45182.0</v>
      </c>
      <c r="J1385" s="5">
        <f t="shared" si="2"/>
        <v>13</v>
      </c>
      <c r="K1385" s="5">
        <f t="shared" si="3"/>
        <v>9</v>
      </c>
      <c r="L1385" s="5">
        <f t="shared" si="4"/>
        <v>2023</v>
      </c>
    </row>
    <row r="1386" ht="15.75" customHeight="1">
      <c r="A1386" s="1" t="s">
        <v>86</v>
      </c>
      <c r="B1386" s="1" t="s">
        <v>87</v>
      </c>
      <c r="C1386" s="1" t="s">
        <v>88</v>
      </c>
      <c r="D1386" s="2" t="s">
        <v>14</v>
      </c>
      <c r="E1386" s="1" t="s">
        <v>15</v>
      </c>
      <c r="F1386" s="3">
        <v>10.63</v>
      </c>
      <c r="G1386" s="3">
        <f t="shared" si="1"/>
        <v>-3.841978443</v>
      </c>
      <c r="H1386" s="4">
        <v>45182.0</v>
      </c>
      <c r="J1386" s="5">
        <f t="shared" si="2"/>
        <v>13</v>
      </c>
      <c r="K1386" s="5">
        <f t="shared" si="3"/>
        <v>9</v>
      </c>
      <c r="L1386" s="5">
        <f t="shared" si="4"/>
        <v>2023</v>
      </c>
    </row>
    <row r="1387" ht="15.75" customHeight="1">
      <c r="A1387" s="1" t="s">
        <v>11</v>
      </c>
      <c r="B1387" s="1" t="s">
        <v>12</v>
      </c>
      <c r="C1387" s="1" t="s">
        <v>13</v>
      </c>
      <c r="D1387" s="2" t="s">
        <v>20</v>
      </c>
      <c r="E1387" s="1" t="s">
        <v>93</v>
      </c>
      <c r="F1387" s="3">
        <v>13.0</v>
      </c>
      <c r="G1387" s="3">
        <f t="shared" si="1"/>
        <v>-3.711246369</v>
      </c>
      <c r="H1387" s="4">
        <v>45183.0</v>
      </c>
      <c r="J1387" s="5">
        <f t="shared" si="2"/>
        <v>14</v>
      </c>
      <c r="K1387" s="5">
        <f t="shared" si="3"/>
        <v>9</v>
      </c>
      <c r="L1387" s="5">
        <f t="shared" si="4"/>
        <v>2023</v>
      </c>
    </row>
    <row r="1388" ht="15.75" customHeight="1">
      <c r="A1388" s="1" t="s">
        <v>254</v>
      </c>
      <c r="B1388" s="1" t="s">
        <v>255</v>
      </c>
      <c r="C1388" s="1" t="s">
        <v>256</v>
      </c>
      <c r="D1388" s="2" t="s">
        <v>14</v>
      </c>
      <c r="E1388" s="1" t="s">
        <v>85</v>
      </c>
      <c r="F1388" s="3">
        <v>12.6</v>
      </c>
      <c r="G1388" s="3">
        <f t="shared" si="1"/>
        <v>-3.733310854</v>
      </c>
      <c r="H1388" s="4">
        <v>45183.0</v>
      </c>
      <c r="J1388" s="5">
        <f t="shared" si="2"/>
        <v>14</v>
      </c>
      <c r="K1388" s="5">
        <f t="shared" si="3"/>
        <v>9</v>
      </c>
      <c r="L1388" s="5">
        <f t="shared" si="4"/>
        <v>2023</v>
      </c>
    </row>
    <row r="1389" ht="15.75" customHeight="1">
      <c r="A1389" s="1" t="s">
        <v>141</v>
      </c>
      <c r="B1389" s="1" t="s">
        <v>142</v>
      </c>
      <c r="C1389" s="1" t="s">
        <v>143</v>
      </c>
      <c r="D1389" s="2" t="s">
        <v>14</v>
      </c>
      <c r="E1389" s="1" t="s">
        <v>163</v>
      </c>
      <c r="F1389" s="3">
        <v>2.59</v>
      </c>
      <c r="G1389" s="3">
        <f t="shared" si="1"/>
        <v>-4.28547459</v>
      </c>
      <c r="H1389" s="4">
        <v>45183.0</v>
      </c>
      <c r="J1389" s="5">
        <f t="shared" si="2"/>
        <v>14</v>
      </c>
      <c r="K1389" s="5">
        <f t="shared" si="3"/>
        <v>9</v>
      </c>
      <c r="L1389" s="5">
        <f t="shared" si="4"/>
        <v>2023</v>
      </c>
    </row>
    <row r="1390" ht="15.75" customHeight="1">
      <c r="A1390" s="1" t="s">
        <v>262</v>
      </c>
      <c r="B1390" s="1" t="s">
        <v>263</v>
      </c>
      <c r="C1390" s="1" t="s">
        <v>264</v>
      </c>
      <c r="D1390" s="2" t="s">
        <v>20</v>
      </c>
      <c r="E1390" s="1" t="s">
        <v>85</v>
      </c>
      <c r="F1390" s="3">
        <v>11.01</v>
      </c>
      <c r="G1390" s="3">
        <f t="shared" si="1"/>
        <v>-3.821017182</v>
      </c>
      <c r="H1390" s="4">
        <v>45183.0</v>
      </c>
      <c r="J1390" s="5">
        <f t="shared" si="2"/>
        <v>14</v>
      </c>
      <c r="K1390" s="5">
        <f t="shared" si="3"/>
        <v>9</v>
      </c>
      <c r="L1390" s="5">
        <f t="shared" si="4"/>
        <v>2023</v>
      </c>
    </row>
    <row r="1391" ht="15.75" customHeight="1">
      <c r="A1391" s="1" t="s">
        <v>203</v>
      </c>
      <c r="B1391" s="1" t="s">
        <v>83</v>
      </c>
      <c r="C1391" s="1" t="s">
        <v>204</v>
      </c>
      <c r="D1391" s="2" t="s">
        <v>14</v>
      </c>
      <c r="E1391" s="1" t="s">
        <v>85</v>
      </c>
      <c r="F1391" s="3">
        <v>12.31</v>
      </c>
      <c r="G1391" s="3">
        <f t="shared" si="1"/>
        <v>-3.749307606</v>
      </c>
      <c r="H1391" s="4">
        <v>45183.0</v>
      </c>
      <c r="J1391" s="5">
        <f t="shared" si="2"/>
        <v>14</v>
      </c>
      <c r="K1391" s="5">
        <f t="shared" si="3"/>
        <v>9</v>
      </c>
      <c r="L1391" s="5">
        <f t="shared" si="4"/>
        <v>2023</v>
      </c>
    </row>
    <row r="1392" ht="15.75" customHeight="1">
      <c r="A1392" s="1" t="s">
        <v>166</v>
      </c>
      <c r="B1392" s="1" t="s">
        <v>167</v>
      </c>
      <c r="C1392" s="1" t="s">
        <v>168</v>
      </c>
      <c r="D1392" s="2" t="s">
        <v>14</v>
      </c>
      <c r="E1392" s="1" t="s">
        <v>15</v>
      </c>
      <c r="F1392" s="3">
        <v>10.16</v>
      </c>
      <c r="G1392" s="3">
        <f t="shared" si="1"/>
        <v>-3.867904212</v>
      </c>
      <c r="H1392" s="4">
        <v>45183.0</v>
      </c>
      <c r="J1392" s="5">
        <f t="shared" si="2"/>
        <v>14</v>
      </c>
      <c r="K1392" s="5">
        <f t="shared" si="3"/>
        <v>9</v>
      </c>
      <c r="L1392" s="5">
        <f t="shared" si="4"/>
        <v>2023</v>
      </c>
    </row>
    <row r="1393" ht="15.75" customHeight="1">
      <c r="A1393" s="1" t="s">
        <v>271</v>
      </c>
      <c r="B1393" s="1" t="s">
        <v>272</v>
      </c>
      <c r="C1393" s="1" t="s">
        <v>273</v>
      </c>
      <c r="D1393" s="2" t="s">
        <v>14</v>
      </c>
      <c r="E1393" s="1" t="s">
        <v>25</v>
      </c>
      <c r="F1393" s="3">
        <v>13.23</v>
      </c>
      <c r="G1393" s="3">
        <f t="shared" si="1"/>
        <v>-3.69855929</v>
      </c>
      <c r="H1393" s="4">
        <v>45184.0</v>
      </c>
      <c r="J1393" s="5">
        <f t="shared" si="2"/>
        <v>15</v>
      </c>
      <c r="K1393" s="5">
        <f t="shared" si="3"/>
        <v>9</v>
      </c>
      <c r="L1393" s="5">
        <f t="shared" si="4"/>
        <v>2023</v>
      </c>
    </row>
    <row r="1394" ht="15.75" customHeight="1">
      <c r="A1394" s="1" t="s">
        <v>226</v>
      </c>
      <c r="B1394" s="1" t="s">
        <v>128</v>
      </c>
      <c r="C1394" s="1" t="s">
        <v>227</v>
      </c>
      <c r="D1394" s="2" t="s">
        <v>20</v>
      </c>
      <c r="E1394" s="1" t="s">
        <v>93</v>
      </c>
      <c r="F1394" s="3">
        <v>12.84</v>
      </c>
      <c r="G1394" s="3">
        <f t="shared" si="1"/>
        <v>-3.720072163</v>
      </c>
      <c r="H1394" s="4">
        <v>45184.0</v>
      </c>
      <c r="J1394" s="5">
        <f t="shared" si="2"/>
        <v>15</v>
      </c>
      <c r="K1394" s="5">
        <f t="shared" si="3"/>
        <v>9</v>
      </c>
      <c r="L1394" s="5">
        <f t="shared" si="4"/>
        <v>2023</v>
      </c>
    </row>
    <row r="1395" ht="15.75" customHeight="1">
      <c r="A1395" s="1" t="s">
        <v>280</v>
      </c>
      <c r="B1395" s="1" t="s">
        <v>281</v>
      </c>
      <c r="C1395" s="1" t="s">
        <v>282</v>
      </c>
      <c r="D1395" s="2" t="s">
        <v>20</v>
      </c>
      <c r="E1395" s="1" t="s">
        <v>65</v>
      </c>
      <c r="F1395" s="3">
        <v>9.52</v>
      </c>
      <c r="G1395" s="3">
        <f t="shared" si="1"/>
        <v>-3.903207388</v>
      </c>
      <c r="H1395" s="4">
        <v>45184.0</v>
      </c>
      <c r="J1395" s="5">
        <f t="shared" si="2"/>
        <v>15</v>
      </c>
      <c r="K1395" s="5">
        <f t="shared" si="3"/>
        <v>9</v>
      </c>
      <c r="L1395" s="5">
        <f t="shared" si="4"/>
        <v>2023</v>
      </c>
    </row>
    <row r="1396" ht="15.75" customHeight="1">
      <c r="A1396" s="1" t="s">
        <v>195</v>
      </c>
      <c r="B1396" s="1" t="s">
        <v>196</v>
      </c>
      <c r="C1396" s="1" t="s">
        <v>197</v>
      </c>
      <c r="D1396" s="2" t="s">
        <v>14</v>
      </c>
      <c r="E1396" s="1" t="s">
        <v>25</v>
      </c>
      <c r="F1396" s="3">
        <v>20.35</v>
      </c>
      <c r="G1396" s="3">
        <f t="shared" si="1"/>
        <v>-3.305811458</v>
      </c>
      <c r="H1396" s="4">
        <v>45184.0</v>
      </c>
      <c r="J1396" s="5">
        <f t="shared" si="2"/>
        <v>15</v>
      </c>
      <c r="K1396" s="5">
        <f t="shared" si="3"/>
        <v>9</v>
      </c>
      <c r="L1396" s="5">
        <f t="shared" si="4"/>
        <v>2023</v>
      </c>
    </row>
    <row r="1397" ht="15.75" customHeight="1">
      <c r="A1397" s="1" t="s">
        <v>82</v>
      </c>
      <c r="B1397" s="1" t="s">
        <v>83</v>
      </c>
      <c r="C1397" s="1" t="s">
        <v>84</v>
      </c>
      <c r="D1397" s="2" t="s">
        <v>20</v>
      </c>
      <c r="E1397" s="1" t="s">
        <v>51</v>
      </c>
      <c r="F1397" s="3">
        <v>58.54</v>
      </c>
      <c r="G1397" s="3">
        <f t="shared" si="1"/>
        <v>-1.199204757</v>
      </c>
      <c r="H1397" s="4">
        <v>45184.0</v>
      </c>
      <c r="J1397" s="5">
        <f t="shared" si="2"/>
        <v>15</v>
      </c>
      <c r="K1397" s="5">
        <f t="shared" si="3"/>
        <v>9</v>
      </c>
      <c r="L1397" s="5">
        <f t="shared" si="4"/>
        <v>2023</v>
      </c>
    </row>
    <row r="1398" ht="15.75" customHeight="1">
      <c r="A1398" s="1" t="s">
        <v>75</v>
      </c>
      <c r="B1398" s="1" t="s">
        <v>76</v>
      </c>
      <c r="C1398" s="1" t="s">
        <v>77</v>
      </c>
      <c r="D1398" s="2" t="s">
        <v>14</v>
      </c>
      <c r="E1398" s="1" t="s">
        <v>65</v>
      </c>
      <c r="F1398" s="3">
        <v>9.29</v>
      </c>
      <c r="G1398" s="3">
        <f t="shared" si="1"/>
        <v>-3.915894467</v>
      </c>
      <c r="H1398" s="4">
        <v>45184.0</v>
      </c>
      <c r="J1398" s="5">
        <f t="shared" si="2"/>
        <v>15</v>
      </c>
      <c r="K1398" s="5">
        <f t="shared" si="3"/>
        <v>9</v>
      </c>
      <c r="L1398" s="5">
        <f t="shared" si="4"/>
        <v>2023</v>
      </c>
    </row>
    <row r="1399" ht="15.75" customHeight="1">
      <c r="A1399" s="1" t="s">
        <v>231</v>
      </c>
      <c r="B1399" s="1" t="s">
        <v>232</v>
      </c>
      <c r="C1399" s="1" t="s">
        <v>233</v>
      </c>
      <c r="D1399" s="2" t="s">
        <v>14</v>
      </c>
      <c r="E1399" s="1" t="s">
        <v>43</v>
      </c>
      <c r="F1399" s="3">
        <v>51.5</v>
      </c>
      <c r="G1399" s="3">
        <f t="shared" si="1"/>
        <v>-1.587539692</v>
      </c>
      <c r="H1399" s="4">
        <v>45184.0</v>
      </c>
      <c r="J1399" s="5">
        <f t="shared" si="2"/>
        <v>15</v>
      </c>
      <c r="K1399" s="5">
        <f t="shared" si="3"/>
        <v>9</v>
      </c>
      <c r="L1399" s="5">
        <f t="shared" si="4"/>
        <v>2023</v>
      </c>
    </row>
    <row r="1400" ht="15.75" customHeight="1">
      <c r="A1400" s="1" t="s">
        <v>198</v>
      </c>
      <c r="B1400" s="1" t="s">
        <v>199</v>
      </c>
      <c r="C1400" s="1" t="s">
        <v>200</v>
      </c>
      <c r="D1400" s="2" t="s">
        <v>20</v>
      </c>
      <c r="E1400" s="1" t="s">
        <v>126</v>
      </c>
      <c r="F1400" s="3">
        <v>4.36</v>
      </c>
      <c r="G1400" s="3">
        <f t="shared" si="1"/>
        <v>-4.187839244</v>
      </c>
      <c r="H1400" s="4">
        <v>45184.0</v>
      </c>
      <c r="J1400" s="5">
        <f t="shared" si="2"/>
        <v>15</v>
      </c>
      <c r="K1400" s="5">
        <f t="shared" si="3"/>
        <v>9</v>
      </c>
      <c r="L1400" s="5">
        <f t="shared" si="4"/>
        <v>2023</v>
      </c>
    </row>
    <row r="1401" ht="15.75" customHeight="1">
      <c r="A1401" s="1" t="s">
        <v>66</v>
      </c>
      <c r="B1401" s="1" t="s">
        <v>67</v>
      </c>
      <c r="C1401" s="1" t="s">
        <v>68</v>
      </c>
      <c r="D1401" s="2" t="s">
        <v>14</v>
      </c>
      <c r="E1401" s="1" t="s">
        <v>110</v>
      </c>
      <c r="F1401" s="3">
        <v>37.14</v>
      </c>
      <c r="G1401" s="3">
        <f t="shared" si="1"/>
        <v>-2.379654702</v>
      </c>
      <c r="H1401" s="4">
        <v>45184.0</v>
      </c>
      <c r="J1401" s="5">
        <f t="shared" si="2"/>
        <v>15</v>
      </c>
      <c r="K1401" s="5">
        <f t="shared" si="3"/>
        <v>9</v>
      </c>
      <c r="L1401" s="5">
        <f t="shared" si="4"/>
        <v>2023</v>
      </c>
    </row>
    <row r="1402" ht="15.75" customHeight="1">
      <c r="A1402" s="1" t="s">
        <v>292</v>
      </c>
      <c r="B1402" s="1" t="s">
        <v>293</v>
      </c>
      <c r="C1402" s="1" t="s">
        <v>294</v>
      </c>
      <c r="D1402" s="2" t="s">
        <v>14</v>
      </c>
      <c r="E1402" s="1" t="s">
        <v>110</v>
      </c>
      <c r="F1402" s="3">
        <v>31.58</v>
      </c>
      <c r="G1402" s="3">
        <f t="shared" si="1"/>
        <v>-2.686351043</v>
      </c>
      <c r="H1402" s="4">
        <v>45185.0</v>
      </c>
      <c r="J1402" s="5">
        <f t="shared" si="2"/>
        <v>16</v>
      </c>
      <c r="K1402" s="5">
        <f t="shared" si="3"/>
        <v>9</v>
      </c>
      <c r="L1402" s="5">
        <f t="shared" si="4"/>
        <v>2023</v>
      </c>
    </row>
    <row r="1403" ht="15.75" customHeight="1">
      <c r="A1403" s="1" t="s">
        <v>304</v>
      </c>
      <c r="B1403" s="1" t="s">
        <v>305</v>
      </c>
      <c r="C1403" s="1" t="s">
        <v>306</v>
      </c>
      <c r="D1403" s="2" t="s">
        <v>20</v>
      </c>
      <c r="E1403" s="1" t="s">
        <v>93</v>
      </c>
      <c r="F1403" s="3">
        <v>10.68</v>
      </c>
      <c r="G1403" s="3">
        <f t="shared" si="1"/>
        <v>-3.839220382</v>
      </c>
      <c r="H1403" s="4">
        <v>45185.0</v>
      </c>
      <c r="J1403" s="5">
        <f t="shared" si="2"/>
        <v>16</v>
      </c>
      <c r="K1403" s="5">
        <f t="shared" si="3"/>
        <v>9</v>
      </c>
      <c r="L1403" s="5">
        <f t="shared" si="4"/>
        <v>2023</v>
      </c>
    </row>
    <row r="1404" ht="15.75" customHeight="1">
      <c r="A1404" s="1" t="s">
        <v>274</v>
      </c>
      <c r="B1404" s="1" t="s">
        <v>275</v>
      </c>
      <c r="C1404" s="1" t="s">
        <v>276</v>
      </c>
      <c r="D1404" s="2" t="s">
        <v>20</v>
      </c>
      <c r="E1404" s="1" t="s">
        <v>106</v>
      </c>
      <c r="F1404" s="3">
        <v>13.66</v>
      </c>
      <c r="G1404" s="3">
        <f t="shared" si="1"/>
        <v>-3.674839969</v>
      </c>
      <c r="H1404" s="4">
        <v>45185.0</v>
      </c>
      <c r="J1404" s="5">
        <f t="shared" si="2"/>
        <v>16</v>
      </c>
      <c r="K1404" s="5">
        <f t="shared" si="3"/>
        <v>9</v>
      </c>
      <c r="L1404" s="5">
        <f t="shared" si="4"/>
        <v>2023</v>
      </c>
    </row>
    <row r="1405" ht="15.75" customHeight="1">
      <c r="A1405" s="1" t="s">
        <v>298</v>
      </c>
      <c r="B1405" s="1" t="s">
        <v>299</v>
      </c>
      <c r="C1405" s="1" t="s">
        <v>300</v>
      </c>
      <c r="D1405" s="2" t="s">
        <v>20</v>
      </c>
      <c r="E1405" s="1" t="s">
        <v>29</v>
      </c>
      <c r="F1405" s="3">
        <v>32.27</v>
      </c>
      <c r="G1405" s="3">
        <f t="shared" si="1"/>
        <v>-2.648289807</v>
      </c>
      <c r="H1405" s="4">
        <v>45186.0</v>
      </c>
      <c r="J1405" s="5">
        <f t="shared" si="2"/>
        <v>17</v>
      </c>
      <c r="K1405" s="5">
        <f t="shared" si="3"/>
        <v>9</v>
      </c>
      <c r="L1405" s="5">
        <f t="shared" si="4"/>
        <v>2023</v>
      </c>
    </row>
    <row r="1406" ht="15.75" customHeight="1">
      <c r="A1406" s="1" t="s">
        <v>205</v>
      </c>
      <c r="B1406" s="1" t="s">
        <v>206</v>
      </c>
      <c r="C1406" s="1" t="s">
        <v>207</v>
      </c>
      <c r="D1406" s="2" t="s">
        <v>14</v>
      </c>
      <c r="E1406" s="1" t="s">
        <v>29</v>
      </c>
      <c r="F1406" s="3">
        <v>42.86</v>
      </c>
      <c r="G1406" s="3">
        <f t="shared" si="1"/>
        <v>-2.064132567</v>
      </c>
      <c r="H1406" s="4">
        <v>45186.0</v>
      </c>
      <c r="J1406" s="5">
        <f t="shared" si="2"/>
        <v>17</v>
      </c>
      <c r="K1406" s="5">
        <f t="shared" si="3"/>
        <v>9</v>
      </c>
      <c r="L1406" s="5">
        <f t="shared" si="4"/>
        <v>2023</v>
      </c>
    </row>
    <row r="1407" ht="15.75" customHeight="1">
      <c r="A1407" s="1" t="s">
        <v>304</v>
      </c>
      <c r="B1407" s="1" t="s">
        <v>305</v>
      </c>
      <c r="C1407" s="1" t="s">
        <v>306</v>
      </c>
      <c r="D1407" s="2" t="s">
        <v>20</v>
      </c>
      <c r="E1407" s="1" t="s">
        <v>15</v>
      </c>
      <c r="F1407" s="3">
        <v>10.56</v>
      </c>
      <c r="G1407" s="3">
        <f t="shared" si="1"/>
        <v>-3.845839727</v>
      </c>
      <c r="H1407" s="4">
        <v>45186.0</v>
      </c>
      <c r="J1407" s="5">
        <f t="shared" si="2"/>
        <v>17</v>
      </c>
      <c r="K1407" s="5">
        <f t="shared" si="3"/>
        <v>9</v>
      </c>
      <c r="L1407" s="5">
        <f t="shared" si="4"/>
        <v>2023</v>
      </c>
    </row>
    <row r="1408" ht="15.75" customHeight="1">
      <c r="A1408" s="1" t="s">
        <v>236</v>
      </c>
      <c r="B1408" s="1" t="s">
        <v>237</v>
      </c>
      <c r="C1408" s="1" t="s">
        <v>238</v>
      </c>
      <c r="D1408" s="2" t="s">
        <v>14</v>
      </c>
      <c r="E1408" s="1" t="s">
        <v>163</v>
      </c>
      <c r="F1408" s="3">
        <v>4.54</v>
      </c>
      <c r="G1408" s="3">
        <f t="shared" si="1"/>
        <v>-4.177910226</v>
      </c>
      <c r="H1408" s="4">
        <v>45186.0</v>
      </c>
      <c r="J1408" s="5">
        <f t="shared" si="2"/>
        <v>17</v>
      </c>
      <c r="K1408" s="5">
        <f t="shared" si="3"/>
        <v>9</v>
      </c>
      <c r="L1408" s="5">
        <f t="shared" si="4"/>
        <v>2023</v>
      </c>
    </row>
    <row r="1409" ht="15.75" customHeight="1">
      <c r="A1409" s="1" t="s">
        <v>214</v>
      </c>
      <c r="B1409" s="1" t="s">
        <v>215</v>
      </c>
      <c r="C1409" s="1" t="s">
        <v>216</v>
      </c>
      <c r="D1409" s="2" t="s">
        <v>20</v>
      </c>
      <c r="E1409" s="1" t="s">
        <v>41</v>
      </c>
      <c r="F1409" s="3">
        <v>22.06</v>
      </c>
      <c r="G1409" s="3">
        <f t="shared" si="1"/>
        <v>-3.211485785</v>
      </c>
      <c r="H1409" s="4">
        <v>45186.0</v>
      </c>
      <c r="J1409" s="5">
        <f t="shared" si="2"/>
        <v>17</v>
      </c>
      <c r="K1409" s="5">
        <f t="shared" si="3"/>
        <v>9</v>
      </c>
      <c r="L1409" s="5">
        <f t="shared" si="4"/>
        <v>2023</v>
      </c>
    </row>
    <row r="1410" ht="15.75" customHeight="1">
      <c r="A1410" s="1" t="s">
        <v>103</v>
      </c>
      <c r="B1410" s="1" t="s">
        <v>104</v>
      </c>
      <c r="C1410" s="1" t="s">
        <v>105</v>
      </c>
      <c r="D1410" s="2" t="s">
        <v>20</v>
      </c>
      <c r="E1410" s="1" t="s">
        <v>25</v>
      </c>
      <c r="F1410" s="3">
        <v>16.38</v>
      </c>
      <c r="G1410" s="3">
        <f t="shared" si="1"/>
        <v>-3.524801471</v>
      </c>
      <c r="H1410" s="4">
        <v>45186.0</v>
      </c>
      <c r="J1410" s="5">
        <f t="shared" si="2"/>
        <v>17</v>
      </c>
      <c r="K1410" s="5">
        <f t="shared" si="3"/>
        <v>9</v>
      </c>
      <c r="L1410" s="5">
        <f t="shared" si="4"/>
        <v>2023</v>
      </c>
    </row>
    <row r="1411" ht="15.75" customHeight="1">
      <c r="A1411" s="1" t="s">
        <v>254</v>
      </c>
      <c r="B1411" s="1" t="s">
        <v>255</v>
      </c>
      <c r="C1411" s="1" t="s">
        <v>256</v>
      </c>
      <c r="D1411" s="2" t="s">
        <v>20</v>
      </c>
      <c r="E1411" s="1" t="s">
        <v>47</v>
      </c>
      <c r="F1411" s="3">
        <v>77.94</v>
      </c>
      <c r="G1411" s="3">
        <f t="shared" si="1"/>
        <v>-0.129077237</v>
      </c>
      <c r="H1411" s="4">
        <v>45186.0</v>
      </c>
      <c r="J1411" s="5">
        <f t="shared" si="2"/>
        <v>17</v>
      </c>
      <c r="K1411" s="5">
        <f t="shared" si="3"/>
        <v>9</v>
      </c>
      <c r="L1411" s="5">
        <f t="shared" si="4"/>
        <v>2023</v>
      </c>
    </row>
    <row r="1412" ht="15.75" customHeight="1">
      <c r="A1412" s="1" t="s">
        <v>130</v>
      </c>
      <c r="B1412" s="1" t="s">
        <v>12</v>
      </c>
      <c r="C1412" s="1" t="s">
        <v>131</v>
      </c>
      <c r="D1412" s="2" t="s">
        <v>14</v>
      </c>
      <c r="E1412" s="1" t="s">
        <v>163</v>
      </c>
      <c r="F1412" s="3">
        <v>3.7</v>
      </c>
      <c r="G1412" s="3">
        <f t="shared" si="1"/>
        <v>-4.224245644</v>
      </c>
      <c r="H1412" s="4">
        <v>45186.0</v>
      </c>
      <c r="J1412" s="5">
        <f t="shared" si="2"/>
        <v>17</v>
      </c>
      <c r="K1412" s="5">
        <f t="shared" si="3"/>
        <v>9</v>
      </c>
      <c r="L1412" s="5">
        <f t="shared" si="4"/>
        <v>2023</v>
      </c>
    </row>
    <row r="1413" ht="15.75" customHeight="1">
      <c r="A1413" s="1" t="s">
        <v>292</v>
      </c>
      <c r="B1413" s="1" t="s">
        <v>293</v>
      </c>
      <c r="C1413" s="1" t="s">
        <v>294</v>
      </c>
      <c r="D1413" s="2" t="s">
        <v>20</v>
      </c>
      <c r="E1413" s="1" t="s">
        <v>41</v>
      </c>
      <c r="F1413" s="3">
        <v>23.17</v>
      </c>
      <c r="G1413" s="3">
        <f t="shared" si="1"/>
        <v>-3.150256839</v>
      </c>
      <c r="H1413" s="4">
        <v>45187.0</v>
      </c>
      <c r="J1413" s="5">
        <f t="shared" si="2"/>
        <v>18</v>
      </c>
      <c r="K1413" s="5">
        <f t="shared" si="3"/>
        <v>9</v>
      </c>
      <c r="L1413" s="5">
        <f t="shared" si="4"/>
        <v>2023</v>
      </c>
    </row>
    <row r="1414" ht="15.75" customHeight="1">
      <c r="A1414" s="1" t="s">
        <v>198</v>
      </c>
      <c r="B1414" s="1" t="s">
        <v>199</v>
      </c>
      <c r="C1414" s="1" t="s">
        <v>200</v>
      </c>
      <c r="D1414" s="2" t="s">
        <v>20</v>
      </c>
      <c r="E1414" s="1" t="s">
        <v>21</v>
      </c>
      <c r="F1414" s="3">
        <v>55.15</v>
      </c>
      <c r="G1414" s="3">
        <f t="shared" si="1"/>
        <v>-1.386201267</v>
      </c>
      <c r="H1414" s="4">
        <v>45187.0</v>
      </c>
      <c r="J1414" s="5">
        <f t="shared" si="2"/>
        <v>18</v>
      </c>
      <c r="K1414" s="5">
        <f t="shared" si="3"/>
        <v>9</v>
      </c>
      <c r="L1414" s="5">
        <f t="shared" si="4"/>
        <v>2023</v>
      </c>
    </row>
    <row r="1415" ht="15.75" customHeight="1">
      <c r="A1415" s="1" t="s">
        <v>201</v>
      </c>
      <c r="B1415" s="1" t="s">
        <v>12</v>
      </c>
      <c r="C1415" s="1" t="s">
        <v>202</v>
      </c>
      <c r="D1415" s="2" t="s">
        <v>20</v>
      </c>
      <c r="E1415" s="1" t="s">
        <v>34</v>
      </c>
      <c r="F1415" s="3">
        <v>16.77</v>
      </c>
      <c r="G1415" s="3">
        <f t="shared" si="1"/>
        <v>-3.503288598</v>
      </c>
      <c r="H1415" s="4">
        <v>45187.0</v>
      </c>
      <c r="J1415" s="5">
        <f t="shared" si="2"/>
        <v>18</v>
      </c>
      <c r="K1415" s="5">
        <f t="shared" si="3"/>
        <v>9</v>
      </c>
      <c r="L1415" s="5">
        <f t="shared" si="4"/>
        <v>2023</v>
      </c>
    </row>
    <row r="1416" ht="15.75" customHeight="1">
      <c r="A1416" s="1" t="s">
        <v>123</v>
      </c>
      <c r="B1416" s="1" t="s">
        <v>124</v>
      </c>
      <c r="C1416" s="1" t="s">
        <v>125</v>
      </c>
      <c r="D1416" s="2" t="s">
        <v>14</v>
      </c>
      <c r="E1416" s="1" t="s">
        <v>126</v>
      </c>
      <c r="F1416" s="3">
        <v>3.6</v>
      </c>
      <c r="G1416" s="3">
        <f t="shared" si="1"/>
        <v>-4.229761766</v>
      </c>
      <c r="H1416" s="4">
        <v>45187.0</v>
      </c>
      <c r="J1416" s="5">
        <f t="shared" si="2"/>
        <v>18</v>
      </c>
      <c r="K1416" s="5">
        <f t="shared" si="3"/>
        <v>9</v>
      </c>
      <c r="L1416" s="5">
        <f t="shared" si="4"/>
        <v>2023</v>
      </c>
    </row>
    <row r="1417" ht="15.75" customHeight="1">
      <c r="A1417" s="1" t="s">
        <v>62</v>
      </c>
      <c r="B1417" s="1" t="s">
        <v>63</v>
      </c>
      <c r="C1417" s="1" t="s">
        <v>64</v>
      </c>
      <c r="D1417" s="2" t="s">
        <v>14</v>
      </c>
      <c r="E1417" s="1" t="s">
        <v>110</v>
      </c>
      <c r="F1417" s="3">
        <v>37.34</v>
      </c>
      <c r="G1417" s="3">
        <f t="shared" si="1"/>
        <v>-2.36862246</v>
      </c>
      <c r="H1417" s="4">
        <v>45187.0</v>
      </c>
      <c r="J1417" s="5">
        <f t="shared" si="2"/>
        <v>18</v>
      </c>
      <c r="K1417" s="5">
        <f t="shared" si="3"/>
        <v>9</v>
      </c>
      <c r="L1417" s="5">
        <f t="shared" si="4"/>
        <v>2023</v>
      </c>
    </row>
    <row r="1418" ht="15.75" customHeight="1">
      <c r="A1418" s="1" t="s">
        <v>166</v>
      </c>
      <c r="B1418" s="1" t="s">
        <v>167</v>
      </c>
      <c r="C1418" s="1" t="s">
        <v>168</v>
      </c>
      <c r="D1418" s="2" t="s">
        <v>20</v>
      </c>
      <c r="E1418" s="1" t="s">
        <v>34</v>
      </c>
      <c r="F1418" s="3">
        <v>15.62</v>
      </c>
      <c r="G1418" s="3">
        <f t="shared" si="1"/>
        <v>-3.566723993</v>
      </c>
      <c r="H1418" s="4">
        <v>45187.0</v>
      </c>
      <c r="J1418" s="5">
        <f t="shared" si="2"/>
        <v>18</v>
      </c>
      <c r="K1418" s="5">
        <f t="shared" si="3"/>
        <v>9</v>
      </c>
      <c r="L1418" s="5">
        <f t="shared" si="4"/>
        <v>2023</v>
      </c>
    </row>
    <row r="1419" ht="15.75" customHeight="1">
      <c r="A1419" s="1" t="s">
        <v>314</v>
      </c>
      <c r="B1419" s="1" t="s">
        <v>315</v>
      </c>
      <c r="C1419" s="1" t="s">
        <v>316</v>
      </c>
      <c r="D1419" s="2" t="s">
        <v>14</v>
      </c>
      <c r="E1419" s="1" t="s">
        <v>163</v>
      </c>
      <c r="F1419" s="3">
        <v>5.41</v>
      </c>
      <c r="G1419" s="3">
        <f t="shared" si="1"/>
        <v>-4.129919971</v>
      </c>
      <c r="H1419" s="4">
        <v>45187.0</v>
      </c>
      <c r="J1419" s="5">
        <f t="shared" si="2"/>
        <v>18</v>
      </c>
      <c r="K1419" s="5">
        <f t="shared" si="3"/>
        <v>9</v>
      </c>
      <c r="L1419" s="5">
        <f t="shared" si="4"/>
        <v>2023</v>
      </c>
    </row>
    <row r="1420" ht="15.75" customHeight="1">
      <c r="A1420" s="1" t="s">
        <v>214</v>
      </c>
      <c r="B1420" s="1" t="s">
        <v>215</v>
      </c>
      <c r="C1420" s="1" t="s">
        <v>216</v>
      </c>
      <c r="D1420" s="2" t="s">
        <v>20</v>
      </c>
      <c r="E1420" s="1" t="s">
        <v>29</v>
      </c>
      <c r="F1420" s="3">
        <v>39.19</v>
      </c>
      <c r="G1420" s="3">
        <f t="shared" si="1"/>
        <v>-2.266574217</v>
      </c>
      <c r="H1420" s="4">
        <v>45187.0</v>
      </c>
      <c r="J1420" s="5">
        <f t="shared" si="2"/>
        <v>18</v>
      </c>
      <c r="K1420" s="5">
        <f t="shared" si="3"/>
        <v>9</v>
      </c>
      <c r="L1420" s="5">
        <f t="shared" si="4"/>
        <v>2023</v>
      </c>
    </row>
    <row r="1421" ht="15.75" customHeight="1">
      <c r="A1421" s="1" t="s">
        <v>114</v>
      </c>
      <c r="B1421" s="1" t="s">
        <v>115</v>
      </c>
      <c r="C1421" s="1" t="s">
        <v>116</v>
      </c>
      <c r="D1421" s="2" t="s">
        <v>20</v>
      </c>
      <c r="E1421" s="1" t="s">
        <v>29</v>
      </c>
      <c r="F1421" s="3">
        <v>21.9</v>
      </c>
      <c r="G1421" s="3">
        <f t="shared" si="1"/>
        <v>-3.220311579</v>
      </c>
      <c r="H1421" s="4">
        <v>45188.0</v>
      </c>
      <c r="J1421" s="5">
        <f t="shared" si="2"/>
        <v>19</v>
      </c>
      <c r="K1421" s="5">
        <f t="shared" si="3"/>
        <v>9</v>
      </c>
      <c r="L1421" s="5">
        <f t="shared" si="4"/>
        <v>2023</v>
      </c>
    </row>
    <row r="1422" ht="15.75" customHeight="1">
      <c r="A1422" s="1" t="s">
        <v>75</v>
      </c>
      <c r="B1422" s="1" t="s">
        <v>76</v>
      </c>
      <c r="C1422" s="1" t="s">
        <v>77</v>
      </c>
      <c r="D1422" s="2" t="s">
        <v>20</v>
      </c>
      <c r="E1422" s="1" t="s">
        <v>65</v>
      </c>
      <c r="F1422" s="3">
        <v>14.44</v>
      </c>
      <c r="G1422" s="3">
        <f t="shared" si="1"/>
        <v>-3.631814223</v>
      </c>
      <c r="H1422" s="4">
        <v>45188.0</v>
      </c>
      <c r="J1422" s="5">
        <f t="shared" si="2"/>
        <v>19</v>
      </c>
      <c r="K1422" s="5">
        <f t="shared" si="3"/>
        <v>9</v>
      </c>
      <c r="L1422" s="5">
        <f t="shared" si="4"/>
        <v>2023</v>
      </c>
    </row>
    <row r="1423" ht="15.75" customHeight="1">
      <c r="A1423" s="1" t="s">
        <v>86</v>
      </c>
      <c r="B1423" s="1" t="s">
        <v>87</v>
      </c>
      <c r="C1423" s="1" t="s">
        <v>88</v>
      </c>
      <c r="D1423" s="2" t="s">
        <v>14</v>
      </c>
      <c r="E1423" s="1" t="s">
        <v>163</v>
      </c>
      <c r="F1423" s="3">
        <v>2.83</v>
      </c>
      <c r="G1423" s="3">
        <f t="shared" si="1"/>
        <v>-4.272235899</v>
      </c>
      <c r="H1423" s="4">
        <v>45188.0</v>
      </c>
      <c r="J1423" s="5">
        <f t="shared" si="2"/>
        <v>19</v>
      </c>
      <c r="K1423" s="5">
        <f t="shared" si="3"/>
        <v>9</v>
      </c>
      <c r="L1423" s="5">
        <f t="shared" si="4"/>
        <v>2023</v>
      </c>
    </row>
    <row r="1424" ht="15.75" customHeight="1">
      <c r="A1424" s="1" t="s">
        <v>157</v>
      </c>
      <c r="B1424" s="1" t="s">
        <v>158</v>
      </c>
      <c r="C1424" s="1" t="s">
        <v>159</v>
      </c>
      <c r="D1424" s="2" t="s">
        <v>20</v>
      </c>
      <c r="E1424" s="1" t="s">
        <v>163</v>
      </c>
      <c r="F1424" s="3">
        <v>5.3</v>
      </c>
      <c r="G1424" s="3">
        <f t="shared" si="1"/>
        <v>-4.135987705</v>
      </c>
      <c r="H1424" s="4">
        <v>45188.0</v>
      </c>
      <c r="J1424" s="5">
        <f t="shared" si="2"/>
        <v>19</v>
      </c>
      <c r="K1424" s="5">
        <f t="shared" si="3"/>
        <v>9</v>
      </c>
      <c r="L1424" s="5">
        <f t="shared" si="4"/>
        <v>2023</v>
      </c>
    </row>
    <row r="1425" ht="15.75" customHeight="1">
      <c r="A1425" s="1" t="s">
        <v>164</v>
      </c>
      <c r="B1425" s="1" t="s">
        <v>104</v>
      </c>
      <c r="C1425" s="1" t="s">
        <v>165</v>
      </c>
      <c r="D1425" s="2" t="s">
        <v>20</v>
      </c>
      <c r="E1425" s="1" t="s">
        <v>89</v>
      </c>
      <c r="F1425" s="3">
        <v>34.61</v>
      </c>
      <c r="G1425" s="3">
        <f t="shared" si="1"/>
        <v>-2.51921257</v>
      </c>
      <c r="H1425" s="4">
        <v>45188.0</v>
      </c>
      <c r="J1425" s="5">
        <f t="shared" si="2"/>
        <v>19</v>
      </c>
      <c r="K1425" s="5">
        <f t="shared" si="3"/>
        <v>9</v>
      </c>
      <c r="L1425" s="5">
        <f t="shared" si="4"/>
        <v>2023</v>
      </c>
    </row>
    <row r="1426" ht="15.75" customHeight="1">
      <c r="A1426" s="1" t="s">
        <v>295</v>
      </c>
      <c r="B1426" s="1" t="s">
        <v>296</v>
      </c>
      <c r="C1426" s="1" t="s">
        <v>297</v>
      </c>
      <c r="D1426" s="2" t="s">
        <v>20</v>
      </c>
      <c r="E1426" s="1" t="s">
        <v>43</v>
      </c>
      <c r="F1426" s="3">
        <v>47.73</v>
      </c>
      <c r="G1426" s="3">
        <f t="shared" si="1"/>
        <v>-1.795497463</v>
      </c>
      <c r="H1426" s="4">
        <v>45188.0</v>
      </c>
      <c r="J1426" s="5">
        <f t="shared" si="2"/>
        <v>19</v>
      </c>
      <c r="K1426" s="5">
        <f t="shared" si="3"/>
        <v>9</v>
      </c>
      <c r="L1426" s="5">
        <f t="shared" si="4"/>
        <v>2023</v>
      </c>
    </row>
    <row r="1427" ht="15.75" customHeight="1">
      <c r="A1427" s="1" t="s">
        <v>69</v>
      </c>
      <c r="B1427" s="1" t="s">
        <v>70</v>
      </c>
      <c r="C1427" s="1" t="s">
        <v>71</v>
      </c>
      <c r="D1427" s="2" t="s">
        <v>20</v>
      </c>
      <c r="E1427" s="1" t="s">
        <v>110</v>
      </c>
      <c r="F1427" s="3">
        <v>34.47</v>
      </c>
      <c r="G1427" s="3">
        <f t="shared" si="1"/>
        <v>-2.526935139</v>
      </c>
      <c r="H1427" s="4">
        <v>45188.0</v>
      </c>
      <c r="J1427" s="5">
        <f t="shared" si="2"/>
        <v>19</v>
      </c>
      <c r="K1427" s="5">
        <f t="shared" si="3"/>
        <v>9</v>
      </c>
      <c r="L1427" s="5">
        <f t="shared" si="4"/>
        <v>2023</v>
      </c>
    </row>
    <row r="1428" ht="15.75" customHeight="1">
      <c r="A1428" s="1" t="s">
        <v>17</v>
      </c>
      <c r="B1428" s="1" t="s">
        <v>18</v>
      </c>
      <c r="C1428" s="1" t="s">
        <v>19</v>
      </c>
      <c r="D1428" s="2" t="s">
        <v>14</v>
      </c>
      <c r="E1428" s="1" t="s">
        <v>106</v>
      </c>
      <c r="F1428" s="3">
        <v>11.78</v>
      </c>
      <c r="G1428" s="3">
        <f t="shared" si="1"/>
        <v>-3.778543048</v>
      </c>
      <c r="H1428" s="4">
        <v>45189.0</v>
      </c>
      <c r="J1428" s="5">
        <f t="shared" si="2"/>
        <v>20</v>
      </c>
      <c r="K1428" s="5">
        <f t="shared" si="3"/>
        <v>9</v>
      </c>
      <c r="L1428" s="5">
        <f t="shared" si="4"/>
        <v>2023</v>
      </c>
    </row>
    <row r="1429" ht="15.75" customHeight="1">
      <c r="A1429" s="1" t="s">
        <v>127</v>
      </c>
      <c r="B1429" s="1" t="s">
        <v>128</v>
      </c>
      <c r="C1429" s="1" t="s">
        <v>129</v>
      </c>
      <c r="D1429" s="2" t="s">
        <v>14</v>
      </c>
      <c r="E1429" s="1" t="s">
        <v>29</v>
      </c>
      <c r="F1429" s="3">
        <v>41.45</v>
      </c>
      <c r="G1429" s="3">
        <f t="shared" si="1"/>
        <v>-2.141909877</v>
      </c>
      <c r="H1429" s="4">
        <v>45189.0</v>
      </c>
      <c r="J1429" s="5">
        <f t="shared" si="2"/>
        <v>20</v>
      </c>
      <c r="K1429" s="5">
        <f t="shared" si="3"/>
        <v>9</v>
      </c>
      <c r="L1429" s="5">
        <f t="shared" si="4"/>
        <v>2023</v>
      </c>
    </row>
    <row r="1430" ht="15.75" customHeight="1">
      <c r="A1430" s="1" t="s">
        <v>301</v>
      </c>
      <c r="B1430" s="1" t="s">
        <v>302</v>
      </c>
      <c r="C1430" s="1" t="s">
        <v>303</v>
      </c>
      <c r="D1430" s="2" t="s">
        <v>20</v>
      </c>
      <c r="E1430" s="1" t="s">
        <v>106</v>
      </c>
      <c r="F1430" s="3">
        <v>13.85</v>
      </c>
      <c r="G1430" s="3">
        <f t="shared" si="1"/>
        <v>-3.664359339</v>
      </c>
      <c r="H1430" s="4">
        <v>45189.0</v>
      </c>
      <c r="J1430" s="5">
        <f t="shared" si="2"/>
        <v>20</v>
      </c>
      <c r="K1430" s="5">
        <f t="shared" si="3"/>
        <v>9</v>
      </c>
      <c r="L1430" s="5">
        <f t="shared" si="4"/>
        <v>2023</v>
      </c>
    </row>
    <row r="1431" ht="15.75" customHeight="1">
      <c r="A1431" s="1" t="s">
        <v>172</v>
      </c>
      <c r="B1431" s="1" t="s">
        <v>173</v>
      </c>
      <c r="C1431" s="1" t="s">
        <v>174</v>
      </c>
      <c r="D1431" s="2" t="s">
        <v>14</v>
      </c>
      <c r="E1431" s="1" t="s">
        <v>163</v>
      </c>
      <c r="F1431" s="3">
        <v>4.31</v>
      </c>
      <c r="G1431" s="3">
        <f t="shared" si="1"/>
        <v>-4.190597305</v>
      </c>
      <c r="H1431" s="4">
        <v>45189.0</v>
      </c>
      <c r="J1431" s="5">
        <f t="shared" si="2"/>
        <v>20</v>
      </c>
      <c r="K1431" s="5">
        <f t="shared" si="3"/>
        <v>9</v>
      </c>
      <c r="L1431" s="5">
        <f t="shared" si="4"/>
        <v>2023</v>
      </c>
    </row>
    <row r="1432" ht="15.75" customHeight="1">
      <c r="A1432" s="1" t="s">
        <v>314</v>
      </c>
      <c r="B1432" s="1" t="s">
        <v>315</v>
      </c>
      <c r="C1432" s="1" t="s">
        <v>316</v>
      </c>
      <c r="D1432" s="2" t="s">
        <v>14</v>
      </c>
      <c r="E1432" s="1" t="s">
        <v>34</v>
      </c>
      <c r="F1432" s="3">
        <v>15.58</v>
      </c>
      <c r="G1432" s="3">
        <f t="shared" si="1"/>
        <v>-3.568930441</v>
      </c>
      <c r="H1432" s="4">
        <v>45189.0</v>
      </c>
      <c r="J1432" s="5">
        <f t="shared" si="2"/>
        <v>20</v>
      </c>
      <c r="K1432" s="5">
        <f t="shared" si="3"/>
        <v>9</v>
      </c>
      <c r="L1432" s="5">
        <f t="shared" si="4"/>
        <v>2023</v>
      </c>
    </row>
    <row r="1433" ht="15.75" customHeight="1">
      <c r="A1433" s="1" t="s">
        <v>251</v>
      </c>
      <c r="B1433" s="1" t="s">
        <v>252</v>
      </c>
      <c r="C1433" s="1" t="s">
        <v>253</v>
      </c>
      <c r="D1433" s="2" t="s">
        <v>14</v>
      </c>
      <c r="E1433" s="1" t="s">
        <v>47</v>
      </c>
      <c r="F1433" s="3">
        <v>76.29</v>
      </c>
      <c r="G1433" s="3">
        <f t="shared" si="1"/>
        <v>-0.2200932374</v>
      </c>
      <c r="H1433" s="4">
        <v>45189.0</v>
      </c>
      <c r="J1433" s="5">
        <f t="shared" si="2"/>
        <v>20</v>
      </c>
      <c r="K1433" s="5">
        <f t="shared" si="3"/>
        <v>9</v>
      </c>
      <c r="L1433" s="5">
        <f t="shared" si="4"/>
        <v>2023</v>
      </c>
    </row>
    <row r="1434" ht="15.75" customHeight="1">
      <c r="A1434" s="1" t="s">
        <v>31</v>
      </c>
      <c r="B1434" s="1" t="s">
        <v>32</v>
      </c>
      <c r="C1434" s="1" t="s">
        <v>33</v>
      </c>
      <c r="D1434" s="2" t="s">
        <v>14</v>
      </c>
      <c r="E1434" s="1" t="s">
        <v>25</v>
      </c>
      <c r="F1434" s="3">
        <v>14.9</v>
      </c>
      <c r="G1434" s="3">
        <f t="shared" si="1"/>
        <v>-3.606440066</v>
      </c>
      <c r="H1434" s="4">
        <v>45189.0</v>
      </c>
      <c r="J1434" s="5">
        <f t="shared" si="2"/>
        <v>20</v>
      </c>
      <c r="K1434" s="5">
        <f t="shared" si="3"/>
        <v>9</v>
      </c>
      <c r="L1434" s="5">
        <f t="shared" si="4"/>
        <v>2023</v>
      </c>
    </row>
    <row r="1435" ht="15.75" customHeight="1">
      <c r="A1435" s="1" t="s">
        <v>244</v>
      </c>
      <c r="B1435" s="1" t="s">
        <v>187</v>
      </c>
      <c r="C1435" s="1" t="s">
        <v>245</v>
      </c>
      <c r="D1435" s="2" t="s">
        <v>20</v>
      </c>
      <c r="E1435" s="1" t="s">
        <v>126</v>
      </c>
      <c r="F1435" s="3">
        <v>2.52</v>
      </c>
      <c r="G1435" s="3">
        <f t="shared" si="1"/>
        <v>-4.289335875</v>
      </c>
      <c r="H1435" s="4">
        <v>45190.0</v>
      </c>
      <c r="J1435" s="5">
        <f t="shared" si="2"/>
        <v>21</v>
      </c>
      <c r="K1435" s="5">
        <f t="shared" si="3"/>
        <v>9</v>
      </c>
      <c r="L1435" s="5">
        <f t="shared" si="4"/>
        <v>2023</v>
      </c>
    </row>
    <row r="1436" ht="15.75" customHeight="1">
      <c r="A1436" s="1" t="s">
        <v>309</v>
      </c>
      <c r="B1436" s="1" t="s">
        <v>310</v>
      </c>
      <c r="C1436" s="1" t="s">
        <v>311</v>
      </c>
      <c r="D1436" s="2" t="s">
        <v>14</v>
      </c>
      <c r="E1436" s="1" t="s">
        <v>110</v>
      </c>
      <c r="F1436" s="3">
        <v>35.77</v>
      </c>
      <c r="G1436" s="3">
        <f t="shared" si="1"/>
        <v>-2.455225563</v>
      </c>
      <c r="H1436" s="4">
        <v>45190.0</v>
      </c>
      <c r="J1436" s="5">
        <f t="shared" si="2"/>
        <v>21</v>
      </c>
      <c r="K1436" s="5">
        <f t="shared" si="3"/>
        <v>9</v>
      </c>
      <c r="L1436" s="5">
        <f t="shared" si="4"/>
        <v>2023</v>
      </c>
    </row>
    <row r="1437" ht="15.75" customHeight="1">
      <c r="A1437" s="1" t="s">
        <v>211</v>
      </c>
      <c r="B1437" s="1" t="s">
        <v>212</v>
      </c>
      <c r="C1437" s="1" t="s">
        <v>213</v>
      </c>
      <c r="D1437" s="2" t="s">
        <v>20</v>
      </c>
      <c r="E1437" s="1" t="s">
        <v>93</v>
      </c>
      <c r="F1437" s="3">
        <v>14.72</v>
      </c>
      <c r="G1437" s="3">
        <f t="shared" si="1"/>
        <v>-3.616369084</v>
      </c>
      <c r="H1437" s="4">
        <v>45190.0</v>
      </c>
      <c r="J1437" s="5">
        <f t="shared" si="2"/>
        <v>21</v>
      </c>
      <c r="K1437" s="5">
        <f t="shared" si="3"/>
        <v>9</v>
      </c>
      <c r="L1437" s="5">
        <f t="shared" si="4"/>
        <v>2023</v>
      </c>
    </row>
    <row r="1438" ht="15.75" customHeight="1">
      <c r="A1438" s="1" t="s">
        <v>280</v>
      </c>
      <c r="B1438" s="1" t="s">
        <v>281</v>
      </c>
      <c r="C1438" s="1" t="s">
        <v>282</v>
      </c>
      <c r="D1438" s="2" t="s">
        <v>14</v>
      </c>
      <c r="E1438" s="1" t="s">
        <v>65</v>
      </c>
      <c r="F1438" s="3">
        <v>10.38</v>
      </c>
      <c r="G1438" s="3">
        <f t="shared" si="1"/>
        <v>-3.855768746</v>
      </c>
      <c r="H1438" s="4">
        <v>45190.0</v>
      </c>
      <c r="J1438" s="5">
        <f t="shared" si="2"/>
        <v>21</v>
      </c>
      <c r="K1438" s="5">
        <f t="shared" si="3"/>
        <v>9</v>
      </c>
      <c r="L1438" s="5">
        <f t="shared" si="4"/>
        <v>2023</v>
      </c>
    </row>
    <row r="1439" ht="15.75" customHeight="1">
      <c r="A1439" s="1" t="s">
        <v>231</v>
      </c>
      <c r="B1439" s="1" t="s">
        <v>232</v>
      </c>
      <c r="C1439" s="1" t="s">
        <v>233</v>
      </c>
      <c r="D1439" s="2" t="s">
        <v>14</v>
      </c>
      <c r="E1439" s="1" t="s">
        <v>51</v>
      </c>
      <c r="F1439" s="3">
        <v>56.92</v>
      </c>
      <c r="G1439" s="3">
        <f t="shared" si="1"/>
        <v>-1.288565921</v>
      </c>
      <c r="H1439" s="4">
        <v>45190.0</v>
      </c>
      <c r="J1439" s="5">
        <f t="shared" si="2"/>
        <v>21</v>
      </c>
      <c r="K1439" s="5">
        <f t="shared" si="3"/>
        <v>9</v>
      </c>
      <c r="L1439" s="5">
        <f t="shared" si="4"/>
        <v>2023</v>
      </c>
    </row>
    <row r="1440" ht="15.75" customHeight="1">
      <c r="A1440" s="1" t="s">
        <v>97</v>
      </c>
      <c r="B1440" s="1" t="s">
        <v>98</v>
      </c>
      <c r="C1440" s="1" t="s">
        <v>99</v>
      </c>
      <c r="D1440" s="2" t="s">
        <v>20</v>
      </c>
      <c r="E1440" s="1" t="s">
        <v>126</v>
      </c>
      <c r="F1440" s="3">
        <v>1.43</v>
      </c>
      <c r="G1440" s="3">
        <f t="shared" si="1"/>
        <v>-4.349461596</v>
      </c>
      <c r="H1440" s="4">
        <v>45190.0</v>
      </c>
      <c r="J1440" s="5">
        <f t="shared" si="2"/>
        <v>21</v>
      </c>
      <c r="K1440" s="5">
        <f t="shared" si="3"/>
        <v>9</v>
      </c>
      <c r="L1440" s="5">
        <f t="shared" si="4"/>
        <v>2023</v>
      </c>
    </row>
    <row r="1441" ht="15.75" customHeight="1">
      <c r="A1441" s="1" t="s">
        <v>280</v>
      </c>
      <c r="B1441" s="1" t="s">
        <v>281</v>
      </c>
      <c r="C1441" s="1" t="s">
        <v>282</v>
      </c>
      <c r="D1441" s="2" t="s">
        <v>14</v>
      </c>
      <c r="E1441" s="1" t="s">
        <v>110</v>
      </c>
      <c r="F1441" s="3">
        <v>33.68</v>
      </c>
      <c r="G1441" s="3">
        <f t="shared" si="1"/>
        <v>-2.570512497</v>
      </c>
      <c r="H1441" s="4">
        <v>45190.0</v>
      </c>
      <c r="J1441" s="5">
        <f t="shared" si="2"/>
        <v>21</v>
      </c>
      <c r="K1441" s="5">
        <f t="shared" si="3"/>
        <v>9</v>
      </c>
      <c r="L1441" s="5">
        <f t="shared" si="4"/>
        <v>2023</v>
      </c>
    </row>
    <row r="1442" ht="15.75" customHeight="1">
      <c r="A1442" s="1" t="s">
        <v>203</v>
      </c>
      <c r="B1442" s="1" t="s">
        <v>83</v>
      </c>
      <c r="C1442" s="1" t="s">
        <v>204</v>
      </c>
      <c r="D1442" s="2" t="s">
        <v>20</v>
      </c>
      <c r="E1442" s="1" t="s">
        <v>110</v>
      </c>
      <c r="F1442" s="3">
        <v>36.82</v>
      </c>
      <c r="G1442" s="3">
        <f t="shared" si="1"/>
        <v>-2.39730629</v>
      </c>
      <c r="H1442" s="4">
        <v>45191.0</v>
      </c>
      <c r="J1442" s="5">
        <f t="shared" si="2"/>
        <v>22</v>
      </c>
      <c r="K1442" s="5">
        <f t="shared" si="3"/>
        <v>9</v>
      </c>
      <c r="L1442" s="5">
        <f t="shared" si="4"/>
        <v>2023</v>
      </c>
    </row>
    <row r="1443" ht="15.75" customHeight="1">
      <c r="A1443" s="1" t="s">
        <v>100</v>
      </c>
      <c r="B1443" s="1" t="s">
        <v>101</v>
      </c>
      <c r="C1443" s="1" t="s">
        <v>102</v>
      </c>
      <c r="D1443" s="2" t="s">
        <v>14</v>
      </c>
      <c r="E1443" s="1" t="s">
        <v>37</v>
      </c>
      <c r="F1443" s="3">
        <v>12.54</v>
      </c>
      <c r="G1443" s="3">
        <f t="shared" si="1"/>
        <v>-3.736620527</v>
      </c>
      <c r="H1443" s="4">
        <v>45191.0</v>
      </c>
      <c r="J1443" s="5">
        <f t="shared" si="2"/>
        <v>22</v>
      </c>
      <c r="K1443" s="5">
        <f t="shared" si="3"/>
        <v>9</v>
      </c>
      <c r="L1443" s="5">
        <f t="shared" si="4"/>
        <v>2023</v>
      </c>
    </row>
    <row r="1444" ht="15.75" customHeight="1">
      <c r="A1444" s="1" t="s">
        <v>298</v>
      </c>
      <c r="B1444" s="1" t="s">
        <v>299</v>
      </c>
      <c r="C1444" s="1" t="s">
        <v>300</v>
      </c>
      <c r="D1444" s="2" t="s">
        <v>20</v>
      </c>
      <c r="E1444" s="1" t="s">
        <v>34</v>
      </c>
      <c r="F1444" s="3">
        <v>18.01</v>
      </c>
      <c r="G1444" s="3">
        <f t="shared" si="1"/>
        <v>-3.434888695</v>
      </c>
      <c r="H1444" s="4">
        <v>45191.0</v>
      </c>
      <c r="J1444" s="5">
        <f t="shared" si="2"/>
        <v>22</v>
      </c>
      <c r="K1444" s="5">
        <f t="shared" si="3"/>
        <v>9</v>
      </c>
      <c r="L1444" s="5">
        <f t="shared" si="4"/>
        <v>2023</v>
      </c>
    </row>
    <row r="1445" ht="15.75" customHeight="1">
      <c r="A1445" s="1" t="s">
        <v>277</v>
      </c>
      <c r="B1445" s="1" t="s">
        <v>278</v>
      </c>
      <c r="C1445" s="1" t="s">
        <v>279</v>
      </c>
      <c r="D1445" s="2" t="s">
        <v>20</v>
      </c>
      <c r="E1445" s="1" t="s">
        <v>110</v>
      </c>
      <c r="F1445" s="3">
        <v>33.54</v>
      </c>
      <c r="G1445" s="3">
        <f t="shared" si="1"/>
        <v>-2.578235067</v>
      </c>
      <c r="H1445" s="4">
        <v>45192.0</v>
      </c>
      <c r="J1445" s="5">
        <f t="shared" si="2"/>
        <v>23</v>
      </c>
      <c r="K1445" s="5">
        <f t="shared" si="3"/>
        <v>9</v>
      </c>
      <c r="L1445" s="5">
        <f t="shared" si="4"/>
        <v>2023</v>
      </c>
    </row>
    <row r="1446" ht="15.75" customHeight="1">
      <c r="A1446" s="1" t="s">
        <v>166</v>
      </c>
      <c r="B1446" s="1" t="s">
        <v>167</v>
      </c>
      <c r="C1446" s="1" t="s">
        <v>168</v>
      </c>
      <c r="D1446" s="2" t="s">
        <v>14</v>
      </c>
      <c r="E1446" s="1" t="s">
        <v>65</v>
      </c>
      <c r="F1446" s="3">
        <v>16.49</v>
      </c>
      <c r="G1446" s="3">
        <f t="shared" si="1"/>
        <v>-3.518733738</v>
      </c>
      <c r="H1446" s="4">
        <v>45192.0</v>
      </c>
      <c r="J1446" s="5">
        <f t="shared" si="2"/>
        <v>23</v>
      </c>
      <c r="K1446" s="5">
        <f t="shared" si="3"/>
        <v>9</v>
      </c>
      <c r="L1446" s="5">
        <f t="shared" si="4"/>
        <v>2023</v>
      </c>
    </row>
    <row r="1447" ht="15.75" customHeight="1">
      <c r="A1447" s="1" t="s">
        <v>244</v>
      </c>
      <c r="B1447" s="1" t="s">
        <v>187</v>
      </c>
      <c r="C1447" s="1" t="s">
        <v>245</v>
      </c>
      <c r="D1447" s="2" t="s">
        <v>20</v>
      </c>
      <c r="E1447" s="1" t="s">
        <v>110</v>
      </c>
      <c r="F1447" s="3">
        <v>34.78</v>
      </c>
      <c r="G1447" s="3">
        <f t="shared" si="1"/>
        <v>-2.509835163</v>
      </c>
      <c r="H1447" s="4">
        <v>45192.0</v>
      </c>
      <c r="J1447" s="5">
        <f t="shared" si="2"/>
        <v>23</v>
      </c>
      <c r="K1447" s="5">
        <f t="shared" si="3"/>
        <v>9</v>
      </c>
      <c r="L1447" s="5">
        <f t="shared" si="4"/>
        <v>2023</v>
      </c>
    </row>
    <row r="1448" ht="15.75" customHeight="1">
      <c r="A1448" s="1" t="s">
        <v>22</v>
      </c>
      <c r="B1448" s="1" t="s">
        <v>23</v>
      </c>
      <c r="C1448" s="1" t="s">
        <v>24</v>
      </c>
      <c r="D1448" s="2" t="s">
        <v>14</v>
      </c>
      <c r="E1448" s="1" t="s">
        <v>43</v>
      </c>
      <c r="F1448" s="3">
        <v>47.14</v>
      </c>
      <c r="G1448" s="3">
        <f t="shared" si="1"/>
        <v>-1.828042578</v>
      </c>
      <c r="H1448" s="4">
        <v>45192.0</v>
      </c>
      <c r="J1448" s="5">
        <f t="shared" si="2"/>
        <v>23</v>
      </c>
      <c r="K1448" s="5">
        <f t="shared" si="3"/>
        <v>9</v>
      </c>
      <c r="L1448" s="5">
        <f t="shared" si="4"/>
        <v>2023</v>
      </c>
    </row>
    <row r="1449" ht="15.75" customHeight="1">
      <c r="A1449" s="1" t="s">
        <v>107</v>
      </c>
      <c r="B1449" s="1" t="s">
        <v>108</v>
      </c>
      <c r="C1449" s="1" t="s">
        <v>109</v>
      </c>
      <c r="D1449" s="2" t="s">
        <v>14</v>
      </c>
      <c r="E1449" s="1" t="s">
        <v>150</v>
      </c>
      <c r="F1449" s="3">
        <v>31.34</v>
      </c>
      <c r="G1449" s="3">
        <f t="shared" si="1"/>
        <v>-2.699589734</v>
      </c>
      <c r="H1449" s="4">
        <v>45193.0</v>
      </c>
      <c r="J1449" s="5">
        <f t="shared" si="2"/>
        <v>24</v>
      </c>
      <c r="K1449" s="5">
        <f t="shared" si="3"/>
        <v>9</v>
      </c>
      <c r="L1449" s="5">
        <f t="shared" si="4"/>
        <v>2023</v>
      </c>
    </row>
    <row r="1450" ht="15.75" customHeight="1">
      <c r="A1450" s="1" t="s">
        <v>226</v>
      </c>
      <c r="B1450" s="1" t="s">
        <v>128</v>
      </c>
      <c r="C1450" s="1" t="s">
        <v>227</v>
      </c>
      <c r="D1450" s="2" t="s">
        <v>20</v>
      </c>
      <c r="E1450" s="1" t="s">
        <v>106</v>
      </c>
      <c r="F1450" s="3">
        <v>13.67</v>
      </c>
      <c r="G1450" s="3">
        <f t="shared" si="1"/>
        <v>-3.674288357</v>
      </c>
      <c r="H1450" s="4">
        <v>45193.0</v>
      </c>
      <c r="J1450" s="5">
        <f t="shared" si="2"/>
        <v>24</v>
      </c>
      <c r="K1450" s="5">
        <f t="shared" si="3"/>
        <v>9</v>
      </c>
      <c r="L1450" s="5">
        <f t="shared" si="4"/>
        <v>2023</v>
      </c>
    </row>
    <row r="1451" ht="15.75" customHeight="1">
      <c r="A1451" s="1" t="s">
        <v>286</v>
      </c>
      <c r="B1451" s="1" t="s">
        <v>287</v>
      </c>
      <c r="C1451" s="1" t="s">
        <v>288</v>
      </c>
      <c r="D1451" s="2" t="s">
        <v>20</v>
      </c>
      <c r="E1451" s="1" t="s">
        <v>29</v>
      </c>
      <c r="F1451" s="3">
        <v>22.59</v>
      </c>
      <c r="G1451" s="3">
        <f t="shared" si="1"/>
        <v>-3.182250342</v>
      </c>
      <c r="H1451" s="4">
        <v>45193.0</v>
      </c>
      <c r="J1451" s="5">
        <f t="shared" si="2"/>
        <v>24</v>
      </c>
      <c r="K1451" s="5">
        <f t="shared" si="3"/>
        <v>9</v>
      </c>
      <c r="L1451" s="5">
        <f t="shared" si="4"/>
        <v>2023</v>
      </c>
    </row>
    <row r="1452" ht="15.75" customHeight="1">
      <c r="A1452" s="1" t="s">
        <v>172</v>
      </c>
      <c r="B1452" s="1" t="s">
        <v>173</v>
      </c>
      <c r="C1452" s="1" t="s">
        <v>174</v>
      </c>
      <c r="D1452" s="2" t="s">
        <v>20</v>
      </c>
      <c r="E1452" s="1" t="s">
        <v>29</v>
      </c>
      <c r="F1452" s="3">
        <v>28.81</v>
      </c>
      <c r="G1452" s="3">
        <f t="shared" si="1"/>
        <v>-2.839147601</v>
      </c>
      <c r="H1452" s="4">
        <v>45193.0</v>
      </c>
      <c r="J1452" s="5">
        <f t="shared" si="2"/>
        <v>24</v>
      </c>
      <c r="K1452" s="5">
        <f t="shared" si="3"/>
        <v>9</v>
      </c>
      <c r="L1452" s="5">
        <f t="shared" si="4"/>
        <v>2023</v>
      </c>
    </row>
    <row r="1453" ht="15.75" customHeight="1">
      <c r="A1453" s="1" t="s">
        <v>257</v>
      </c>
      <c r="B1453" s="1" t="s">
        <v>258</v>
      </c>
      <c r="C1453" s="1" t="s">
        <v>259</v>
      </c>
      <c r="D1453" s="2" t="s">
        <v>20</v>
      </c>
      <c r="E1453" s="1" t="s">
        <v>25</v>
      </c>
      <c r="F1453" s="3">
        <v>15.66</v>
      </c>
      <c r="G1453" s="3">
        <f t="shared" si="1"/>
        <v>-3.564517544</v>
      </c>
      <c r="H1453" s="4">
        <v>45193.0</v>
      </c>
      <c r="J1453" s="5">
        <f t="shared" si="2"/>
        <v>24</v>
      </c>
      <c r="K1453" s="5">
        <f t="shared" si="3"/>
        <v>9</v>
      </c>
      <c r="L1453" s="5">
        <f t="shared" si="4"/>
        <v>2023</v>
      </c>
    </row>
    <row r="1454" ht="15.75" customHeight="1">
      <c r="A1454" s="1" t="s">
        <v>157</v>
      </c>
      <c r="B1454" s="1" t="s">
        <v>158</v>
      </c>
      <c r="C1454" s="1" t="s">
        <v>159</v>
      </c>
      <c r="D1454" s="2" t="s">
        <v>14</v>
      </c>
      <c r="E1454" s="1" t="s">
        <v>37</v>
      </c>
      <c r="F1454" s="3">
        <v>12.35</v>
      </c>
      <c r="G1454" s="3">
        <f t="shared" si="1"/>
        <v>-3.747101157</v>
      </c>
      <c r="H1454" s="4">
        <v>45193.0</v>
      </c>
      <c r="J1454" s="5">
        <f t="shared" si="2"/>
        <v>24</v>
      </c>
      <c r="K1454" s="5">
        <f t="shared" si="3"/>
        <v>9</v>
      </c>
      <c r="L1454" s="5">
        <f t="shared" si="4"/>
        <v>2023</v>
      </c>
    </row>
    <row r="1455" ht="15.75" customHeight="1">
      <c r="A1455" s="1" t="s">
        <v>138</v>
      </c>
      <c r="B1455" s="1" t="s">
        <v>139</v>
      </c>
      <c r="C1455" s="1" t="s">
        <v>140</v>
      </c>
      <c r="D1455" s="2" t="s">
        <v>14</v>
      </c>
      <c r="E1455" s="1" t="s">
        <v>25</v>
      </c>
      <c r="F1455" s="3">
        <v>17.94</v>
      </c>
      <c r="G1455" s="3">
        <f t="shared" si="1"/>
        <v>-3.43874998</v>
      </c>
      <c r="H1455" s="4">
        <v>45193.0</v>
      </c>
      <c r="J1455" s="5">
        <f t="shared" si="2"/>
        <v>24</v>
      </c>
      <c r="K1455" s="5">
        <f t="shared" si="3"/>
        <v>9</v>
      </c>
      <c r="L1455" s="5">
        <f t="shared" si="4"/>
        <v>2023</v>
      </c>
    </row>
    <row r="1456" ht="15.75" customHeight="1">
      <c r="A1456" s="1" t="s">
        <v>251</v>
      </c>
      <c r="B1456" s="1" t="s">
        <v>252</v>
      </c>
      <c r="C1456" s="1" t="s">
        <v>253</v>
      </c>
      <c r="D1456" s="2" t="s">
        <v>14</v>
      </c>
      <c r="E1456" s="1" t="s">
        <v>163</v>
      </c>
      <c r="F1456" s="3">
        <v>2.05</v>
      </c>
      <c r="G1456" s="3">
        <f t="shared" si="1"/>
        <v>-4.315261645</v>
      </c>
      <c r="H1456" s="4">
        <v>45193.0</v>
      </c>
      <c r="J1456" s="5">
        <f t="shared" si="2"/>
        <v>24</v>
      </c>
      <c r="K1456" s="5">
        <f t="shared" si="3"/>
        <v>9</v>
      </c>
      <c r="L1456" s="5">
        <f t="shared" si="4"/>
        <v>2023</v>
      </c>
    </row>
    <row r="1457" ht="15.75" customHeight="1">
      <c r="A1457" s="1" t="s">
        <v>241</v>
      </c>
      <c r="B1457" s="1" t="s">
        <v>242</v>
      </c>
      <c r="C1457" s="1" t="s">
        <v>243</v>
      </c>
      <c r="D1457" s="2" t="s">
        <v>20</v>
      </c>
      <c r="E1457" s="1" t="s">
        <v>93</v>
      </c>
      <c r="F1457" s="3">
        <v>15.16</v>
      </c>
      <c r="G1457" s="3">
        <f t="shared" si="1"/>
        <v>-3.59209815</v>
      </c>
      <c r="H1457" s="4">
        <v>45194.0</v>
      </c>
      <c r="J1457" s="5">
        <f t="shared" si="2"/>
        <v>25</v>
      </c>
      <c r="K1457" s="5">
        <f t="shared" si="3"/>
        <v>9</v>
      </c>
      <c r="L1457" s="5">
        <f t="shared" si="4"/>
        <v>2023</v>
      </c>
    </row>
    <row r="1458" ht="15.75" customHeight="1">
      <c r="A1458" s="1" t="s">
        <v>241</v>
      </c>
      <c r="B1458" s="1" t="s">
        <v>242</v>
      </c>
      <c r="C1458" s="1" t="s">
        <v>243</v>
      </c>
      <c r="D1458" s="2" t="s">
        <v>20</v>
      </c>
      <c r="E1458" s="1" t="s">
        <v>34</v>
      </c>
      <c r="F1458" s="3">
        <v>18.3</v>
      </c>
      <c r="G1458" s="3">
        <f t="shared" si="1"/>
        <v>-3.418891944</v>
      </c>
      <c r="H1458" s="4">
        <v>45194.0</v>
      </c>
      <c r="J1458" s="5">
        <f t="shared" si="2"/>
        <v>25</v>
      </c>
      <c r="K1458" s="5">
        <f t="shared" si="3"/>
        <v>9</v>
      </c>
      <c r="L1458" s="5">
        <f t="shared" si="4"/>
        <v>2023</v>
      </c>
    </row>
    <row r="1459" ht="15.75" customHeight="1">
      <c r="A1459" s="1" t="s">
        <v>201</v>
      </c>
      <c r="B1459" s="1" t="s">
        <v>12</v>
      </c>
      <c r="C1459" s="1" t="s">
        <v>202</v>
      </c>
      <c r="D1459" s="2" t="s">
        <v>20</v>
      </c>
      <c r="E1459" s="1" t="s">
        <v>29</v>
      </c>
      <c r="F1459" s="3">
        <v>22.33</v>
      </c>
      <c r="G1459" s="3">
        <f t="shared" si="1"/>
        <v>-3.196592258</v>
      </c>
      <c r="H1459" s="4">
        <v>45195.0</v>
      </c>
      <c r="J1459" s="5">
        <f t="shared" si="2"/>
        <v>26</v>
      </c>
      <c r="K1459" s="5">
        <f t="shared" si="3"/>
        <v>9</v>
      </c>
      <c r="L1459" s="5">
        <f t="shared" si="4"/>
        <v>2023</v>
      </c>
    </row>
    <row r="1460" ht="15.75" customHeight="1">
      <c r="A1460" s="1" t="s">
        <v>132</v>
      </c>
      <c r="B1460" s="1" t="s">
        <v>133</v>
      </c>
      <c r="C1460" s="1" t="s">
        <v>134</v>
      </c>
      <c r="D1460" s="2" t="s">
        <v>14</v>
      </c>
      <c r="E1460" s="1" t="s">
        <v>47</v>
      </c>
      <c r="F1460" s="3">
        <v>73.16</v>
      </c>
      <c r="G1460" s="3">
        <f t="shared" si="1"/>
        <v>-0.3927478322</v>
      </c>
      <c r="H1460" s="4">
        <v>45195.0</v>
      </c>
      <c r="J1460" s="5">
        <f t="shared" si="2"/>
        <v>26</v>
      </c>
      <c r="K1460" s="5">
        <f t="shared" si="3"/>
        <v>9</v>
      </c>
      <c r="L1460" s="5">
        <f t="shared" si="4"/>
        <v>2023</v>
      </c>
    </row>
    <row r="1461" ht="15.75" customHeight="1">
      <c r="A1461" s="1" t="s">
        <v>44</v>
      </c>
      <c r="B1461" s="1" t="s">
        <v>45</v>
      </c>
      <c r="C1461" s="1" t="s">
        <v>46</v>
      </c>
      <c r="D1461" s="2" t="s">
        <v>20</v>
      </c>
      <c r="E1461" s="1" t="s">
        <v>89</v>
      </c>
      <c r="F1461" s="3">
        <v>36.84</v>
      </c>
      <c r="G1461" s="3">
        <f t="shared" si="1"/>
        <v>-2.396203066</v>
      </c>
      <c r="H1461" s="4">
        <v>45195.0</v>
      </c>
      <c r="J1461" s="5">
        <f t="shared" si="2"/>
        <v>26</v>
      </c>
      <c r="K1461" s="5">
        <f t="shared" si="3"/>
        <v>9</v>
      </c>
      <c r="L1461" s="5">
        <f t="shared" si="4"/>
        <v>2023</v>
      </c>
    </row>
    <row r="1462" ht="15.75" customHeight="1">
      <c r="A1462" s="1" t="s">
        <v>35</v>
      </c>
      <c r="B1462" s="1" t="s">
        <v>32</v>
      </c>
      <c r="C1462" s="1" t="s">
        <v>36</v>
      </c>
      <c r="D1462" s="2" t="s">
        <v>14</v>
      </c>
      <c r="E1462" s="1" t="s">
        <v>37</v>
      </c>
      <c r="F1462" s="3">
        <v>12.13</v>
      </c>
      <c r="G1462" s="3">
        <f t="shared" si="1"/>
        <v>-3.759236624</v>
      </c>
      <c r="H1462" s="4">
        <v>45195.0</v>
      </c>
      <c r="J1462" s="5">
        <f t="shared" si="2"/>
        <v>26</v>
      </c>
      <c r="K1462" s="5">
        <f t="shared" si="3"/>
        <v>9</v>
      </c>
      <c r="L1462" s="5">
        <f t="shared" si="4"/>
        <v>2023</v>
      </c>
    </row>
    <row r="1463" ht="15.75" customHeight="1">
      <c r="A1463" s="1" t="s">
        <v>31</v>
      </c>
      <c r="B1463" s="1" t="s">
        <v>32</v>
      </c>
      <c r="C1463" s="1" t="s">
        <v>33</v>
      </c>
      <c r="D1463" s="2" t="s">
        <v>14</v>
      </c>
      <c r="E1463" s="1" t="s">
        <v>41</v>
      </c>
      <c r="F1463" s="3">
        <v>29.42</v>
      </c>
      <c r="G1463" s="3">
        <f t="shared" si="1"/>
        <v>-2.805499262</v>
      </c>
      <c r="H1463" s="4">
        <v>45195.0</v>
      </c>
      <c r="J1463" s="5">
        <f t="shared" si="2"/>
        <v>26</v>
      </c>
      <c r="K1463" s="5">
        <f t="shared" si="3"/>
        <v>9</v>
      </c>
      <c r="L1463" s="5">
        <f t="shared" si="4"/>
        <v>2023</v>
      </c>
    </row>
    <row r="1464" ht="15.75" customHeight="1">
      <c r="A1464" s="1" t="s">
        <v>141</v>
      </c>
      <c r="B1464" s="1" t="s">
        <v>142</v>
      </c>
      <c r="C1464" s="1" t="s">
        <v>143</v>
      </c>
      <c r="D1464" s="2" t="s">
        <v>20</v>
      </c>
      <c r="E1464" s="1" t="s">
        <v>89</v>
      </c>
      <c r="F1464" s="3">
        <v>30.94</v>
      </c>
      <c r="G1464" s="3">
        <f t="shared" si="1"/>
        <v>-2.721654219</v>
      </c>
      <c r="H1464" s="4">
        <v>45195.0</v>
      </c>
      <c r="J1464" s="5">
        <f t="shared" si="2"/>
        <v>26</v>
      </c>
      <c r="K1464" s="5">
        <f t="shared" si="3"/>
        <v>9</v>
      </c>
      <c r="L1464" s="5">
        <f t="shared" si="4"/>
        <v>2023</v>
      </c>
    </row>
    <row r="1465" ht="15.75" customHeight="1">
      <c r="A1465" s="1" t="s">
        <v>223</v>
      </c>
      <c r="B1465" s="1" t="s">
        <v>224</v>
      </c>
      <c r="C1465" s="1" t="s">
        <v>225</v>
      </c>
      <c r="D1465" s="2" t="s">
        <v>14</v>
      </c>
      <c r="E1465" s="1" t="s">
        <v>126</v>
      </c>
      <c r="F1465" s="3">
        <v>1.78</v>
      </c>
      <c r="G1465" s="3">
        <f t="shared" si="1"/>
        <v>-4.330155172</v>
      </c>
      <c r="H1465" s="4">
        <v>45195.0</v>
      </c>
      <c r="J1465" s="5">
        <f t="shared" si="2"/>
        <v>26</v>
      </c>
      <c r="K1465" s="5">
        <f t="shared" si="3"/>
        <v>9</v>
      </c>
      <c r="L1465" s="5">
        <f t="shared" si="4"/>
        <v>2023</v>
      </c>
    </row>
    <row r="1466" ht="15.75" customHeight="1">
      <c r="A1466" s="1" t="s">
        <v>309</v>
      </c>
      <c r="B1466" s="1" t="s">
        <v>310</v>
      </c>
      <c r="C1466" s="1" t="s">
        <v>311</v>
      </c>
      <c r="D1466" s="2" t="s">
        <v>20</v>
      </c>
      <c r="E1466" s="1" t="s">
        <v>43</v>
      </c>
      <c r="F1466" s="3">
        <v>53.66</v>
      </c>
      <c r="G1466" s="3">
        <f t="shared" si="1"/>
        <v>-1.468391474</v>
      </c>
      <c r="H1466" s="4">
        <v>45196.0</v>
      </c>
      <c r="J1466" s="5">
        <f t="shared" si="2"/>
        <v>27</v>
      </c>
      <c r="K1466" s="5">
        <f t="shared" si="3"/>
        <v>9</v>
      </c>
      <c r="L1466" s="5">
        <f t="shared" si="4"/>
        <v>2023</v>
      </c>
    </row>
    <row r="1467" ht="15.75" customHeight="1">
      <c r="A1467" s="1" t="s">
        <v>69</v>
      </c>
      <c r="B1467" s="1" t="s">
        <v>70</v>
      </c>
      <c r="C1467" s="1" t="s">
        <v>71</v>
      </c>
      <c r="D1467" s="2" t="s">
        <v>20</v>
      </c>
      <c r="E1467" s="1" t="s">
        <v>41</v>
      </c>
      <c r="F1467" s="3">
        <v>28.68</v>
      </c>
      <c r="G1467" s="3">
        <f t="shared" si="1"/>
        <v>-2.846318559</v>
      </c>
      <c r="H1467" s="4">
        <v>45196.0</v>
      </c>
      <c r="J1467" s="5">
        <f t="shared" si="2"/>
        <v>27</v>
      </c>
      <c r="K1467" s="5">
        <f t="shared" si="3"/>
        <v>9</v>
      </c>
      <c r="L1467" s="5">
        <f t="shared" si="4"/>
        <v>2023</v>
      </c>
    </row>
    <row r="1468" ht="15.75" customHeight="1">
      <c r="A1468" s="1" t="s">
        <v>317</v>
      </c>
      <c r="B1468" s="1" t="s">
        <v>318</v>
      </c>
      <c r="C1468" s="1" t="s">
        <v>319</v>
      </c>
      <c r="D1468" s="2" t="s">
        <v>20</v>
      </c>
      <c r="E1468" s="1" t="s">
        <v>37</v>
      </c>
      <c r="F1468" s="3">
        <v>14.81</v>
      </c>
      <c r="G1468" s="3">
        <f t="shared" si="1"/>
        <v>-3.611404575</v>
      </c>
      <c r="H1468" s="4">
        <v>45196.0</v>
      </c>
      <c r="J1468" s="5">
        <f t="shared" si="2"/>
        <v>27</v>
      </c>
      <c r="K1468" s="5">
        <f t="shared" si="3"/>
        <v>9</v>
      </c>
      <c r="L1468" s="5">
        <f t="shared" si="4"/>
        <v>2023</v>
      </c>
    </row>
    <row r="1469" ht="15.75" customHeight="1">
      <c r="A1469" s="1" t="s">
        <v>44</v>
      </c>
      <c r="B1469" s="1" t="s">
        <v>45</v>
      </c>
      <c r="C1469" s="1" t="s">
        <v>46</v>
      </c>
      <c r="D1469" s="2" t="s">
        <v>20</v>
      </c>
      <c r="E1469" s="1" t="s">
        <v>150</v>
      </c>
      <c r="F1469" s="3">
        <v>28.6</v>
      </c>
      <c r="G1469" s="3">
        <f t="shared" si="1"/>
        <v>-2.850731456</v>
      </c>
      <c r="H1469" s="4">
        <v>45196.0</v>
      </c>
      <c r="J1469" s="5">
        <f t="shared" si="2"/>
        <v>27</v>
      </c>
      <c r="K1469" s="5">
        <f t="shared" si="3"/>
        <v>9</v>
      </c>
      <c r="L1469" s="5">
        <f t="shared" si="4"/>
        <v>2023</v>
      </c>
    </row>
    <row r="1470" ht="15.75" customHeight="1">
      <c r="A1470" s="1" t="s">
        <v>307</v>
      </c>
      <c r="B1470" s="1" t="s">
        <v>263</v>
      </c>
      <c r="C1470" s="1" t="s">
        <v>308</v>
      </c>
      <c r="D1470" s="2" t="s">
        <v>14</v>
      </c>
      <c r="E1470" s="1" t="s">
        <v>110</v>
      </c>
      <c r="F1470" s="3">
        <v>40.82</v>
      </c>
      <c r="G1470" s="3">
        <f t="shared" si="1"/>
        <v>-2.176661441</v>
      </c>
      <c r="H1470" s="4">
        <v>45197.0</v>
      </c>
      <c r="J1470" s="5">
        <f t="shared" si="2"/>
        <v>28</v>
      </c>
      <c r="K1470" s="5">
        <f t="shared" si="3"/>
        <v>9</v>
      </c>
      <c r="L1470" s="5">
        <f t="shared" si="4"/>
        <v>2023</v>
      </c>
    </row>
    <row r="1471" ht="15.75" customHeight="1">
      <c r="A1471" s="1" t="s">
        <v>31</v>
      </c>
      <c r="B1471" s="1" t="s">
        <v>32</v>
      </c>
      <c r="C1471" s="1" t="s">
        <v>33</v>
      </c>
      <c r="D1471" s="2" t="s">
        <v>20</v>
      </c>
      <c r="E1471" s="1" t="s">
        <v>110</v>
      </c>
      <c r="F1471" s="3">
        <v>39.42</v>
      </c>
      <c r="G1471" s="3">
        <f t="shared" si="1"/>
        <v>-2.253887138</v>
      </c>
      <c r="H1471" s="4">
        <v>45197.0</v>
      </c>
      <c r="J1471" s="5">
        <f t="shared" si="2"/>
        <v>28</v>
      </c>
      <c r="K1471" s="5">
        <f t="shared" si="3"/>
        <v>9</v>
      </c>
      <c r="L1471" s="5">
        <f t="shared" si="4"/>
        <v>2023</v>
      </c>
    </row>
    <row r="1472" ht="15.75" customHeight="1">
      <c r="A1472" s="1" t="s">
        <v>62</v>
      </c>
      <c r="B1472" s="1" t="s">
        <v>63</v>
      </c>
      <c r="C1472" s="1" t="s">
        <v>64</v>
      </c>
      <c r="D1472" s="2" t="s">
        <v>20</v>
      </c>
      <c r="E1472" s="1" t="s">
        <v>126</v>
      </c>
      <c r="F1472" s="3">
        <v>3.4</v>
      </c>
      <c r="G1472" s="3">
        <f t="shared" si="1"/>
        <v>-4.240794008</v>
      </c>
      <c r="H1472" s="4">
        <v>45197.0</v>
      </c>
      <c r="J1472" s="5">
        <f t="shared" si="2"/>
        <v>28</v>
      </c>
      <c r="K1472" s="5">
        <f t="shared" si="3"/>
        <v>9</v>
      </c>
      <c r="L1472" s="5">
        <f t="shared" si="4"/>
        <v>2023</v>
      </c>
    </row>
    <row r="1473" ht="15.75" customHeight="1">
      <c r="A1473" s="1" t="s">
        <v>130</v>
      </c>
      <c r="B1473" s="1" t="s">
        <v>12</v>
      </c>
      <c r="C1473" s="1" t="s">
        <v>131</v>
      </c>
      <c r="D1473" s="2" t="s">
        <v>14</v>
      </c>
      <c r="E1473" s="1" t="s">
        <v>163</v>
      </c>
      <c r="F1473" s="3">
        <v>4.59</v>
      </c>
      <c r="G1473" s="3">
        <f t="shared" si="1"/>
        <v>-4.175152165</v>
      </c>
      <c r="H1473" s="4">
        <v>45197.0</v>
      </c>
      <c r="J1473" s="5">
        <f t="shared" si="2"/>
        <v>28</v>
      </c>
      <c r="K1473" s="5">
        <f t="shared" si="3"/>
        <v>9</v>
      </c>
      <c r="L1473" s="5">
        <f t="shared" si="4"/>
        <v>2023</v>
      </c>
    </row>
    <row r="1474" ht="15.75" customHeight="1">
      <c r="A1474" s="1" t="s">
        <v>114</v>
      </c>
      <c r="B1474" s="1" t="s">
        <v>115</v>
      </c>
      <c r="C1474" s="1" t="s">
        <v>116</v>
      </c>
      <c r="D1474" s="2" t="s">
        <v>20</v>
      </c>
      <c r="E1474" s="1" t="s">
        <v>126</v>
      </c>
      <c r="F1474" s="3">
        <v>3.89</v>
      </c>
      <c r="G1474" s="3">
        <f t="shared" si="1"/>
        <v>-4.213765014</v>
      </c>
      <c r="H1474" s="4">
        <v>45200.0</v>
      </c>
      <c r="J1474" s="5">
        <f t="shared" si="2"/>
        <v>1</v>
      </c>
      <c r="K1474" s="5">
        <f t="shared" si="3"/>
        <v>10</v>
      </c>
      <c r="L1474" s="5">
        <f t="shared" si="4"/>
        <v>2023</v>
      </c>
    </row>
    <row r="1475" ht="15.75" customHeight="1">
      <c r="A1475" s="1" t="s">
        <v>35</v>
      </c>
      <c r="B1475" s="1" t="s">
        <v>32</v>
      </c>
      <c r="C1475" s="1" t="s">
        <v>36</v>
      </c>
      <c r="D1475" s="2" t="s">
        <v>20</v>
      </c>
      <c r="E1475" s="1" t="s">
        <v>89</v>
      </c>
      <c r="F1475" s="3">
        <v>33.51</v>
      </c>
      <c r="G1475" s="3">
        <f t="shared" si="1"/>
        <v>-2.579889903</v>
      </c>
      <c r="H1475" s="4">
        <v>45200.0</v>
      </c>
      <c r="J1475" s="5">
        <f t="shared" si="2"/>
        <v>1</v>
      </c>
      <c r="K1475" s="5">
        <f t="shared" si="3"/>
        <v>10</v>
      </c>
      <c r="L1475" s="5">
        <f t="shared" si="4"/>
        <v>2023</v>
      </c>
    </row>
    <row r="1476" ht="15.75" customHeight="1">
      <c r="A1476" s="1" t="s">
        <v>307</v>
      </c>
      <c r="B1476" s="1" t="s">
        <v>263</v>
      </c>
      <c r="C1476" s="1" t="s">
        <v>308</v>
      </c>
      <c r="D1476" s="2" t="s">
        <v>20</v>
      </c>
      <c r="E1476" s="1" t="s">
        <v>21</v>
      </c>
      <c r="F1476" s="3">
        <v>55.41</v>
      </c>
      <c r="G1476" s="3">
        <f t="shared" si="1"/>
        <v>-1.371859352</v>
      </c>
      <c r="H1476" s="4">
        <v>45200.0</v>
      </c>
      <c r="J1476" s="5">
        <f t="shared" si="2"/>
        <v>1</v>
      </c>
      <c r="K1476" s="5">
        <f t="shared" si="3"/>
        <v>10</v>
      </c>
      <c r="L1476" s="5">
        <f t="shared" si="4"/>
        <v>2023</v>
      </c>
    </row>
    <row r="1477" ht="15.75" customHeight="1">
      <c r="A1477" s="1" t="s">
        <v>144</v>
      </c>
      <c r="B1477" s="1" t="s">
        <v>145</v>
      </c>
      <c r="C1477" s="1" t="s">
        <v>146</v>
      </c>
      <c r="D1477" s="2" t="s">
        <v>20</v>
      </c>
      <c r="E1477" s="1" t="s">
        <v>65</v>
      </c>
      <c r="F1477" s="3">
        <v>17.24</v>
      </c>
      <c r="G1477" s="3">
        <f t="shared" si="1"/>
        <v>-3.477362829</v>
      </c>
      <c r="H1477" s="4">
        <v>45200.0</v>
      </c>
      <c r="J1477" s="5">
        <f t="shared" si="2"/>
        <v>1</v>
      </c>
      <c r="K1477" s="5">
        <f t="shared" si="3"/>
        <v>10</v>
      </c>
      <c r="L1477" s="5">
        <f t="shared" si="4"/>
        <v>2023</v>
      </c>
    </row>
    <row r="1478" ht="15.75" customHeight="1">
      <c r="A1478" s="1" t="s">
        <v>220</v>
      </c>
      <c r="B1478" s="1" t="s">
        <v>221</v>
      </c>
      <c r="C1478" s="1" t="s">
        <v>222</v>
      </c>
      <c r="D1478" s="2" t="s">
        <v>14</v>
      </c>
      <c r="E1478" s="1" t="s">
        <v>29</v>
      </c>
      <c r="F1478" s="3">
        <v>42.2</v>
      </c>
      <c r="G1478" s="3">
        <f t="shared" si="1"/>
        <v>-2.100538968</v>
      </c>
      <c r="H1478" s="4">
        <v>45200.0</v>
      </c>
      <c r="J1478" s="5">
        <f t="shared" si="2"/>
        <v>1</v>
      </c>
      <c r="K1478" s="5">
        <f t="shared" si="3"/>
        <v>10</v>
      </c>
      <c r="L1478" s="5">
        <f t="shared" si="4"/>
        <v>2023</v>
      </c>
    </row>
    <row r="1479" ht="15.75" customHeight="1">
      <c r="A1479" s="1" t="s">
        <v>82</v>
      </c>
      <c r="B1479" s="1" t="s">
        <v>83</v>
      </c>
      <c r="C1479" s="1" t="s">
        <v>84</v>
      </c>
      <c r="D1479" s="2" t="s">
        <v>14</v>
      </c>
      <c r="E1479" s="1" t="s">
        <v>29</v>
      </c>
      <c r="F1479" s="3">
        <v>32.9</v>
      </c>
      <c r="G1479" s="3">
        <f t="shared" si="1"/>
        <v>-2.613538243</v>
      </c>
      <c r="H1479" s="4">
        <v>45200.0</v>
      </c>
      <c r="J1479" s="5">
        <f t="shared" si="2"/>
        <v>1</v>
      </c>
      <c r="K1479" s="5">
        <f t="shared" si="3"/>
        <v>10</v>
      </c>
      <c r="L1479" s="5">
        <f t="shared" si="4"/>
        <v>2023</v>
      </c>
    </row>
    <row r="1480" ht="15.75" customHeight="1">
      <c r="A1480" s="1" t="s">
        <v>114</v>
      </c>
      <c r="B1480" s="1" t="s">
        <v>115</v>
      </c>
      <c r="C1480" s="1" t="s">
        <v>116</v>
      </c>
      <c r="D1480" s="2" t="s">
        <v>14</v>
      </c>
      <c r="E1480" s="1" t="s">
        <v>110</v>
      </c>
      <c r="F1480" s="3">
        <v>38.84</v>
      </c>
      <c r="G1480" s="3">
        <f t="shared" si="1"/>
        <v>-2.285880641</v>
      </c>
      <c r="H1480" s="4">
        <v>45200.0</v>
      </c>
      <c r="J1480" s="5">
        <f t="shared" si="2"/>
        <v>1</v>
      </c>
      <c r="K1480" s="5">
        <f t="shared" si="3"/>
        <v>10</v>
      </c>
      <c r="L1480" s="5">
        <f t="shared" si="4"/>
        <v>2023</v>
      </c>
    </row>
    <row r="1481" ht="15.75" customHeight="1">
      <c r="A1481" s="1" t="s">
        <v>35</v>
      </c>
      <c r="B1481" s="1" t="s">
        <v>32</v>
      </c>
      <c r="C1481" s="1" t="s">
        <v>36</v>
      </c>
      <c r="D1481" s="2" t="s">
        <v>20</v>
      </c>
      <c r="E1481" s="1" t="s">
        <v>51</v>
      </c>
      <c r="F1481" s="3">
        <v>40.21</v>
      </c>
      <c r="G1481" s="3">
        <f t="shared" si="1"/>
        <v>-2.21030978</v>
      </c>
      <c r="H1481" s="4">
        <v>45200.0</v>
      </c>
      <c r="J1481" s="5">
        <f t="shared" si="2"/>
        <v>1</v>
      </c>
      <c r="K1481" s="5">
        <f t="shared" si="3"/>
        <v>10</v>
      </c>
      <c r="L1481" s="5">
        <f t="shared" si="4"/>
        <v>2023</v>
      </c>
    </row>
    <row r="1482" ht="15.75" customHeight="1">
      <c r="A1482" s="1" t="s">
        <v>192</v>
      </c>
      <c r="B1482" s="1" t="s">
        <v>193</v>
      </c>
      <c r="C1482" s="1" t="s">
        <v>194</v>
      </c>
      <c r="D1482" s="2" t="s">
        <v>14</v>
      </c>
      <c r="E1482" s="1" t="s">
        <v>106</v>
      </c>
      <c r="F1482" s="3">
        <v>16.95</v>
      </c>
      <c r="G1482" s="3">
        <f t="shared" si="1"/>
        <v>-3.49335958</v>
      </c>
      <c r="H1482" s="4">
        <v>45200.0</v>
      </c>
      <c r="J1482" s="5">
        <f t="shared" si="2"/>
        <v>1</v>
      </c>
      <c r="K1482" s="5">
        <f t="shared" si="3"/>
        <v>10</v>
      </c>
      <c r="L1482" s="5">
        <f t="shared" si="4"/>
        <v>2023</v>
      </c>
    </row>
    <row r="1483" ht="15.75" customHeight="1">
      <c r="A1483" s="1" t="s">
        <v>97</v>
      </c>
      <c r="B1483" s="1" t="s">
        <v>98</v>
      </c>
      <c r="C1483" s="1" t="s">
        <v>99</v>
      </c>
      <c r="D1483" s="2" t="s">
        <v>20</v>
      </c>
      <c r="E1483" s="1" t="s">
        <v>41</v>
      </c>
      <c r="F1483" s="3">
        <v>28.87</v>
      </c>
      <c r="G1483" s="3">
        <f t="shared" si="1"/>
        <v>-2.835837929</v>
      </c>
      <c r="H1483" s="4">
        <v>45201.0</v>
      </c>
      <c r="J1483" s="5">
        <f t="shared" si="2"/>
        <v>2</v>
      </c>
      <c r="K1483" s="5">
        <f t="shared" si="3"/>
        <v>10</v>
      </c>
      <c r="L1483" s="5">
        <f t="shared" si="4"/>
        <v>2023</v>
      </c>
    </row>
    <row r="1484" ht="15.75" customHeight="1">
      <c r="A1484" s="1" t="s">
        <v>35</v>
      </c>
      <c r="B1484" s="1" t="s">
        <v>32</v>
      </c>
      <c r="C1484" s="1" t="s">
        <v>36</v>
      </c>
      <c r="D1484" s="2" t="s">
        <v>20</v>
      </c>
      <c r="E1484" s="1" t="s">
        <v>51</v>
      </c>
      <c r="F1484" s="3">
        <v>56.8</v>
      </c>
      <c r="G1484" s="3">
        <f t="shared" si="1"/>
        <v>-1.295185267</v>
      </c>
      <c r="H1484" s="4">
        <v>45201.0</v>
      </c>
      <c r="J1484" s="5">
        <f t="shared" si="2"/>
        <v>2</v>
      </c>
      <c r="K1484" s="5">
        <f t="shared" si="3"/>
        <v>10</v>
      </c>
      <c r="L1484" s="5">
        <f t="shared" si="4"/>
        <v>2023</v>
      </c>
    </row>
    <row r="1485" ht="15.75" customHeight="1">
      <c r="A1485" s="1" t="s">
        <v>107</v>
      </c>
      <c r="B1485" s="1" t="s">
        <v>108</v>
      </c>
      <c r="C1485" s="1" t="s">
        <v>109</v>
      </c>
      <c r="D1485" s="2" t="s">
        <v>14</v>
      </c>
      <c r="E1485" s="1" t="s">
        <v>15</v>
      </c>
      <c r="F1485" s="3">
        <v>10.33</v>
      </c>
      <c r="G1485" s="3">
        <f t="shared" si="1"/>
        <v>-3.858526806</v>
      </c>
      <c r="H1485" s="4">
        <v>45201.0</v>
      </c>
      <c r="J1485" s="5">
        <f t="shared" si="2"/>
        <v>2</v>
      </c>
      <c r="K1485" s="5">
        <f t="shared" si="3"/>
        <v>10</v>
      </c>
      <c r="L1485" s="5">
        <f t="shared" si="4"/>
        <v>2023</v>
      </c>
    </row>
    <row r="1486" ht="15.75" customHeight="1">
      <c r="A1486" s="1" t="s">
        <v>309</v>
      </c>
      <c r="B1486" s="1" t="s">
        <v>310</v>
      </c>
      <c r="C1486" s="1" t="s">
        <v>311</v>
      </c>
      <c r="D1486" s="2" t="s">
        <v>14</v>
      </c>
      <c r="E1486" s="1" t="s">
        <v>65</v>
      </c>
      <c r="F1486" s="3">
        <v>19.84</v>
      </c>
      <c r="G1486" s="3">
        <f t="shared" si="1"/>
        <v>-3.333943676</v>
      </c>
      <c r="H1486" s="4">
        <v>45201.0</v>
      </c>
      <c r="J1486" s="5">
        <f t="shared" si="2"/>
        <v>2</v>
      </c>
      <c r="K1486" s="5">
        <f t="shared" si="3"/>
        <v>10</v>
      </c>
      <c r="L1486" s="5">
        <f t="shared" si="4"/>
        <v>2023</v>
      </c>
    </row>
    <row r="1487" ht="15.75" customHeight="1">
      <c r="A1487" s="1" t="s">
        <v>82</v>
      </c>
      <c r="B1487" s="1" t="s">
        <v>83</v>
      </c>
      <c r="C1487" s="1" t="s">
        <v>84</v>
      </c>
      <c r="D1487" s="2" t="s">
        <v>20</v>
      </c>
      <c r="E1487" s="1" t="s">
        <v>150</v>
      </c>
      <c r="F1487" s="3">
        <v>29.44</v>
      </c>
      <c r="G1487" s="3">
        <f t="shared" si="1"/>
        <v>-2.804396038</v>
      </c>
      <c r="H1487" s="4">
        <v>45201.0</v>
      </c>
      <c r="J1487" s="5">
        <f t="shared" si="2"/>
        <v>2</v>
      </c>
      <c r="K1487" s="5">
        <f t="shared" si="3"/>
        <v>10</v>
      </c>
      <c r="L1487" s="5">
        <f t="shared" si="4"/>
        <v>2023</v>
      </c>
    </row>
    <row r="1488" ht="15.75" customHeight="1">
      <c r="A1488" s="1" t="s">
        <v>75</v>
      </c>
      <c r="B1488" s="1" t="s">
        <v>76</v>
      </c>
      <c r="C1488" s="1" t="s">
        <v>77</v>
      </c>
      <c r="D1488" s="2" t="s">
        <v>14</v>
      </c>
      <c r="E1488" s="1" t="s">
        <v>126</v>
      </c>
      <c r="F1488" s="3">
        <v>3.41</v>
      </c>
      <c r="G1488" s="3">
        <f t="shared" si="1"/>
        <v>-4.240242396</v>
      </c>
      <c r="H1488" s="4">
        <v>45202.0</v>
      </c>
      <c r="J1488" s="5">
        <f t="shared" si="2"/>
        <v>3</v>
      </c>
      <c r="K1488" s="5">
        <f t="shared" si="3"/>
        <v>10</v>
      </c>
      <c r="L1488" s="5">
        <f t="shared" si="4"/>
        <v>2023</v>
      </c>
    </row>
    <row r="1489" ht="15.75" customHeight="1">
      <c r="A1489" s="1" t="s">
        <v>17</v>
      </c>
      <c r="B1489" s="1" t="s">
        <v>18</v>
      </c>
      <c r="C1489" s="1" t="s">
        <v>19</v>
      </c>
      <c r="D1489" s="2" t="s">
        <v>20</v>
      </c>
      <c r="E1489" s="1" t="s">
        <v>47</v>
      </c>
      <c r="F1489" s="3">
        <v>59.4</v>
      </c>
      <c r="G1489" s="3">
        <f t="shared" si="1"/>
        <v>-1.151766115</v>
      </c>
      <c r="H1489" s="4">
        <v>45202.0</v>
      </c>
      <c r="J1489" s="5">
        <f t="shared" si="2"/>
        <v>3</v>
      </c>
      <c r="K1489" s="5">
        <f t="shared" si="3"/>
        <v>10</v>
      </c>
      <c r="L1489" s="5">
        <f t="shared" si="4"/>
        <v>2023</v>
      </c>
    </row>
    <row r="1490" ht="15.75" customHeight="1">
      <c r="A1490" s="1" t="s">
        <v>254</v>
      </c>
      <c r="B1490" s="1" t="s">
        <v>255</v>
      </c>
      <c r="C1490" s="1" t="s">
        <v>256</v>
      </c>
      <c r="D1490" s="2" t="s">
        <v>14</v>
      </c>
      <c r="E1490" s="1" t="s">
        <v>37</v>
      </c>
      <c r="F1490" s="3">
        <v>13.21</v>
      </c>
      <c r="G1490" s="3">
        <f t="shared" si="1"/>
        <v>-3.699662515</v>
      </c>
      <c r="H1490" s="4">
        <v>45202.0</v>
      </c>
      <c r="J1490" s="5">
        <f t="shared" si="2"/>
        <v>3</v>
      </c>
      <c r="K1490" s="5">
        <f t="shared" si="3"/>
        <v>10</v>
      </c>
      <c r="L1490" s="5">
        <f t="shared" si="4"/>
        <v>2023</v>
      </c>
    </row>
    <row r="1491" ht="15.75" customHeight="1">
      <c r="A1491" s="1" t="s">
        <v>111</v>
      </c>
      <c r="B1491" s="1" t="s">
        <v>112</v>
      </c>
      <c r="C1491" s="1" t="s">
        <v>113</v>
      </c>
      <c r="D1491" s="2" t="s">
        <v>14</v>
      </c>
      <c r="E1491" s="1" t="s">
        <v>41</v>
      </c>
      <c r="F1491" s="3">
        <v>31.62</v>
      </c>
      <c r="G1491" s="3">
        <f t="shared" si="1"/>
        <v>-2.684144595</v>
      </c>
      <c r="H1491" s="4">
        <v>45202.0</v>
      </c>
      <c r="J1491" s="5">
        <f t="shared" si="2"/>
        <v>3</v>
      </c>
      <c r="K1491" s="5">
        <f t="shared" si="3"/>
        <v>10</v>
      </c>
      <c r="L1491" s="5">
        <f t="shared" si="4"/>
        <v>2023</v>
      </c>
    </row>
    <row r="1492" ht="15.75" customHeight="1">
      <c r="A1492" s="1" t="s">
        <v>203</v>
      </c>
      <c r="B1492" s="1" t="s">
        <v>83</v>
      </c>
      <c r="C1492" s="1" t="s">
        <v>204</v>
      </c>
      <c r="D1492" s="2" t="s">
        <v>14</v>
      </c>
      <c r="E1492" s="1" t="s">
        <v>47</v>
      </c>
      <c r="F1492" s="3">
        <v>60.83</v>
      </c>
      <c r="G1492" s="3">
        <f t="shared" si="1"/>
        <v>-1.072885581</v>
      </c>
      <c r="H1492" s="4">
        <v>45202.0</v>
      </c>
      <c r="J1492" s="5">
        <f t="shared" si="2"/>
        <v>3</v>
      </c>
      <c r="K1492" s="5">
        <f t="shared" si="3"/>
        <v>10</v>
      </c>
      <c r="L1492" s="5">
        <f t="shared" si="4"/>
        <v>2023</v>
      </c>
    </row>
    <row r="1493" ht="15.75" customHeight="1">
      <c r="A1493" s="1" t="s">
        <v>72</v>
      </c>
      <c r="B1493" s="1" t="s">
        <v>73</v>
      </c>
      <c r="C1493" s="1" t="s">
        <v>74</v>
      </c>
      <c r="D1493" s="2" t="s">
        <v>14</v>
      </c>
      <c r="E1493" s="1" t="s">
        <v>47</v>
      </c>
      <c r="F1493" s="3">
        <v>63.19</v>
      </c>
      <c r="G1493" s="3">
        <f t="shared" si="1"/>
        <v>-0.9427051196</v>
      </c>
      <c r="H1493" s="4">
        <v>45202.0</v>
      </c>
      <c r="J1493" s="5">
        <f t="shared" si="2"/>
        <v>3</v>
      </c>
      <c r="K1493" s="5">
        <f t="shared" si="3"/>
        <v>10</v>
      </c>
      <c r="L1493" s="5">
        <f t="shared" si="4"/>
        <v>2023</v>
      </c>
    </row>
    <row r="1494" ht="15.75" customHeight="1">
      <c r="A1494" s="1" t="s">
        <v>265</v>
      </c>
      <c r="B1494" s="1" t="s">
        <v>266</v>
      </c>
      <c r="C1494" s="1" t="s">
        <v>267</v>
      </c>
      <c r="D1494" s="2" t="s">
        <v>20</v>
      </c>
      <c r="E1494" s="1" t="s">
        <v>51</v>
      </c>
      <c r="F1494" s="3">
        <v>42.19</v>
      </c>
      <c r="G1494" s="3">
        <f t="shared" si="1"/>
        <v>-2.10109058</v>
      </c>
      <c r="H1494" s="4">
        <v>45203.0</v>
      </c>
      <c r="J1494" s="5">
        <f t="shared" si="2"/>
        <v>4</v>
      </c>
      <c r="K1494" s="5">
        <f t="shared" si="3"/>
        <v>10</v>
      </c>
      <c r="L1494" s="5">
        <f t="shared" si="4"/>
        <v>2023</v>
      </c>
    </row>
    <row r="1495" ht="15.75" customHeight="1">
      <c r="A1495" s="1" t="s">
        <v>107</v>
      </c>
      <c r="B1495" s="1" t="s">
        <v>108</v>
      </c>
      <c r="C1495" s="1" t="s">
        <v>109</v>
      </c>
      <c r="D1495" s="2" t="s">
        <v>14</v>
      </c>
      <c r="E1495" s="1" t="s">
        <v>85</v>
      </c>
      <c r="F1495" s="3">
        <v>11.09</v>
      </c>
      <c r="G1495" s="3">
        <f t="shared" si="1"/>
        <v>-3.816604285</v>
      </c>
      <c r="H1495" s="4">
        <v>45203.0</v>
      </c>
      <c r="J1495" s="5">
        <f t="shared" si="2"/>
        <v>4</v>
      </c>
      <c r="K1495" s="5">
        <f t="shared" si="3"/>
        <v>10</v>
      </c>
      <c r="L1495" s="5">
        <f t="shared" si="4"/>
        <v>2023</v>
      </c>
    </row>
    <row r="1496" ht="15.75" customHeight="1">
      <c r="A1496" s="1" t="s">
        <v>38</v>
      </c>
      <c r="B1496" s="1" t="s">
        <v>39</v>
      </c>
      <c r="C1496" s="1" t="s">
        <v>40</v>
      </c>
      <c r="D1496" s="2" t="s">
        <v>14</v>
      </c>
      <c r="E1496" s="1" t="s">
        <v>89</v>
      </c>
      <c r="F1496" s="3">
        <v>36.69</v>
      </c>
      <c r="G1496" s="3">
        <f t="shared" si="1"/>
        <v>-2.404477248</v>
      </c>
      <c r="H1496" s="4">
        <v>45203.0</v>
      </c>
      <c r="J1496" s="5">
        <f t="shared" si="2"/>
        <v>4</v>
      </c>
      <c r="K1496" s="5">
        <f t="shared" si="3"/>
        <v>10</v>
      </c>
      <c r="L1496" s="5">
        <f t="shared" si="4"/>
        <v>2023</v>
      </c>
    </row>
    <row r="1497" ht="15.75" customHeight="1">
      <c r="A1497" s="1" t="s">
        <v>244</v>
      </c>
      <c r="B1497" s="1" t="s">
        <v>187</v>
      </c>
      <c r="C1497" s="1" t="s">
        <v>245</v>
      </c>
      <c r="D1497" s="2" t="s">
        <v>14</v>
      </c>
      <c r="E1497" s="1" t="s">
        <v>25</v>
      </c>
      <c r="F1497" s="3">
        <v>17.55</v>
      </c>
      <c r="G1497" s="3">
        <f t="shared" si="1"/>
        <v>-3.460262853</v>
      </c>
      <c r="H1497" s="4">
        <v>45203.0</v>
      </c>
      <c r="J1497" s="5">
        <f t="shared" si="2"/>
        <v>4</v>
      </c>
      <c r="K1497" s="5">
        <f t="shared" si="3"/>
        <v>10</v>
      </c>
      <c r="L1497" s="5">
        <f t="shared" si="4"/>
        <v>2023</v>
      </c>
    </row>
    <row r="1498" ht="15.75" customHeight="1">
      <c r="A1498" s="1" t="s">
        <v>186</v>
      </c>
      <c r="B1498" s="1" t="s">
        <v>187</v>
      </c>
      <c r="C1498" s="1" t="s">
        <v>188</v>
      </c>
      <c r="D1498" s="2" t="s">
        <v>14</v>
      </c>
      <c r="E1498" s="1" t="s">
        <v>29</v>
      </c>
      <c r="F1498" s="3">
        <v>41.41</v>
      </c>
      <c r="G1498" s="3">
        <f t="shared" si="1"/>
        <v>-2.144116325</v>
      </c>
      <c r="H1498" s="4">
        <v>45204.0</v>
      </c>
      <c r="J1498" s="5">
        <f t="shared" si="2"/>
        <v>5</v>
      </c>
      <c r="K1498" s="5">
        <f t="shared" si="3"/>
        <v>10</v>
      </c>
      <c r="L1498" s="5">
        <f t="shared" si="4"/>
        <v>2023</v>
      </c>
    </row>
    <row r="1499" ht="15.75" customHeight="1">
      <c r="A1499" s="1" t="s">
        <v>312</v>
      </c>
      <c r="B1499" s="1" t="s">
        <v>193</v>
      </c>
      <c r="C1499" s="1" t="s">
        <v>313</v>
      </c>
      <c r="D1499" s="2" t="s">
        <v>14</v>
      </c>
      <c r="E1499" s="1" t="s">
        <v>93</v>
      </c>
      <c r="F1499" s="3">
        <v>12.97</v>
      </c>
      <c r="G1499" s="3">
        <f t="shared" si="1"/>
        <v>-3.712901206</v>
      </c>
      <c r="H1499" s="4">
        <v>45204.0</v>
      </c>
      <c r="J1499" s="5">
        <f t="shared" si="2"/>
        <v>5</v>
      </c>
      <c r="K1499" s="5">
        <f t="shared" si="3"/>
        <v>10</v>
      </c>
      <c r="L1499" s="5">
        <f t="shared" si="4"/>
        <v>2023</v>
      </c>
    </row>
    <row r="1500" ht="15.75" customHeight="1">
      <c r="A1500" s="1" t="s">
        <v>309</v>
      </c>
      <c r="B1500" s="1" t="s">
        <v>310</v>
      </c>
      <c r="C1500" s="1" t="s">
        <v>311</v>
      </c>
      <c r="D1500" s="2" t="s">
        <v>20</v>
      </c>
      <c r="E1500" s="1" t="s">
        <v>106</v>
      </c>
      <c r="F1500" s="3">
        <v>14.93</v>
      </c>
      <c r="G1500" s="3">
        <f t="shared" si="1"/>
        <v>-3.604785229</v>
      </c>
      <c r="H1500" s="4">
        <v>45204.0</v>
      </c>
      <c r="J1500" s="5">
        <f t="shared" si="2"/>
        <v>5</v>
      </c>
      <c r="K1500" s="5">
        <f t="shared" si="3"/>
        <v>10</v>
      </c>
      <c r="L1500" s="5">
        <f t="shared" si="4"/>
        <v>2023</v>
      </c>
    </row>
    <row r="1501" ht="15.75" customHeight="1">
      <c r="A1501" s="1" t="s">
        <v>117</v>
      </c>
      <c r="B1501" s="1" t="s">
        <v>118</v>
      </c>
      <c r="C1501" s="1" t="s">
        <v>119</v>
      </c>
      <c r="D1501" s="2" t="s">
        <v>14</v>
      </c>
      <c r="E1501" s="1" t="s">
        <v>78</v>
      </c>
      <c r="F1501" s="3">
        <v>16.33</v>
      </c>
      <c r="G1501" s="3">
        <f t="shared" si="1"/>
        <v>-3.527559532</v>
      </c>
      <c r="H1501" s="4">
        <v>45204.0</v>
      </c>
      <c r="J1501" s="5">
        <f t="shared" si="2"/>
        <v>5</v>
      </c>
      <c r="K1501" s="5">
        <f t="shared" si="3"/>
        <v>10</v>
      </c>
      <c r="L1501" s="5">
        <f t="shared" si="4"/>
        <v>2023</v>
      </c>
    </row>
    <row r="1502" ht="15.75" customHeight="1">
      <c r="A1502" s="1" t="s">
        <v>141</v>
      </c>
      <c r="B1502" s="1" t="s">
        <v>142</v>
      </c>
      <c r="C1502" s="1" t="s">
        <v>143</v>
      </c>
      <c r="D1502" s="2" t="s">
        <v>14</v>
      </c>
      <c r="E1502" s="1" t="s">
        <v>163</v>
      </c>
      <c r="F1502" s="3">
        <v>2.43</v>
      </c>
      <c r="G1502" s="3">
        <f t="shared" si="1"/>
        <v>-4.294300384</v>
      </c>
      <c r="H1502" s="4">
        <v>45204.0</v>
      </c>
      <c r="J1502" s="5">
        <f t="shared" si="2"/>
        <v>5</v>
      </c>
      <c r="K1502" s="5">
        <f t="shared" si="3"/>
        <v>10</v>
      </c>
      <c r="L1502" s="5">
        <f t="shared" si="4"/>
        <v>2023</v>
      </c>
    </row>
    <row r="1503" ht="15.75" customHeight="1">
      <c r="A1503" s="1" t="s">
        <v>103</v>
      </c>
      <c r="B1503" s="1" t="s">
        <v>104</v>
      </c>
      <c r="C1503" s="1" t="s">
        <v>105</v>
      </c>
      <c r="D1503" s="2" t="s">
        <v>14</v>
      </c>
      <c r="E1503" s="1" t="s">
        <v>29</v>
      </c>
      <c r="F1503" s="3">
        <v>25.01</v>
      </c>
      <c r="G1503" s="3">
        <f t="shared" si="1"/>
        <v>-3.048760208</v>
      </c>
      <c r="H1503" s="4">
        <v>45205.0</v>
      </c>
      <c r="J1503" s="5">
        <f t="shared" si="2"/>
        <v>6</v>
      </c>
      <c r="K1503" s="5">
        <f t="shared" si="3"/>
        <v>10</v>
      </c>
      <c r="L1503" s="5">
        <f t="shared" si="4"/>
        <v>2023</v>
      </c>
    </row>
    <row r="1504" ht="15.75" customHeight="1">
      <c r="A1504" s="1" t="s">
        <v>241</v>
      </c>
      <c r="B1504" s="1" t="s">
        <v>242</v>
      </c>
      <c r="C1504" s="1" t="s">
        <v>243</v>
      </c>
      <c r="D1504" s="2" t="s">
        <v>20</v>
      </c>
      <c r="E1504" s="1" t="s">
        <v>93</v>
      </c>
      <c r="F1504" s="3">
        <v>15.01</v>
      </c>
      <c r="G1504" s="3">
        <f t="shared" si="1"/>
        <v>-3.600372332</v>
      </c>
      <c r="H1504" s="4">
        <v>45205.0</v>
      </c>
      <c r="J1504" s="5">
        <f t="shared" si="2"/>
        <v>6</v>
      </c>
      <c r="K1504" s="5">
        <f t="shared" si="3"/>
        <v>10</v>
      </c>
      <c r="L1504" s="5">
        <f t="shared" si="4"/>
        <v>2023</v>
      </c>
    </row>
    <row r="1505" ht="15.75" customHeight="1">
      <c r="A1505" s="1" t="s">
        <v>295</v>
      </c>
      <c r="B1505" s="1" t="s">
        <v>296</v>
      </c>
      <c r="C1505" s="1" t="s">
        <v>297</v>
      </c>
      <c r="D1505" s="2" t="s">
        <v>14</v>
      </c>
      <c r="E1505" s="1" t="s">
        <v>110</v>
      </c>
      <c r="F1505" s="3">
        <v>34.7</v>
      </c>
      <c r="G1505" s="3">
        <f t="shared" si="1"/>
        <v>-2.51424806</v>
      </c>
      <c r="H1505" s="4">
        <v>45205.0</v>
      </c>
      <c r="J1505" s="5">
        <f t="shared" si="2"/>
        <v>6</v>
      </c>
      <c r="K1505" s="5">
        <f t="shared" si="3"/>
        <v>10</v>
      </c>
      <c r="L1505" s="5">
        <f t="shared" si="4"/>
        <v>2023</v>
      </c>
    </row>
    <row r="1506" ht="15.75" customHeight="1">
      <c r="A1506" s="1" t="s">
        <v>103</v>
      </c>
      <c r="B1506" s="1" t="s">
        <v>104</v>
      </c>
      <c r="C1506" s="1" t="s">
        <v>105</v>
      </c>
      <c r="D1506" s="2" t="s">
        <v>14</v>
      </c>
      <c r="E1506" s="1" t="s">
        <v>106</v>
      </c>
      <c r="F1506" s="3">
        <v>15.98</v>
      </c>
      <c r="G1506" s="3">
        <f t="shared" si="1"/>
        <v>-3.546865956</v>
      </c>
      <c r="H1506" s="4">
        <v>45205.0</v>
      </c>
      <c r="J1506" s="5">
        <f t="shared" si="2"/>
        <v>6</v>
      </c>
      <c r="K1506" s="5">
        <f t="shared" si="3"/>
        <v>10</v>
      </c>
      <c r="L1506" s="5">
        <f t="shared" si="4"/>
        <v>2023</v>
      </c>
    </row>
    <row r="1507" ht="15.75" customHeight="1">
      <c r="A1507" s="1" t="s">
        <v>107</v>
      </c>
      <c r="B1507" s="1" t="s">
        <v>108</v>
      </c>
      <c r="C1507" s="1" t="s">
        <v>109</v>
      </c>
      <c r="D1507" s="2" t="s">
        <v>20</v>
      </c>
      <c r="E1507" s="1" t="s">
        <v>78</v>
      </c>
      <c r="F1507" s="3">
        <v>15.8</v>
      </c>
      <c r="G1507" s="3">
        <f t="shared" si="1"/>
        <v>-3.556794974</v>
      </c>
      <c r="H1507" s="4">
        <v>45206.0</v>
      </c>
      <c r="J1507" s="5">
        <f t="shared" si="2"/>
        <v>7</v>
      </c>
      <c r="K1507" s="5">
        <f t="shared" si="3"/>
        <v>10</v>
      </c>
      <c r="L1507" s="5">
        <f t="shared" si="4"/>
        <v>2023</v>
      </c>
    </row>
    <row r="1508" ht="15.75" customHeight="1">
      <c r="A1508" s="1" t="s">
        <v>169</v>
      </c>
      <c r="B1508" s="1" t="s">
        <v>170</v>
      </c>
      <c r="C1508" s="1" t="s">
        <v>171</v>
      </c>
      <c r="D1508" s="2" t="s">
        <v>14</v>
      </c>
      <c r="E1508" s="1" t="s">
        <v>150</v>
      </c>
      <c r="F1508" s="3">
        <v>26.54</v>
      </c>
      <c r="G1508" s="3">
        <f t="shared" si="1"/>
        <v>-2.964363553</v>
      </c>
      <c r="H1508" s="4">
        <v>45206.0</v>
      </c>
      <c r="J1508" s="5">
        <f t="shared" si="2"/>
        <v>7</v>
      </c>
      <c r="K1508" s="5">
        <f t="shared" si="3"/>
        <v>10</v>
      </c>
      <c r="L1508" s="5">
        <f t="shared" si="4"/>
        <v>2023</v>
      </c>
    </row>
    <row r="1509" ht="15.75" customHeight="1">
      <c r="A1509" s="1" t="s">
        <v>175</v>
      </c>
      <c r="B1509" s="1" t="s">
        <v>176</v>
      </c>
      <c r="C1509" s="1" t="s">
        <v>177</v>
      </c>
      <c r="D1509" s="2" t="s">
        <v>20</v>
      </c>
      <c r="E1509" s="1" t="s">
        <v>78</v>
      </c>
      <c r="F1509" s="3">
        <v>15.07</v>
      </c>
      <c r="G1509" s="3">
        <f t="shared" si="1"/>
        <v>-3.59706266</v>
      </c>
      <c r="H1509" s="4">
        <v>45207.0</v>
      </c>
      <c r="J1509" s="5">
        <f t="shared" si="2"/>
        <v>8</v>
      </c>
      <c r="K1509" s="5">
        <f t="shared" si="3"/>
        <v>10</v>
      </c>
      <c r="L1509" s="5">
        <f t="shared" si="4"/>
        <v>2023</v>
      </c>
    </row>
    <row r="1510" ht="15.75" customHeight="1">
      <c r="A1510" s="1" t="s">
        <v>214</v>
      </c>
      <c r="B1510" s="1" t="s">
        <v>215</v>
      </c>
      <c r="C1510" s="1" t="s">
        <v>216</v>
      </c>
      <c r="D1510" s="2" t="s">
        <v>14</v>
      </c>
      <c r="E1510" s="1" t="s">
        <v>21</v>
      </c>
      <c r="F1510" s="3">
        <v>48.85</v>
      </c>
      <c r="G1510" s="3">
        <f t="shared" si="1"/>
        <v>-1.733716905</v>
      </c>
      <c r="H1510" s="4">
        <v>45207.0</v>
      </c>
      <c r="J1510" s="5">
        <f t="shared" si="2"/>
        <v>8</v>
      </c>
      <c r="K1510" s="5">
        <f t="shared" si="3"/>
        <v>10</v>
      </c>
      <c r="L1510" s="5">
        <f t="shared" si="4"/>
        <v>2023</v>
      </c>
    </row>
    <row r="1511" ht="15.75" customHeight="1">
      <c r="A1511" s="1" t="s">
        <v>22</v>
      </c>
      <c r="B1511" s="1" t="s">
        <v>23</v>
      </c>
      <c r="C1511" s="1" t="s">
        <v>24</v>
      </c>
      <c r="D1511" s="2" t="s">
        <v>20</v>
      </c>
      <c r="E1511" s="1" t="s">
        <v>110</v>
      </c>
      <c r="F1511" s="3">
        <v>36.61</v>
      </c>
      <c r="G1511" s="3">
        <f t="shared" si="1"/>
        <v>-2.408890145</v>
      </c>
      <c r="H1511" s="4">
        <v>45208.0</v>
      </c>
      <c r="J1511" s="5">
        <f t="shared" si="2"/>
        <v>9</v>
      </c>
      <c r="K1511" s="5">
        <f t="shared" si="3"/>
        <v>10</v>
      </c>
      <c r="L1511" s="5">
        <f t="shared" si="4"/>
        <v>2023</v>
      </c>
    </row>
    <row r="1512" ht="15.75" customHeight="1">
      <c r="A1512" s="1" t="s">
        <v>181</v>
      </c>
      <c r="B1512" s="1" t="s">
        <v>182</v>
      </c>
      <c r="C1512" s="1" t="s">
        <v>183</v>
      </c>
      <c r="D1512" s="2" t="s">
        <v>14</v>
      </c>
      <c r="E1512" s="1" t="s">
        <v>93</v>
      </c>
      <c r="F1512" s="3">
        <v>11.7</v>
      </c>
      <c r="G1512" s="3">
        <f t="shared" si="1"/>
        <v>-3.782955945</v>
      </c>
      <c r="H1512" s="4">
        <v>45208.0</v>
      </c>
      <c r="J1512" s="5">
        <f t="shared" si="2"/>
        <v>9</v>
      </c>
      <c r="K1512" s="5">
        <f t="shared" si="3"/>
        <v>10</v>
      </c>
      <c r="L1512" s="5">
        <f t="shared" si="4"/>
        <v>2023</v>
      </c>
    </row>
    <row r="1513" ht="15.75" customHeight="1">
      <c r="A1513" s="1" t="s">
        <v>239</v>
      </c>
      <c r="B1513" s="1" t="s">
        <v>32</v>
      </c>
      <c r="C1513" s="1" t="s">
        <v>240</v>
      </c>
      <c r="D1513" s="2" t="s">
        <v>20</v>
      </c>
      <c r="E1513" s="1" t="s">
        <v>43</v>
      </c>
      <c r="F1513" s="3">
        <v>58.94</v>
      </c>
      <c r="G1513" s="3">
        <f t="shared" si="1"/>
        <v>-1.177140272</v>
      </c>
      <c r="H1513" s="4">
        <v>45208.0</v>
      </c>
      <c r="J1513" s="5">
        <f t="shared" si="2"/>
        <v>9</v>
      </c>
      <c r="K1513" s="5">
        <f t="shared" si="3"/>
        <v>10</v>
      </c>
      <c r="L1513" s="5">
        <f t="shared" si="4"/>
        <v>2023</v>
      </c>
    </row>
    <row r="1514" ht="15.75" customHeight="1">
      <c r="A1514" s="1" t="s">
        <v>120</v>
      </c>
      <c r="B1514" s="1" t="s">
        <v>121</v>
      </c>
      <c r="C1514" s="1" t="s">
        <v>122</v>
      </c>
      <c r="D1514" s="2" t="s">
        <v>14</v>
      </c>
      <c r="E1514" s="1" t="s">
        <v>93</v>
      </c>
      <c r="F1514" s="3">
        <v>10.56</v>
      </c>
      <c r="G1514" s="3">
        <f t="shared" si="1"/>
        <v>-3.845839727</v>
      </c>
      <c r="H1514" s="4">
        <v>45208.0</v>
      </c>
      <c r="J1514" s="5">
        <f t="shared" si="2"/>
        <v>9</v>
      </c>
      <c r="K1514" s="5">
        <f t="shared" si="3"/>
        <v>10</v>
      </c>
      <c r="L1514" s="5">
        <f t="shared" si="4"/>
        <v>2023</v>
      </c>
    </row>
    <row r="1515" ht="15.75" customHeight="1">
      <c r="A1515" s="1" t="s">
        <v>201</v>
      </c>
      <c r="B1515" s="1" t="s">
        <v>12</v>
      </c>
      <c r="C1515" s="1" t="s">
        <v>202</v>
      </c>
      <c r="D1515" s="2" t="s">
        <v>14</v>
      </c>
      <c r="E1515" s="1" t="s">
        <v>37</v>
      </c>
      <c r="F1515" s="3">
        <v>14.21</v>
      </c>
      <c r="G1515" s="3">
        <f t="shared" si="1"/>
        <v>-3.644501302</v>
      </c>
      <c r="H1515" s="4">
        <v>45208.0</v>
      </c>
      <c r="J1515" s="5">
        <f t="shared" si="2"/>
        <v>9</v>
      </c>
      <c r="K1515" s="5">
        <f t="shared" si="3"/>
        <v>10</v>
      </c>
      <c r="L1515" s="5">
        <f t="shared" si="4"/>
        <v>2023</v>
      </c>
    </row>
    <row r="1516" ht="15.75" customHeight="1">
      <c r="A1516" s="1" t="s">
        <v>271</v>
      </c>
      <c r="B1516" s="1" t="s">
        <v>272</v>
      </c>
      <c r="C1516" s="1" t="s">
        <v>273</v>
      </c>
      <c r="D1516" s="2" t="s">
        <v>14</v>
      </c>
      <c r="E1516" s="1" t="s">
        <v>41</v>
      </c>
      <c r="F1516" s="3">
        <v>34.16</v>
      </c>
      <c r="G1516" s="3">
        <f t="shared" si="1"/>
        <v>-2.544035115</v>
      </c>
      <c r="H1516" s="4">
        <v>45209.0</v>
      </c>
      <c r="J1516" s="5">
        <f t="shared" si="2"/>
        <v>10</v>
      </c>
      <c r="K1516" s="5">
        <f t="shared" si="3"/>
        <v>10</v>
      </c>
      <c r="L1516" s="5">
        <f t="shared" si="4"/>
        <v>2023</v>
      </c>
    </row>
    <row r="1517" ht="15.75" customHeight="1">
      <c r="A1517" s="1" t="s">
        <v>201</v>
      </c>
      <c r="B1517" s="1" t="s">
        <v>12</v>
      </c>
      <c r="C1517" s="1" t="s">
        <v>202</v>
      </c>
      <c r="D1517" s="2" t="s">
        <v>14</v>
      </c>
      <c r="E1517" s="1" t="s">
        <v>51</v>
      </c>
      <c r="F1517" s="3">
        <v>47.91</v>
      </c>
      <c r="G1517" s="3">
        <f t="shared" si="1"/>
        <v>-1.785568445</v>
      </c>
      <c r="H1517" s="4">
        <v>45209.0</v>
      </c>
      <c r="J1517" s="5">
        <f t="shared" si="2"/>
        <v>10</v>
      </c>
      <c r="K1517" s="5">
        <f t="shared" si="3"/>
        <v>10</v>
      </c>
      <c r="L1517" s="5">
        <f t="shared" si="4"/>
        <v>2023</v>
      </c>
    </row>
    <row r="1518" ht="15.75" customHeight="1">
      <c r="A1518" s="1" t="s">
        <v>205</v>
      </c>
      <c r="B1518" s="1" t="s">
        <v>206</v>
      </c>
      <c r="C1518" s="1" t="s">
        <v>207</v>
      </c>
      <c r="D1518" s="2" t="s">
        <v>20</v>
      </c>
      <c r="E1518" s="1" t="s">
        <v>106</v>
      </c>
      <c r="F1518" s="3">
        <v>16.37</v>
      </c>
      <c r="G1518" s="3">
        <f t="shared" si="1"/>
        <v>-3.525353083</v>
      </c>
      <c r="H1518" s="4">
        <v>45209.0</v>
      </c>
      <c r="J1518" s="5">
        <f t="shared" si="2"/>
        <v>10</v>
      </c>
      <c r="K1518" s="5">
        <f t="shared" si="3"/>
        <v>10</v>
      </c>
      <c r="L1518" s="5">
        <f t="shared" si="4"/>
        <v>2023</v>
      </c>
    </row>
    <row r="1519" ht="15.75" customHeight="1">
      <c r="A1519" s="1" t="s">
        <v>246</v>
      </c>
      <c r="B1519" s="1" t="s">
        <v>112</v>
      </c>
      <c r="C1519" s="1" t="s">
        <v>247</v>
      </c>
      <c r="D1519" s="2" t="s">
        <v>14</v>
      </c>
      <c r="E1519" s="1" t="s">
        <v>29</v>
      </c>
      <c r="F1519" s="3">
        <v>38.65</v>
      </c>
      <c r="G1519" s="3">
        <f t="shared" si="1"/>
        <v>-2.296361272</v>
      </c>
      <c r="H1519" s="4">
        <v>45209.0</v>
      </c>
      <c r="J1519" s="5">
        <f t="shared" si="2"/>
        <v>10</v>
      </c>
      <c r="K1519" s="5">
        <f t="shared" si="3"/>
        <v>10</v>
      </c>
      <c r="L1519" s="5">
        <f t="shared" si="4"/>
        <v>2023</v>
      </c>
    </row>
    <row r="1520" ht="15.75" customHeight="1">
      <c r="A1520" s="1" t="s">
        <v>268</v>
      </c>
      <c r="B1520" s="1" t="s">
        <v>269</v>
      </c>
      <c r="C1520" s="1" t="s">
        <v>270</v>
      </c>
      <c r="D1520" s="2" t="s">
        <v>20</v>
      </c>
      <c r="E1520" s="1" t="s">
        <v>37</v>
      </c>
      <c r="F1520" s="3">
        <v>14.13</v>
      </c>
      <c r="G1520" s="3">
        <f t="shared" si="1"/>
        <v>-3.648914199</v>
      </c>
      <c r="H1520" s="4">
        <v>45209.0</v>
      </c>
      <c r="J1520" s="5">
        <f t="shared" si="2"/>
        <v>10</v>
      </c>
      <c r="K1520" s="5">
        <f t="shared" si="3"/>
        <v>10</v>
      </c>
      <c r="L1520" s="5">
        <f t="shared" si="4"/>
        <v>2023</v>
      </c>
    </row>
    <row r="1521" ht="15.75" customHeight="1">
      <c r="A1521" s="1" t="s">
        <v>317</v>
      </c>
      <c r="B1521" s="1" t="s">
        <v>318</v>
      </c>
      <c r="C1521" s="1" t="s">
        <v>319</v>
      </c>
      <c r="D1521" s="2" t="s">
        <v>20</v>
      </c>
      <c r="E1521" s="1" t="s">
        <v>29</v>
      </c>
      <c r="F1521" s="3">
        <v>22.02</v>
      </c>
      <c r="G1521" s="3">
        <f t="shared" si="1"/>
        <v>-3.213692233</v>
      </c>
      <c r="H1521" s="4">
        <v>45210.0</v>
      </c>
      <c r="J1521" s="5">
        <f t="shared" si="2"/>
        <v>11</v>
      </c>
      <c r="K1521" s="5">
        <f t="shared" si="3"/>
        <v>10</v>
      </c>
      <c r="L1521" s="5">
        <f t="shared" si="4"/>
        <v>2023</v>
      </c>
    </row>
    <row r="1522" ht="15.75" customHeight="1">
      <c r="A1522" s="1" t="s">
        <v>175</v>
      </c>
      <c r="B1522" s="1" t="s">
        <v>176</v>
      </c>
      <c r="C1522" s="1" t="s">
        <v>177</v>
      </c>
      <c r="D1522" s="2" t="s">
        <v>20</v>
      </c>
      <c r="E1522" s="1" t="s">
        <v>41</v>
      </c>
      <c r="F1522" s="3">
        <v>28.17</v>
      </c>
      <c r="G1522" s="3">
        <f t="shared" si="1"/>
        <v>-2.874450777</v>
      </c>
      <c r="H1522" s="4">
        <v>45210.0</v>
      </c>
      <c r="J1522" s="5">
        <f t="shared" si="2"/>
        <v>11</v>
      </c>
      <c r="K1522" s="5">
        <f t="shared" si="3"/>
        <v>10</v>
      </c>
      <c r="L1522" s="5">
        <f t="shared" si="4"/>
        <v>2023</v>
      </c>
    </row>
    <row r="1523" ht="15.75" customHeight="1">
      <c r="A1523" s="1" t="s">
        <v>292</v>
      </c>
      <c r="B1523" s="1" t="s">
        <v>293</v>
      </c>
      <c r="C1523" s="1" t="s">
        <v>294</v>
      </c>
      <c r="D1523" s="2" t="s">
        <v>14</v>
      </c>
      <c r="E1523" s="1" t="s">
        <v>29</v>
      </c>
      <c r="F1523" s="3">
        <v>18.22</v>
      </c>
      <c r="G1523" s="3">
        <f t="shared" si="1"/>
        <v>-3.423304841</v>
      </c>
      <c r="H1523" s="4">
        <v>45210.0</v>
      </c>
      <c r="J1523" s="5">
        <f t="shared" si="2"/>
        <v>11</v>
      </c>
      <c r="K1523" s="5">
        <f t="shared" si="3"/>
        <v>10</v>
      </c>
      <c r="L1523" s="5">
        <f t="shared" si="4"/>
        <v>2023</v>
      </c>
    </row>
    <row r="1524" ht="15.75" customHeight="1">
      <c r="A1524" s="1" t="s">
        <v>317</v>
      </c>
      <c r="B1524" s="1" t="s">
        <v>318</v>
      </c>
      <c r="C1524" s="1" t="s">
        <v>319</v>
      </c>
      <c r="D1524" s="2" t="s">
        <v>20</v>
      </c>
      <c r="E1524" s="1" t="s">
        <v>21</v>
      </c>
      <c r="F1524" s="3">
        <v>54.78</v>
      </c>
      <c r="G1524" s="3">
        <f t="shared" si="1"/>
        <v>-1.406610916</v>
      </c>
      <c r="H1524" s="4">
        <v>45211.0</v>
      </c>
      <c r="J1524" s="5">
        <f t="shared" si="2"/>
        <v>12</v>
      </c>
      <c r="K1524" s="5">
        <f t="shared" si="3"/>
        <v>10</v>
      </c>
      <c r="L1524" s="5">
        <f t="shared" si="4"/>
        <v>2023</v>
      </c>
    </row>
    <row r="1525" ht="15.75" customHeight="1">
      <c r="A1525" s="1" t="s">
        <v>223</v>
      </c>
      <c r="B1525" s="1" t="s">
        <v>224</v>
      </c>
      <c r="C1525" s="1" t="s">
        <v>225</v>
      </c>
      <c r="D1525" s="2" t="s">
        <v>14</v>
      </c>
      <c r="E1525" s="1" t="s">
        <v>47</v>
      </c>
      <c r="F1525" s="3">
        <v>69.22</v>
      </c>
      <c r="G1525" s="3">
        <f t="shared" si="1"/>
        <v>-0.610083009</v>
      </c>
      <c r="H1525" s="4">
        <v>45211.0</v>
      </c>
      <c r="J1525" s="5">
        <f t="shared" si="2"/>
        <v>12</v>
      </c>
      <c r="K1525" s="5">
        <f t="shared" si="3"/>
        <v>10</v>
      </c>
      <c r="L1525" s="5">
        <f t="shared" si="4"/>
        <v>2023</v>
      </c>
    </row>
    <row r="1526" ht="15.75" customHeight="1">
      <c r="A1526" s="1" t="s">
        <v>117</v>
      </c>
      <c r="B1526" s="1" t="s">
        <v>118</v>
      </c>
      <c r="C1526" s="1" t="s">
        <v>119</v>
      </c>
      <c r="D1526" s="2" t="s">
        <v>14</v>
      </c>
      <c r="E1526" s="1" t="s">
        <v>126</v>
      </c>
      <c r="F1526" s="3">
        <v>2.57</v>
      </c>
      <c r="G1526" s="3">
        <f t="shared" si="1"/>
        <v>-4.286577814</v>
      </c>
      <c r="H1526" s="4">
        <v>45211.0</v>
      </c>
      <c r="J1526" s="5">
        <f t="shared" si="2"/>
        <v>12</v>
      </c>
      <c r="K1526" s="5">
        <f t="shared" si="3"/>
        <v>10</v>
      </c>
      <c r="L1526" s="5">
        <f t="shared" si="4"/>
        <v>2023</v>
      </c>
    </row>
    <row r="1527" ht="15.75" customHeight="1">
      <c r="A1527" s="1" t="s">
        <v>286</v>
      </c>
      <c r="B1527" s="1" t="s">
        <v>287</v>
      </c>
      <c r="C1527" s="1" t="s">
        <v>288</v>
      </c>
      <c r="D1527" s="2" t="s">
        <v>20</v>
      </c>
      <c r="E1527" s="1" t="s">
        <v>15</v>
      </c>
      <c r="F1527" s="3">
        <v>10.16</v>
      </c>
      <c r="G1527" s="3">
        <f t="shared" si="1"/>
        <v>-3.867904212</v>
      </c>
      <c r="H1527" s="4">
        <v>45211.0</v>
      </c>
      <c r="J1527" s="5">
        <f t="shared" si="2"/>
        <v>12</v>
      </c>
      <c r="K1527" s="5">
        <f t="shared" si="3"/>
        <v>10</v>
      </c>
      <c r="L1527" s="5">
        <f t="shared" si="4"/>
        <v>2023</v>
      </c>
    </row>
    <row r="1528" ht="15.75" customHeight="1">
      <c r="A1528" s="1" t="s">
        <v>292</v>
      </c>
      <c r="B1528" s="1" t="s">
        <v>293</v>
      </c>
      <c r="C1528" s="1" t="s">
        <v>294</v>
      </c>
      <c r="D1528" s="2" t="s">
        <v>20</v>
      </c>
      <c r="E1528" s="1" t="s">
        <v>126</v>
      </c>
      <c r="F1528" s="3">
        <v>1.84</v>
      </c>
      <c r="G1528" s="3">
        <f t="shared" si="1"/>
        <v>-4.326845499</v>
      </c>
      <c r="H1528" s="4">
        <v>45211.0</v>
      </c>
      <c r="J1528" s="5">
        <f t="shared" si="2"/>
        <v>12</v>
      </c>
      <c r="K1528" s="5">
        <f t="shared" si="3"/>
        <v>10</v>
      </c>
      <c r="L1528" s="5">
        <f t="shared" si="4"/>
        <v>2023</v>
      </c>
    </row>
    <row r="1529" ht="15.75" customHeight="1">
      <c r="A1529" s="1" t="s">
        <v>123</v>
      </c>
      <c r="B1529" s="1" t="s">
        <v>124</v>
      </c>
      <c r="C1529" s="1" t="s">
        <v>125</v>
      </c>
      <c r="D1529" s="2" t="s">
        <v>14</v>
      </c>
      <c r="E1529" s="1" t="s">
        <v>106</v>
      </c>
      <c r="F1529" s="3">
        <v>15.2</v>
      </c>
      <c r="G1529" s="3">
        <f t="shared" si="1"/>
        <v>-3.589891702</v>
      </c>
      <c r="H1529" s="4">
        <v>45211.0</v>
      </c>
      <c r="J1529" s="5">
        <f t="shared" si="2"/>
        <v>12</v>
      </c>
      <c r="K1529" s="5">
        <f t="shared" si="3"/>
        <v>10</v>
      </c>
      <c r="L1529" s="5">
        <f t="shared" si="4"/>
        <v>2023</v>
      </c>
    </row>
    <row r="1530" ht="15.75" customHeight="1">
      <c r="A1530" s="1" t="s">
        <v>244</v>
      </c>
      <c r="B1530" s="1" t="s">
        <v>187</v>
      </c>
      <c r="C1530" s="1" t="s">
        <v>245</v>
      </c>
      <c r="D1530" s="2" t="s">
        <v>14</v>
      </c>
      <c r="E1530" s="1" t="s">
        <v>34</v>
      </c>
      <c r="F1530" s="3">
        <v>17.91</v>
      </c>
      <c r="G1530" s="3">
        <f t="shared" si="1"/>
        <v>-3.440404816</v>
      </c>
      <c r="H1530" s="4">
        <v>45211.0</v>
      </c>
      <c r="J1530" s="5">
        <f t="shared" si="2"/>
        <v>12</v>
      </c>
      <c r="K1530" s="5">
        <f t="shared" si="3"/>
        <v>10</v>
      </c>
      <c r="L1530" s="5">
        <f t="shared" si="4"/>
        <v>2023</v>
      </c>
    </row>
    <row r="1531" ht="15.75" customHeight="1">
      <c r="A1531" s="1" t="s">
        <v>280</v>
      </c>
      <c r="B1531" s="1" t="s">
        <v>281</v>
      </c>
      <c r="C1531" s="1" t="s">
        <v>282</v>
      </c>
      <c r="D1531" s="2" t="s">
        <v>20</v>
      </c>
      <c r="E1531" s="1" t="s">
        <v>25</v>
      </c>
      <c r="F1531" s="3">
        <v>15.09</v>
      </c>
      <c r="G1531" s="3">
        <f t="shared" si="1"/>
        <v>-3.595959435</v>
      </c>
      <c r="H1531" s="4">
        <v>45211.0</v>
      </c>
      <c r="J1531" s="5">
        <f t="shared" si="2"/>
        <v>12</v>
      </c>
      <c r="K1531" s="5">
        <f t="shared" si="3"/>
        <v>10</v>
      </c>
      <c r="L1531" s="5">
        <f t="shared" si="4"/>
        <v>2023</v>
      </c>
    </row>
    <row r="1532" ht="15.75" customHeight="1">
      <c r="A1532" s="1" t="s">
        <v>220</v>
      </c>
      <c r="B1532" s="1" t="s">
        <v>221</v>
      </c>
      <c r="C1532" s="1" t="s">
        <v>222</v>
      </c>
      <c r="D1532" s="2" t="s">
        <v>14</v>
      </c>
      <c r="E1532" s="1" t="s">
        <v>110</v>
      </c>
      <c r="F1532" s="3">
        <v>41.14</v>
      </c>
      <c r="G1532" s="3">
        <f t="shared" si="1"/>
        <v>-2.159009853</v>
      </c>
      <c r="H1532" s="4">
        <v>45212.0</v>
      </c>
      <c r="J1532" s="5">
        <f t="shared" si="2"/>
        <v>13</v>
      </c>
      <c r="K1532" s="5">
        <f t="shared" si="3"/>
        <v>10</v>
      </c>
      <c r="L1532" s="5">
        <f t="shared" si="4"/>
        <v>2023</v>
      </c>
    </row>
    <row r="1533" ht="15.75" customHeight="1">
      <c r="A1533" s="1" t="s">
        <v>312</v>
      </c>
      <c r="B1533" s="1" t="s">
        <v>193</v>
      </c>
      <c r="C1533" s="1" t="s">
        <v>313</v>
      </c>
      <c r="D1533" s="2" t="s">
        <v>20</v>
      </c>
      <c r="E1533" s="1" t="s">
        <v>43</v>
      </c>
      <c r="F1533" s="3">
        <v>66.92</v>
      </c>
      <c r="G1533" s="3">
        <f t="shared" si="1"/>
        <v>-0.7369537974</v>
      </c>
      <c r="H1533" s="4">
        <v>45212.0</v>
      </c>
      <c r="J1533" s="5">
        <f t="shared" si="2"/>
        <v>13</v>
      </c>
      <c r="K1533" s="5">
        <f t="shared" si="3"/>
        <v>10</v>
      </c>
      <c r="L1533" s="5">
        <f t="shared" si="4"/>
        <v>2023</v>
      </c>
    </row>
    <row r="1534" ht="15.75" customHeight="1">
      <c r="A1534" s="1" t="s">
        <v>262</v>
      </c>
      <c r="B1534" s="1" t="s">
        <v>263</v>
      </c>
      <c r="C1534" s="1" t="s">
        <v>264</v>
      </c>
      <c r="D1534" s="2" t="s">
        <v>14</v>
      </c>
      <c r="E1534" s="1" t="s">
        <v>163</v>
      </c>
      <c r="F1534" s="3">
        <v>2.52</v>
      </c>
      <c r="G1534" s="3">
        <f t="shared" si="1"/>
        <v>-4.289335875</v>
      </c>
      <c r="H1534" s="4">
        <v>45212.0</v>
      </c>
      <c r="J1534" s="5">
        <f t="shared" si="2"/>
        <v>13</v>
      </c>
      <c r="K1534" s="5">
        <f t="shared" si="3"/>
        <v>10</v>
      </c>
      <c r="L1534" s="5">
        <f t="shared" si="4"/>
        <v>2023</v>
      </c>
    </row>
    <row r="1535" ht="15.75" customHeight="1">
      <c r="A1535" s="1" t="s">
        <v>135</v>
      </c>
      <c r="B1535" s="1" t="s">
        <v>136</v>
      </c>
      <c r="C1535" s="1" t="s">
        <v>137</v>
      </c>
      <c r="D1535" s="2" t="s">
        <v>20</v>
      </c>
      <c r="E1535" s="1" t="s">
        <v>106</v>
      </c>
      <c r="F1535" s="3">
        <v>15.74</v>
      </c>
      <c r="G1535" s="3">
        <f t="shared" si="1"/>
        <v>-3.560104647</v>
      </c>
      <c r="H1535" s="4">
        <v>45212.0</v>
      </c>
      <c r="J1535" s="5">
        <f t="shared" si="2"/>
        <v>13</v>
      </c>
      <c r="K1535" s="5">
        <f t="shared" si="3"/>
        <v>10</v>
      </c>
      <c r="L1535" s="5">
        <f t="shared" si="4"/>
        <v>2023</v>
      </c>
    </row>
    <row r="1536" ht="15.75" customHeight="1">
      <c r="A1536" s="1" t="s">
        <v>280</v>
      </c>
      <c r="B1536" s="1" t="s">
        <v>281</v>
      </c>
      <c r="C1536" s="1" t="s">
        <v>282</v>
      </c>
      <c r="D1536" s="2" t="s">
        <v>20</v>
      </c>
      <c r="E1536" s="1" t="s">
        <v>25</v>
      </c>
      <c r="F1536" s="3">
        <v>14.32</v>
      </c>
      <c r="G1536" s="3">
        <f t="shared" si="1"/>
        <v>-3.638433569</v>
      </c>
      <c r="H1536" s="4">
        <v>45212.0</v>
      </c>
      <c r="J1536" s="5">
        <f t="shared" si="2"/>
        <v>13</v>
      </c>
      <c r="K1536" s="5">
        <f t="shared" si="3"/>
        <v>10</v>
      </c>
      <c r="L1536" s="5">
        <f t="shared" si="4"/>
        <v>2023</v>
      </c>
    </row>
    <row r="1537" ht="15.75" customHeight="1">
      <c r="A1537" s="1" t="s">
        <v>169</v>
      </c>
      <c r="B1537" s="1" t="s">
        <v>170</v>
      </c>
      <c r="C1537" s="1" t="s">
        <v>171</v>
      </c>
      <c r="D1537" s="2" t="s">
        <v>14</v>
      </c>
      <c r="E1537" s="1" t="s">
        <v>110</v>
      </c>
      <c r="F1537" s="3">
        <v>34.34</v>
      </c>
      <c r="G1537" s="3">
        <f t="shared" si="1"/>
        <v>-2.534106097</v>
      </c>
      <c r="H1537" s="4">
        <v>45213.0</v>
      </c>
      <c r="J1537" s="5">
        <f t="shared" si="2"/>
        <v>14</v>
      </c>
      <c r="K1537" s="5">
        <f t="shared" si="3"/>
        <v>10</v>
      </c>
      <c r="L1537" s="5">
        <f t="shared" si="4"/>
        <v>2023</v>
      </c>
    </row>
    <row r="1538" ht="15.75" customHeight="1">
      <c r="A1538" s="1" t="s">
        <v>164</v>
      </c>
      <c r="B1538" s="1" t="s">
        <v>104</v>
      </c>
      <c r="C1538" s="1" t="s">
        <v>165</v>
      </c>
      <c r="D1538" s="2" t="s">
        <v>14</v>
      </c>
      <c r="E1538" s="1" t="s">
        <v>126</v>
      </c>
      <c r="F1538" s="3">
        <v>2.45</v>
      </c>
      <c r="G1538" s="3">
        <f t="shared" si="1"/>
        <v>-4.29319716</v>
      </c>
      <c r="H1538" s="4">
        <v>45213.0</v>
      </c>
      <c r="J1538" s="5">
        <f t="shared" si="2"/>
        <v>14</v>
      </c>
      <c r="K1538" s="5">
        <f t="shared" si="3"/>
        <v>10</v>
      </c>
      <c r="L1538" s="5">
        <f t="shared" si="4"/>
        <v>2023</v>
      </c>
    </row>
    <row r="1539" ht="15.75" customHeight="1">
      <c r="A1539" s="1" t="s">
        <v>53</v>
      </c>
      <c r="B1539" s="1" t="s">
        <v>54</v>
      </c>
      <c r="C1539" s="1" t="s">
        <v>55</v>
      </c>
      <c r="D1539" s="2" t="s">
        <v>20</v>
      </c>
      <c r="E1539" s="1" t="s">
        <v>43</v>
      </c>
      <c r="F1539" s="3">
        <v>63.88</v>
      </c>
      <c r="G1539" s="3">
        <f t="shared" si="1"/>
        <v>-0.9046438831</v>
      </c>
      <c r="H1539" s="4">
        <v>45213.0</v>
      </c>
      <c r="J1539" s="5">
        <f t="shared" si="2"/>
        <v>14</v>
      </c>
      <c r="K1539" s="5">
        <f t="shared" si="3"/>
        <v>10</v>
      </c>
      <c r="L1539" s="5">
        <f t="shared" si="4"/>
        <v>2023</v>
      </c>
    </row>
    <row r="1540" ht="15.75" customHeight="1">
      <c r="A1540" s="1" t="s">
        <v>79</v>
      </c>
      <c r="B1540" s="1" t="s">
        <v>80</v>
      </c>
      <c r="C1540" s="1" t="s">
        <v>81</v>
      </c>
      <c r="D1540" s="2" t="s">
        <v>20</v>
      </c>
      <c r="E1540" s="1" t="s">
        <v>163</v>
      </c>
      <c r="F1540" s="3">
        <v>3.03</v>
      </c>
      <c r="G1540" s="3">
        <f t="shared" si="1"/>
        <v>-4.261203657</v>
      </c>
      <c r="H1540" s="4">
        <v>45213.0</v>
      </c>
      <c r="J1540" s="5">
        <f t="shared" si="2"/>
        <v>14</v>
      </c>
      <c r="K1540" s="5">
        <f t="shared" si="3"/>
        <v>10</v>
      </c>
      <c r="L1540" s="5">
        <f t="shared" si="4"/>
        <v>2023</v>
      </c>
    </row>
    <row r="1541" ht="15.75" customHeight="1">
      <c r="A1541" s="1" t="s">
        <v>226</v>
      </c>
      <c r="B1541" s="1" t="s">
        <v>128</v>
      </c>
      <c r="C1541" s="1" t="s">
        <v>227</v>
      </c>
      <c r="D1541" s="2" t="s">
        <v>14</v>
      </c>
      <c r="E1541" s="1" t="s">
        <v>41</v>
      </c>
      <c r="F1541" s="3">
        <v>32.55</v>
      </c>
      <c r="G1541" s="3">
        <f t="shared" si="1"/>
        <v>-2.632844667</v>
      </c>
      <c r="H1541" s="4">
        <v>45213.0</v>
      </c>
      <c r="J1541" s="5">
        <f t="shared" si="2"/>
        <v>14</v>
      </c>
      <c r="K1541" s="5">
        <f t="shared" si="3"/>
        <v>10</v>
      </c>
      <c r="L1541" s="5">
        <f t="shared" si="4"/>
        <v>2023</v>
      </c>
    </row>
    <row r="1542" ht="15.75" customHeight="1">
      <c r="A1542" s="1" t="s">
        <v>186</v>
      </c>
      <c r="B1542" s="1" t="s">
        <v>187</v>
      </c>
      <c r="C1542" s="1" t="s">
        <v>188</v>
      </c>
      <c r="D1542" s="2" t="s">
        <v>14</v>
      </c>
      <c r="E1542" s="1" t="s">
        <v>15</v>
      </c>
      <c r="F1542" s="3">
        <v>10.64</v>
      </c>
      <c r="G1542" s="3">
        <f t="shared" si="1"/>
        <v>-3.84142683</v>
      </c>
      <c r="H1542" s="4">
        <v>45213.0</v>
      </c>
      <c r="J1542" s="5">
        <f t="shared" si="2"/>
        <v>14</v>
      </c>
      <c r="K1542" s="5">
        <f t="shared" si="3"/>
        <v>10</v>
      </c>
      <c r="L1542" s="5">
        <f t="shared" si="4"/>
        <v>2023</v>
      </c>
    </row>
    <row r="1543" ht="15.75" customHeight="1">
      <c r="A1543" s="1" t="s">
        <v>114</v>
      </c>
      <c r="B1543" s="1" t="s">
        <v>115</v>
      </c>
      <c r="C1543" s="1" t="s">
        <v>116</v>
      </c>
      <c r="D1543" s="2" t="s">
        <v>14</v>
      </c>
      <c r="E1543" s="1" t="s">
        <v>150</v>
      </c>
      <c r="F1543" s="3">
        <v>25.59</v>
      </c>
      <c r="G1543" s="3">
        <f t="shared" si="1"/>
        <v>-3.016766705</v>
      </c>
      <c r="H1543" s="4">
        <v>45213.0</v>
      </c>
      <c r="J1543" s="5">
        <f t="shared" si="2"/>
        <v>14</v>
      </c>
      <c r="K1543" s="5">
        <f t="shared" si="3"/>
        <v>10</v>
      </c>
      <c r="L1543" s="5">
        <f t="shared" si="4"/>
        <v>2023</v>
      </c>
    </row>
    <row r="1544" ht="15.75" customHeight="1">
      <c r="A1544" s="1" t="s">
        <v>260</v>
      </c>
      <c r="B1544" s="1" t="s">
        <v>252</v>
      </c>
      <c r="C1544" s="1" t="s">
        <v>261</v>
      </c>
      <c r="D1544" s="2" t="s">
        <v>14</v>
      </c>
      <c r="E1544" s="1" t="s">
        <v>126</v>
      </c>
      <c r="F1544" s="3">
        <v>2.7</v>
      </c>
      <c r="G1544" s="3">
        <f t="shared" si="1"/>
        <v>-4.279406857</v>
      </c>
      <c r="H1544" s="4">
        <v>45214.0</v>
      </c>
      <c r="J1544" s="5">
        <f t="shared" si="2"/>
        <v>15</v>
      </c>
      <c r="K1544" s="5">
        <f t="shared" si="3"/>
        <v>10</v>
      </c>
      <c r="L1544" s="5">
        <f t="shared" si="4"/>
        <v>2023</v>
      </c>
    </row>
    <row r="1545" ht="15.75" customHeight="1">
      <c r="A1545" s="1" t="s">
        <v>53</v>
      </c>
      <c r="B1545" s="1" t="s">
        <v>54</v>
      </c>
      <c r="C1545" s="1" t="s">
        <v>55</v>
      </c>
      <c r="D1545" s="2" t="s">
        <v>14</v>
      </c>
      <c r="E1545" s="1" t="s">
        <v>106</v>
      </c>
      <c r="F1545" s="3">
        <v>14.13</v>
      </c>
      <c r="G1545" s="3">
        <f t="shared" si="1"/>
        <v>-3.648914199</v>
      </c>
      <c r="H1545" s="4">
        <v>45214.0</v>
      </c>
      <c r="J1545" s="5">
        <f t="shared" si="2"/>
        <v>15</v>
      </c>
      <c r="K1545" s="5">
        <f t="shared" si="3"/>
        <v>10</v>
      </c>
      <c r="L1545" s="5">
        <f t="shared" si="4"/>
        <v>2023</v>
      </c>
    </row>
    <row r="1546" ht="15.75" customHeight="1">
      <c r="A1546" s="1" t="s">
        <v>56</v>
      </c>
      <c r="B1546" s="1" t="s">
        <v>57</v>
      </c>
      <c r="C1546" s="1" t="s">
        <v>58</v>
      </c>
      <c r="D1546" s="2" t="s">
        <v>20</v>
      </c>
      <c r="E1546" s="1" t="s">
        <v>15</v>
      </c>
      <c r="F1546" s="3">
        <v>10.51</v>
      </c>
      <c r="G1546" s="3">
        <f t="shared" si="1"/>
        <v>-3.848597788</v>
      </c>
      <c r="H1546" s="4">
        <v>45214.0</v>
      </c>
      <c r="J1546" s="5">
        <f t="shared" si="2"/>
        <v>15</v>
      </c>
      <c r="K1546" s="5">
        <f t="shared" si="3"/>
        <v>10</v>
      </c>
      <c r="L1546" s="5">
        <f t="shared" si="4"/>
        <v>2023</v>
      </c>
    </row>
    <row r="1547" ht="15.75" customHeight="1">
      <c r="A1547" s="1" t="s">
        <v>130</v>
      </c>
      <c r="B1547" s="1" t="s">
        <v>12</v>
      </c>
      <c r="C1547" s="1" t="s">
        <v>131</v>
      </c>
      <c r="D1547" s="2" t="s">
        <v>20</v>
      </c>
      <c r="E1547" s="1" t="s">
        <v>150</v>
      </c>
      <c r="F1547" s="3">
        <v>29.44</v>
      </c>
      <c r="G1547" s="3">
        <f t="shared" si="1"/>
        <v>-2.804396038</v>
      </c>
      <c r="H1547" s="4">
        <v>45214.0</v>
      </c>
      <c r="J1547" s="5">
        <f t="shared" si="2"/>
        <v>15</v>
      </c>
      <c r="K1547" s="5">
        <f t="shared" si="3"/>
        <v>10</v>
      </c>
      <c r="L1547" s="5">
        <f t="shared" si="4"/>
        <v>2023</v>
      </c>
    </row>
    <row r="1548" ht="15.75" customHeight="1">
      <c r="A1548" s="1" t="s">
        <v>69</v>
      </c>
      <c r="B1548" s="1" t="s">
        <v>70</v>
      </c>
      <c r="C1548" s="1" t="s">
        <v>71</v>
      </c>
      <c r="D1548" s="2" t="s">
        <v>20</v>
      </c>
      <c r="E1548" s="1" t="s">
        <v>47</v>
      </c>
      <c r="F1548" s="3">
        <v>75.56</v>
      </c>
      <c r="G1548" s="3">
        <f t="shared" si="1"/>
        <v>-0.2603609224</v>
      </c>
      <c r="H1548" s="4">
        <v>45214.0</v>
      </c>
      <c r="J1548" s="5">
        <f t="shared" si="2"/>
        <v>15</v>
      </c>
      <c r="K1548" s="5">
        <f t="shared" si="3"/>
        <v>10</v>
      </c>
      <c r="L1548" s="5">
        <f t="shared" si="4"/>
        <v>2023</v>
      </c>
    </row>
    <row r="1549" ht="15.75" customHeight="1">
      <c r="A1549" s="1" t="s">
        <v>17</v>
      </c>
      <c r="B1549" s="1" t="s">
        <v>18</v>
      </c>
      <c r="C1549" s="1" t="s">
        <v>19</v>
      </c>
      <c r="D1549" s="2" t="s">
        <v>14</v>
      </c>
      <c r="E1549" s="1" t="s">
        <v>126</v>
      </c>
      <c r="F1549" s="3">
        <v>2.94</v>
      </c>
      <c r="G1549" s="3">
        <f t="shared" si="1"/>
        <v>-4.266168166</v>
      </c>
      <c r="H1549" s="4">
        <v>45215.0</v>
      </c>
      <c r="J1549" s="5">
        <f t="shared" si="2"/>
        <v>16</v>
      </c>
      <c r="K1549" s="5">
        <f t="shared" si="3"/>
        <v>10</v>
      </c>
      <c r="L1549" s="5">
        <f t="shared" si="4"/>
        <v>2023</v>
      </c>
    </row>
    <row r="1550" ht="15.75" customHeight="1">
      <c r="A1550" s="1" t="s">
        <v>309</v>
      </c>
      <c r="B1550" s="1" t="s">
        <v>310</v>
      </c>
      <c r="C1550" s="1" t="s">
        <v>311</v>
      </c>
      <c r="D1550" s="2" t="s">
        <v>14</v>
      </c>
      <c r="E1550" s="1" t="s">
        <v>78</v>
      </c>
      <c r="F1550" s="3">
        <v>16.46</v>
      </c>
      <c r="G1550" s="3">
        <f t="shared" si="1"/>
        <v>-3.520388574</v>
      </c>
      <c r="H1550" s="4">
        <v>45215.0</v>
      </c>
      <c r="J1550" s="5">
        <f t="shared" si="2"/>
        <v>16</v>
      </c>
      <c r="K1550" s="5">
        <f t="shared" si="3"/>
        <v>10</v>
      </c>
      <c r="L1550" s="5">
        <f t="shared" si="4"/>
        <v>2023</v>
      </c>
    </row>
    <row r="1551" ht="15.75" customHeight="1">
      <c r="A1551" s="1" t="s">
        <v>82</v>
      </c>
      <c r="B1551" s="1" t="s">
        <v>83</v>
      </c>
      <c r="C1551" s="1" t="s">
        <v>84</v>
      </c>
      <c r="D1551" s="2" t="s">
        <v>20</v>
      </c>
      <c r="E1551" s="1" t="s">
        <v>78</v>
      </c>
      <c r="F1551" s="3">
        <v>15.51</v>
      </c>
      <c r="G1551" s="3">
        <f t="shared" si="1"/>
        <v>-3.572791726</v>
      </c>
      <c r="H1551" s="4">
        <v>45215.0</v>
      </c>
      <c r="J1551" s="5">
        <f t="shared" si="2"/>
        <v>16</v>
      </c>
      <c r="K1551" s="5">
        <f t="shared" si="3"/>
        <v>10</v>
      </c>
      <c r="L1551" s="5">
        <f t="shared" si="4"/>
        <v>2023</v>
      </c>
    </row>
    <row r="1552" ht="15.75" customHeight="1">
      <c r="A1552" s="1" t="s">
        <v>217</v>
      </c>
      <c r="B1552" s="1" t="s">
        <v>218</v>
      </c>
      <c r="C1552" s="1" t="s">
        <v>219</v>
      </c>
      <c r="D1552" s="2" t="s">
        <v>14</v>
      </c>
      <c r="E1552" s="1" t="s">
        <v>93</v>
      </c>
      <c r="F1552" s="3">
        <v>11.75</v>
      </c>
      <c r="G1552" s="3">
        <f t="shared" si="1"/>
        <v>-3.780197885</v>
      </c>
      <c r="H1552" s="4">
        <v>45216.0</v>
      </c>
      <c r="J1552" s="5">
        <f t="shared" si="2"/>
        <v>17</v>
      </c>
      <c r="K1552" s="5">
        <f t="shared" si="3"/>
        <v>10</v>
      </c>
      <c r="L1552" s="5">
        <f t="shared" si="4"/>
        <v>2023</v>
      </c>
    </row>
    <row r="1553" ht="15.75" customHeight="1">
      <c r="A1553" s="1" t="s">
        <v>154</v>
      </c>
      <c r="B1553" s="1" t="s">
        <v>155</v>
      </c>
      <c r="C1553" s="1" t="s">
        <v>156</v>
      </c>
      <c r="D1553" s="2" t="s">
        <v>20</v>
      </c>
      <c r="E1553" s="1" t="s">
        <v>89</v>
      </c>
      <c r="F1553" s="3">
        <v>36.27</v>
      </c>
      <c r="G1553" s="3">
        <f t="shared" si="1"/>
        <v>-2.427644957</v>
      </c>
      <c r="H1553" s="4">
        <v>45216.0</v>
      </c>
      <c r="J1553" s="5">
        <f t="shared" si="2"/>
        <v>17</v>
      </c>
      <c r="K1553" s="5">
        <f t="shared" si="3"/>
        <v>10</v>
      </c>
      <c r="L1553" s="5">
        <f t="shared" si="4"/>
        <v>2023</v>
      </c>
    </row>
    <row r="1554" ht="15.75" customHeight="1">
      <c r="A1554" s="1" t="s">
        <v>141</v>
      </c>
      <c r="B1554" s="1" t="s">
        <v>142</v>
      </c>
      <c r="C1554" s="1" t="s">
        <v>143</v>
      </c>
      <c r="D1554" s="2" t="s">
        <v>14</v>
      </c>
      <c r="E1554" s="1" t="s">
        <v>150</v>
      </c>
      <c r="F1554" s="3">
        <v>31.76</v>
      </c>
      <c r="G1554" s="3">
        <f t="shared" si="1"/>
        <v>-2.676422025</v>
      </c>
      <c r="H1554" s="4">
        <v>45216.0</v>
      </c>
      <c r="J1554" s="5">
        <f t="shared" si="2"/>
        <v>17</v>
      </c>
      <c r="K1554" s="5">
        <f t="shared" si="3"/>
        <v>10</v>
      </c>
      <c r="L1554" s="5">
        <f t="shared" si="4"/>
        <v>2023</v>
      </c>
    </row>
    <row r="1555" ht="15.75" customHeight="1">
      <c r="A1555" s="1" t="s">
        <v>186</v>
      </c>
      <c r="B1555" s="1" t="s">
        <v>187</v>
      </c>
      <c r="C1555" s="1" t="s">
        <v>188</v>
      </c>
      <c r="D1555" s="2" t="s">
        <v>14</v>
      </c>
      <c r="E1555" s="1" t="s">
        <v>163</v>
      </c>
      <c r="F1555" s="3">
        <v>2.68</v>
      </c>
      <c r="G1555" s="3">
        <f t="shared" si="1"/>
        <v>-4.280510081</v>
      </c>
      <c r="H1555" s="4">
        <v>45216.0</v>
      </c>
      <c r="J1555" s="5">
        <f t="shared" si="2"/>
        <v>17</v>
      </c>
      <c r="K1555" s="5">
        <f t="shared" si="3"/>
        <v>10</v>
      </c>
      <c r="L1555" s="5">
        <f t="shared" si="4"/>
        <v>2023</v>
      </c>
    </row>
    <row r="1556" ht="15.75" customHeight="1">
      <c r="A1556" s="1" t="s">
        <v>205</v>
      </c>
      <c r="B1556" s="1" t="s">
        <v>206</v>
      </c>
      <c r="C1556" s="1" t="s">
        <v>207</v>
      </c>
      <c r="D1556" s="2" t="s">
        <v>14</v>
      </c>
      <c r="E1556" s="1" t="s">
        <v>43</v>
      </c>
      <c r="F1556" s="3">
        <v>49.68</v>
      </c>
      <c r="G1556" s="3">
        <f t="shared" si="1"/>
        <v>-1.687933099</v>
      </c>
      <c r="H1556" s="4">
        <v>45216.0</v>
      </c>
      <c r="J1556" s="5">
        <f t="shared" si="2"/>
        <v>17</v>
      </c>
      <c r="K1556" s="5">
        <f t="shared" si="3"/>
        <v>10</v>
      </c>
      <c r="L1556" s="5">
        <f t="shared" si="4"/>
        <v>2023</v>
      </c>
    </row>
    <row r="1557" ht="15.75" customHeight="1">
      <c r="A1557" s="1" t="s">
        <v>268</v>
      </c>
      <c r="B1557" s="1" t="s">
        <v>269</v>
      </c>
      <c r="C1557" s="1" t="s">
        <v>270</v>
      </c>
      <c r="D1557" s="2" t="s">
        <v>20</v>
      </c>
      <c r="E1557" s="1" t="s">
        <v>78</v>
      </c>
      <c r="F1557" s="3">
        <v>23.9</v>
      </c>
      <c r="G1557" s="3">
        <f t="shared" si="1"/>
        <v>-3.109989154</v>
      </c>
      <c r="H1557" s="4">
        <v>45216.0</v>
      </c>
      <c r="J1557" s="5">
        <f t="shared" si="2"/>
        <v>17</v>
      </c>
      <c r="K1557" s="5">
        <f t="shared" si="3"/>
        <v>10</v>
      </c>
      <c r="L1557" s="5">
        <f t="shared" si="4"/>
        <v>2023</v>
      </c>
    </row>
    <row r="1558" ht="15.75" customHeight="1">
      <c r="A1558" s="1" t="s">
        <v>257</v>
      </c>
      <c r="B1558" s="1" t="s">
        <v>258</v>
      </c>
      <c r="C1558" s="1" t="s">
        <v>259</v>
      </c>
      <c r="D1558" s="2" t="s">
        <v>20</v>
      </c>
      <c r="E1558" s="1" t="s">
        <v>25</v>
      </c>
      <c r="F1558" s="3">
        <v>17.37</v>
      </c>
      <c r="G1558" s="3">
        <f t="shared" si="1"/>
        <v>-3.470191871</v>
      </c>
      <c r="H1558" s="4">
        <v>45216.0</v>
      </c>
      <c r="J1558" s="5">
        <f t="shared" si="2"/>
        <v>17</v>
      </c>
      <c r="K1558" s="5">
        <f t="shared" si="3"/>
        <v>10</v>
      </c>
      <c r="L1558" s="5">
        <f t="shared" si="4"/>
        <v>2023</v>
      </c>
    </row>
    <row r="1559" ht="15.75" customHeight="1">
      <c r="A1559" s="1" t="s">
        <v>157</v>
      </c>
      <c r="B1559" s="1" t="s">
        <v>158</v>
      </c>
      <c r="C1559" s="1" t="s">
        <v>159</v>
      </c>
      <c r="D1559" s="2" t="s">
        <v>20</v>
      </c>
      <c r="E1559" s="1" t="s">
        <v>37</v>
      </c>
      <c r="F1559" s="3">
        <v>13.63</v>
      </c>
      <c r="G1559" s="3">
        <f t="shared" si="1"/>
        <v>-3.676494805</v>
      </c>
      <c r="H1559" s="4">
        <v>45216.0</v>
      </c>
      <c r="J1559" s="5">
        <f t="shared" si="2"/>
        <v>17</v>
      </c>
      <c r="K1559" s="5">
        <f t="shared" si="3"/>
        <v>10</v>
      </c>
      <c r="L1559" s="5">
        <f t="shared" si="4"/>
        <v>2023</v>
      </c>
    </row>
    <row r="1560" ht="15.75" customHeight="1">
      <c r="A1560" s="1" t="s">
        <v>151</v>
      </c>
      <c r="B1560" s="1" t="s">
        <v>152</v>
      </c>
      <c r="C1560" s="1" t="s">
        <v>153</v>
      </c>
      <c r="D1560" s="2" t="s">
        <v>14</v>
      </c>
      <c r="E1560" s="1" t="s">
        <v>15</v>
      </c>
      <c r="F1560" s="3">
        <v>10.43</v>
      </c>
      <c r="G1560" s="3">
        <f t="shared" si="1"/>
        <v>-3.853010685</v>
      </c>
      <c r="H1560" s="4">
        <v>45216.0</v>
      </c>
      <c r="J1560" s="5">
        <f t="shared" si="2"/>
        <v>17</v>
      </c>
      <c r="K1560" s="5">
        <f t="shared" si="3"/>
        <v>10</v>
      </c>
      <c r="L1560" s="5">
        <f t="shared" si="4"/>
        <v>2023</v>
      </c>
    </row>
    <row r="1561" ht="15.75" customHeight="1">
      <c r="A1561" s="1" t="s">
        <v>314</v>
      </c>
      <c r="B1561" s="1" t="s">
        <v>315</v>
      </c>
      <c r="C1561" s="1" t="s">
        <v>316</v>
      </c>
      <c r="D1561" s="2" t="s">
        <v>14</v>
      </c>
      <c r="E1561" s="1" t="s">
        <v>78</v>
      </c>
      <c r="F1561" s="3">
        <v>14.36</v>
      </c>
      <c r="G1561" s="3">
        <f t="shared" si="1"/>
        <v>-3.63622712</v>
      </c>
      <c r="H1561" s="4">
        <v>45216.0</v>
      </c>
      <c r="J1561" s="5">
        <f t="shared" si="2"/>
        <v>17</v>
      </c>
      <c r="K1561" s="5">
        <f t="shared" si="3"/>
        <v>10</v>
      </c>
      <c r="L1561" s="5">
        <f t="shared" si="4"/>
        <v>2023</v>
      </c>
    </row>
    <row r="1562" ht="15.75" customHeight="1">
      <c r="A1562" s="1" t="s">
        <v>135</v>
      </c>
      <c r="B1562" s="1" t="s">
        <v>136</v>
      </c>
      <c r="C1562" s="1" t="s">
        <v>137</v>
      </c>
      <c r="D1562" s="2" t="s">
        <v>14</v>
      </c>
      <c r="E1562" s="1" t="s">
        <v>93</v>
      </c>
      <c r="F1562" s="3">
        <v>12.71</v>
      </c>
      <c r="G1562" s="3">
        <f t="shared" si="1"/>
        <v>-3.727243121</v>
      </c>
      <c r="H1562" s="4">
        <v>45217.0</v>
      </c>
      <c r="J1562" s="5">
        <f t="shared" si="2"/>
        <v>18</v>
      </c>
      <c r="K1562" s="5">
        <f t="shared" si="3"/>
        <v>10</v>
      </c>
      <c r="L1562" s="5">
        <f t="shared" si="4"/>
        <v>2023</v>
      </c>
    </row>
    <row r="1563" ht="15.75" customHeight="1">
      <c r="A1563" s="1" t="s">
        <v>164</v>
      </c>
      <c r="B1563" s="1" t="s">
        <v>104</v>
      </c>
      <c r="C1563" s="1" t="s">
        <v>165</v>
      </c>
      <c r="D1563" s="2" t="s">
        <v>20</v>
      </c>
      <c r="E1563" s="1" t="s">
        <v>85</v>
      </c>
      <c r="F1563" s="3">
        <v>12.24</v>
      </c>
      <c r="G1563" s="3">
        <f t="shared" si="1"/>
        <v>-3.753168891</v>
      </c>
      <c r="H1563" s="4">
        <v>45217.0</v>
      </c>
      <c r="J1563" s="5">
        <f t="shared" si="2"/>
        <v>18</v>
      </c>
      <c r="K1563" s="5">
        <f t="shared" si="3"/>
        <v>10</v>
      </c>
      <c r="L1563" s="5">
        <f t="shared" si="4"/>
        <v>2023</v>
      </c>
    </row>
    <row r="1564" ht="15.75" customHeight="1">
      <c r="A1564" s="1" t="s">
        <v>317</v>
      </c>
      <c r="B1564" s="1" t="s">
        <v>318</v>
      </c>
      <c r="C1564" s="1" t="s">
        <v>319</v>
      </c>
      <c r="D1564" s="2" t="s">
        <v>20</v>
      </c>
      <c r="E1564" s="1" t="s">
        <v>85</v>
      </c>
      <c r="F1564" s="3">
        <v>12.32</v>
      </c>
      <c r="G1564" s="3">
        <f t="shared" si="1"/>
        <v>-3.748755994</v>
      </c>
      <c r="H1564" s="4">
        <v>45217.0</v>
      </c>
      <c r="J1564" s="5">
        <f t="shared" si="2"/>
        <v>18</v>
      </c>
      <c r="K1564" s="5">
        <f t="shared" si="3"/>
        <v>10</v>
      </c>
      <c r="L1564" s="5">
        <f t="shared" si="4"/>
        <v>2023</v>
      </c>
    </row>
    <row r="1565" ht="15.75" customHeight="1">
      <c r="A1565" s="1" t="s">
        <v>201</v>
      </c>
      <c r="B1565" s="1" t="s">
        <v>12</v>
      </c>
      <c r="C1565" s="1" t="s">
        <v>202</v>
      </c>
      <c r="D1565" s="2" t="s">
        <v>20</v>
      </c>
      <c r="E1565" s="1" t="s">
        <v>126</v>
      </c>
      <c r="F1565" s="3">
        <v>3.05</v>
      </c>
      <c r="G1565" s="3">
        <f t="shared" si="1"/>
        <v>-4.260100432</v>
      </c>
      <c r="H1565" s="4">
        <v>45217.0</v>
      </c>
      <c r="J1565" s="5">
        <f t="shared" si="2"/>
        <v>18</v>
      </c>
      <c r="K1565" s="5">
        <f t="shared" si="3"/>
        <v>10</v>
      </c>
      <c r="L1565" s="5">
        <f t="shared" si="4"/>
        <v>2023</v>
      </c>
    </row>
    <row r="1566" ht="15.75" customHeight="1">
      <c r="A1566" s="1" t="s">
        <v>62</v>
      </c>
      <c r="B1566" s="1" t="s">
        <v>63</v>
      </c>
      <c r="C1566" s="1" t="s">
        <v>64</v>
      </c>
      <c r="D1566" s="2" t="s">
        <v>20</v>
      </c>
      <c r="E1566" s="1" t="s">
        <v>51</v>
      </c>
      <c r="F1566" s="3">
        <v>52.46</v>
      </c>
      <c r="G1566" s="3">
        <f t="shared" si="1"/>
        <v>-1.534584929</v>
      </c>
      <c r="H1566" s="4">
        <v>45217.0</v>
      </c>
      <c r="J1566" s="5">
        <f t="shared" si="2"/>
        <v>18</v>
      </c>
      <c r="K1566" s="5">
        <f t="shared" si="3"/>
        <v>10</v>
      </c>
      <c r="L1566" s="5">
        <f t="shared" si="4"/>
        <v>2023</v>
      </c>
    </row>
    <row r="1567" ht="15.75" customHeight="1">
      <c r="A1567" s="1" t="s">
        <v>44</v>
      </c>
      <c r="B1567" s="1" t="s">
        <v>45</v>
      </c>
      <c r="C1567" s="1" t="s">
        <v>46</v>
      </c>
      <c r="D1567" s="2" t="s">
        <v>14</v>
      </c>
      <c r="E1567" s="1" t="s">
        <v>15</v>
      </c>
      <c r="F1567" s="3">
        <v>10.31</v>
      </c>
      <c r="G1567" s="3">
        <f t="shared" si="1"/>
        <v>-3.85963003</v>
      </c>
      <c r="H1567" s="4">
        <v>45217.0</v>
      </c>
      <c r="J1567" s="5">
        <f t="shared" si="2"/>
        <v>18</v>
      </c>
      <c r="K1567" s="5">
        <f t="shared" si="3"/>
        <v>10</v>
      </c>
      <c r="L1567" s="5">
        <f t="shared" si="4"/>
        <v>2023</v>
      </c>
    </row>
    <row r="1568" ht="15.75" customHeight="1">
      <c r="A1568" s="1" t="s">
        <v>44</v>
      </c>
      <c r="B1568" s="1" t="s">
        <v>45</v>
      </c>
      <c r="C1568" s="1" t="s">
        <v>46</v>
      </c>
      <c r="D1568" s="2" t="s">
        <v>20</v>
      </c>
      <c r="E1568" s="1" t="s">
        <v>126</v>
      </c>
      <c r="F1568" s="3">
        <v>4.14</v>
      </c>
      <c r="G1568" s="3">
        <f t="shared" si="1"/>
        <v>-4.199974711</v>
      </c>
      <c r="H1568" s="4">
        <v>45217.0</v>
      </c>
      <c r="J1568" s="5">
        <f t="shared" si="2"/>
        <v>18</v>
      </c>
      <c r="K1568" s="5">
        <f t="shared" si="3"/>
        <v>10</v>
      </c>
      <c r="L1568" s="5">
        <f t="shared" si="4"/>
        <v>2023</v>
      </c>
    </row>
    <row r="1569" ht="15.75" customHeight="1">
      <c r="A1569" s="1" t="s">
        <v>320</v>
      </c>
      <c r="B1569" s="1" t="s">
        <v>321</v>
      </c>
      <c r="C1569" s="1" t="s">
        <v>322</v>
      </c>
      <c r="D1569" s="2" t="s">
        <v>20</v>
      </c>
      <c r="E1569" s="1" t="s">
        <v>163</v>
      </c>
      <c r="F1569" s="3">
        <v>3.73</v>
      </c>
      <c r="G1569" s="3">
        <f t="shared" si="1"/>
        <v>-4.222590808</v>
      </c>
      <c r="H1569" s="4">
        <v>45217.0</v>
      </c>
      <c r="J1569" s="5">
        <f t="shared" si="2"/>
        <v>18</v>
      </c>
      <c r="K1569" s="5">
        <f t="shared" si="3"/>
        <v>10</v>
      </c>
      <c r="L1569" s="5">
        <f t="shared" si="4"/>
        <v>2023</v>
      </c>
    </row>
    <row r="1570" ht="15.75" customHeight="1">
      <c r="A1570" s="1" t="s">
        <v>178</v>
      </c>
      <c r="B1570" s="1" t="s">
        <v>179</v>
      </c>
      <c r="C1570" s="1" t="s">
        <v>180</v>
      </c>
      <c r="D1570" s="2" t="s">
        <v>20</v>
      </c>
      <c r="E1570" s="1" t="s">
        <v>43</v>
      </c>
      <c r="F1570" s="3">
        <v>59.43</v>
      </c>
      <c r="G1570" s="3">
        <f t="shared" si="1"/>
        <v>-1.150111278</v>
      </c>
      <c r="H1570" s="4">
        <v>45218.0</v>
      </c>
      <c r="J1570" s="5">
        <f t="shared" si="2"/>
        <v>19</v>
      </c>
      <c r="K1570" s="5">
        <f t="shared" si="3"/>
        <v>10</v>
      </c>
      <c r="L1570" s="5">
        <f t="shared" si="4"/>
        <v>2023</v>
      </c>
    </row>
    <row r="1571" ht="15.75" customHeight="1">
      <c r="A1571" s="1" t="s">
        <v>260</v>
      </c>
      <c r="B1571" s="1" t="s">
        <v>252</v>
      </c>
      <c r="C1571" s="1" t="s">
        <v>261</v>
      </c>
      <c r="D1571" s="2" t="s">
        <v>14</v>
      </c>
      <c r="E1571" s="1" t="s">
        <v>41</v>
      </c>
      <c r="F1571" s="3">
        <v>33.85</v>
      </c>
      <c r="G1571" s="3">
        <f t="shared" si="1"/>
        <v>-2.561135091</v>
      </c>
      <c r="H1571" s="4">
        <v>45218.0</v>
      </c>
      <c r="J1571" s="5">
        <f t="shared" si="2"/>
        <v>19</v>
      </c>
      <c r="K1571" s="5">
        <f t="shared" si="3"/>
        <v>10</v>
      </c>
      <c r="L1571" s="5">
        <f t="shared" si="4"/>
        <v>2023</v>
      </c>
    </row>
    <row r="1572" ht="15.75" customHeight="1">
      <c r="A1572" s="1" t="s">
        <v>223</v>
      </c>
      <c r="B1572" s="1" t="s">
        <v>224</v>
      </c>
      <c r="C1572" s="1" t="s">
        <v>225</v>
      </c>
      <c r="D1572" s="2" t="s">
        <v>20</v>
      </c>
      <c r="E1572" s="1" t="s">
        <v>15</v>
      </c>
      <c r="F1572" s="3">
        <v>10.39</v>
      </c>
      <c r="G1572" s="3">
        <f t="shared" si="1"/>
        <v>-3.855217133</v>
      </c>
      <c r="H1572" s="4">
        <v>45218.0</v>
      </c>
      <c r="J1572" s="5">
        <f t="shared" si="2"/>
        <v>19</v>
      </c>
      <c r="K1572" s="5">
        <f t="shared" si="3"/>
        <v>10</v>
      </c>
      <c r="L1572" s="5">
        <f t="shared" si="4"/>
        <v>2023</v>
      </c>
    </row>
    <row r="1573" ht="15.75" customHeight="1">
      <c r="A1573" s="1" t="s">
        <v>226</v>
      </c>
      <c r="B1573" s="1" t="s">
        <v>128</v>
      </c>
      <c r="C1573" s="1" t="s">
        <v>227</v>
      </c>
      <c r="D1573" s="2" t="s">
        <v>14</v>
      </c>
      <c r="E1573" s="1" t="s">
        <v>106</v>
      </c>
      <c r="F1573" s="3">
        <v>12.86</v>
      </c>
      <c r="G1573" s="3">
        <f t="shared" si="1"/>
        <v>-3.718968939</v>
      </c>
      <c r="H1573" s="4">
        <v>45218.0</v>
      </c>
      <c r="J1573" s="5">
        <f t="shared" si="2"/>
        <v>19</v>
      </c>
      <c r="K1573" s="5">
        <f t="shared" si="3"/>
        <v>10</v>
      </c>
      <c r="L1573" s="5">
        <f t="shared" si="4"/>
        <v>2023</v>
      </c>
    </row>
    <row r="1574" ht="15.75" customHeight="1">
      <c r="A1574" s="1" t="s">
        <v>304</v>
      </c>
      <c r="B1574" s="1" t="s">
        <v>305</v>
      </c>
      <c r="C1574" s="1" t="s">
        <v>306</v>
      </c>
      <c r="D1574" s="2" t="s">
        <v>20</v>
      </c>
      <c r="E1574" s="1" t="s">
        <v>163</v>
      </c>
      <c r="F1574" s="3">
        <v>4.08</v>
      </c>
      <c r="G1574" s="3">
        <f t="shared" si="1"/>
        <v>-4.203284384</v>
      </c>
      <c r="H1574" s="4">
        <v>45219.0</v>
      </c>
      <c r="J1574" s="5">
        <f t="shared" si="2"/>
        <v>20</v>
      </c>
      <c r="K1574" s="5">
        <f t="shared" si="3"/>
        <v>10</v>
      </c>
      <c r="L1574" s="5">
        <f t="shared" si="4"/>
        <v>2023</v>
      </c>
    </row>
    <row r="1575" ht="15.75" customHeight="1">
      <c r="A1575" s="1" t="s">
        <v>141</v>
      </c>
      <c r="B1575" s="1" t="s">
        <v>142</v>
      </c>
      <c r="C1575" s="1" t="s">
        <v>143</v>
      </c>
      <c r="D1575" s="2" t="s">
        <v>14</v>
      </c>
      <c r="E1575" s="1" t="s">
        <v>93</v>
      </c>
      <c r="F1575" s="3">
        <v>13.05</v>
      </c>
      <c r="G1575" s="3">
        <f t="shared" si="1"/>
        <v>-3.708488309</v>
      </c>
      <c r="H1575" s="4">
        <v>45219.0</v>
      </c>
      <c r="J1575" s="5">
        <f t="shared" si="2"/>
        <v>20</v>
      </c>
      <c r="K1575" s="5">
        <f t="shared" si="3"/>
        <v>10</v>
      </c>
      <c r="L1575" s="5">
        <f t="shared" si="4"/>
        <v>2023</v>
      </c>
    </row>
    <row r="1576" ht="15.75" customHeight="1">
      <c r="A1576" s="1" t="s">
        <v>208</v>
      </c>
      <c r="B1576" s="1" t="s">
        <v>209</v>
      </c>
      <c r="C1576" s="1" t="s">
        <v>210</v>
      </c>
      <c r="D1576" s="2" t="s">
        <v>14</v>
      </c>
      <c r="E1576" s="1" t="s">
        <v>89</v>
      </c>
      <c r="F1576" s="3">
        <v>37.75</v>
      </c>
      <c r="G1576" s="3">
        <f t="shared" si="1"/>
        <v>-2.346006363</v>
      </c>
      <c r="H1576" s="4">
        <v>45219.0</v>
      </c>
      <c r="J1576" s="5">
        <f t="shared" si="2"/>
        <v>20</v>
      </c>
      <c r="K1576" s="5">
        <f t="shared" si="3"/>
        <v>10</v>
      </c>
      <c r="L1576" s="5">
        <f t="shared" si="4"/>
        <v>2023</v>
      </c>
    </row>
    <row r="1577" ht="15.75" customHeight="1">
      <c r="A1577" s="1" t="s">
        <v>53</v>
      </c>
      <c r="B1577" s="1" t="s">
        <v>54</v>
      </c>
      <c r="C1577" s="1" t="s">
        <v>55</v>
      </c>
      <c r="D1577" s="2" t="s">
        <v>20</v>
      </c>
      <c r="E1577" s="1" t="s">
        <v>37</v>
      </c>
      <c r="F1577" s="3">
        <v>12.91</v>
      </c>
      <c r="G1577" s="3">
        <f t="shared" si="1"/>
        <v>-3.716210878</v>
      </c>
      <c r="H1577" s="4">
        <v>45219.0</v>
      </c>
      <c r="J1577" s="5">
        <f t="shared" si="2"/>
        <v>20</v>
      </c>
      <c r="K1577" s="5">
        <f t="shared" si="3"/>
        <v>10</v>
      </c>
      <c r="L1577" s="5">
        <f t="shared" si="4"/>
        <v>2023</v>
      </c>
    </row>
    <row r="1578" ht="15.75" customHeight="1">
      <c r="A1578" s="1" t="s">
        <v>38</v>
      </c>
      <c r="B1578" s="1" t="s">
        <v>39</v>
      </c>
      <c r="C1578" s="1" t="s">
        <v>40</v>
      </c>
      <c r="D1578" s="2" t="s">
        <v>14</v>
      </c>
      <c r="E1578" s="1" t="s">
        <v>25</v>
      </c>
      <c r="F1578" s="3">
        <v>20.88</v>
      </c>
      <c r="G1578" s="3">
        <f t="shared" si="1"/>
        <v>-3.276576016</v>
      </c>
      <c r="H1578" s="4">
        <v>45219.0</v>
      </c>
      <c r="J1578" s="5">
        <f t="shared" si="2"/>
        <v>20</v>
      </c>
      <c r="K1578" s="5">
        <f t="shared" si="3"/>
        <v>10</v>
      </c>
      <c r="L1578" s="5">
        <f t="shared" si="4"/>
        <v>2023</v>
      </c>
    </row>
    <row r="1579" ht="15.75" customHeight="1">
      <c r="A1579" s="1" t="s">
        <v>135</v>
      </c>
      <c r="B1579" s="1" t="s">
        <v>136</v>
      </c>
      <c r="C1579" s="1" t="s">
        <v>137</v>
      </c>
      <c r="D1579" s="2" t="s">
        <v>14</v>
      </c>
      <c r="E1579" s="1" t="s">
        <v>89</v>
      </c>
      <c r="F1579" s="3">
        <v>36.0</v>
      </c>
      <c r="G1579" s="3">
        <f t="shared" si="1"/>
        <v>-2.442538484</v>
      </c>
      <c r="H1579" s="4">
        <v>45219.0</v>
      </c>
      <c r="J1579" s="5">
        <f t="shared" si="2"/>
        <v>20</v>
      </c>
      <c r="K1579" s="5">
        <f t="shared" si="3"/>
        <v>10</v>
      </c>
      <c r="L1579" s="5">
        <f t="shared" si="4"/>
        <v>2023</v>
      </c>
    </row>
    <row r="1580" ht="15.75" customHeight="1">
      <c r="A1580" s="1" t="s">
        <v>26</v>
      </c>
      <c r="B1580" s="1" t="s">
        <v>27</v>
      </c>
      <c r="C1580" s="1" t="s">
        <v>28</v>
      </c>
      <c r="D1580" s="2" t="s">
        <v>20</v>
      </c>
      <c r="E1580" s="1" t="s">
        <v>65</v>
      </c>
      <c r="F1580" s="3">
        <v>7.97</v>
      </c>
      <c r="G1580" s="3">
        <f t="shared" si="1"/>
        <v>-3.988707267</v>
      </c>
      <c r="H1580" s="4">
        <v>45219.0</v>
      </c>
      <c r="J1580" s="5">
        <f t="shared" si="2"/>
        <v>20</v>
      </c>
      <c r="K1580" s="5">
        <f t="shared" si="3"/>
        <v>10</v>
      </c>
      <c r="L1580" s="5">
        <f t="shared" si="4"/>
        <v>2023</v>
      </c>
    </row>
    <row r="1581" ht="15.75" customHeight="1">
      <c r="A1581" s="1" t="s">
        <v>203</v>
      </c>
      <c r="B1581" s="1" t="s">
        <v>83</v>
      </c>
      <c r="C1581" s="1" t="s">
        <v>204</v>
      </c>
      <c r="D1581" s="2" t="s">
        <v>20</v>
      </c>
      <c r="E1581" s="1" t="s">
        <v>34</v>
      </c>
      <c r="F1581" s="3">
        <v>13.81</v>
      </c>
      <c r="G1581" s="3">
        <f t="shared" si="1"/>
        <v>-3.666565787</v>
      </c>
      <c r="H1581" s="4">
        <v>45219.0</v>
      </c>
      <c r="J1581" s="5">
        <f t="shared" si="2"/>
        <v>20</v>
      </c>
      <c r="K1581" s="5">
        <f t="shared" si="3"/>
        <v>10</v>
      </c>
      <c r="L1581" s="5">
        <f t="shared" si="4"/>
        <v>2023</v>
      </c>
    </row>
    <row r="1582" ht="15.75" customHeight="1">
      <c r="A1582" s="1" t="s">
        <v>135</v>
      </c>
      <c r="B1582" s="1" t="s">
        <v>136</v>
      </c>
      <c r="C1582" s="1" t="s">
        <v>137</v>
      </c>
      <c r="D1582" s="2" t="s">
        <v>20</v>
      </c>
      <c r="E1582" s="1" t="s">
        <v>25</v>
      </c>
      <c r="F1582" s="3">
        <v>16.08</v>
      </c>
      <c r="G1582" s="3">
        <f t="shared" si="1"/>
        <v>-3.541349835</v>
      </c>
      <c r="H1582" s="4">
        <v>45220.0</v>
      </c>
      <c r="J1582" s="5">
        <f t="shared" si="2"/>
        <v>21</v>
      </c>
      <c r="K1582" s="5">
        <f t="shared" si="3"/>
        <v>10</v>
      </c>
      <c r="L1582" s="5">
        <f t="shared" si="4"/>
        <v>2023</v>
      </c>
    </row>
    <row r="1583" ht="15.75" customHeight="1">
      <c r="A1583" s="1" t="s">
        <v>186</v>
      </c>
      <c r="B1583" s="1" t="s">
        <v>187</v>
      </c>
      <c r="C1583" s="1" t="s">
        <v>188</v>
      </c>
      <c r="D1583" s="2" t="s">
        <v>14</v>
      </c>
      <c r="E1583" s="1" t="s">
        <v>37</v>
      </c>
      <c r="F1583" s="3">
        <v>11.86</v>
      </c>
      <c r="G1583" s="3">
        <f t="shared" si="1"/>
        <v>-3.774130151</v>
      </c>
      <c r="H1583" s="4">
        <v>45220.0</v>
      </c>
      <c r="J1583" s="5">
        <f t="shared" si="2"/>
        <v>21</v>
      </c>
      <c r="K1583" s="5">
        <f t="shared" si="3"/>
        <v>10</v>
      </c>
      <c r="L1583" s="5">
        <f t="shared" si="4"/>
        <v>2023</v>
      </c>
    </row>
    <row r="1584" ht="15.75" customHeight="1">
      <c r="A1584" s="1" t="s">
        <v>265</v>
      </c>
      <c r="B1584" s="1" t="s">
        <v>266</v>
      </c>
      <c r="C1584" s="1" t="s">
        <v>267</v>
      </c>
      <c r="D1584" s="2" t="s">
        <v>14</v>
      </c>
      <c r="E1584" s="1" t="s">
        <v>47</v>
      </c>
      <c r="F1584" s="3">
        <v>61.61</v>
      </c>
      <c r="G1584" s="3">
        <f t="shared" si="1"/>
        <v>-1.029859835</v>
      </c>
      <c r="H1584" s="4">
        <v>45220.0</v>
      </c>
      <c r="J1584" s="5">
        <f t="shared" si="2"/>
        <v>21</v>
      </c>
      <c r="K1584" s="5">
        <f t="shared" si="3"/>
        <v>10</v>
      </c>
      <c r="L1584" s="5">
        <f t="shared" si="4"/>
        <v>2023</v>
      </c>
    </row>
    <row r="1585" ht="15.75" customHeight="1">
      <c r="A1585" s="1" t="s">
        <v>283</v>
      </c>
      <c r="B1585" s="1" t="s">
        <v>284</v>
      </c>
      <c r="C1585" s="1" t="s">
        <v>285</v>
      </c>
      <c r="D1585" s="2" t="s">
        <v>20</v>
      </c>
      <c r="E1585" s="1" t="s">
        <v>150</v>
      </c>
      <c r="F1585" s="3">
        <v>31.66</v>
      </c>
      <c r="G1585" s="3">
        <f t="shared" si="1"/>
        <v>-2.681938146</v>
      </c>
      <c r="H1585" s="4">
        <v>45220.0</v>
      </c>
      <c r="J1585" s="5">
        <f t="shared" si="2"/>
        <v>21</v>
      </c>
      <c r="K1585" s="5">
        <f t="shared" si="3"/>
        <v>10</v>
      </c>
      <c r="L1585" s="5">
        <f t="shared" si="4"/>
        <v>2023</v>
      </c>
    </row>
    <row r="1586" ht="15.75" customHeight="1">
      <c r="A1586" s="1" t="s">
        <v>220</v>
      </c>
      <c r="B1586" s="1" t="s">
        <v>221</v>
      </c>
      <c r="C1586" s="1" t="s">
        <v>222</v>
      </c>
      <c r="D1586" s="2" t="s">
        <v>20</v>
      </c>
      <c r="E1586" s="1" t="s">
        <v>29</v>
      </c>
      <c r="F1586" s="3">
        <v>35.31</v>
      </c>
      <c r="G1586" s="3">
        <f t="shared" si="1"/>
        <v>-2.480599721</v>
      </c>
      <c r="H1586" s="4">
        <v>45220.0</v>
      </c>
      <c r="J1586" s="5">
        <f t="shared" si="2"/>
        <v>21</v>
      </c>
      <c r="K1586" s="5">
        <f t="shared" si="3"/>
        <v>10</v>
      </c>
      <c r="L1586" s="5">
        <f t="shared" si="4"/>
        <v>2023</v>
      </c>
    </row>
    <row r="1587" ht="15.75" customHeight="1">
      <c r="A1587" s="1" t="s">
        <v>178</v>
      </c>
      <c r="B1587" s="1" t="s">
        <v>179</v>
      </c>
      <c r="C1587" s="1" t="s">
        <v>180</v>
      </c>
      <c r="D1587" s="2" t="s">
        <v>14</v>
      </c>
      <c r="E1587" s="1" t="s">
        <v>85</v>
      </c>
      <c r="F1587" s="3">
        <v>11.7</v>
      </c>
      <c r="G1587" s="3">
        <f t="shared" si="1"/>
        <v>-3.782955945</v>
      </c>
      <c r="H1587" s="4">
        <v>45220.0</v>
      </c>
      <c r="J1587" s="5">
        <f t="shared" si="2"/>
        <v>21</v>
      </c>
      <c r="K1587" s="5">
        <f t="shared" si="3"/>
        <v>10</v>
      </c>
      <c r="L1587" s="5">
        <f t="shared" si="4"/>
        <v>2023</v>
      </c>
    </row>
    <row r="1588" ht="15.75" customHeight="1">
      <c r="A1588" s="1" t="s">
        <v>147</v>
      </c>
      <c r="B1588" s="1" t="s">
        <v>148</v>
      </c>
      <c r="C1588" s="1" t="s">
        <v>149</v>
      </c>
      <c r="D1588" s="2" t="s">
        <v>14</v>
      </c>
      <c r="E1588" s="1" t="s">
        <v>43</v>
      </c>
      <c r="F1588" s="3">
        <v>68.13</v>
      </c>
      <c r="G1588" s="3">
        <f t="shared" si="1"/>
        <v>-0.6702087305</v>
      </c>
      <c r="H1588" s="4">
        <v>45221.0</v>
      </c>
      <c r="J1588" s="5">
        <f t="shared" si="2"/>
        <v>22</v>
      </c>
      <c r="K1588" s="5">
        <f t="shared" si="3"/>
        <v>10</v>
      </c>
      <c r="L1588" s="5">
        <f t="shared" si="4"/>
        <v>2023</v>
      </c>
    </row>
    <row r="1589" ht="15.75" customHeight="1">
      <c r="A1589" s="1" t="s">
        <v>241</v>
      </c>
      <c r="B1589" s="1" t="s">
        <v>242</v>
      </c>
      <c r="C1589" s="1" t="s">
        <v>243</v>
      </c>
      <c r="D1589" s="2" t="s">
        <v>14</v>
      </c>
      <c r="E1589" s="1" t="s">
        <v>65</v>
      </c>
      <c r="F1589" s="3">
        <v>8.87</v>
      </c>
      <c r="G1589" s="3">
        <f t="shared" si="1"/>
        <v>-3.939062176</v>
      </c>
      <c r="H1589" s="4">
        <v>45221.0</v>
      </c>
      <c r="J1589" s="5">
        <f t="shared" si="2"/>
        <v>22</v>
      </c>
      <c r="K1589" s="5">
        <f t="shared" si="3"/>
        <v>10</v>
      </c>
      <c r="L1589" s="5">
        <f t="shared" si="4"/>
        <v>2023</v>
      </c>
    </row>
    <row r="1590" ht="15.75" customHeight="1">
      <c r="A1590" s="1" t="s">
        <v>239</v>
      </c>
      <c r="B1590" s="1" t="s">
        <v>32</v>
      </c>
      <c r="C1590" s="1" t="s">
        <v>240</v>
      </c>
      <c r="D1590" s="2" t="s">
        <v>14</v>
      </c>
      <c r="E1590" s="1" t="s">
        <v>106</v>
      </c>
      <c r="F1590" s="3">
        <v>11.86</v>
      </c>
      <c r="G1590" s="3">
        <f t="shared" si="1"/>
        <v>-3.774130151</v>
      </c>
      <c r="H1590" s="4">
        <v>45221.0</v>
      </c>
      <c r="J1590" s="5">
        <f t="shared" si="2"/>
        <v>22</v>
      </c>
      <c r="K1590" s="5">
        <f t="shared" si="3"/>
        <v>10</v>
      </c>
      <c r="L1590" s="5">
        <f t="shared" si="4"/>
        <v>2023</v>
      </c>
    </row>
    <row r="1591" ht="15.75" customHeight="1">
      <c r="A1591" s="1" t="s">
        <v>234</v>
      </c>
      <c r="B1591" s="1" t="s">
        <v>83</v>
      </c>
      <c r="C1591" s="1" t="s">
        <v>235</v>
      </c>
      <c r="D1591" s="2" t="s">
        <v>20</v>
      </c>
      <c r="E1591" s="1" t="s">
        <v>106</v>
      </c>
      <c r="F1591" s="3">
        <v>14.77</v>
      </c>
      <c r="G1591" s="3">
        <f t="shared" si="1"/>
        <v>-3.613611023</v>
      </c>
      <c r="H1591" s="4">
        <v>45221.0</v>
      </c>
      <c r="J1591" s="5">
        <f t="shared" si="2"/>
        <v>22</v>
      </c>
      <c r="K1591" s="5">
        <f t="shared" si="3"/>
        <v>10</v>
      </c>
      <c r="L1591" s="5">
        <f t="shared" si="4"/>
        <v>2023</v>
      </c>
    </row>
    <row r="1592" ht="15.75" customHeight="1">
      <c r="A1592" s="1" t="s">
        <v>17</v>
      </c>
      <c r="B1592" s="1" t="s">
        <v>18</v>
      </c>
      <c r="C1592" s="1" t="s">
        <v>19</v>
      </c>
      <c r="D1592" s="2" t="s">
        <v>14</v>
      </c>
      <c r="E1592" s="1" t="s">
        <v>15</v>
      </c>
      <c r="F1592" s="3">
        <v>10.88</v>
      </c>
      <c r="G1592" s="3">
        <f t="shared" si="1"/>
        <v>-3.828188139</v>
      </c>
      <c r="H1592" s="4">
        <v>45222.0</v>
      </c>
      <c r="J1592" s="5">
        <f t="shared" si="2"/>
        <v>23</v>
      </c>
      <c r="K1592" s="5">
        <f t="shared" si="3"/>
        <v>10</v>
      </c>
      <c r="L1592" s="5">
        <f t="shared" si="4"/>
        <v>2023</v>
      </c>
    </row>
    <row r="1593" ht="15.75" customHeight="1">
      <c r="A1593" s="1" t="s">
        <v>277</v>
      </c>
      <c r="B1593" s="1" t="s">
        <v>278</v>
      </c>
      <c r="C1593" s="1" t="s">
        <v>279</v>
      </c>
      <c r="D1593" s="2" t="s">
        <v>14</v>
      </c>
      <c r="E1593" s="1" t="s">
        <v>110</v>
      </c>
      <c r="F1593" s="3">
        <v>37.78</v>
      </c>
      <c r="G1593" s="3">
        <f t="shared" si="1"/>
        <v>-2.344351526</v>
      </c>
      <c r="H1593" s="4">
        <v>45222.0</v>
      </c>
      <c r="J1593" s="5">
        <f t="shared" si="2"/>
        <v>23</v>
      </c>
      <c r="K1593" s="5">
        <f t="shared" si="3"/>
        <v>10</v>
      </c>
      <c r="L1593" s="5">
        <f t="shared" si="4"/>
        <v>2023</v>
      </c>
    </row>
    <row r="1594" ht="15.75" customHeight="1">
      <c r="A1594" s="1" t="s">
        <v>317</v>
      </c>
      <c r="B1594" s="1" t="s">
        <v>318</v>
      </c>
      <c r="C1594" s="1" t="s">
        <v>319</v>
      </c>
      <c r="D1594" s="2" t="s">
        <v>20</v>
      </c>
      <c r="E1594" s="1" t="s">
        <v>106</v>
      </c>
      <c r="F1594" s="3">
        <v>13.91</v>
      </c>
      <c r="G1594" s="3">
        <f t="shared" si="1"/>
        <v>-3.661049666</v>
      </c>
      <c r="H1594" s="4">
        <v>45222.0</v>
      </c>
      <c r="J1594" s="5">
        <f t="shared" si="2"/>
        <v>23</v>
      </c>
      <c r="K1594" s="5">
        <f t="shared" si="3"/>
        <v>10</v>
      </c>
      <c r="L1594" s="5">
        <f t="shared" si="4"/>
        <v>2023</v>
      </c>
    </row>
    <row r="1595" ht="15.75" customHeight="1">
      <c r="A1595" s="1" t="s">
        <v>211</v>
      </c>
      <c r="B1595" s="1" t="s">
        <v>212</v>
      </c>
      <c r="C1595" s="1" t="s">
        <v>213</v>
      </c>
      <c r="D1595" s="2" t="s">
        <v>20</v>
      </c>
      <c r="E1595" s="1" t="s">
        <v>78</v>
      </c>
      <c r="F1595" s="3">
        <v>17.66</v>
      </c>
      <c r="G1595" s="3">
        <f t="shared" si="1"/>
        <v>-3.454195119</v>
      </c>
      <c r="H1595" s="4">
        <v>45222.0</v>
      </c>
      <c r="J1595" s="5">
        <f t="shared" si="2"/>
        <v>23</v>
      </c>
      <c r="K1595" s="5">
        <f t="shared" si="3"/>
        <v>10</v>
      </c>
      <c r="L1595" s="5">
        <f t="shared" si="4"/>
        <v>2023</v>
      </c>
    </row>
    <row r="1596" ht="15.75" customHeight="1">
      <c r="A1596" s="1" t="s">
        <v>309</v>
      </c>
      <c r="B1596" s="1" t="s">
        <v>310</v>
      </c>
      <c r="C1596" s="1" t="s">
        <v>311</v>
      </c>
      <c r="D1596" s="2" t="s">
        <v>14</v>
      </c>
      <c r="E1596" s="1" t="s">
        <v>110</v>
      </c>
      <c r="F1596" s="3">
        <v>33.32</v>
      </c>
      <c r="G1596" s="3">
        <f t="shared" si="1"/>
        <v>-2.590370534</v>
      </c>
      <c r="H1596" s="4">
        <v>45222.0</v>
      </c>
      <c r="J1596" s="5">
        <f t="shared" si="2"/>
        <v>23</v>
      </c>
      <c r="K1596" s="5">
        <f t="shared" si="3"/>
        <v>10</v>
      </c>
      <c r="L1596" s="5">
        <f t="shared" si="4"/>
        <v>2023</v>
      </c>
    </row>
    <row r="1597" ht="15.75" customHeight="1">
      <c r="A1597" s="1" t="s">
        <v>132</v>
      </c>
      <c r="B1597" s="1" t="s">
        <v>133</v>
      </c>
      <c r="C1597" s="1" t="s">
        <v>134</v>
      </c>
      <c r="D1597" s="2" t="s">
        <v>20</v>
      </c>
      <c r="E1597" s="1" t="s">
        <v>93</v>
      </c>
      <c r="F1597" s="3">
        <v>11.02</v>
      </c>
      <c r="G1597" s="3">
        <f t="shared" si="1"/>
        <v>-3.82046557</v>
      </c>
      <c r="H1597" s="4">
        <v>45222.0</v>
      </c>
      <c r="J1597" s="5">
        <f t="shared" si="2"/>
        <v>23</v>
      </c>
      <c r="K1597" s="5">
        <f t="shared" si="3"/>
        <v>10</v>
      </c>
      <c r="L1597" s="5">
        <f t="shared" si="4"/>
        <v>2023</v>
      </c>
    </row>
    <row r="1598" ht="15.75" customHeight="1">
      <c r="A1598" s="1" t="s">
        <v>157</v>
      </c>
      <c r="B1598" s="1" t="s">
        <v>158</v>
      </c>
      <c r="C1598" s="1" t="s">
        <v>159</v>
      </c>
      <c r="D1598" s="2" t="s">
        <v>14</v>
      </c>
      <c r="E1598" s="1" t="s">
        <v>47</v>
      </c>
      <c r="F1598" s="3">
        <v>76.78</v>
      </c>
      <c r="G1598" s="3">
        <f t="shared" si="1"/>
        <v>-0.1930642433</v>
      </c>
      <c r="H1598" s="4">
        <v>45222.0</v>
      </c>
      <c r="J1598" s="5">
        <f t="shared" si="2"/>
        <v>23</v>
      </c>
      <c r="K1598" s="5">
        <f t="shared" si="3"/>
        <v>10</v>
      </c>
      <c r="L1598" s="5">
        <f t="shared" si="4"/>
        <v>2023</v>
      </c>
    </row>
    <row r="1599" ht="15.75" customHeight="1">
      <c r="A1599" s="1" t="s">
        <v>130</v>
      </c>
      <c r="B1599" s="1" t="s">
        <v>12</v>
      </c>
      <c r="C1599" s="1" t="s">
        <v>131</v>
      </c>
      <c r="D1599" s="2" t="s">
        <v>14</v>
      </c>
      <c r="E1599" s="1" t="s">
        <v>43</v>
      </c>
      <c r="F1599" s="3">
        <v>46.23</v>
      </c>
      <c r="G1599" s="3">
        <f t="shared" si="1"/>
        <v>-1.878239282</v>
      </c>
      <c r="H1599" s="4">
        <v>45222.0</v>
      </c>
      <c r="J1599" s="5">
        <f t="shared" si="2"/>
        <v>23</v>
      </c>
      <c r="K1599" s="5">
        <f t="shared" si="3"/>
        <v>10</v>
      </c>
      <c r="L1599" s="5">
        <f t="shared" si="4"/>
        <v>2023</v>
      </c>
    </row>
    <row r="1600" ht="15.75" customHeight="1">
      <c r="A1600" s="1" t="s">
        <v>157</v>
      </c>
      <c r="B1600" s="1" t="s">
        <v>158</v>
      </c>
      <c r="C1600" s="1" t="s">
        <v>159</v>
      </c>
      <c r="D1600" s="2" t="s">
        <v>14</v>
      </c>
      <c r="E1600" s="1" t="s">
        <v>15</v>
      </c>
      <c r="F1600" s="3">
        <v>10.46</v>
      </c>
      <c r="G1600" s="3">
        <f t="shared" si="1"/>
        <v>-3.851355849</v>
      </c>
      <c r="H1600" s="4">
        <v>45222.0</v>
      </c>
      <c r="J1600" s="5">
        <f t="shared" si="2"/>
        <v>23</v>
      </c>
      <c r="K1600" s="5">
        <f t="shared" si="3"/>
        <v>10</v>
      </c>
      <c r="L1600" s="5">
        <f t="shared" si="4"/>
        <v>2023</v>
      </c>
    </row>
    <row r="1601" ht="15.75" customHeight="1">
      <c r="A1601" s="1" t="s">
        <v>234</v>
      </c>
      <c r="B1601" s="1" t="s">
        <v>83</v>
      </c>
      <c r="C1601" s="1" t="s">
        <v>235</v>
      </c>
      <c r="D1601" s="2" t="s">
        <v>14</v>
      </c>
      <c r="E1601" s="1" t="s">
        <v>78</v>
      </c>
      <c r="F1601" s="3">
        <v>16.07</v>
      </c>
      <c r="G1601" s="3">
        <f t="shared" si="1"/>
        <v>-3.541901447</v>
      </c>
      <c r="H1601" s="4">
        <v>45222.0</v>
      </c>
      <c r="J1601" s="5">
        <f t="shared" si="2"/>
        <v>23</v>
      </c>
      <c r="K1601" s="5">
        <f t="shared" si="3"/>
        <v>10</v>
      </c>
      <c r="L1601" s="5">
        <f t="shared" si="4"/>
        <v>2023</v>
      </c>
    </row>
    <row r="1602" ht="15.75" customHeight="1">
      <c r="A1602" s="1" t="s">
        <v>103</v>
      </c>
      <c r="B1602" s="1" t="s">
        <v>104</v>
      </c>
      <c r="C1602" s="1" t="s">
        <v>105</v>
      </c>
      <c r="D1602" s="2" t="s">
        <v>20</v>
      </c>
      <c r="E1602" s="1" t="s">
        <v>29</v>
      </c>
      <c r="F1602" s="3">
        <v>22.67</v>
      </c>
      <c r="G1602" s="3">
        <f t="shared" si="1"/>
        <v>-3.177837445</v>
      </c>
      <c r="H1602" s="4">
        <v>45223.0</v>
      </c>
      <c r="J1602" s="5">
        <f t="shared" si="2"/>
        <v>24</v>
      </c>
      <c r="K1602" s="5">
        <f t="shared" si="3"/>
        <v>10</v>
      </c>
      <c r="L1602" s="5">
        <f t="shared" si="4"/>
        <v>2023</v>
      </c>
    </row>
    <row r="1603" ht="15.75" customHeight="1">
      <c r="A1603" s="1" t="s">
        <v>265</v>
      </c>
      <c r="B1603" s="1" t="s">
        <v>266</v>
      </c>
      <c r="C1603" s="1" t="s">
        <v>267</v>
      </c>
      <c r="D1603" s="2" t="s">
        <v>14</v>
      </c>
      <c r="E1603" s="1" t="s">
        <v>25</v>
      </c>
      <c r="F1603" s="3">
        <v>15.62</v>
      </c>
      <c r="G1603" s="3">
        <f t="shared" si="1"/>
        <v>-3.566723993</v>
      </c>
      <c r="H1603" s="4">
        <v>45223.0</v>
      </c>
      <c r="J1603" s="5">
        <f t="shared" si="2"/>
        <v>24</v>
      </c>
      <c r="K1603" s="5">
        <f t="shared" si="3"/>
        <v>10</v>
      </c>
      <c r="L1603" s="5">
        <f t="shared" si="4"/>
        <v>2023</v>
      </c>
    </row>
    <row r="1604" ht="15.75" customHeight="1">
      <c r="A1604" s="1" t="s">
        <v>164</v>
      </c>
      <c r="B1604" s="1" t="s">
        <v>104</v>
      </c>
      <c r="C1604" s="1" t="s">
        <v>165</v>
      </c>
      <c r="D1604" s="2" t="s">
        <v>20</v>
      </c>
      <c r="E1604" s="1" t="s">
        <v>150</v>
      </c>
      <c r="F1604" s="3">
        <v>29.28</v>
      </c>
      <c r="G1604" s="3">
        <f t="shared" si="1"/>
        <v>-2.813221832</v>
      </c>
      <c r="H1604" s="4">
        <v>45223.0</v>
      </c>
      <c r="J1604" s="5">
        <f t="shared" si="2"/>
        <v>24</v>
      </c>
      <c r="K1604" s="5">
        <f t="shared" si="3"/>
        <v>10</v>
      </c>
      <c r="L1604" s="5">
        <f t="shared" si="4"/>
        <v>2023</v>
      </c>
    </row>
    <row r="1605" ht="15.75" customHeight="1">
      <c r="A1605" s="1" t="s">
        <v>201</v>
      </c>
      <c r="B1605" s="1" t="s">
        <v>12</v>
      </c>
      <c r="C1605" s="1" t="s">
        <v>202</v>
      </c>
      <c r="D1605" s="2" t="s">
        <v>14</v>
      </c>
      <c r="E1605" s="1" t="s">
        <v>37</v>
      </c>
      <c r="F1605" s="3">
        <v>14.81</v>
      </c>
      <c r="G1605" s="3">
        <f t="shared" si="1"/>
        <v>-3.611404575</v>
      </c>
      <c r="H1605" s="4">
        <v>45223.0</v>
      </c>
      <c r="J1605" s="5">
        <f t="shared" si="2"/>
        <v>24</v>
      </c>
      <c r="K1605" s="5">
        <f t="shared" si="3"/>
        <v>10</v>
      </c>
      <c r="L1605" s="5">
        <f t="shared" si="4"/>
        <v>2023</v>
      </c>
    </row>
    <row r="1606" ht="15.75" customHeight="1">
      <c r="A1606" s="1" t="s">
        <v>132</v>
      </c>
      <c r="B1606" s="1" t="s">
        <v>133</v>
      </c>
      <c r="C1606" s="1" t="s">
        <v>134</v>
      </c>
      <c r="D1606" s="2" t="s">
        <v>20</v>
      </c>
      <c r="E1606" s="1" t="s">
        <v>37</v>
      </c>
      <c r="F1606" s="3">
        <v>13.9</v>
      </c>
      <c r="G1606" s="3">
        <f t="shared" si="1"/>
        <v>-3.661601278</v>
      </c>
      <c r="H1606" s="4">
        <v>45223.0</v>
      </c>
      <c r="J1606" s="5">
        <f t="shared" si="2"/>
        <v>24</v>
      </c>
      <c r="K1606" s="5">
        <f t="shared" si="3"/>
        <v>10</v>
      </c>
      <c r="L1606" s="5">
        <f t="shared" si="4"/>
        <v>2023</v>
      </c>
    </row>
    <row r="1607" ht="15.75" customHeight="1">
      <c r="A1607" s="1" t="s">
        <v>239</v>
      </c>
      <c r="B1607" s="1" t="s">
        <v>32</v>
      </c>
      <c r="C1607" s="1" t="s">
        <v>240</v>
      </c>
      <c r="D1607" s="2" t="s">
        <v>14</v>
      </c>
      <c r="E1607" s="1" t="s">
        <v>25</v>
      </c>
      <c r="F1607" s="3">
        <v>15.77</v>
      </c>
      <c r="G1607" s="3">
        <f t="shared" si="1"/>
        <v>-3.558449811</v>
      </c>
      <c r="H1607" s="4">
        <v>45223.0</v>
      </c>
      <c r="J1607" s="5">
        <f t="shared" si="2"/>
        <v>24</v>
      </c>
      <c r="K1607" s="5">
        <f t="shared" si="3"/>
        <v>10</v>
      </c>
      <c r="L1607" s="5">
        <f t="shared" si="4"/>
        <v>2023</v>
      </c>
    </row>
    <row r="1608" ht="15.75" customHeight="1">
      <c r="A1608" s="1" t="s">
        <v>231</v>
      </c>
      <c r="B1608" s="1" t="s">
        <v>232</v>
      </c>
      <c r="C1608" s="1" t="s">
        <v>233</v>
      </c>
      <c r="D1608" s="2" t="s">
        <v>14</v>
      </c>
      <c r="E1608" s="1" t="s">
        <v>51</v>
      </c>
      <c r="F1608" s="3">
        <v>48.63</v>
      </c>
      <c r="G1608" s="3">
        <f t="shared" si="1"/>
        <v>-1.745852372</v>
      </c>
      <c r="H1608" s="4">
        <v>45223.0</v>
      </c>
      <c r="J1608" s="5">
        <f t="shared" si="2"/>
        <v>24</v>
      </c>
      <c r="K1608" s="5">
        <f t="shared" si="3"/>
        <v>10</v>
      </c>
      <c r="L1608" s="5">
        <f t="shared" si="4"/>
        <v>2023</v>
      </c>
    </row>
    <row r="1609" ht="15.75" customHeight="1">
      <c r="A1609" s="1" t="s">
        <v>48</v>
      </c>
      <c r="B1609" s="1" t="s">
        <v>49</v>
      </c>
      <c r="C1609" s="1" t="s">
        <v>50</v>
      </c>
      <c r="D1609" s="2" t="s">
        <v>20</v>
      </c>
      <c r="E1609" s="1" t="s">
        <v>43</v>
      </c>
      <c r="F1609" s="3">
        <v>65.88</v>
      </c>
      <c r="G1609" s="3">
        <f t="shared" si="1"/>
        <v>-0.7943214583</v>
      </c>
      <c r="H1609" s="4">
        <v>45224.0</v>
      </c>
      <c r="J1609" s="5">
        <f t="shared" si="2"/>
        <v>25</v>
      </c>
      <c r="K1609" s="5">
        <f t="shared" si="3"/>
        <v>10</v>
      </c>
      <c r="L1609" s="5">
        <f t="shared" si="4"/>
        <v>2023</v>
      </c>
    </row>
    <row r="1610" ht="15.75" customHeight="1">
      <c r="A1610" s="1" t="s">
        <v>31</v>
      </c>
      <c r="B1610" s="1" t="s">
        <v>32</v>
      </c>
      <c r="C1610" s="1" t="s">
        <v>33</v>
      </c>
      <c r="D1610" s="2" t="s">
        <v>20</v>
      </c>
      <c r="E1610" s="1" t="s">
        <v>25</v>
      </c>
      <c r="F1610" s="3">
        <v>14.53</v>
      </c>
      <c r="G1610" s="3">
        <f t="shared" si="1"/>
        <v>-3.626849714</v>
      </c>
      <c r="H1610" s="4">
        <v>45224.0</v>
      </c>
      <c r="J1610" s="5">
        <f t="shared" si="2"/>
        <v>25</v>
      </c>
      <c r="K1610" s="5">
        <f t="shared" si="3"/>
        <v>10</v>
      </c>
      <c r="L1610" s="5">
        <f t="shared" si="4"/>
        <v>2023</v>
      </c>
    </row>
    <row r="1611" ht="15.75" customHeight="1">
      <c r="A1611" s="1" t="s">
        <v>11</v>
      </c>
      <c r="B1611" s="1" t="s">
        <v>12</v>
      </c>
      <c r="C1611" s="1" t="s">
        <v>13</v>
      </c>
      <c r="D1611" s="2" t="s">
        <v>20</v>
      </c>
      <c r="E1611" s="1" t="s">
        <v>15</v>
      </c>
      <c r="F1611" s="3">
        <v>10.18</v>
      </c>
      <c r="G1611" s="3">
        <f t="shared" si="1"/>
        <v>-3.866800988</v>
      </c>
      <c r="H1611" s="4">
        <v>45224.0</v>
      </c>
      <c r="J1611" s="5">
        <f t="shared" si="2"/>
        <v>25</v>
      </c>
      <c r="K1611" s="5">
        <f t="shared" si="3"/>
        <v>10</v>
      </c>
      <c r="L1611" s="5">
        <f t="shared" si="4"/>
        <v>2023</v>
      </c>
    </row>
    <row r="1612" ht="15.75" customHeight="1">
      <c r="A1612" s="1" t="s">
        <v>307</v>
      </c>
      <c r="B1612" s="1" t="s">
        <v>263</v>
      </c>
      <c r="C1612" s="1" t="s">
        <v>308</v>
      </c>
      <c r="D1612" s="2" t="s">
        <v>20</v>
      </c>
      <c r="E1612" s="1" t="s">
        <v>89</v>
      </c>
      <c r="F1612" s="3">
        <v>36.23</v>
      </c>
      <c r="G1612" s="3">
        <f t="shared" si="1"/>
        <v>-2.429851405</v>
      </c>
      <c r="H1612" s="4">
        <v>45224.0</v>
      </c>
      <c r="J1612" s="5">
        <f t="shared" si="2"/>
        <v>25</v>
      </c>
      <c r="K1612" s="5">
        <f t="shared" si="3"/>
        <v>10</v>
      </c>
      <c r="L1612" s="5">
        <f t="shared" si="4"/>
        <v>2023</v>
      </c>
    </row>
    <row r="1613" ht="15.75" customHeight="1">
      <c r="A1613" s="1" t="s">
        <v>86</v>
      </c>
      <c r="B1613" s="1" t="s">
        <v>87</v>
      </c>
      <c r="C1613" s="1" t="s">
        <v>88</v>
      </c>
      <c r="D1613" s="2" t="s">
        <v>20</v>
      </c>
      <c r="E1613" s="1" t="s">
        <v>29</v>
      </c>
      <c r="F1613" s="3">
        <v>35.76</v>
      </c>
      <c r="G1613" s="3">
        <f t="shared" si="1"/>
        <v>-2.455777175</v>
      </c>
      <c r="H1613" s="4">
        <v>45224.0</v>
      </c>
      <c r="J1613" s="5">
        <f t="shared" si="2"/>
        <v>25</v>
      </c>
      <c r="K1613" s="5">
        <f t="shared" si="3"/>
        <v>10</v>
      </c>
      <c r="L1613" s="5">
        <f t="shared" si="4"/>
        <v>2023</v>
      </c>
    </row>
    <row r="1614" ht="15.75" customHeight="1">
      <c r="A1614" s="1" t="s">
        <v>44</v>
      </c>
      <c r="B1614" s="1" t="s">
        <v>45</v>
      </c>
      <c r="C1614" s="1" t="s">
        <v>46</v>
      </c>
      <c r="D1614" s="2" t="s">
        <v>20</v>
      </c>
      <c r="E1614" s="1" t="s">
        <v>15</v>
      </c>
      <c r="F1614" s="3">
        <v>10.18</v>
      </c>
      <c r="G1614" s="3">
        <f t="shared" si="1"/>
        <v>-3.866800988</v>
      </c>
      <c r="H1614" s="4">
        <v>45224.0</v>
      </c>
      <c r="J1614" s="5">
        <f t="shared" si="2"/>
        <v>25</v>
      </c>
      <c r="K1614" s="5">
        <f t="shared" si="3"/>
        <v>10</v>
      </c>
      <c r="L1614" s="5">
        <f t="shared" si="4"/>
        <v>2023</v>
      </c>
    </row>
    <row r="1615" ht="15.75" customHeight="1">
      <c r="A1615" s="1" t="s">
        <v>82</v>
      </c>
      <c r="B1615" s="1" t="s">
        <v>83</v>
      </c>
      <c r="C1615" s="1" t="s">
        <v>84</v>
      </c>
      <c r="D1615" s="2" t="s">
        <v>14</v>
      </c>
      <c r="E1615" s="1" t="s">
        <v>47</v>
      </c>
      <c r="F1615" s="3">
        <v>69.53</v>
      </c>
      <c r="G1615" s="3">
        <f t="shared" si="1"/>
        <v>-0.5929830331</v>
      </c>
      <c r="H1615" s="4">
        <v>45225.0</v>
      </c>
      <c r="J1615" s="5">
        <f t="shared" si="2"/>
        <v>26</v>
      </c>
      <c r="K1615" s="5">
        <f t="shared" si="3"/>
        <v>10</v>
      </c>
      <c r="L1615" s="5">
        <f t="shared" si="4"/>
        <v>2023</v>
      </c>
    </row>
    <row r="1616" ht="15.75" customHeight="1">
      <c r="A1616" s="1" t="s">
        <v>220</v>
      </c>
      <c r="B1616" s="1" t="s">
        <v>221</v>
      </c>
      <c r="C1616" s="1" t="s">
        <v>222</v>
      </c>
      <c r="D1616" s="2" t="s">
        <v>14</v>
      </c>
      <c r="E1616" s="1" t="s">
        <v>25</v>
      </c>
      <c r="F1616" s="3">
        <v>14.77</v>
      </c>
      <c r="G1616" s="3">
        <f t="shared" si="1"/>
        <v>-3.613611023</v>
      </c>
      <c r="H1616" s="4">
        <v>45225.0</v>
      </c>
      <c r="J1616" s="5">
        <f t="shared" si="2"/>
        <v>26</v>
      </c>
      <c r="K1616" s="5">
        <f t="shared" si="3"/>
        <v>10</v>
      </c>
      <c r="L1616" s="5">
        <f t="shared" si="4"/>
        <v>2023</v>
      </c>
    </row>
    <row r="1617" ht="15.75" customHeight="1">
      <c r="A1617" s="1" t="s">
        <v>100</v>
      </c>
      <c r="B1617" s="1" t="s">
        <v>101</v>
      </c>
      <c r="C1617" s="1" t="s">
        <v>102</v>
      </c>
      <c r="D1617" s="2" t="s">
        <v>14</v>
      </c>
      <c r="E1617" s="1" t="s">
        <v>25</v>
      </c>
      <c r="F1617" s="3">
        <v>18.69</v>
      </c>
      <c r="G1617" s="3">
        <f t="shared" si="1"/>
        <v>-3.397379071</v>
      </c>
      <c r="H1617" s="4">
        <v>45225.0</v>
      </c>
      <c r="J1617" s="5">
        <f t="shared" si="2"/>
        <v>26</v>
      </c>
      <c r="K1617" s="5">
        <f t="shared" si="3"/>
        <v>10</v>
      </c>
      <c r="L1617" s="5">
        <f t="shared" si="4"/>
        <v>2023</v>
      </c>
    </row>
    <row r="1618" ht="15.75" customHeight="1">
      <c r="A1618" s="1" t="s">
        <v>268</v>
      </c>
      <c r="B1618" s="1" t="s">
        <v>269</v>
      </c>
      <c r="C1618" s="1" t="s">
        <v>270</v>
      </c>
      <c r="D1618" s="2" t="s">
        <v>20</v>
      </c>
      <c r="E1618" s="1" t="s">
        <v>21</v>
      </c>
      <c r="F1618" s="3">
        <v>52.9</v>
      </c>
      <c r="G1618" s="3">
        <f t="shared" si="1"/>
        <v>-1.510313995</v>
      </c>
      <c r="H1618" s="4">
        <v>45225.0</v>
      </c>
      <c r="J1618" s="5">
        <f t="shared" si="2"/>
        <v>26</v>
      </c>
      <c r="K1618" s="5">
        <f t="shared" si="3"/>
        <v>10</v>
      </c>
      <c r="L1618" s="5">
        <f t="shared" si="4"/>
        <v>2023</v>
      </c>
    </row>
    <row r="1619" ht="15.75" customHeight="1">
      <c r="A1619" s="1" t="s">
        <v>265</v>
      </c>
      <c r="B1619" s="1" t="s">
        <v>266</v>
      </c>
      <c r="C1619" s="1" t="s">
        <v>267</v>
      </c>
      <c r="D1619" s="2" t="s">
        <v>20</v>
      </c>
      <c r="E1619" s="1" t="s">
        <v>85</v>
      </c>
      <c r="F1619" s="3">
        <v>10.62</v>
      </c>
      <c r="G1619" s="3">
        <f t="shared" si="1"/>
        <v>-3.842530055</v>
      </c>
      <c r="H1619" s="4">
        <v>45225.0</v>
      </c>
      <c r="J1619" s="5">
        <f t="shared" si="2"/>
        <v>26</v>
      </c>
      <c r="K1619" s="5">
        <f t="shared" si="3"/>
        <v>10</v>
      </c>
      <c r="L1619" s="5">
        <f t="shared" si="4"/>
        <v>2023</v>
      </c>
    </row>
    <row r="1620" ht="15.75" customHeight="1">
      <c r="A1620" s="1" t="s">
        <v>189</v>
      </c>
      <c r="B1620" s="1" t="s">
        <v>190</v>
      </c>
      <c r="C1620" s="1" t="s">
        <v>191</v>
      </c>
      <c r="D1620" s="2" t="s">
        <v>20</v>
      </c>
      <c r="E1620" s="1" t="s">
        <v>78</v>
      </c>
      <c r="F1620" s="3">
        <v>23.67</v>
      </c>
      <c r="G1620" s="3">
        <f t="shared" si="1"/>
        <v>-3.122676233</v>
      </c>
      <c r="H1620" s="4">
        <v>45225.0</v>
      </c>
      <c r="J1620" s="5">
        <f t="shared" si="2"/>
        <v>26</v>
      </c>
      <c r="K1620" s="5">
        <f t="shared" si="3"/>
        <v>10</v>
      </c>
      <c r="L1620" s="5">
        <f t="shared" si="4"/>
        <v>2023</v>
      </c>
    </row>
    <row r="1621" ht="15.75" customHeight="1">
      <c r="A1621" s="1" t="s">
        <v>292</v>
      </c>
      <c r="B1621" s="1" t="s">
        <v>293</v>
      </c>
      <c r="C1621" s="1" t="s">
        <v>294</v>
      </c>
      <c r="D1621" s="2" t="s">
        <v>14</v>
      </c>
      <c r="E1621" s="1" t="s">
        <v>126</v>
      </c>
      <c r="F1621" s="3">
        <v>2.93</v>
      </c>
      <c r="G1621" s="3">
        <f t="shared" si="1"/>
        <v>-4.266719778</v>
      </c>
      <c r="H1621" s="4">
        <v>45226.0</v>
      </c>
      <c r="J1621" s="5">
        <f t="shared" si="2"/>
        <v>27</v>
      </c>
      <c r="K1621" s="5">
        <f t="shared" si="3"/>
        <v>10</v>
      </c>
      <c r="L1621" s="5">
        <f t="shared" si="4"/>
        <v>2023</v>
      </c>
    </row>
    <row r="1622" ht="15.75" customHeight="1">
      <c r="A1622" s="1" t="s">
        <v>214</v>
      </c>
      <c r="B1622" s="1" t="s">
        <v>215</v>
      </c>
      <c r="C1622" s="1" t="s">
        <v>216</v>
      </c>
      <c r="D1622" s="2" t="s">
        <v>14</v>
      </c>
      <c r="E1622" s="1" t="s">
        <v>47</v>
      </c>
      <c r="F1622" s="3">
        <v>72.92</v>
      </c>
      <c r="G1622" s="3">
        <f t="shared" si="1"/>
        <v>-0.4059865231</v>
      </c>
      <c r="H1622" s="4">
        <v>45226.0</v>
      </c>
      <c r="J1622" s="5">
        <f t="shared" si="2"/>
        <v>27</v>
      </c>
      <c r="K1622" s="5">
        <f t="shared" si="3"/>
        <v>10</v>
      </c>
      <c r="L1622" s="5">
        <f t="shared" si="4"/>
        <v>2023</v>
      </c>
    </row>
    <row r="1623" ht="15.75" customHeight="1">
      <c r="A1623" s="1" t="s">
        <v>208</v>
      </c>
      <c r="B1623" s="1" t="s">
        <v>209</v>
      </c>
      <c r="C1623" s="1" t="s">
        <v>210</v>
      </c>
      <c r="D1623" s="2" t="s">
        <v>20</v>
      </c>
      <c r="E1623" s="1" t="s">
        <v>78</v>
      </c>
      <c r="F1623" s="3">
        <v>18.28</v>
      </c>
      <c r="G1623" s="3">
        <f t="shared" si="1"/>
        <v>-3.419995168</v>
      </c>
      <c r="H1623" s="4">
        <v>45226.0</v>
      </c>
      <c r="J1623" s="5">
        <f t="shared" si="2"/>
        <v>27</v>
      </c>
      <c r="K1623" s="5">
        <f t="shared" si="3"/>
        <v>10</v>
      </c>
      <c r="L1623" s="5">
        <f t="shared" si="4"/>
        <v>2023</v>
      </c>
    </row>
    <row r="1624" ht="15.75" customHeight="1">
      <c r="A1624" s="1" t="s">
        <v>123</v>
      </c>
      <c r="B1624" s="1" t="s">
        <v>124</v>
      </c>
      <c r="C1624" s="1" t="s">
        <v>125</v>
      </c>
      <c r="D1624" s="2" t="s">
        <v>20</v>
      </c>
      <c r="E1624" s="1" t="s">
        <v>93</v>
      </c>
      <c r="F1624" s="3">
        <v>10.89</v>
      </c>
      <c r="G1624" s="3">
        <f t="shared" si="1"/>
        <v>-3.827636527</v>
      </c>
      <c r="H1624" s="4">
        <v>45226.0</v>
      </c>
      <c r="J1624" s="5">
        <f t="shared" si="2"/>
        <v>27</v>
      </c>
      <c r="K1624" s="5">
        <f t="shared" si="3"/>
        <v>10</v>
      </c>
      <c r="L1624" s="5">
        <f t="shared" si="4"/>
        <v>2023</v>
      </c>
    </row>
    <row r="1625" ht="15.75" customHeight="1">
      <c r="A1625" s="1" t="s">
        <v>154</v>
      </c>
      <c r="B1625" s="1" t="s">
        <v>155</v>
      </c>
      <c r="C1625" s="1" t="s">
        <v>156</v>
      </c>
      <c r="D1625" s="2" t="s">
        <v>14</v>
      </c>
      <c r="E1625" s="1" t="s">
        <v>89</v>
      </c>
      <c r="F1625" s="3">
        <v>31.01</v>
      </c>
      <c r="G1625" s="3">
        <f t="shared" si="1"/>
        <v>-2.717792934</v>
      </c>
      <c r="H1625" s="4">
        <v>45226.0</v>
      </c>
      <c r="J1625" s="5">
        <f t="shared" si="2"/>
        <v>27</v>
      </c>
      <c r="K1625" s="5">
        <f t="shared" si="3"/>
        <v>10</v>
      </c>
      <c r="L1625" s="5">
        <f t="shared" si="4"/>
        <v>2023</v>
      </c>
    </row>
    <row r="1626" ht="15.75" customHeight="1">
      <c r="A1626" s="1" t="s">
        <v>217</v>
      </c>
      <c r="B1626" s="1" t="s">
        <v>218</v>
      </c>
      <c r="C1626" s="1" t="s">
        <v>219</v>
      </c>
      <c r="D1626" s="2" t="s">
        <v>20</v>
      </c>
      <c r="E1626" s="1" t="s">
        <v>21</v>
      </c>
      <c r="F1626" s="3">
        <v>49.78</v>
      </c>
      <c r="G1626" s="3">
        <f t="shared" si="1"/>
        <v>-1.682416978</v>
      </c>
      <c r="H1626" s="4">
        <v>45227.0</v>
      </c>
      <c r="J1626" s="5">
        <f t="shared" si="2"/>
        <v>28</v>
      </c>
      <c r="K1626" s="5">
        <f t="shared" si="3"/>
        <v>10</v>
      </c>
      <c r="L1626" s="5">
        <f t="shared" si="4"/>
        <v>2023</v>
      </c>
    </row>
    <row r="1627" ht="15.75" customHeight="1">
      <c r="A1627" s="1" t="s">
        <v>127</v>
      </c>
      <c r="B1627" s="1" t="s">
        <v>128</v>
      </c>
      <c r="C1627" s="1" t="s">
        <v>129</v>
      </c>
      <c r="D1627" s="2" t="s">
        <v>14</v>
      </c>
      <c r="E1627" s="1" t="s">
        <v>37</v>
      </c>
      <c r="F1627" s="3">
        <v>13.53</v>
      </c>
      <c r="G1627" s="3">
        <f t="shared" si="1"/>
        <v>-3.682010927</v>
      </c>
      <c r="H1627" s="4">
        <v>45227.0</v>
      </c>
      <c r="J1627" s="5">
        <f t="shared" si="2"/>
        <v>28</v>
      </c>
      <c r="K1627" s="5">
        <f t="shared" si="3"/>
        <v>10</v>
      </c>
      <c r="L1627" s="5">
        <f t="shared" si="4"/>
        <v>2023</v>
      </c>
    </row>
    <row r="1628" ht="15.75" customHeight="1">
      <c r="A1628" s="1" t="s">
        <v>211</v>
      </c>
      <c r="B1628" s="1" t="s">
        <v>212</v>
      </c>
      <c r="C1628" s="1" t="s">
        <v>213</v>
      </c>
      <c r="D1628" s="2" t="s">
        <v>20</v>
      </c>
      <c r="E1628" s="1" t="s">
        <v>25</v>
      </c>
      <c r="F1628" s="3">
        <v>15.42</v>
      </c>
      <c r="G1628" s="3">
        <f t="shared" si="1"/>
        <v>-3.577756235</v>
      </c>
      <c r="H1628" s="4">
        <v>45227.0</v>
      </c>
      <c r="J1628" s="5">
        <f t="shared" si="2"/>
        <v>28</v>
      </c>
      <c r="K1628" s="5">
        <f t="shared" si="3"/>
        <v>10</v>
      </c>
      <c r="L1628" s="5">
        <f t="shared" si="4"/>
        <v>2023</v>
      </c>
    </row>
    <row r="1629" ht="15.75" customHeight="1">
      <c r="A1629" s="1" t="s">
        <v>164</v>
      </c>
      <c r="B1629" s="1" t="s">
        <v>104</v>
      </c>
      <c r="C1629" s="1" t="s">
        <v>165</v>
      </c>
      <c r="D1629" s="2" t="s">
        <v>14</v>
      </c>
      <c r="E1629" s="1" t="s">
        <v>21</v>
      </c>
      <c r="F1629" s="3">
        <v>54.34</v>
      </c>
      <c r="G1629" s="3">
        <f t="shared" si="1"/>
        <v>-1.430881849</v>
      </c>
      <c r="H1629" s="4">
        <v>45227.0</v>
      </c>
      <c r="J1629" s="5">
        <f t="shared" si="2"/>
        <v>28</v>
      </c>
      <c r="K1629" s="5">
        <f t="shared" si="3"/>
        <v>10</v>
      </c>
      <c r="L1629" s="5">
        <f t="shared" si="4"/>
        <v>2023</v>
      </c>
    </row>
    <row r="1630" ht="15.75" customHeight="1">
      <c r="A1630" s="1" t="s">
        <v>151</v>
      </c>
      <c r="B1630" s="1" t="s">
        <v>152</v>
      </c>
      <c r="C1630" s="1" t="s">
        <v>153</v>
      </c>
      <c r="D1630" s="2" t="s">
        <v>20</v>
      </c>
      <c r="E1630" s="1" t="s">
        <v>41</v>
      </c>
      <c r="F1630" s="3">
        <v>29.36</v>
      </c>
      <c r="G1630" s="3">
        <f t="shared" si="1"/>
        <v>-2.808808935</v>
      </c>
      <c r="H1630" s="4">
        <v>45231.0</v>
      </c>
      <c r="J1630" s="5">
        <f t="shared" si="2"/>
        <v>1</v>
      </c>
      <c r="K1630" s="5">
        <f t="shared" si="3"/>
        <v>11</v>
      </c>
      <c r="L1630" s="5">
        <f t="shared" si="4"/>
        <v>2023</v>
      </c>
    </row>
    <row r="1631" ht="15.75" customHeight="1">
      <c r="A1631" s="1" t="s">
        <v>181</v>
      </c>
      <c r="B1631" s="1" t="s">
        <v>182</v>
      </c>
      <c r="C1631" s="1" t="s">
        <v>183</v>
      </c>
      <c r="D1631" s="2" t="s">
        <v>20</v>
      </c>
      <c r="E1631" s="1" t="s">
        <v>93</v>
      </c>
      <c r="F1631" s="3">
        <v>12.04</v>
      </c>
      <c r="G1631" s="3">
        <f t="shared" si="1"/>
        <v>-3.764201133</v>
      </c>
      <c r="H1631" s="4">
        <v>45231.0</v>
      </c>
      <c r="J1631" s="5">
        <f t="shared" si="2"/>
        <v>1</v>
      </c>
      <c r="K1631" s="5">
        <f t="shared" si="3"/>
        <v>11</v>
      </c>
      <c r="L1631" s="5">
        <f t="shared" si="4"/>
        <v>2023</v>
      </c>
    </row>
    <row r="1632" ht="15.75" customHeight="1">
      <c r="A1632" s="1" t="s">
        <v>246</v>
      </c>
      <c r="B1632" s="1" t="s">
        <v>112</v>
      </c>
      <c r="C1632" s="1" t="s">
        <v>247</v>
      </c>
      <c r="D1632" s="2" t="s">
        <v>20</v>
      </c>
      <c r="E1632" s="1" t="s">
        <v>29</v>
      </c>
      <c r="F1632" s="3">
        <v>39.64</v>
      </c>
      <c r="G1632" s="3">
        <f t="shared" si="1"/>
        <v>-2.241751671</v>
      </c>
      <c r="H1632" s="4">
        <v>45231.0</v>
      </c>
      <c r="J1632" s="5">
        <f t="shared" si="2"/>
        <v>1</v>
      </c>
      <c r="K1632" s="5">
        <f t="shared" si="3"/>
        <v>11</v>
      </c>
      <c r="L1632" s="5">
        <f t="shared" si="4"/>
        <v>2023</v>
      </c>
    </row>
    <row r="1633" ht="15.75" customHeight="1">
      <c r="A1633" s="1" t="s">
        <v>94</v>
      </c>
      <c r="B1633" s="1" t="s">
        <v>95</v>
      </c>
      <c r="C1633" s="1" t="s">
        <v>96</v>
      </c>
      <c r="D1633" s="2" t="s">
        <v>14</v>
      </c>
      <c r="E1633" s="1" t="s">
        <v>21</v>
      </c>
      <c r="F1633" s="3">
        <v>52.77</v>
      </c>
      <c r="G1633" s="3">
        <f t="shared" si="1"/>
        <v>-1.517484953</v>
      </c>
      <c r="H1633" s="4">
        <v>45231.0</v>
      </c>
      <c r="J1633" s="5">
        <f t="shared" si="2"/>
        <v>1</v>
      </c>
      <c r="K1633" s="5">
        <f t="shared" si="3"/>
        <v>11</v>
      </c>
      <c r="L1633" s="5">
        <f t="shared" si="4"/>
        <v>2023</v>
      </c>
    </row>
    <row r="1634" ht="15.75" customHeight="1">
      <c r="A1634" s="1" t="s">
        <v>226</v>
      </c>
      <c r="B1634" s="1" t="s">
        <v>128</v>
      </c>
      <c r="C1634" s="1" t="s">
        <v>227</v>
      </c>
      <c r="D1634" s="2" t="s">
        <v>14</v>
      </c>
      <c r="E1634" s="1" t="s">
        <v>126</v>
      </c>
      <c r="F1634" s="3">
        <v>2.28</v>
      </c>
      <c r="G1634" s="3">
        <f t="shared" si="1"/>
        <v>-4.302574566</v>
      </c>
      <c r="H1634" s="4">
        <v>45231.0</v>
      </c>
      <c r="J1634" s="5">
        <f t="shared" si="2"/>
        <v>1</v>
      </c>
      <c r="K1634" s="5">
        <f t="shared" si="3"/>
        <v>11</v>
      </c>
      <c r="L1634" s="5">
        <f t="shared" si="4"/>
        <v>2023</v>
      </c>
    </row>
    <row r="1635" ht="15.75" customHeight="1">
      <c r="A1635" s="1" t="s">
        <v>172</v>
      </c>
      <c r="B1635" s="1" t="s">
        <v>173</v>
      </c>
      <c r="C1635" s="1" t="s">
        <v>174</v>
      </c>
      <c r="D1635" s="2" t="s">
        <v>20</v>
      </c>
      <c r="E1635" s="1" t="s">
        <v>43</v>
      </c>
      <c r="F1635" s="3">
        <v>57.49</v>
      </c>
      <c r="G1635" s="3">
        <f t="shared" si="1"/>
        <v>-1.25712403</v>
      </c>
      <c r="H1635" s="4">
        <v>45231.0</v>
      </c>
      <c r="J1635" s="5">
        <f t="shared" si="2"/>
        <v>1</v>
      </c>
      <c r="K1635" s="5">
        <f t="shared" si="3"/>
        <v>11</v>
      </c>
      <c r="L1635" s="5">
        <f t="shared" si="4"/>
        <v>2023</v>
      </c>
    </row>
    <row r="1636" ht="15.75" customHeight="1">
      <c r="A1636" s="1" t="s">
        <v>205</v>
      </c>
      <c r="B1636" s="1" t="s">
        <v>206</v>
      </c>
      <c r="C1636" s="1" t="s">
        <v>207</v>
      </c>
      <c r="D1636" s="2" t="s">
        <v>14</v>
      </c>
      <c r="E1636" s="1" t="s">
        <v>43</v>
      </c>
      <c r="F1636" s="3">
        <v>57.79</v>
      </c>
      <c r="G1636" s="3">
        <f t="shared" si="1"/>
        <v>-1.240575667</v>
      </c>
      <c r="H1636" s="4">
        <v>45231.0</v>
      </c>
      <c r="J1636" s="5">
        <f t="shared" si="2"/>
        <v>1</v>
      </c>
      <c r="K1636" s="5">
        <f t="shared" si="3"/>
        <v>11</v>
      </c>
      <c r="L1636" s="5">
        <f t="shared" si="4"/>
        <v>2023</v>
      </c>
    </row>
    <row r="1637" ht="15.75" customHeight="1">
      <c r="A1637" s="1" t="s">
        <v>141</v>
      </c>
      <c r="B1637" s="1" t="s">
        <v>142</v>
      </c>
      <c r="C1637" s="1" t="s">
        <v>143</v>
      </c>
      <c r="D1637" s="2" t="s">
        <v>14</v>
      </c>
      <c r="E1637" s="1" t="s">
        <v>25</v>
      </c>
      <c r="F1637" s="3">
        <v>21.24</v>
      </c>
      <c r="G1637" s="3">
        <f t="shared" si="1"/>
        <v>-3.256717979</v>
      </c>
      <c r="H1637" s="4">
        <v>45231.0</v>
      </c>
      <c r="J1637" s="5">
        <f t="shared" si="2"/>
        <v>1</v>
      </c>
      <c r="K1637" s="5">
        <f t="shared" si="3"/>
        <v>11</v>
      </c>
      <c r="L1637" s="5">
        <f t="shared" si="4"/>
        <v>2023</v>
      </c>
    </row>
    <row r="1638" ht="15.75" customHeight="1">
      <c r="A1638" s="1" t="s">
        <v>31</v>
      </c>
      <c r="B1638" s="1" t="s">
        <v>32</v>
      </c>
      <c r="C1638" s="1" t="s">
        <v>33</v>
      </c>
      <c r="D1638" s="2" t="s">
        <v>20</v>
      </c>
      <c r="E1638" s="1" t="s">
        <v>89</v>
      </c>
      <c r="F1638" s="3">
        <v>37.5</v>
      </c>
      <c r="G1638" s="3">
        <f t="shared" si="1"/>
        <v>-2.359796666</v>
      </c>
      <c r="H1638" s="4">
        <v>45231.0</v>
      </c>
      <c r="J1638" s="5">
        <f t="shared" si="2"/>
        <v>1</v>
      </c>
      <c r="K1638" s="5">
        <f t="shared" si="3"/>
        <v>11</v>
      </c>
      <c r="L1638" s="5">
        <f t="shared" si="4"/>
        <v>2023</v>
      </c>
    </row>
    <row r="1639" ht="15.75" customHeight="1">
      <c r="A1639" s="1" t="s">
        <v>289</v>
      </c>
      <c r="B1639" s="1" t="s">
        <v>290</v>
      </c>
      <c r="C1639" s="1" t="s">
        <v>291</v>
      </c>
      <c r="D1639" s="2" t="s">
        <v>14</v>
      </c>
      <c r="E1639" s="1" t="s">
        <v>110</v>
      </c>
      <c r="F1639" s="3">
        <v>36.42</v>
      </c>
      <c r="G1639" s="3">
        <f t="shared" si="1"/>
        <v>-2.419370775</v>
      </c>
      <c r="H1639" s="4">
        <v>45232.0</v>
      </c>
      <c r="J1639" s="5">
        <f t="shared" si="2"/>
        <v>2</v>
      </c>
      <c r="K1639" s="5">
        <f t="shared" si="3"/>
        <v>11</v>
      </c>
      <c r="L1639" s="5">
        <f t="shared" si="4"/>
        <v>2023</v>
      </c>
    </row>
    <row r="1640" ht="15.75" customHeight="1">
      <c r="A1640" s="1" t="s">
        <v>97</v>
      </c>
      <c r="B1640" s="1" t="s">
        <v>98</v>
      </c>
      <c r="C1640" s="1" t="s">
        <v>99</v>
      </c>
      <c r="D1640" s="2" t="s">
        <v>14</v>
      </c>
      <c r="E1640" s="1" t="s">
        <v>163</v>
      </c>
      <c r="F1640" s="3">
        <v>1.97</v>
      </c>
      <c r="G1640" s="3">
        <f t="shared" si="1"/>
        <v>-4.319674542</v>
      </c>
      <c r="H1640" s="4">
        <v>45232.0</v>
      </c>
      <c r="J1640" s="5">
        <f t="shared" si="2"/>
        <v>2</v>
      </c>
      <c r="K1640" s="5">
        <f t="shared" si="3"/>
        <v>11</v>
      </c>
      <c r="L1640" s="5">
        <f t="shared" si="4"/>
        <v>2023</v>
      </c>
    </row>
    <row r="1641" ht="15.75" customHeight="1">
      <c r="A1641" s="1" t="s">
        <v>220</v>
      </c>
      <c r="B1641" s="1" t="s">
        <v>221</v>
      </c>
      <c r="C1641" s="1" t="s">
        <v>222</v>
      </c>
      <c r="D1641" s="2" t="s">
        <v>20</v>
      </c>
      <c r="E1641" s="1" t="s">
        <v>85</v>
      </c>
      <c r="F1641" s="3">
        <v>10.88</v>
      </c>
      <c r="G1641" s="3">
        <f t="shared" si="1"/>
        <v>-3.828188139</v>
      </c>
      <c r="H1641" s="4">
        <v>45232.0</v>
      </c>
      <c r="J1641" s="5">
        <f t="shared" si="2"/>
        <v>2</v>
      </c>
      <c r="K1641" s="5">
        <f t="shared" si="3"/>
        <v>11</v>
      </c>
      <c r="L1641" s="5">
        <f t="shared" si="4"/>
        <v>2023</v>
      </c>
    </row>
    <row r="1642" ht="15.75" customHeight="1">
      <c r="A1642" s="1" t="s">
        <v>274</v>
      </c>
      <c r="B1642" s="1" t="s">
        <v>275</v>
      </c>
      <c r="C1642" s="1" t="s">
        <v>276</v>
      </c>
      <c r="D1642" s="2" t="s">
        <v>20</v>
      </c>
      <c r="E1642" s="1" t="s">
        <v>163</v>
      </c>
      <c r="F1642" s="3">
        <v>2.5</v>
      </c>
      <c r="G1642" s="3">
        <f t="shared" si="1"/>
        <v>-4.290439099</v>
      </c>
      <c r="H1642" s="4">
        <v>45232.0</v>
      </c>
      <c r="J1642" s="5">
        <f t="shared" si="2"/>
        <v>2</v>
      </c>
      <c r="K1642" s="5">
        <f t="shared" si="3"/>
        <v>11</v>
      </c>
      <c r="L1642" s="5">
        <f t="shared" si="4"/>
        <v>2023</v>
      </c>
    </row>
    <row r="1643" ht="15.75" customHeight="1">
      <c r="A1643" s="1" t="s">
        <v>56</v>
      </c>
      <c r="B1643" s="1" t="s">
        <v>57</v>
      </c>
      <c r="C1643" s="1" t="s">
        <v>58</v>
      </c>
      <c r="D1643" s="2" t="s">
        <v>14</v>
      </c>
      <c r="E1643" s="1" t="s">
        <v>21</v>
      </c>
      <c r="F1643" s="3">
        <v>38.19</v>
      </c>
      <c r="G1643" s="3">
        <f t="shared" si="1"/>
        <v>-2.321735429</v>
      </c>
      <c r="H1643" s="4">
        <v>45232.0</v>
      </c>
      <c r="J1643" s="5">
        <f t="shared" si="2"/>
        <v>2</v>
      </c>
      <c r="K1643" s="5">
        <f t="shared" si="3"/>
        <v>11</v>
      </c>
      <c r="L1643" s="5">
        <f t="shared" si="4"/>
        <v>2023</v>
      </c>
    </row>
    <row r="1644" ht="15.75" customHeight="1">
      <c r="A1644" s="1" t="s">
        <v>220</v>
      </c>
      <c r="B1644" s="1" t="s">
        <v>221</v>
      </c>
      <c r="C1644" s="1" t="s">
        <v>222</v>
      </c>
      <c r="D1644" s="2" t="s">
        <v>20</v>
      </c>
      <c r="E1644" s="1" t="s">
        <v>47</v>
      </c>
      <c r="F1644" s="3">
        <v>74.26</v>
      </c>
      <c r="G1644" s="3">
        <f t="shared" si="1"/>
        <v>-0.3320704985</v>
      </c>
      <c r="H1644" s="4">
        <v>45232.0</v>
      </c>
      <c r="J1644" s="5">
        <f t="shared" si="2"/>
        <v>2</v>
      </c>
      <c r="K1644" s="5">
        <f t="shared" si="3"/>
        <v>11</v>
      </c>
      <c r="L1644" s="5">
        <f t="shared" si="4"/>
        <v>2023</v>
      </c>
    </row>
    <row r="1645" ht="15.75" customHeight="1">
      <c r="A1645" s="1" t="s">
        <v>292</v>
      </c>
      <c r="B1645" s="1" t="s">
        <v>293</v>
      </c>
      <c r="C1645" s="1" t="s">
        <v>294</v>
      </c>
      <c r="D1645" s="2" t="s">
        <v>20</v>
      </c>
      <c r="E1645" s="1" t="s">
        <v>25</v>
      </c>
      <c r="F1645" s="3">
        <v>20.53</v>
      </c>
      <c r="G1645" s="3">
        <f t="shared" si="1"/>
        <v>-3.29588244</v>
      </c>
      <c r="H1645" s="4">
        <v>45233.0</v>
      </c>
      <c r="J1645" s="5">
        <f t="shared" si="2"/>
        <v>3</v>
      </c>
      <c r="K1645" s="5">
        <f t="shared" si="3"/>
        <v>11</v>
      </c>
      <c r="L1645" s="5">
        <f t="shared" si="4"/>
        <v>2023</v>
      </c>
    </row>
    <row r="1646" ht="15.75" customHeight="1">
      <c r="A1646" s="1" t="s">
        <v>312</v>
      </c>
      <c r="B1646" s="1" t="s">
        <v>193</v>
      </c>
      <c r="C1646" s="1" t="s">
        <v>313</v>
      </c>
      <c r="D1646" s="2" t="s">
        <v>20</v>
      </c>
      <c r="E1646" s="1" t="s">
        <v>89</v>
      </c>
      <c r="F1646" s="3">
        <v>34.32</v>
      </c>
      <c r="G1646" s="3">
        <f t="shared" si="1"/>
        <v>-2.535209321</v>
      </c>
      <c r="H1646" s="4">
        <v>45233.0</v>
      </c>
      <c r="J1646" s="5">
        <f t="shared" si="2"/>
        <v>3</v>
      </c>
      <c r="K1646" s="5">
        <f t="shared" si="3"/>
        <v>11</v>
      </c>
      <c r="L1646" s="5">
        <f t="shared" si="4"/>
        <v>2023</v>
      </c>
    </row>
    <row r="1647" ht="15.75" customHeight="1">
      <c r="A1647" s="1" t="s">
        <v>280</v>
      </c>
      <c r="B1647" s="1" t="s">
        <v>281</v>
      </c>
      <c r="C1647" s="1" t="s">
        <v>282</v>
      </c>
      <c r="D1647" s="2" t="s">
        <v>14</v>
      </c>
      <c r="E1647" s="1" t="s">
        <v>110</v>
      </c>
      <c r="F1647" s="3">
        <v>39.01</v>
      </c>
      <c r="G1647" s="3">
        <f t="shared" si="1"/>
        <v>-2.276503235</v>
      </c>
      <c r="H1647" s="4">
        <v>45233.0</v>
      </c>
      <c r="J1647" s="5">
        <f t="shared" si="2"/>
        <v>3</v>
      </c>
      <c r="K1647" s="5">
        <f t="shared" si="3"/>
        <v>11</v>
      </c>
      <c r="L1647" s="5">
        <f t="shared" si="4"/>
        <v>2023</v>
      </c>
    </row>
    <row r="1648" ht="15.75" customHeight="1">
      <c r="A1648" s="1" t="s">
        <v>35</v>
      </c>
      <c r="B1648" s="1" t="s">
        <v>32</v>
      </c>
      <c r="C1648" s="1" t="s">
        <v>36</v>
      </c>
      <c r="D1648" s="2" t="s">
        <v>20</v>
      </c>
      <c r="E1648" s="1" t="s">
        <v>89</v>
      </c>
      <c r="F1648" s="3">
        <v>28.47</v>
      </c>
      <c r="G1648" s="3">
        <f t="shared" si="1"/>
        <v>-2.857902414</v>
      </c>
      <c r="H1648" s="4">
        <v>45233.0</v>
      </c>
      <c r="J1648" s="5">
        <f t="shared" si="2"/>
        <v>3</v>
      </c>
      <c r="K1648" s="5">
        <f t="shared" si="3"/>
        <v>11</v>
      </c>
      <c r="L1648" s="5">
        <f t="shared" si="4"/>
        <v>2023</v>
      </c>
    </row>
    <row r="1649" ht="15.75" customHeight="1">
      <c r="A1649" s="1" t="s">
        <v>48</v>
      </c>
      <c r="B1649" s="1" t="s">
        <v>49</v>
      </c>
      <c r="C1649" s="1" t="s">
        <v>50</v>
      </c>
      <c r="D1649" s="2" t="s">
        <v>20</v>
      </c>
      <c r="E1649" s="1" t="s">
        <v>37</v>
      </c>
      <c r="F1649" s="3">
        <v>12.41</v>
      </c>
      <c r="G1649" s="3">
        <f t="shared" si="1"/>
        <v>-3.743791484</v>
      </c>
      <c r="H1649" s="4">
        <v>45233.0</v>
      </c>
      <c r="J1649" s="5">
        <f t="shared" si="2"/>
        <v>3</v>
      </c>
      <c r="K1649" s="5">
        <f t="shared" si="3"/>
        <v>11</v>
      </c>
      <c r="L1649" s="5">
        <f t="shared" si="4"/>
        <v>2023</v>
      </c>
    </row>
    <row r="1650" ht="15.75" customHeight="1">
      <c r="A1650" s="1" t="s">
        <v>198</v>
      </c>
      <c r="B1650" s="1" t="s">
        <v>199</v>
      </c>
      <c r="C1650" s="1" t="s">
        <v>200</v>
      </c>
      <c r="D1650" s="2" t="s">
        <v>14</v>
      </c>
      <c r="E1650" s="1" t="s">
        <v>29</v>
      </c>
      <c r="F1650" s="3">
        <v>33.5</v>
      </c>
      <c r="G1650" s="3">
        <f t="shared" si="1"/>
        <v>-2.580441515</v>
      </c>
      <c r="H1650" s="4">
        <v>45233.0</v>
      </c>
      <c r="J1650" s="5">
        <f t="shared" si="2"/>
        <v>3</v>
      </c>
      <c r="K1650" s="5">
        <f t="shared" si="3"/>
        <v>11</v>
      </c>
      <c r="L1650" s="5">
        <f t="shared" si="4"/>
        <v>2023</v>
      </c>
    </row>
    <row r="1651" ht="15.75" customHeight="1">
      <c r="A1651" s="1" t="s">
        <v>53</v>
      </c>
      <c r="B1651" s="1" t="s">
        <v>54</v>
      </c>
      <c r="C1651" s="1" t="s">
        <v>55</v>
      </c>
      <c r="D1651" s="2" t="s">
        <v>20</v>
      </c>
      <c r="E1651" s="1" t="s">
        <v>51</v>
      </c>
      <c r="F1651" s="3">
        <v>52.31</v>
      </c>
      <c r="G1651" s="3">
        <f t="shared" si="1"/>
        <v>-1.54285911</v>
      </c>
      <c r="H1651" s="4">
        <v>45234.0</v>
      </c>
      <c r="J1651" s="5">
        <f t="shared" si="2"/>
        <v>4</v>
      </c>
      <c r="K1651" s="5">
        <f t="shared" si="3"/>
        <v>11</v>
      </c>
      <c r="L1651" s="5">
        <f t="shared" si="4"/>
        <v>2023</v>
      </c>
    </row>
    <row r="1652" ht="15.75" customHeight="1">
      <c r="A1652" s="1" t="s">
        <v>254</v>
      </c>
      <c r="B1652" s="1" t="s">
        <v>255</v>
      </c>
      <c r="C1652" s="1" t="s">
        <v>256</v>
      </c>
      <c r="D1652" s="2" t="s">
        <v>14</v>
      </c>
      <c r="E1652" s="1" t="s">
        <v>41</v>
      </c>
      <c r="F1652" s="3">
        <v>29.29</v>
      </c>
      <c r="G1652" s="3">
        <f t="shared" si="1"/>
        <v>-2.812670219</v>
      </c>
      <c r="H1652" s="4">
        <v>45234.0</v>
      </c>
      <c r="J1652" s="5">
        <f t="shared" si="2"/>
        <v>4</v>
      </c>
      <c r="K1652" s="5">
        <f t="shared" si="3"/>
        <v>11</v>
      </c>
      <c r="L1652" s="5">
        <f t="shared" si="4"/>
        <v>2023</v>
      </c>
    </row>
    <row r="1653" ht="15.75" customHeight="1">
      <c r="A1653" s="1" t="s">
        <v>217</v>
      </c>
      <c r="B1653" s="1" t="s">
        <v>218</v>
      </c>
      <c r="C1653" s="1" t="s">
        <v>219</v>
      </c>
      <c r="D1653" s="2" t="s">
        <v>14</v>
      </c>
      <c r="E1653" s="1" t="s">
        <v>89</v>
      </c>
      <c r="F1653" s="3">
        <v>34.56</v>
      </c>
      <c r="G1653" s="3">
        <f t="shared" si="1"/>
        <v>-2.52197063</v>
      </c>
      <c r="H1653" s="4">
        <v>45234.0</v>
      </c>
      <c r="J1653" s="5">
        <f t="shared" si="2"/>
        <v>4</v>
      </c>
      <c r="K1653" s="5">
        <f t="shared" si="3"/>
        <v>11</v>
      </c>
      <c r="L1653" s="5">
        <f t="shared" si="4"/>
        <v>2023</v>
      </c>
    </row>
    <row r="1654" ht="15.75" customHeight="1">
      <c r="A1654" s="1" t="s">
        <v>130</v>
      </c>
      <c r="B1654" s="1" t="s">
        <v>12</v>
      </c>
      <c r="C1654" s="1" t="s">
        <v>131</v>
      </c>
      <c r="D1654" s="2" t="s">
        <v>20</v>
      </c>
      <c r="E1654" s="1" t="s">
        <v>21</v>
      </c>
      <c r="F1654" s="3">
        <v>36.81</v>
      </c>
      <c r="G1654" s="3">
        <f t="shared" si="1"/>
        <v>-2.397857902</v>
      </c>
      <c r="H1654" s="4">
        <v>45234.0</v>
      </c>
      <c r="J1654" s="5">
        <f t="shared" si="2"/>
        <v>4</v>
      </c>
      <c r="K1654" s="5">
        <f t="shared" si="3"/>
        <v>11</v>
      </c>
      <c r="L1654" s="5">
        <f t="shared" si="4"/>
        <v>2023</v>
      </c>
    </row>
    <row r="1655" ht="15.75" customHeight="1">
      <c r="A1655" s="1" t="s">
        <v>103</v>
      </c>
      <c r="B1655" s="1" t="s">
        <v>104</v>
      </c>
      <c r="C1655" s="1" t="s">
        <v>105</v>
      </c>
      <c r="D1655" s="2" t="s">
        <v>14</v>
      </c>
      <c r="E1655" s="1" t="s">
        <v>43</v>
      </c>
      <c r="F1655" s="3">
        <v>65.44</v>
      </c>
      <c r="G1655" s="3">
        <f t="shared" si="1"/>
        <v>-0.8185923918</v>
      </c>
      <c r="H1655" s="4">
        <v>45234.0</v>
      </c>
      <c r="J1655" s="5">
        <f t="shared" si="2"/>
        <v>4</v>
      </c>
      <c r="K1655" s="5">
        <f t="shared" si="3"/>
        <v>11</v>
      </c>
      <c r="L1655" s="5">
        <f t="shared" si="4"/>
        <v>2023</v>
      </c>
    </row>
    <row r="1656" ht="15.75" customHeight="1">
      <c r="A1656" s="1" t="s">
        <v>144</v>
      </c>
      <c r="B1656" s="1" t="s">
        <v>145</v>
      </c>
      <c r="C1656" s="1" t="s">
        <v>146</v>
      </c>
      <c r="D1656" s="2" t="s">
        <v>20</v>
      </c>
      <c r="E1656" s="1" t="s">
        <v>65</v>
      </c>
      <c r="F1656" s="3">
        <v>14.88</v>
      </c>
      <c r="G1656" s="3">
        <f t="shared" si="1"/>
        <v>-3.60754329</v>
      </c>
      <c r="H1656" s="4">
        <v>45234.0</v>
      </c>
      <c r="J1656" s="5">
        <f t="shared" si="2"/>
        <v>4</v>
      </c>
      <c r="K1656" s="5">
        <f t="shared" si="3"/>
        <v>11</v>
      </c>
      <c r="L1656" s="5">
        <f t="shared" si="4"/>
        <v>2023</v>
      </c>
    </row>
    <row r="1657" ht="15.75" customHeight="1">
      <c r="A1657" s="1" t="s">
        <v>228</v>
      </c>
      <c r="B1657" s="1" t="s">
        <v>229</v>
      </c>
      <c r="C1657" s="1" t="s">
        <v>230</v>
      </c>
      <c r="D1657" s="2" t="s">
        <v>14</v>
      </c>
      <c r="E1657" s="1" t="s">
        <v>110</v>
      </c>
      <c r="F1657" s="3">
        <v>38.62</v>
      </c>
      <c r="G1657" s="3">
        <f t="shared" si="1"/>
        <v>-2.298016108</v>
      </c>
      <c r="H1657" s="4">
        <v>45235.0</v>
      </c>
      <c r="J1657" s="5">
        <f t="shared" si="2"/>
        <v>5</v>
      </c>
      <c r="K1657" s="5">
        <f t="shared" si="3"/>
        <v>11</v>
      </c>
      <c r="L1657" s="5">
        <f t="shared" si="4"/>
        <v>2023</v>
      </c>
    </row>
    <row r="1658" ht="15.75" customHeight="1">
      <c r="A1658" s="1" t="s">
        <v>254</v>
      </c>
      <c r="B1658" s="1" t="s">
        <v>255</v>
      </c>
      <c r="C1658" s="1" t="s">
        <v>256</v>
      </c>
      <c r="D1658" s="2" t="s">
        <v>14</v>
      </c>
      <c r="E1658" s="1" t="s">
        <v>110</v>
      </c>
      <c r="F1658" s="3">
        <v>33.88</v>
      </c>
      <c r="G1658" s="3">
        <f t="shared" si="1"/>
        <v>-2.559480255</v>
      </c>
      <c r="H1658" s="4">
        <v>45235.0</v>
      </c>
      <c r="J1658" s="5">
        <f t="shared" si="2"/>
        <v>5</v>
      </c>
      <c r="K1658" s="5">
        <f t="shared" si="3"/>
        <v>11</v>
      </c>
      <c r="L1658" s="5">
        <f t="shared" si="4"/>
        <v>2023</v>
      </c>
    </row>
    <row r="1659" ht="15.75" customHeight="1">
      <c r="A1659" s="1" t="s">
        <v>69</v>
      </c>
      <c r="B1659" s="1" t="s">
        <v>70</v>
      </c>
      <c r="C1659" s="1" t="s">
        <v>71</v>
      </c>
      <c r="D1659" s="2" t="s">
        <v>20</v>
      </c>
      <c r="E1659" s="1" t="s">
        <v>150</v>
      </c>
      <c r="F1659" s="3">
        <v>27.96</v>
      </c>
      <c r="G1659" s="3">
        <f t="shared" si="1"/>
        <v>-2.886034632</v>
      </c>
      <c r="H1659" s="4">
        <v>45235.0</v>
      </c>
      <c r="J1659" s="5">
        <f t="shared" si="2"/>
        <v>5</v>
      </c>
      <c r="K1659" s="5">
        <f t="shared" si="3"/>
        <v>11</v>
      </c>
      <c r="L1659" s="5">
        <f t="shared" si="4"/>
        <v>2023</v>
      </c>
    </row>
    <row r="1660" ht="15.75" customHeight="1">
      <c r="A1660" s="1" t="s">
        <v>304</v>
      </c>
      <c r="B1660" s="1" t="s">
        <v>305</v>
      </c>
      <c r="C1660" s="1" t="s">
        <v>306</v>
      </c>
      <c r="D1660" s="2" t="s">
        <v>14</v>
      </c>
      <c r="E1660" s="1" t="s">
        <v>93</v>
      </c>
      <c r="F1660" s="3">
        <v>11.67</v>
      </c>
      <c r="G1660" s="3">
        <f t="shared" si="1"/>
        <v>-3.784610782</v>
      </c>
      <c r="H1660" s="4">
        <v>45235.0</v>
      </c>
      <c r="J1660" s="5">
        <f t="shared" si="2"/>
        <v>5</v>
      </c>
      <c r="K1660" s="5">
        <f t="shared" si="3"/>
        <v>11</v>
      </c>
      <c r="L1660" s="5">
        <f t="shared" si="4"/>
        <v>2023</v>
      </c>
    </row>
    <row r="1661" ht="15.75" customHeight="1">
      <c r="A1661" s="1" t="s">
        <v>186</v>
      </c>
      <c r="B1661" s="1" t="s">
        <v>187</v>
      </c>
      <c r="C1661" s="1" t="s">
        <v>188</v>
      </c>
      <c r="D1661" s="2" t="s">
        <v>20</v>
      </c>
      <c r="E1661" s="1" t="s">
        <v>106</v>
      </c>
      <c r="F1661" s="3">
        <v>15.98</v>
      </c>
      <c r="G1661" s="3">
        <f t="shared" si="1"/>
        <v>-3.546865956</v>
      </c>
      <c r="H1661" s="4">
        <v>45235.0</v>
      </c>
      <c r="J1661" s="5">
        <f t="shared" si="2"/>
        <v>5</v>
      </c>
      <c r="K1661" s="5">
        <f t="shared" si="3"/>
        <v>11</v>
      </c>
      <c r="L1661" s="5">
        <f t="shared" si="4"/>
        <v>2023</v>
      </c>
    </row>
    <row r="1662" ht="15.75" customHeight="1">
      <c r="A1662" s="1" t="s">
        <v>195</v>
      </c>
      <c r="B1662" s="1" t="s">
        <v>196</v>
      </c>
      <c r="C1662" s="1" t="s">
        <v>197</v>
      </c>
      <c r="D1662" s="2" t="s">
        <v>20</v>
      </c>
      <c r="E1662" s="1" t="s">
        <v>110</v>
      </c>
      <c r="F1662" s="3">
        <v>32.6</v>
      </c>
      <c r="G1662" s="3">
        <f t="shared" si="1"/>
        <v>-2.630086606</v>
      </c>
      <c r="H1662" s="4">
        <v>45236.0</v>
      </c>
      <c r="J1662" s="5">
        <f t="shared" si="2"/>
        <v>6</v>
      </c>
      <c r="K1662" s="5">
        <f t="shared" si="3"/>
        <v>11</v>
      </c>
      <c r="L1662" s="5">
        <f t="shared" si="4"/>
        <v>2023</v>
      </c>
    </row>
    <row r="1663" ht="15.75" customHeight="1">
      <c r="A1663" s="1" t="s">
        <v>265</v>
      </c>
      <c r="B1663" s="1" t="s">
        <v>266</v>
      </c>
      <c r="C1663" s="1" t="s">
        <v>267</v>
      </c>
      <c r="D1663" s="2" t="s">
        <v>20</v>
      </c>
      <c r="E1663" s="1" t="s">
        <v>29</v>
      </c>
      <c r="F1663" s="3">
        <v>38.67</v>
      </c>
      <c r="G1663" s="3">
        <f t="shared" si="1"/>
        <v>-2.295258047</v>
      </c>
      <c r="H1663" s="4">
        <v>45236.0</v>
      </c>
      <c r="J1663" s="5">
        <f t="shared" si="2"/>
        <v>6</v>
      </c>
      <c r="K1663" s="5">
        <f t="shared" si="3"/>
        <v>11</v>
      </c>
      <c r="L1663" s="5">
        <f t="shared" si="4"/>
        <v>2023</v>
      </c>
    </row>
    <row r="1664" ht="15.75" customHeight="1">
      <c r="A1664" s="1" t="s">
        <v>189</v>
      </c>
      <c r="B1664" s="1" t="s">
        <v>190</v>
      </c>
      <c r="C1664" s="1" t="s">
        <v>191</v>
      </c>
      <c r="D1664" s="2" t="s">
        <v>14</v>
      </c>
      <c r="E1664" s="1" t="s">
        <v>34</v>
      </c>
      <c r="F1664" s="3">
        <v>18.31</v>
      </c>
      <c r="G1664" s="3">
        <f t="shared" si="1"/>
        <v>-3.418340331</v>
      </c>
      <c r="H1664" s="4">
        <v>45236.0</v>
      </c>
      <c r="J1664" s="5">
        <f t="shared" si="2"/>
        <v>6</v>
      </c>
      <c r="K1664" s="5">
        <f t="shared" si="3"/>
        <v>11</v>
      </c>
      <c r="L1664" s="5">
        <f t="shared" si="4"/>
        <v>2023</v>
      </c>
    </row>
    <row r="1665" ht="15.75" customHeight="1">
      <c r="A1665" s="1" t="s">
        <v>298</v>
      </c>
      <c r="B1665" s="1" t="s">
        <v>299</v>
      </c>
      <c r="C1665" s="1" t="s">
        <v>300</v>
      </c>
      <c r="D1665" s="2" t="s">
        <v>14</v>
      </c>
      <c r="E1665" s="1" t="s">
        <v>93</v>
      </c>
      <c r="F1665" s="3">
        <v>11.94</v>
      </c>
      <c r="G1665" s="3">
        <f t="shared" si="1"/>
        <v>-3.769717254</v>
      </c>
      <c r="H1665" s="4">
        <v>45236.0</v>
      </c>
      <c r="J1665" s="5">
        <f t="shared" si="2"/>
        <v>6</v>
      </c>
      <c r="K1665" s="5">
        <f t="shared" si="3"/>
        <v>11</v>
      </c>
      <c r="L1665" s="5">
        <f t="shared" si="4"/>
        <v>2023</v>
      </c>
    </row>
    <row r="1666" ht="15.75" customHeight="1">
      <c r="A1666" s="1" t="s">
        <v>22</v>
      </c>
      <c r="B1666" s="1" t="s">
        <v>23</v>
      </c>
      <c r="C1666" s="1" t="s">
        <v>24</v>
      </c>
      <c r="D1666" s="2" t="s">
        <v>14</v>
      </c>
      <c r="E1666" s="1" t="s">
        <v>85</v>
      </c>
      <c r="F1666" s="3">
        <v>10.73</v>
      </c>
      <c r="G1666" s="3">
        <f t="shared" si="1"/>
        <v>-3.836462321</v>
      </c>
      <c r="H1666" s="4">
        <v>45237.0</v>
      </c>
      <c r="J1666" s="5">
        <f t="shared" si="2"/>
        <v>7</v>
      </c>
      <c r="K1666" s="5">
        <f t="shared" si="3"/>
        <v>11</v>
      </c>
      <c r="L1666" s="5">
        <f t="shared" si="4"/>
        <v>2023</v>
      </c>
    </row>
    <row r="1667" ht="15.75" customHeight="1">
      <c r="A1667" s="1" t="s">
        <v>169</v>
      </c>
      <c r="B1667" s="1" t="s">
        <v>170</v>
      </c>
      <c r="C1667" s="1" t="s">
        <v>171</v>
      </c>
      <c r="D1667" s="2" t="s">
        <v>14</v>
      </c>
      <c r="E1667" s="1" t="s">
        <v>51</v>
      </c>
      <c r="F1667" s="3">
        <v>53.27</v>
      </c>
      <c r="G1667" s="3">
        <f t="shared" si="1"/>
        <v>-1.489904346</v>
      </c>
      <c r="H1667" s="4">
        <v>45237.0</v>
      </c>
      <c r="J1667" s="5">
        <f t="shared" si="2"/>
        <v>7</v>
      </c>
      <c r="K1667" s="5">
        <f t="shared" si="3"/>
        <v>11</v>
      </c>
      <c r="L1667" s="5">
        <f t="shared" si="4"/>
        <v>2023</v>
      </c>
    </row>
    <row r="1668" ht="15.75" customHeight="1">
      <c r="A1668" s="1" t="s">
        <v>90</v>
      </c>
      <c r="B1668" s="1" t="s">
        <v>91</v>
      </c>
      <c r="C1668" s="1" t="s">
        <v>92</v>
      </c>
      <c r="D1668" s="2" t="s">
        <v>14</v>
      </c>
      <c r="E1668" s="1" t="s">
        <v>51</v>
      </c>
      <c r="F1668" s="3">
        <v>56.0</v>
      </c>
      <c r="G1668" s="3">
        <f t="shared" si="1"/>
        <v>-1.339314237</v>
      </c>
      <c r="H1668" s="4">
        <v>45237.0</v>
      </c>
      <c r="J1668" s="5">
        <f t="shared" si="2"/>
        <v>7</v>
      </c>
      <c r="K1668" s="5">
        <f t="shared" si="3"/>
        <v>11</v>
      </c>
      <c r="L1668" s="5">
        <f t="shared" si="4"/>
        <v>2023</v>
      </c>
    </row>
    <row r="1669" ht="15.75" customHeight="1">
      <c r="A1669" s="1" t="s">
        <v>307</v>
      </c>
      <c r="B1669" s="1" t="s">
        <v>263</v>
      </c>
      <c r="C1669" s="1" t="s">
        <v>308</v>
      </c>
      <c r="D1669" s="2" t="s">
        <v>14</v>
      </c>
      <c r="E1669" s="1" t="s">
        <v>85</v>
      </c>
      <c r="F1669" s="3">
        <v>11.31</v>
      </c>
      <c r="G1669" s="3">
        <f t="shared" si="1"/>
        <v>-3.804468818</v>
      </c>
      <c r="H1669" s="4">
        <v>45237.0</v>
      </c>
      <c r="J1669" s="5">
        <f t="shared" si="2"/>
        <v>7</v>
      </c>
      <c r="K1669" s="5">
        <f t="shared" si="3"/>
        <v>11</v>
      </c>
      <c r="L1669" s="5">
        <f t="shared" si="4"/>
        <v>2023</v>
      </c>
    </row>
    <row r="1670" ht="15.75" customHeight="1">
      <c r="A1670" s="1" t="s">
        <v>254</v>
      </c>
      <c r="B1670" s="1" t="s">
        <v>255</v>
      </c>
      <c r="C1670" s="1" t="s">
        <v>256</v>
      </c>
      <c r="D1670" s="2" t="s">
        <v>14</v>
      </c>
      <c r="E1670" s="1" t="s">
        <v>37</v>
      </c>
      <c r="F1670" s="3">
        <v>13.87</v>
      </c>
      <c r="G1670" s="3">
        <f t="shared" si="1"/>
        <v>-3.663256114</v>
      </c>
      <c r="H1670" s="4">
        <v>45237.0</v>
      </c>
      <c r="J1670" s="5">
        <f t="shared" si="2"/>
        <v>7</v>
      </c>
      <c r="K1670" s="5">
        <f t="shared" si="3"/>
        <v>11</v>
      </c>
      <c r="L1670" s="5">
        <f t="shared" si="4"/>
        <v>2023</v>
      </c>
    </row>
    <row r="1671" ht="15.75" customHeight="1">
      <c r="A1671" s="1" t="s">
        <v>53</v>
      </c>
      <c r="B1671" s="1" t="s">
        <v>54</v>
      </c>
      <c r="C1671" s="1" t="s">
        <v>55</v>
      </c>
      <c r="D1671" s="2" t="s">
        <v>14</v>
      </c>
      <c r="E1671" s="1" t="s">
        <v>78</v>
      </c>
      <c r="F1671" s="3">
        <v>18.08</v>
      </c>
      <c r="G1671" s="3">
        <f t="shared" si="1"/>
        <v>-3.43102741</v>
      </c>
      <c r="H1671" s="4">
        <v>45237.0</v>
      </c>
      <c r="J1671" s="5">
        <f t="shared" si="2"/>
        <v>7</v>
      </c>
      <c r="K1671" s="5">
        <f t="shared" si="3"/>
        <v>11</v>
      </c>
      <c r="L1671" s="5">
        <f t="shared" si="4"/>
        <v>2023</v>
      </c>
    </row>
    <row r="1672" ht="15.75" customHeight="1">
      <c r="A1672" s="1" t="s">
        <v>111</v>
      </c>
      <c r="B1672" s="1" t="s">
        <v>112</v>
      </c>
      <c r="C1672" s="1" t="s">
        <v>113</v>
      </c>
      <c r="D1672" s="2" t="s">
        <v>20</v>
      </c>
      <c r="E1672" s="1" t="s">
        <v>93</v>
      </c>
      <c r="F1672" s="3">
        <v>10.47</v>
      </c>
      <c r="G1672" s="3">
        <f t="shared" si="1"/>
        <v>-3.850804236</v>
      </c>
      <c r="H1672" s="4">
        <v>45238.0</v>
      </c>
      <c r="J1672" s="5">
        <f t="shared" si="2"/>
        <v>8</v>
      </c>
      <c r="K1672" s="5">
        <f t="shared" si="3"/>
        <v>11</v>
      </c>
      <c r="L1672" s="5">
        <f t="shared" si="4"/>
        <v>2023</v>
      </c>
    </row>
    <row r="1673" ht="15.75" customHeight="1">
      <c r="A1673" s="1" t="s">
        <v>103</v>
      </c>
      <c r="B1673" s="1" t="s">
        <v>104</v>
      </c>
      <c r="C1673" s="1" t="s">
        <v>105</v>
      </c>
      <c r="D1673" s="2" t="s">
        <v>14</v>
      </c>
      <c r="E1673" s="1" t="s">
        <v>15</v>
      </c>
      <c r="F1673" s="3">
        <v>10.64</v>
      </c>
      <c r="G1673" s="3">
        <f t="shared" si="1"/>
        <v>-3.84142683</v>
      </c>
      <c r="H1673" s="4">
        <v>45238.0</v>
      </c>
      <c r="J1673" s="5">
        <f t="shared" si="2"/>
        <v>8</v>
      </c>
      <c r="K1673" s="5">
        <f t="shared" si="3"/>
        <v>11</v>
      </c>
      <c r="L1673" s="5">
        <f t="shared" si="4"/>
        <v>2023</v>
      </c>
    </row>
    <row r="1674" ht="15.75" customHeight="1">
      <c r="A1674" s="1" t="s">
        <v>56</v>
      </c>
      <c r="B1674" s="1" t="s">
        <v>57</v>
      </c>
      <c r="C1674" s="1" t="s">
        <v>58</v>
      </c>
      <c r="D1674" s="2" t="s">
        <v>20</v>
      </c>
      <c r="E1674" s="1" t="s">
        <v>37</v>
      </c>
      <c r="F1674" s="3">
        <v>13.63</v>
      </c>
      <c r="G1674" s="3">
        <f t="shared" si="1"/>
        <v>-3.676494805</v>
      </c>
      <c r="H1674" s="4">
        <v>45238.0</v>
      </c>
      <c r="J1674" s="5">
        <f t="shared" si="2"/>
        <v>8</v>
      </c>
      <c r="K1674" s="5">
        <f t="shared" si="3"/>
        <v>11</v>
      </c>
      <c r="L1674" s="5">
        <f t="shared" si="4"/>
        <v>2023</v>
      </c>
    </row>
    <row r="1675" ht="15.75" customHeight="1">
      <c r="A1675" s="1" t="s">
        <v>26</v>
      </c>
      <c r="B1675" s="1" t="s">
        <v>27</v>
      </c>
      <c r="C1675" s="1" t="s">
        <v>28</v>
      </c>
      <c r="D1675" s="2" t="s">
        <v>20</v>
      </c>
      <c r="E1675" s="1" t="s">
        <v>15</v>
      </c>
      <c r="F1675" s="3">
        <v>10.69</v>
      </c>
      <c r="G1675" s="3">
        <f t="shared" si="1"/>
        <v>-3.83866877</v>
      </c>
      <c r="H1675" s="4">
        <v>45238.0</v>
      </c>
      <c r="J1675" s="5">
        <f t="shared" si="2"/>
        <v>8</v>
      </c>
      <c r="K1675" s="5">
        <f t="shared" si="3"/>
        <v>11</v>
      </c>
      <c r="L1675" s="5">
        <f t="shared" si="4"/>
        <v>2023</v>
      </c>
    </row>
    <row r="1676" ht="15.75" customHeight="1">
      <c r="A1676" s="1" t="s">
        <v>189</v>
      </c>
      <c r="B1676" s="1" t="s">
        <v>190</v>
      </c>
      <c r="C1676" s="1" t="s">
        <v>191</v>
      </c>
      <c r="D1676" s="2" t="s">
        <v>14</v>
      </c>
      <c r="E1676" s="1" t="s">
        <v>51</v>
      </c>
      <c r="F1676" s="3">
        <v>57.38</v>
      </c>
      <c r="G1676" s="3">
        <f t="shared" si="1"/>
        <v>-1.263191764</v>
      </c>
      <c r="H1676" s="4">
        <v>45238.0</v>
      </c>
      <c r="J1676" s="5">
        <f t="shared" si="2"/>
        <v>8</v>
      </c>
      <c r="K1676" s="5">
        <f t="shared" si="3"/>
        <v>11</v>
      </c>
      <c r="L1676" s="5">
        <f t="shared" si="4"/>
        <v>2023</v>
      </c>
    </row>
    <row r="1677" ht="15.75" customHeight="1">
      <c r="A1677" s="1" t="s">
        <v>90</v>
      </c>
      <c r="B1677" s="1" t="s">
        <v>91</v>
      </c>
      <c r="C1677" s="1" t="s">
        <v>92</v>
      </c>
      <c r="D1677" s="2" t="s">
        <v>20</v>
      </c>
      <c r="E1677" s="1" t="s">
        <v>126</v>
      </c>
      <c r="F1677" s="3">
        <v>2.44</v>
      </c>
      <c r="G1677" s="3">
        <f t="shared" si="1"/>
        <v>-4.293748772</v>
      </c>
      <c r="H1677" s="4">
        <v>45238.0</v>
      </c>
      <c r="J1677" s="5">
        <f t="shared" si="2"/>
        <v>8</v>
      </c>
      <c r="K1677" s="5">
        <f t="shared" si="3"/>
        <v>11</v>
      </c>
      <c r="L1677" s="5">
        <f t="shared" si="4"/>
        <v>2023</v>
      </c>
    </row>
    <row r="1678" ht="15.75" customHeight="1">
      <c r="A1678" s="1" t="s">
        <v>135</v>
      </c>
      <c r="B1678" s="1" t="s">
        <v>136</v>
      </c>
      <c r="C1678" s="1" t="s">
        <v>137</v>
      </c>
      <c r="D1678" s="2" t="s">
        <v>20</v>
      </c>
      <c r="E1678" s="1" t="s">
        <v>78</v>
      </c>
      <c r="F1678" s="3">
        <v>14.44</v>
      </c>
      <c r="G1678" s="3">
        <f t="shared" si="1"/>
        <v>-3.631814223</v>
      </c>
      <c r="H1678" s="4">
        <v>45238.0</v>
      </c>
      <c r="J1678" s="5">
        <f t="shared" si="2"/>
        <v>8</v>
      </c>
      <c r="K1678" s="5">
        <f t="shared" si="3"/>
        <v>11</v>
      </c>
      <c r="L1678" s="5">
        <f t="shared" si="4"/>
        <v>2023</v>
      </c>
    </row>
    <row r="1679" ht="15.75" customHeight="1">
      <c r="A1679" s="1" t="s">
        <v>317</v>
      </c>
      <c r="B1679" s="1" t="s">
        <v>318</v>
      </c>
      <c r="C1679" s="1" t="s">
        <v>319</v>
      </c>
      <c r="D1679" s="2" t="s">
        <v>20</v>
      </c>
      <c r="E1679" s="1" t="s">
        <v>93</v>
      </c>
      <c r="F1679" s="3">
        <v>14.8</v>
      </c>
      <c r="G1679" s="3">
        <f t="shared" si="1"/>
        <v>-3.611956187</v>
      </c>
      <c r="H1679" s="4">
        <v>45239.0</v>
      </c>
      <c r="J1679" s="5">
        <f t="shared" si="2"/>
        <v>9</v>
      </c>
      <c r="K1679" s="5">
        <f t="shared" si="3"/>
        <v>11</v>
      </c>
      <c r="L1679" s="5">
        <f t="shared" si="4"/>
        <v>2023</v>
      </c>
    </row>
    <row r="1680" ht="15.75" customHeight="1">
      <c r="A1680" s="1" t="s">
        <v>198</v>
      </c>
      <c r="B1680" s="1" t="s">
        <v>199</v>
      </c>
      <c r="C1680" s="1" t="s">
        <v>200</v>
      </c>
      <c r="D1680" s="2" t="s">
        <v>20</v>
      </c>
      <c r="E1680" s="1" t="s">
        <v>85</v>
      </c>
      <c r="F1680" s="3">
        <v>10.84</v>
      </c>
      <c r="G1680" s="3">
        <f t="shared" si="1"/>
        <v>-3.830394588</v>
      </c>
      <c r="H1680" s="4">
        <v>45239.0</v>
      </c>
      <c r="J1680" s="5">
        <f t="shared" si="2"/>
        <v>9</v>
      </c>
      <c r="K1680" s="5">
        <f t="shared" si="3"/>
        <v>11</v>
      </c>
      <c r="L1680" s="5">
        <f t="shared" si="4"/>
        <v>2023</v>
      </c>
    </row>
    <row r="1681" ht="15.75" customHeight="1">
      <c r="A1681" s="1" t="s">
        <v>66</v>
      </c>
      <c r="B1681" s="1" t="s">
        <v>67</v>
      </c>
      <c r="C1681" s="1" t="s">
        <v>68</v>
      </c>
      <c r="D1681" s="2" t="s">
        <v>20</v>
      </c>
      <c r="E1681" s="1" t="s">
        <v>37</v>
      </c>
      <c r="F1681" s="3">
        <v>14.66</v>
      </c>
      <c r="G1681" s="3">
        <f t="shared" si="1"/>
        <v>-3.619678757</v>
      </c>
      <c r="H1681" s="4">
        <v>45239.0</v>
      </c>
      <c r="J1681" s="5">
        <f t="shared" si="2"/>
        <v>9</v>
      </c>
      <c r="K1681" s="5">
        <f t="shared" si="3"/>
        <v>11</v>
      </c>
      <c r="L1681" s="5">
        <f t="shared" si="4"/>
        <v>2023</v>
      </c>
    </row>
    <row r="1682" ht="15.75" customHeight="1">
      <c r="A1682" s="1" t="s">
        <v>292</v>
      </c>
      <c r="B1682" s="1" t="s">
        <v>293</v>
      </c>
      <c r="C1682" s="1" t="s">
        <v>294</v>
      </c>
      <c r="D1682" s="2" t="s">
        <v>20</v>
      </c>
      <c r="E1682" s="1" t="s">
        <v>25</v>
      </c>
      <c r="F1682" s="3">
        <v>12.5</v>
      </c>
      <c r="G1682" s="3">
        <f t="shared" si="1"/>
        <v>-3.738826975</v>
      </c>
      <c r="H1682" s="4">
        <v>45239.0</v>
      </c>
      <c r="J1682" s="5">
        <f t="shared" si="2"/>
        <v>9</v>
      </c>
      <c r="K1682" s="5">
        <f t="shared" si="3"/>
        <v>11</v>
      </c>
      <c r="L1682" s="5">
        <f t="shared" si="4"/>
        <v>2023</v>
      </c>
    </row>
    <row r="1683" ht="15.75" customHeight="1">
      <c r="A1683" s="1" t="s">
        <v>35</v>
      </c>
      <c r="B1683" s="1" t="s">
        <v>32</v>
      </c>
      <c r="C1683" s="1" t="s">
        <v>36</v>
      </c>
      <c r="D1683" s="2" t="s">
        <v>20</v>
      </c>
      <c r="E1683" s="1" t="s">
        <v>29</v>
      </c>
      <c r="F1683" s="3">
        <v>28.67</v>
      </c>
      <c r="G1683" s="3">
        <f t="shared" si="1"/>
        <v>-2.846870171</v>
      </c>
      <c r="H1683" s="4">
        <v>45240.0</v>
      </c>
      <c r="J1683" s="5">
        <f t="shared" si="2"/>
        <v>10</v>
      </c>
      <c r="K1683" s="5">
        <f t="shared" si="3"/>
        <v>11</v>
      </c>
      <c r="L1683" s="5">
        <f t="shared" si="4"/>
        <v>2023</v>
      </c>
    </row>
    <row r="1684" ht="15.75" customHeight="1">
      <c r="A1684" s="1" t="s">
        <v>123</v>
      </c>
      <c r="B1684" s="1" t="s">
        <v>124</v>
      </c>
      <c r="C1684" s="1" t="s">
        <v>125</v>
      </c>
      <c r="D1684" s="2" t="s">
        <v>20</v>
      </c>
      <c r="E1684" s="1" t="s">
        <v>163</v>
      </c>
      <c r="F1684" s="3">
        <v>3.92</v>
      </c>
      <c r="G1684" s="3">
        <f t="shared" si="1"/>
        <v>-4.212110178</v>
      </c>
      <c r="H1684" s="4">
        <v>45240.0</v>
      </c>
      <c r="J1684" s="5">
        <f t="shared" si="2"/>
        <v>10</v>
      </c>
      <c r="K1684" s="5">
        <f t="shared" si="3"/>
        <v>11</v>
      </c>
      <c r="L1684" s="5">
        <f t="shared" si="4"/>
        <v>2023</v>
      </c>
    </row>
    <row r="1685" ht="15.75" customHeight="1">
      <c r="A1685" s="1" t="s">
        <v>127</v>
      </c>
      <c r="B1685" s="1" t="s">
        <v>128</v>
      </c>
      <c r="C1685" s="1" t="s">
        <v>129</v>
      </c>
      <c r="D1685" s="2" t="s">
        <v>20</v>
      </c>
      <c r="E1685" s="1" t="s">
        <v>29</v>
      </c>
      <c r="F1685" s="3">
        <v>35.08</v>
      </c>
      <c r="G1685" s="3">
        <f t="shared" si="1"/>
        <v>-2.4932868</v>
      </c>
      <c r="H1685" s="4">
        <v>45240.0</v>
      </c>
      <c r="J1685" s="5">
        <f t="shared" si="2"/>
        <v>10</v>
      </c>
      <c r="K1685" s="5">
        <f t="shared" si="3"/>
        <v>11</v>
      </c>
      <c r="L1685" s="5">
        <f t="shared" si="4"/>
        <v>2023</v>
      </c>
    </row>
    <row r="1686" ht="15.75" customHeight="1">
      <c r="A1686" s="1" t="s">
        <v>11</v>
      </c>
      <c r="B1686" s="1" t="s">
        <v>12</v>
      </c>
      <c r="C1686" s="1" t="s">
        <v>13</v>
      </c>
      <c r="D1686" s="2" t="s">
        <v>14</v>
      </c>
      <c r="E1686" s="1" t="s">
        <v>150</v>
      </c>
      <c r="F1686" s="3">
        <v>27.07</v>
      </c>
      <c r="G1686" s="3">
        <f t="shared" si="1"/>
        <v>-2.935128111</v>
      </c>
      <c r="H1686" s="4">
        <v>45240.0</v>
      </c>
      <c r="J1686" s="5">
        <f t="shared" si="2"/>
        <v>10</v>
      </c>
      <c r="K1686" s="5">
        <f t="shared" si="3"/>
        <v>11</v>
      </c>
      <c r="L1686" s="5">
        <f t="shared" si="4"/>
        <v>2023</v>
      </c>
    </row>
    <row r="1687" ht="15.75" customHeight="1">
      <c r="A1687" s="1" t="s">
        <v>254</v>
      </c>
      <c r="B1687" s="1" t="s">
        <v>255</v>
      </c>
      <c r="C1687" s="1" t="s">
        <v>256</v>
      </c>
      <c r="D1687" s="2" t="s">
        <v>20</v>
      </c>
      <c r="E1687" s="1" t="s">
        <v>65</v>
      </c>
      <c r="F1687" s="3">
        <v>13.25</v>
      </c>
      <c r="G1687" s="3">
        <f t="shared" si="1"/>
        <v>-3.697456066</v>
      </c>
      <c r="H1687" s="4">
        <v>45240.0</v>
      </c>
      <c r="J1687" s="5">
        <f t="shared" si="2"/>
        <v>10</v>
      </c>
      <c r="K1687" s="5">
        <f t="shared" si="3"/>
        <v>11</v>
      </c>
      <c r="L1687" s="5">
        <f t="shared" si="4"/>
        <v>2023</v>
      </c>
    </row>
    <row r="1688" ht="15.75" customHeight="1">
      <c r="A1688" s="1" t="s">
        <v>26</v>
      </c>
      <c r="B1688" s="1" t="s">
        <v>27</v>
      </c>
      <c r="C1688" s="1" t="s">
        <v>28</v>
      </c>
      <c r="D1688" s="2" t="s">
        <v>20</v>
      </c>
      <c r="E1688" s="1" t="s">
        <v>163</v>
      </c>
      <c r="F1688" s="3">
        <v>2.99</v>
      </c>
      <c r="G1688" s="3">
        <f t="shared" si="1"/>
        <v>-4.263410105</v>
      </c>
      <c r="H1688" s="4">
        <v>45240.0</v>
      </c>
      <c r="J1688" s="5">
        <f t="shared" si="2"/>
        <v>10</v>
      </c>
      <c r="K1688" s="5">
        <f t="shared" si="3"/>
        <v>11</v>
      </c>
      <c r="L1688" s="5">
        <f t="shared" si="4"/>
        <v>2023</v>
      </c>
    </row>
    <row r="1689" ht="15.75" customHeight="1">
      <c r="A1689" s="1" t="s">
        <v>26</v>
      </c>
      <c r="B1689" s="1" t="s">
        <v>27</v>
      </c>
      <c r="C1689" s="1" t="s">
        <v>28</v>
      </c>
      <c r="D1689" s="2" t="s">
        <v>14</v>
      </c>
      <c r="E1689" s="1" t="s">
        <v>21</v>
      </c>
      <c r="F1689" s="3">
        <v>39.24</v>
      </c>
      <c r="G1689" s="3">
        <f t="shared" si="1"/>
        <v>-2.263816156</v>
      </c>
      <c r="H1689" s="4">
        <v>45240.0</v>
      </c>
      <c r="J1689" s="5">
        <f t="shared" si="2"/>
        <v>10</v>
      </c>
      <c r="K1689" s="5">
        <f t="shared" si="3"/>
        <v>11</v>
      </c>
      <c r="L1689" s="5">
        <f t="shared" si="4"/>
        <v>2023</v>
      </c>
    </row>
    <row r="1690" ht="15.75" customHeight="1">
      <c r="A1690" s="1" t="s">
        <v>201</v>
      </c>
      <c r="B1690" s="1" t="s">
        <v>12</v>
      </c>
      <c r="C1690" s="1" t="s">
        <v>202</v>
      </c>
      <c r="D1690" s="2" t="s">
        <v>14</v>
      </c>
      <c r="E1690" s="1" t="s">
        <v>21</v>
      </c>
      <c r="F1690" s="3">
        <v>56.13</v>
      </c>
      <c r="G1690" s="3">
        <f t="shared" si="1"/>
        <v>-1.332143279</v>
      </c>
      <c r="H1690" s="4">
        <v>45241.0</v>
      </c>
      <c r="J1690" s="5">
        <f t="shared" si="2"/>
        <v>11</v>
      </c>
      <c r="K1690" s="5">
        <f t="shared" si="3"/>
        <v>11</v>
      </c>
      <c r="L1690" s="5">
        <f t="shared" si="4"/>
        <v>2023</v>
      </c>
    </row>
    <row r="1691" ht="15.75" customHeight="1">
      <c r="A1691" s="1" t="s">
        <v>11</v>
      </c>
      <c r="B1691" s="1" t="s">
        <v>12</v>
      </c>
      <c r="C1691" s="1" t="s">
        <v>13</v>
      </c>
      <c r="D1691" s="2" t="s">
        <v>14</v>
      </c>
      <c r="E1691" s="1" t="s">
        <v>37</v>
      </c>
      <c r="F1691" s="3">
        <v>14.93</v>
      </c>
      <c r="G1691" s="3">
        <f t="shared" si="1"/>
        <v>-3.604785229</v>
      </c>
      <c r="H1691" s="4">
        <v>45241.0</v>
      </c>
      <c r="J1691" s="5">
        <f t="shared" si="2"/>
        <v>11</v>
      </c>
      <c r="K1691" s="5">
        <f t="shared" si="3"/>
        <v>11</v>
      </c>
      <c r="L1691" s="5">
        <f t="shared" si="4"/>
        <v>2023</v>
      </c>
    </row>
    <row r="1692" ht="15.75" customHeight="1">
      <c r="A1692" s="1" t="s">
        <v>198</v>
      </c>
      <c r="B1692" s="1" t="s">
        <v>199</v>
      </c>
      <c r="C1692" s="1" t="s">
        <v>200</v>
      </c>
      <c r="D1692" s="2" t="s">
        <v>20</v>
      </c>
      <c r="E1692" s="1" t="s">
        <v>34</v>
      </c>
      <c r="F1692" s="3">
        <v>16.06</v>
      </c>
      <c r="G1692" s="3">
        <f t="shared" si="1"/>
        <v>-3.542453059</v>
      </c>
      <c r="H1692" s="4">
        <v>45241.0</v>
      </c>
      <c r="J1692" s="5">
        <f t="shared" si="2"/>
        <v>11</v>
      </c>
      <c r="K1692" s="5">
        <f t="shared" si="3"/>
        <v>11</v>
      </c>
      <c r="L1692" s="5">
        <f t="shared" si="4"/>
        <v>2023</v>
      </c>
    </row>
    <row r="1693" ht="15.75" customHeight="1">
      <c r="A1693" s="1" t="s">
        <v>277</v>
      </c>
      <c r="B1693" s="1" t="s">
        <v>278</v>
      </c>
      <c r="C1693" s="1" t="s">
        <v>279</v>
      </c>
      <c r="D1693" s="2" t="s">
        <v>14</v>
      </c>
      <c r="E1693" s="1" t="s">
        <v>150</v>
      </c>
      <c r="F1693" s="3">
        <v>31.4</v>
      </c>
      <c r="G1693" s="3">
        <f t="shared" si="1"/>
        <v>-2.696280061</v>
      </c>
      <c r="H1693" s="4">
        <v>45241.0</v>
      </c>
      <c r="J1693" s="5">
        <f t="shared" si="2"/>
        <v>11</v>
      </c>
      <c r="K1693" s="5">
        <f t="shared" si="3"/>
        <v>11</v>
      </c>
      <c r="L1693" s="5">
        <f t="shared" si="4"/>
        <v>2023</v>
      </c>
    </row>
    <row r="1694" ht="15.75" customHeight="1">
      <c r="A1694" s="1" t="s">
        <v>251</v>
      </c>
      <c r="B1694" s="1" t="s">
        <v>252</v>
      </c>
      <c r="C1694" s="1" t="s">
        <v>253</v>
      </c>
      <c r="D1694" s="2" t="s">
        <v>20</v>
      </c>
      <c r="E1694" s="1" t="s">
        <v>106</v>
      </c>
      <c r="F1694" s="3">
        <v>17.02</v>
      </c>
      <c r="G1694" s="3">
        <f t="shared" si="1"/>
        <v>-3.489498295</v>
      </c>
      <c r="H1694" s="4">
        <v>45241.0</v>
      </c>
      <c r="J1694" s="5">
        <f t="shared" si="2"/>
        <v>11</v>
      </c>
      <c r="K1694" s="5">
        <f t="shared" si="3"/>
        <v>11</v>
      </c>
      <c r="L1694" s="5">
        <f t="shared" si="4"/>
        <v>2023</v>
      </c>
    </row>
    <row r="1695" ht="15.75" customHeight="1">
      <c r="A1695" s="1" t="s">
        <v>239</v>
      </c>
      <c r="B1695" s="1" t="s">
        <v>32</v>
      </c>
      <c r="C1695" s="1" t="s">
        <v>240</v>
      </c>
      <c r="D1695" s="2" t="s">
        <v>14</v>
      </c>
      <c r="E1695" s="1" t="s">
        <v>51</v>
      </c>
      <c r="F1695" s="3">
        <v>44.01</v>
      </c>
      <c r="G1695" s="3">
        <f t="shared" si="1"/>
        <v>-2.000697173</v>
      </c>
      <c r="H1695" s="4">
        <v>45242.0</v>
      </c>
      <c r="J1695" s="5">
        <f t="shared" si="2"/>
        <v>12</v>
      </c>
      <c r="K1695" s="5">
        <f t="shared" si="3"/>
        <v>11</v>
      </c>
      <c r="L1695" s="5">
        <f t="shared" si="4"/>
        <v>2023</v>
      </c>
    </row>
    <row r="1696" ht="15.75" customHeight="1">
      <c r="A1696" s="1" t="s">
        <v>189</v>
      </c>
      <c r="B1696" s="1" t="s">
        <v>190</v>
      </c>
      <c r="C1696" s="1" t="s">
        <v>191</v>
      </c>
      <c r="D1696" s="2" t="s">
        <v>20</v>
      </c>
      <c r="E1696" s="1" t="s">
        <v>85</v>
      </c>
      <c r="F1696" s="3">
        <v>11.75</v>
      </c>
      <c r="G1696" s="3">
        <f t="shared" si="1"/>
        <v>-3.780197885</v>
      </c>
      <c r="H1696" s="4">
        <v>45242.0</v>
      </c>
      <c r="J1696" s="5">
        <f t="shared" si="2"/>
        <v>12</v>
      </c>
      <c r="K1696" s="5">
        <f t="shared" si="3"/>
        <v>11</v>
      </c>
      <c r="L1696" s="5">
        <f t="shared" si="4"/>
        <v>2023</v>
      </c>
    </row>
    <row r="1697" ht="15.75" customHeight="1">
      <c r="A1697" s="1" t="s">
        <v>75</v>
      </c>
      <c r="B1697" s="1" t="s">
        <v>76</v>
      </c>
      <c r="C1697" s="1" t="s">
        <v>77</v>
      </c>
      <c r="D1697" s="2" t="s">
        <v>20</v>
      </c>
      <c r="E1697" s="1" t="s">
        <v>110</v>
      </c>
      <c r="F1697" s="3">
        <v>32.47</v>
      </c>
      <c r="G1697" s="3">
        <f t="shared" si="1"/>
        <v>-2.637257564</v>
      </c>
      <c r="H1697" s="4">
        <v>45242.0</v>
      </c>
      <c r="J1697" s="5">
        <f t="shared" si="2"/>
        <v>12</v>
      </c>
      <c r="K1697" s="5">
        <f t="shared" si="3"/>
        <v>11</v>
      </c>
      <c r="L1697" s="5">
        <f t="shared" si="4"/>
        <v>2023</v>
      </c>
    </row>
    <row r="1698" ht="15.75" customHeight="1">
      <c r="A1698" s="1" t="s">
        <v>205</v>
      </c>
      <c r="B1698" s="1" t="s">
        <v>206</v>
      </c>
      <c r="C1698" s="1" t="s">
        <v>207</v>
      </c>
      <c r="D1698" s="2" t="s">
        <v>14</v>
      </c>
      <c r="E1698" s="1" t="s">
        <v>37</v>
      </c>
      <c r="F1698" s="3">
        <v>14.22</v>
      </c>
      <c r="G1698" s="3">
        <f t="shared" si="1"/>
        <v>-3.64394969</v>
      </c>
      <c r="H1698" s="4">
        <v>45242.0</v>
      </c>
      <c r="J1698" s="5">
        <f t="shared" si="2"/>
        <v>12</v>
      </c>
      <c r="K1698" s="5">
        <f t="shared" si="3"/>
        <v>11</v>
      </c>
      <c r="L1698" s="5">
        <f t="shared" si="4"/>
        <v>2023</v>
      </c>
    </row>
    <row r="1699" ht="15.75" customHeight="1">
      <c r="A1699" s="1" t="s">
        <v>231</v>
      </c>
      <c r="B1699" s="1" t="s">
        <v>232</v>
      </c>
      <c r="C1699" s="1" t="s">
        <v>233</v>
      </c>
      <c r="D1699" s="2" t="s">
        <v>14</v>
      </c>
      <c r="E1699" s="1" t="s">
        <v>78</v>
      </c>
      <c r="F1699" s="3">
        <v>25.05</v>
      </c>
      <c r="G1699" s="3">
        <f t="shared" si="1"/>
        <v>-3.04655376</v>
      </c>
      <c r="H1699" s="4">
        <v>45242.0</v>
      </c>
      <c r="J1699" s="5">
        <f t="shared" si="2"/>
        <v>12</v>
      </c>
      <c r="K1699" s="5">
        <f t="shared" si="3"/>
        <v>11</v>
      </c>
      <c r="L1699" s="5">
        <f t="shared" si="4"/>
        <v>2023</v>
      </c>
    </row>
    <row r="1700" ht="15.75" customHeight="1">
      <c r="A1700" s="1" t="s">
        <v>56</v>
      </c>
      <c r="B1700" s="1" t="s">
        <v>57</v>
      </c>
      <c r="C1700" s="1" t="s">
        <v>58</v>
      </c>
      <c r="D1700" s="2" t="s">
        <v>14</v>
      </c>
      <c r="E1700" s="1" t="s">
        <v>110</v>
      </c>
      <c r="F1700" s="3">
        <v>33.48</v>
      </c>
      <c r="G1700" s="3">
        <f t="shared" si="1"/>
        <v>-2.58154474</v>
      </c>
      <c r="H1700" s="4">
        <v>45243.0</v>
      </c>
      <c r="J1700" s="5">
        <f t="shared" si="2"/>
        <v>13</v>
      </c>
      <c r="K1700" s="5">
        <f t="shared" si="3"/>
        <v>11</v>
      </c>
      <c r="L1700" s="5">
        <f t="shared" si="4"/>
        <v>2023</v>
      </c>
    </row>
    <row r="1701" ht="15.75" customHeight="1">
      <c r="A1701" s="1" t="s">
        <v>100</v>
      </c>
      <c r="B1701" s="1" t="s">
        <v>101</v>
      </c>
      <c r="C1701" s="1" t="s">
        <v>102</v>
      </c>
      <c r="D1701" s="2" t="s">
        <v>14</v>
      </c>
      <c r="E1701" s="1" t="s">
        <v>25</v>
      </c>
      <c r="F1701" s="3">
        <v>19.29</v>
      </c>
      <c r="G1701" s="3">
        <f t="shared" si="1"/>
        <v>-3.364282343</v>
      </c>
      <c r="H1701" s="4">
        <v>45243.0</v>
      </c>
      <c r="J1701" s="5">
        <f t="shared" si="2"/>
        <v>13</v>
      </c>
      <c r="K1701" s="5">
        <f t="shared" si="3"/>
        <v>11</v>
      </c>
      <c r="L1701" s="5">
        <f t="shared" si="4"/>
        <v>2023</v>
      </c>
    </row>
    <row r="1702" ht="15.75" customHeight="1">
      <c r="A1702" s="1" t="s">
        <v>35</v>
      </c>
      <c r="B1702" s="1" t="s">
        <v>32</v>
      </c>
      <c r="C1702" s="1" t="s">
        <v>36</v>
      </c>
      <c r="D1702" s="2" t="s">
        <v>14</v>
      </c>
      <c r="E1702" s="1" t="s">
        <v>51</v>
      </c>
      <c r="F1702" s="3">
        <v>43.59</v>
      </c>
      <c r="G1702" s="3">
        <f t="shared" si="1"/>
        <v>-2.023864882</v>
      </c>
      <c r="H1702" s="4">
        <v>45243.0</v>
      </c>
      <c r="J1702" s="5">
        <f t="shared" si="2"/>
        <v>13</v>
      </c>
      <c r="K1702" s="5">
        <f t="shared" si="3"/>
        <v>11</v>
      </c>
      <c r="L1702" s="5">
        <f t="shared" si="4"/>
        <v>2023</v>
      </c>
    </row>
    <row r="1703" ht="15.75" customHeight="1">
      <c r="A1703" s="1" t="s">
        <v>260</v>
      </c>
      <c r="B1703" s="1" t="s">
        <v>252</v>
      </c>
      <c r="C1703" s="1" t="s">
        <v>261</v>
      </c>
      <c r="D1703" s="2" t="s">
        <v>20</v>
      </c>
      <c r="E1703" s="1" t="s">
        <v>89</v>
      </c>
      <c r="F1703" s="3">
        <v>37.74</v>
      </c>
      <c r="G1703" s="3">
        <f t="shared" si="1"/>
        <v>-2.346557975</v>
      </c>
      <c r="H1703" s="4">
        <v>45243.0</v>
      </c>
      <c r="J1703" s="5">
        <f t="shared" si="2"/>
        <v>13</v>
      </c>
      <c r="K1703" s="5">
        <f t="shared" si="3"/>
        <v>11</v>
      </c>
      <c r="L1703" s="5">
        <f t="shared" si="4"/>
        <v>2023</v>
      </c>
    </row>
    <row r="1704" ht="15.75" customHeight="1">
      <c r="A1704" s="1" t="s">
        <v>214</v>
      </c>
      <c r="B1704" s="1" t="s">
        <v>215</v>
      </c>
      <c r="C1704" s="1" t="s">
        <v>216</v>
      </c>
      <c r="D1704" s="2" t="s">
        <v>20</v>
      </c>
      <c r="E1704" s="1" t="s">
        <v>51</v>
      </c>
      <c r="F1704" s="3">
        <v>34.01</v>
      </c>
      <c r="G1704" s="3">
        <f t="shared" si="1"/>
        <v>-2.552309297</v>
      </c>
      <c r="H1704" s="4">
        <v>45243.0</v>
      </c>
      <c r="J1704" s="5">
        <f t="shared" si="2"/>
        <v>13</v>
      </c>
      <c r="K1704" s="5">
        <f t="shared" si="3"/>
        <v>11</v>
      </c>
      <c r="L1704" s="5">
        <f t="shared" si="4"/>
        <v>2023</v>
      </c>
    </row>
    <row r="1705" ht="15.75" customHeight="1">
      <c r="A1705" s="1" t="s">
        <v>103</v>
      </c>
      <c r="B1705" s="1" t="s">
        <v>104</v>
      </c>
      <c r="C1705" s="1" t="s">
        <v>105</v>
      </c>
      <c r="D1705" s="2" t="s">
        <v>14</v>
      </c>
      <c r="E1705" s="1" t="s">
        <v>93</v>
      </c>
      <c r="F1705" s="3">
        <v>11.78</v>
      </c>
      <c r="G1705" s="3">
        <f t="shared" si="1"/>
        <v>-3.778543048</v>
      </c>
      <c r="H1705" s="4">
        <v>45244.0</v>
      </c>
      <c r="J1705" s="5">
        <f t="shared" si="2"/>
        <v>14</v>
      </c>
      <c r="K1705" s="5">
        <f t="shared" si="3"/>
        <v>11</v>
      </c>
      <c r="L1705" s="5">
        <f t="shared" si="4"/>
        <v>2023</v>
      </c>
    </row>
    <row r="1706" ht="15.75" customHeight="1">
      <c r="A1706" s="1" t="s">
        <v>239</v>
      </c>
      <c r="B1706" s="1" t="s">
        <v>32</v>
      </c>
      <c r="C1706" s="1" t="s">
        <v>240</v>
      </c>
      <c r="D1706" s="2" t="s">
        <v>14</v>
      </c>
      <c r="E1706" s="1" t="s">
        <v>150</v>
      </c>
      <c r="F1706" s="3">
        <v>31.54</v>
      </c>
      <c r="G1706" s="3">
        <f t="shared" si="1"/>
        <v>-2.688557492</v>
      </c>
      <c r="H1706" s="4">
        <v>45244.0</v>
      </c>
      <c r="J1706" s="5">
        <f t="shared" si="2"/>
        <v>14</v>
      </c>
      <c r="K1706" s="5">
        <f t="shared" si="3"/>
        <v>11</v>
      </c>
      <c r="L1706" s="5">
        <f t="shared" si="4"/>
        <v>2023</v>
      </c>
    </row>
    <row r="1707" ht="15.75" customHeight="1">
      <c r="A1707" s="1" t="s">
        <v>38</v>
      </c>
      <c r="B1707" s="1" t="s">
        <v>39</v>
      </c>
      <c r="C1707" s="1" t="s">
        <v>40</v>
      </c>
      <c r="D1707" s="2" t="s">
        <v>14</v>
      </c>
      <c r="E1707" s="1" t="s">
        <v>37</v>
      </c>
      <c r="F1707" s="3">
        <v>14.15</v>
      </c>
      <c r="G1707" s="3">
        <f t="shared" si="1"/>
        <v>-3.647810975</v>
      </c>
      <c r="H1707" s="4">
        <v>45244.0</v>
      </c>
      <c r="J1707" s="5">
        <f t="shared" si="2"/>
        <v>14</v>
      </c>
      <c r="K1707" s="5">
        <f t="shared" si="3"/>
        <v>11</v>
      </c>
      <c r="L1707" s="5">
        <f t="shared" si="4"/>
        <v>2023</v>
      </c>
    </row>
    <row r="1708" ht="15.75" customHeight="1">
      <c r="A1708" s="1" t="s">
        <v>292</v>
      </c>
      <c r="B1708" s="1" t="s">
        <v>293</v>
      </c>
      <c r="C1708" s="1" t="s">
        <v>294</v>
      </c>
      <c r="D1708" s="2" t="s">
        <v>14</v>
      </c>
      <c r="E1708" s="1" t="s">
        <v>78</v>
      </c>
      <c r="F1708" s="3">
        <v>15.48</v>
      </c>
      <c r="G1708" s="3">
        <f t="shared" si="1"/>
        <v>-3.574446562</v>
      </c>
      <c r="H1708" s="4">
        <v>45245.0</v>
      </c>
      <c r="J1708" s="5">
        <f t="shared" si="2"/>
        <v>15</v>
      </c>
      <c r="K1708" s="5">
        <f t="shared" si="3"/>
        <v>11</v>
      </c>
      <c r="L1708" s="5">
        <f t="shared" si="4"/>
        <v>2023</v>
      </c>
    </row>
    <row r="1709" ht="15.75" customHeight="1">
      <c r="A1709" s="1" t="s">
        <v>117</v>
      </c>
      <c r="B1709" s="1" t="s">
        <v>118</v>
      </c>
      <c r="C1709" s="1" t="s">
        <v>119</v>
      </c>
      <c r="D1709" s="2" t="s">
        <v>20</v>
      </c>
      <c r="E1709" s="1" t="s">
        <v>34</v>
      </c>
      <c r="F1709" s="3">
        <v>16.89</v>
      </c>
      <c r="G1709" s="3">
        <f t="shared" si="1"/>
        <v>-3.496669253</v>
      </c>
      <c r="H1709" s="4">
        <v>45245.0</v>
      </c>
      <c r="J1709" s="5">
        <f t="shared" si="2"/>
        <v>15</v>
      </c>
      <c r="K1709" s="5">
        <f t="shared" si="3"/>
        <v>11</v>
      </c>
      <c r="L1709" s="5">
        <f t="shared" si="4"/>
        <v>2023</v>
      </c>
    </row>
    <row r="1710" ht="15.75" customHeight="1">
      <c r="A1710" s="1" t="s">
        <v>120</v>
      </c>
      <c r="B1710" s="1" t="s">
        <v>121</v>
      </c>
      <c r="C1710" s="1" t="s">
        <v>122</v>
      </c>
      <c r="D1710" s="2" t="s">
        <v>20</v>
      </c>
      <c r="E1710" s="1" t="s">
        <v>106</v>
      </c>
      <c r="F1710" s="3">
        <v>16.36</v>
      </c>
      <c r="G1710" s="3">
        <f t="shared" si="1"/>
        <v>-3.525904696</v>
      </c>
      <c r="H1710" s="4">
        <v>45245.0</v>
      </c>
      <c r="J1710" s="5">
        <f t="shared" si="2"/>
        <v>15</v>
      </c>
      <c r="K1710" s="5">
        <f t="shared" si="3"/>
        <v>11</v>
      </c>
      <c r="L1710" s="5">
        <f t="shared" si="4"/>
        <v>2023</v>
      </c>
    </row>
    <row r="1711" ht="15.75" customHeight="1">
      <c r="A1711" s="1" t="s">
        <v>241</v>
      </c>
      <c r="B1711" s="1" t="s">
        <v>242</v>
      </c>
      <c r="C1711" s="1" t="s">
        <v>243</v>
      </c>
      <c r="D1711" s="2" t="s">
        <v>20</v>
      </c>
      <c r="E1711" s="1" t="s">
        <v>34</v>
      </c>
      <c r="F1711" s="3">
        <v>13.36</v>
      </c>
      <c r="G1711" s="3">
        <f t="shared" si="1"/>
        <v>-3.691388333</v>
      </c>
      <c r="H1711" s="4">
        <v>45245.0</v>
      </c>
      <c r="J1711" s="5">
        <f t="shared" si="2"/>
        <v>15</v>
      </c>
      <c r="K1711" s="5">
        <f t="shared" si="3"/>
        <v>11</v>
      </c>
      <c r="L1711" s="5">
        <f t="shared" si="4"/>
        <v>2023</v>
      </c>
    </row>
    <row r="1712" ht="15.75" customHeight="1">
      <c r="A1712" s="1" t="s">
        <v>189</v>
      </c>
      <c r="B1712" s="1" t="s">
        <v>190</v>
      </c>
      <c r="C1712" s="1" t="s">
        <v>191</v>
      </c>
      <c r="D1712" s="2" t="s">
        <v>20</v>
      </c>
      <c r="E1712" s="1" t="s">
        <v>110</v>
      </c>
      <c r="F1712" s="3">
        <v>38.8</v>
      </c>
      <c r="G1712" s="3">
        <f t="shared" si="1"/>
        <v>-2.28808709</v>
      </c>
      <c r="H1712" s="4">
        <v>45245.0</v>
      </c>
      <c r="J1712" s="5">
        <f t="shared" si="2"/>
        <v>15</v>
      </c>
      <c r="K1712" s="5">
        <f t="shared" si="3"/>
        <v>11</v>
      </c>
      <c r="L1712" s="5">
        <f t="shared" si="4"/>
        <v>2023</v>
      </c>
    </row>
    <row r="1713" ht="15.75" customHeight="1">
      <c r="A1713" s="1" t="s">
        <v>90</v>
      </c>
      <c r="B1713" s="1" t="s">
        <v>91</v>
      </c>
      <c r="C1713" s="1" t="s">
        <v>92</v>
      </c>
      <c r="D1713" s="2" t="s">
        <v>20</v>
      </c>
      <c r="E1713" s="1" t="s">
        <v>37</v>
      </c>
      <c r="F1713" s="3">
        <v>14.2</v>
      </c>
      <c r="G1713" s="3">
        <f t="shared" si="1"/>
        <v>-3.645052914</v>
      </c>
      <c r="H1713" s="4">
        <v>45245.0</v>
      </c>
      <c r="J1713" s="5">
        <f t="shared" si="2"/>
        <v>15</v>
      </c>
      <c r="K1713" s="5">
        <f t="shared" si="3"/>
        <v>11</v>
      </c>
      <c r="L1713" s="5">
        <f t="shared" si="4"/>
        <v>2023</v>
      </c>
    </row>
    <row r="1714" ht="15.75" customHeight="1">
      <c r="A1714" s="1" t="s">
        <v>280</v>
      </c>
      <c r="B1714" s="1" t="s">
        <v>281</v>
      </c>
      <c r="C1714" s="1" t="s">
        <v>282</v>
      </c>
      <c r="D1714" s="2" t="s">
        <v>20</v>
      </c>
      <c r="E1714" s="1" t="s">
        <v>78</v>
      </c>
      <c r="F1714" s="3">
        <v>16.81</v>
      </c>
      <c r="G1714" s="3">
        <f t="shared" si="1"/>
        <v>-3.50108215</v>
      </c>
      <c r="H1714" s="4">
        <v>45245.0</v>
      </c>
      <c r="J1714" s="5">
        <f t="shared" si="2"/>
        <v>15</v>
      </c>
      <c r="K1714" s="5">
        <f t="shared" si="3"/>
        <v>11</v>
      </c>
      <c r="L1714" s="5">
        <f t="shared" si="4"/>
        <v>2023</v>
      </c>
    </row>
    <row r="1715" ht="15.75" customHeight="1">
      <c r="A1715" s="1" t="s">
        <v>184</v>
      </c>
      <c r="B1715" s="1" t="s">
        <v>173</v>
      </c>
      <c r="C1715" s="1" t="s">
        <v>185</v>
      </c>
      <c r="D1715" s="2" t="s">
        <v>20</v>
      </c>
      <c r="E1715" s="1" t="s">
        <v>21</v>
      </c>
      <c r="F1715" s="3">
        <v>55.74</v>
      </c>
      <c r="G1715" s="3">
        <f t="shared" si="1"/>
        <v>-1.353656152</v>
      </c>
      <c r="H1715" s="4">
        <v>45245.0</v>
      </c>
      <c r="J1715" s="5">
        <f t="shared" si="2"/>
        <v>15</v>
      </c>
      <c r="K1715" s="5">
        <f t="shared" si="3"/>
        <v>11</v>
      </c>
      <c r="L1715" s="5">
        <f t="shared" si="4"/>
        <v>2023</v>
      </c>
    </row>
    <row r="1716" ht="15.75" customHeight="1">
      <c r="A1716" s="1" t="s">
        <v>132</v>
      </c>
      <c r="B1716" s="1" t="s">
        <v>133</v>
      </c>
      <c r="C1716" s="1" t="s">
        <v>134</v>
      </c>
      <c r="D1716" s="2" t="s">
        <v>20</v>
      </c>
      <c r="E1716" s="1" t="s">
        <v>43</v>
      </c>
      <c r="F1716" s="3">
        <v>68.65</v>
      </c>
      <c r="G1716" s="3">
        <f t="shared" si="1"/>
        <v>-0.6415249</v>
      </c>
      <c r="H1716" s="4">
        <v>45245.0</v>
      </c>
      <c r="J1716" s="5">
        <f t="shared" si="2"/>
        <v>15</v>
      </c>
      <c r="K1716" s="5">
        <f t="shared" si="3"/>
        <v>11</v>
      </c>
      <c r="L1716" s="5">
        <f t="shared" si="4"/>
        <v>2023</v>
      </c>
    </row>
    <row r="1717" ht="15.75" customHeight="1">
      <c r="A1717" s="1" t="s">
        <v>309</v>
      </c>
      <c r="B1717" s="1" t="s">
        <v>310</v>
      </c>
      <c r="C1717" s="1" t="s">
        <v>311</v>
      </c>
      <c r="D1717" s="2" t="s">
        <v>20</v>
      </c>
      <c r="E1717" s="1" t="s">
        <v>110</v>
      </c>
      <c r="F1717" s="3">
        <v>39.1</v>
      </c>
      <c r="G1717" s="3">
        <f t="shared" si="1"/>
        <v>-2.271538726</v>
      </c>
      <c r="H1717" s="4">
        <v>45245.0</v>
      </c>
      <c r="J1717" s="5">
        <f t="shared" si="2"/>
        <v>15</v>
      </c>
      <c r="K1717" s="5">
        <f t="shared" si="3"/>
        <v>11</v>
      </c>
      <c r="L1717" s="5">
        <f t="shared" si="4"/>
        <v>2023</v>
      </c>
    </row>
    <row r="1718" ht="15.75" customHeight="1">
      <c r="A1718" s="1" t="s">
        <v>268</v>
      </c>
      <c r="B1718" s="1" t="s">
        <v>269</v>
      </c>
      <c r="C1718" s="1" t="s">
        <v>270</v>
      </c>
      <c r="D1718" s="2" t="s">
        <v>14</v>
      </c>
      <c r="E1718" s="1" t="s">
        <v>37</v>
      </c>
      <c r="F1718" s="3">
        <v>12.37</v>
      </c>
      <c r="G1718" s="3">
        <f t="shared" si="1"/>
        <v>-3.745997933</v>
      </c>
      <c r="H1718" s="4">
        <v>45246.0</v>
      </c>
      <c r="J1718" s="5">
        <f t="shared" si="2"/>
        <v>16</v>
      </c>
      <c r="K1718" s="5">
        <f t="shared" si="3"/>
        <v>11</v>
      </c>
      <c r="L1718" s="5">
        <f t="shared" si="4"/>
        <v>2023</v>
      </c>
    </row>
    <row r="1719" ht="15.75" customHeight="1">
      <c r="A1719" s="1" t="s">
        <v>127</v>
      </c>
      <c r="B1719" s="1" t="s">
        <v>128</v>
      </c>
      <c r="C1719" s="1" t="s">
        <v>129</v>
      </c>
      <c r="D1719" s="2" t="s">
        <v>20</v>
      </c>
      <c r="E1719" s="1" t="s">
        <v>41</v>
      </c>
      <c r="F1719" s="3">
        <v>27.02</v>
      </c>
      <c r="G1719" s="3">
        <f t="shared" si="1"/>
        <v>-2.937886172</v>
      </c>
      <c r="H1719" s="4">
        <v>45246.0</v>
      </c>
      <c r="J1719" s="5">
        <f t="shared" si="2"/>
        <v>16</v>
      </c>
      <c r="K1719" s="5">
        <f t="shared" si="3"/>
        <v>11</v>
      </c>
      <c r="L1719" s="5">
        <f t="shared" si="4"/>
        <v>2023</v>
      </c>
    </row>
    <row r="1720" ht="15.75" customHeight="1">
      <c r="A1720" s="1" t="s">
        <v>79</v>
      </c>
      <c r="B1720" s="1" t="s">
        <v>80</v>
      </c>
      <c r="C1720" s="1" t="s">
        <v>81</v>
      </c>
      <c r="D1720" s="2" t="s">
        <v>14</v>
      </c>
      <c r="E1720" s="1" t="s">
        <v>163</v>
      </c>
      <c r="F1720" s="3">
        <v>3.67</v>
      </c>
      <c r="G1720" s="3">
        <f t="shared" si="1"/>
        <v>-4.225900481</v>
      </c>
      <c r="H1720" s="4">
        <v>45246.0</v>
      </c>
      <c r="J1720" s="5">
        <f t="shared" si="2"/>
        <v>16</v>
      </c>
      <c r="K1720" s="5">
        <f t="shared" si="3"/>
        <v>11</v>
      </c>
      <c r="L1720" s="5">
        <f t="shared" si="4"/>
        <v>2023</v>
      </c>
    </row>
    <row r="1721" ht="15.75" customHeight="1">
      <c r="A1721" s="1" t="s">
        <v>111</v>
      </c>
      <c r="B1721" s="1" t="s">
        <v>112</v>
      </c>
      <c r="C1721" s="1" t="s">
        <v>113</v>
      </c>
      <c r="D1721" s="2" t="s">
        <v>20</v>
      </c>
      <c r="E1721" s="1" t="s">
        <v>106</v>
      </c>
      <c r="F1721" s="3">
        <v>14.02</v>
      </c>
      <c r="G1721" s="3">
        <f t="shared" si="1"/>
        <v>-3.654981933</v>
      </c>
      <c r="H1721" s="4">
        <v>45246.0</v>
      </c>
      <c r="J1721" s="5">
        <f t="shared" si="2"/>
        <v>16</v>
      </c>
      <c r="K1721" s="5">
        <f t="shared" si="3"/>
        <v>11</v>
      </c>
      <c r="L1721" s="5">
        <f t="shared" si="4"/>
        <v>2023</v>
      </c>
    </row>
    <row r="1722" ht="15.75" customHeight="1">
      <c r="A1722" s="1" t="s">
        <v>100</v>
      </c>
      <c r="B1722" s="1" t="s">
        <v>101</v>
      </c>
      <c r="C1722" s="1" t="s">
        <v>102</v>
      </c>
      <c r="D1722" s="2" t="s">
        <v>20</v>
      </c>
      <c r="E1722" s="1" t="s">
        <v>51</v>
      </c>
      <c r="F1722" s="3">
        <v>40.89</v>
      </c>
      <c r="G1722" s="3">
        <f t="shared" si="1"/>
        <v>-2.172800156</v>
      </c>
      <c r="H1722" s="4">
        <v>45246.0</v>
      </c>
      <c r="J1722" s="5">
        <f t="shared" si="2"/>
        <v>16</v>
      </c>
      <c r="K1722" s="5">
        <f t="shared" si="3"/>
        <v>11</v>
      </c>
      <c r="L1722" s="5">
        <f t="shared" si="4"/>
        <v>2023</v>
      </c>
    </row>
    <row r="1723" ht="15.75" customHeight="1">
      <c r="A1723" s="1" t="s">
        <v>114</v>
      </c>
      <c r="B1723" s="1" t="s">
        <v>115</v>
      </c>
      <c r="C1723" s="1" t="s">
        <v>116</v>
      </c>
      <c r="D1723" s="2" t="s">
        <v>20</v>
      </c>
      <c r="E1723" s="1" t="s">
        <v>106</v>
      </c>
      <c r="F1723" s="3">
        <v>15.68</v>
      </c>
      <c r="G1723" s="3">
        <f t="shared" si="1"/>
        <v>-3.56341432</v>
      </c>
      <c r="H1723" s="4">
        <v>45246.0</v>
      </c>
      <c r="J1723" s="5">
        <f t="shared" si="2"/>
        <v>16</v>
      </c>
      <c r="K1723" s="5">
        <f t="shared" si="3"/>
        <v>11</v>
      </c>
      <c r="L1723" s="5">
        <f t="shared" si="4"/>
        <v>2023</v>
      </c>
    </row>
    <row r="1724" ht="15.75" customHeight="1">
      <c r="A1724" s="1" t="s">
        <v>195</v>
      </c>
      <c r="B1724" s="1" t="s">
        <v>196</v>
      </c>
      <c r="C1724" s="1" t="s">
        <v>197</v>
      </c>
      <c r="D1724" s="2" t="s">
        <v>20</v>
      </c>
      <c r="E1724" s="1" t="s">
        <v>25</v>
      </c>
      <c r="F1724" s="3">
        <v>18.89</v>
      </c>
      <c r="G1724" s="3">
        <f t="shared" si="1"/>
        <v>-3.386346828</v>
      </c>
      <c r="H1724" s="4">
        <v>45246.0</v>
      </c>
      <c r="J1724" s="5">
        <f t="shared" si="2"/>
        <v>16</v>
      </c>
      <c r="K1724" s="5">
        <f t="shared" si="3"/>
        <v>11</v>
      </c>
      <c r="L1724" s="5">
        <f t="shared" si="4"/>
        <v>2023</v>
      </c>
    </row>
    <row r="1725" ht="15.75" customHeight="1">
      <c r="A1725" s="1" t="s">
        <v>312</v>
      </c>
      <c r="B1725" s="1" t="s">
        <v>193</v>
      </c>
      <c r="C1725" s="1" t="s">
        <v>313</v>
      </c>
      <c r="D1725" s="2" t="s">
        <v>20</v>
      </c>
      <c r="E1725" s="1" t="s">
        <v>106</v>
      </c>
      <c r="F1725" s="3">
        <v>16.09</v>
      </c>
      <c r="G1725" s="3">
        <f t="shared" si="1"/>
        <v>-3.540798223</v>
      </c>
      <c r="H1725" s="4">
        <v>45246.0</v>
      </c>
      <c r="J1725" s="5">
        <f t="shared" si="2"/>
        <v>16</v>
      </c>
      <c r="K1725" s="5">
        <f t="shared" si="3"/>
        <v>11</v>
      </c>
      <c r="L1725" s="5">
        <f t="shared" si="4"/>
        <v>2023</v>
      </c>
    </row>
    <row r="1726" ht="15.75" customHeight="1">
      <c r="A1726" s="1" t="s">
        <v>72</v>
      </c>
      <c r="B1726" s="1" t="s">
        <v>73</v>
      </c>
      <c r="C1726" s="1" t="s">
        <v>74</v>
      </c>
      <c r="D1726" s="2" t="s">
        <v>14</v>
      </c>
      <c r="E1726" s="1" t="s">
        <v>89</v>
      </c>
      <c r="F1726" s="3">
        <v>38.92</v>
      </c>
      <c r="G1726" s="3">
        <f t="shared" si="1"/>
        <v>-2.281467744</v>
      </c>
      <c r="H1726" s="4">
        <v>45246.0</v>
      </c>
      <c r="J1726" s="5">
        <f t="shared" si="2"/>
        <v>16</v>
      </c>
      <c r="K1726" s="5">
        <f t="shared" si="3"/>
        <v>11</v>
      </c>
      <c r="L1726" s="5">
        <f t="shared" si="4"/>
        <v>2023</v>
      </c>
    </row>
    <row r="1727" ht="15.75" customHeight="1">
      <c r="A1727" s="1" t="s">
        <v>268</v>
      </c>
      <c r="B1727" s="1" t="s">
        <v>269</v>
      </c>
      <c r="C1727" s="1" t="s">
        <v>270</v>
      </c>
      <c r="D1727" s="2" t="s">
        <v>14</v>
      </c>
      <c r="E1727" s="1" t="s">
        <v>37</v>
      </c>
      <c r="F1727" s="3">
        <v>11.79</v>
      </c>
      <c r="G1727" s="3">
        <f t="shared" si="1"/>
        <v>-3.777991436</v>
      </c>
      <c r="H1727" s="4">
        <v>45247.0</v>
      </c>
      <c r="J1727" s="5">
        <f t="shared" si="2"/>
        <v>17</v>
      </c>
      <c r="K1727" s="5">
        <f t="shared" si="3"/>
        <v>11</v>
      </c>
      <c r="L1727" s="5">
        <f t="shared" si="4"/>
        <v>2023</v>
      </c>
    </row>
    <row r="1728" ht="15.75" customHeight="1">
      <c r="A1728" s="1" t="s">
        <v>48</v>
      </c>
      <c r="B1728" s="1" t="s">
        <v>49</v>
      </c>
      <c r="C1728" s="1" t="s">
        <v>50</v>
      </c>
      <c r="D1728" s="2" t="s">
        <v>14</v>
      </c>
      <c r="E1728" s="1" t="s">
        <v>85</v>
      </c>
      <c r="F1728" s="3">
        <v>11.96</v>
      </c>
      <c r="G1728" s="3">
        <f t="shared" si="1"/>
        <v>-3.76861403</v>
      </c>
      <c r="H1728" s="4">
        <v>45247.0</v>
      </c>
      <c r="J1728" s="5">
        <f t="shared" si="2"/>
        <v>17</v>
      </c>
      <c r="K1728" s="5">
        <f t="shared" si="3"/>
        <v>11</v>
      </c>
      <c r="L1728" s="5">
        <f t="shared" si="4"/>
        <v>2023</v>
      </c>
    </row>
    <row r="1729" ht="15.75" customHeight="1">
      <c r="A1729" s="1" t="s">
        <v>130</v>
      </c>
      <c r="B1729" s="1" t="s">
        <v>12</v>
      </c>
      <c r="C1729" s="1" t="s">
        <v>131</v>
      </c>
      <c r="D1729" s="2" t="s">
        <v>14</v>
      </c>
      <c r="E1729" s="1" t="s">
        <v>51</v>
      </c>
      <c r="F1729" s="3">
        <v>36.51</v>
      </c>
      <c r="G1729" s="3">
        <f t="shared" si="1"/>
        <v>-2.414406266</v>
      </c>
      <c r="H1729" s="4">
        <v>45247.0</v>
      </c>
      <c r="J1729" s="5">
        <f t="shared" si="2"/>
        <v>17</v>
      </c>
      <c r="K1729" s="5">
        <f t="shared" si="3"/>
        <v>11</v>
      </c>
      <c r="L1729" s="5">
        <f t="shared" si="4"/>
        <v>2023</v>
      </c>
    </row>
    <row r="1730" ht="15.75" customHeight="1">
      <c r="A1730" s="1" t="s">
        <v>301</v>
      </c>
      <c r="B1730" s="1" t="s">
        <v>302</v>
      </c>
      <c r="C1730" s="1" t="s">
        <v>303</v>
      </c>
      <c r="D1730" s="2" t="s">
        <v>14</v>
      </c>
      <c r="E1730" s="1" t="s">
        <v>21</v>
      </c>
      <c r="F1730" s="3">
        <v>53.79</v>
      </c>
      <c r="G1730" s="3">
        <f t="shared" si="1"/>
        <v>-1.461220516</v>
      </c>
      <c r="H1730" s="4">
        <v>45247.0</v>
      </c>
      <c r="J1730" s="5">
        <f t="shared" si="2"/>
        <v>17</v>
      </c>
      <c r="K1730" s="5">
        <f t="shared" si="3"/>
        <v>11</v>
      </c>
      <c r="L1730" s="5">
        <f t="shared" si="4"/>
        <v>2023</v>
      </c>
    </row>
    <row r="1731" ht="15.75" customHeight="1">
      <c r="A1731" s="1" t="s">
        <v>220</v>
      </c>
      <c r="B1731" s="1" t="s">
        <v>221</v>
      </c>
      <c r="C1731" s="1" t="s">
        <v>222</v>
      </c>
      <c r="D1731" s="2" t="s">
        <v>20</v>
      </c>
      <c r="E1731" s="1" t="s">
        <v>126</v>
      </c>
      <c r="F1731" s="3">
        <v>4.05</v>
      </c>
      <c r="G1731" s="3">
        <f t="shared" si="1"/>
        <v>-4.20493922</v>
      </c>
      <c r="H1731" s="4">
        <v>45247.0</v>
      </c>
      <c r="J1731" s="5">
        <f t="shared" si="2"/>
        <v>17</v>
      </c>
      <c r="K1731" s="5">
        <f t="shared" si="3"/>
        <v>11</v>
      </c>
      <c r="L1731" s="5">
        <f t="shared" si="4"/>
        <v>2023</v>
      </c>
    </row>
    <row r="1732" ht="15.75" customHeight="1">
      <c r="A1732" s="1" t="s">
        <v>262</v>
      </c>
      <c r="B1732" s="1" t="s">
        <v>263</v>
      </c>
      <c r="C1732" s="1" t="s">
        <v>264</v>
      </c>
      <c r="D1732" s="2" t="s">
        <v>14</v>
      </c>
      <c r="E1732" s="1" t="s">
        <v>43</v>
      </c>
      <c r="F1732" s="3">
        <v>52.58</v>
      </c>
      <c r="G1732" s="3">
        <f t="shared" si="1"/>
        <v>-1.527965583</v>
      </c>
      <c r="H1732" s="4">
        <v>45247.0</v>
      </c>
      <c r="J1732" s="5">
        <f t="shared" si="2"/>
        <v>17</v>
      </c>
      <c r="K1732" s="5">
        <f t="shared" si="3"/>
        <v>11</v>
      </c>
      <c r="L1732" s="5">
        <f t="shared" si="4"/>
        <v>2023</v>
      </c>
    </row>
    <row r="1733" ht="15.75" customHeight="1">
      <c r="A1733" s="1" t="s">
        <v>107</v>
      </c>
      <c r="B1733" s="1" t="s">
        <v>108</v>
      </c>
      <c r="C1733" s="1" t="s">
        <v>109</v>
      </c>
      <c r="D1733" s="2" t="s">
        <v>14</v>
      </c>
      <c r="E1733" s="1" t="s">
        <v>110</v>
      </c>
      <c r="F1733" s="3">
        <v>33.28</v>
      </c>
      <c r="G1733" s="3">
        <f t="shared" si="1"/>
        <v>-2.592576982</v>
      </c>
      <c r="H1733" s="4">
        <v>45248.0</v>
      </c>
      <c r="J1733" s="5">
        <f t="shared" si="2"/>
        <v>18</v>
      </c>
      <c r="K1733" s="5">
        <f t="shared" si="3"/>
        <v>11</v>
      </c>
      <c r="L1733" s="5">
        <f t="shared" si="4"/>
        <v>2023</v>
      </c>
    </row>
    <row r="1734" ht="15.75" customHeight="1">
      <c r="A1734" s="1" t="s">
        <v>178</v>
      </c>
      <c r="B1734" s="1" t="s">
        <v>179</v>
      </c>
      <c r="C1734" s="1" t="s">
        <v>180</v>
      </c>
      <c r="D1734" s="2" t="s">
        <v>14</v>
      </c>
      <c r="E1734" s="1" t="s">
        <v>89</v>
      </c>
      <c r="F1734" s="3">
        <v>32.05</v>
      </c>
      <c r="G1734" s="3">
        <f t="shared" si="1"/>
        <v>-2.660425273</v>
      </c>
      <c r="H1734" s="4">
        <v>45248.0</v>
      </c>
      <c r="J1734" s="5">
        <f t="shared" si="2"/>
        <v>18</v>
      </c>
      <c r="K1734" s="5">
        <f t="shared" si="3"/>
        <v>11</v>
      </c>
      <c r="L1734" s="5">
        <f t="shared" si="4"/>
        <v>2023</v>
      </c>
    </row>
    <row r="1735" ht="15.75" customHeight="1">
      <c r="A1735" s="1" t="s">
        <v>160</v>
      </c>
      <c r="B1735" s="1" t="s">
        <v>161</v>
      </c>
      <c r="C1735" s="1" t="s">
        <v>162</v>
      </c>
      <c r="D1735" s="2" t="s">
        <v>14</v>
      </c>
      <c r="E1735" s="1" t="s">
        <v>15</v>
      </c>
      <c r="F1735" s="3">
        <v>10.61</v>
      </c>
      <c r="G1735" s="3">
        <f t="shared" si="1"/>
        <v>-3.843081667</v>
      </c>
      <c r="H1735" s="4">
        <v>45248.0</v>
      </c>
      <c r="J1735" s="5">
        <f t="shared" si="2"/>
        <v>18</v>
      </c>
      <c r="K1735" s="5">
        <f t="shared" si="3"/>
        <v>11</v>
      </c>
      <c r="L1735" s="5">
        <f t="shared" si="4"/>
        <v>2023</v>
      </c>
    </row>
    <row r="1736" ht="15.75" customHeight="1">
      <c r="A1736" s="1" t="s">
        <v>26</v>
      </c>
      <c r="B1736" s="1" t="s">
        <v>27</v>
      </c>
      <c r="C1736" s="1" t="s">
        <v>28</v>
      </c>
      <c r="D1736" s="2" t="s">
        <v>20</v>
      </c>
      <c r="E1736" s="1" t="s">
        <v>51</v>
      </c>
      <c r="F1736" s="3">
        <v>38.54</v>
      </c>
      <c r="G1736" s="3">
        <f t="shared" si="1"/>
        <v>-2.302429005</v>
      </c>
      <c r="H1736" s="4">
        <v>45248.0</v>
      </c>
      <c r="J1736" s="5">
        <f t="shared" si="2"/>
        <v>18</v>
      </c>
      <c r="K1736" s="5">
        <f t="shared" si="3"/>
        <v>11</v>
      </c>
      <c r="L1736" s="5">
        <f t="shared" si="4"/>
        <v>2023</v>
      </c>
    </row>
    <row r="1737" ht="15.75" customHeight="1">
      <c r="A1737" s="1" t="s">
        <v>11</v>
      </c>
      <c r="B1737" s="1" t="s">
        <v>12</v>
      </c>
      <c r="C1737" s="1" t="s">
        <v>13</v>
      </c>
      <c r="D1737" s="2" t="s">
        <v>14</v>
      </c>
      <c r="E1737" s="1" t="s">
        <v>47</v>
      </c>
      <c r="F1737" s="3">
        <v>67.87</v>
      </c>
      <c r="G1737" s="3">
        <f t="shared" si="1"/>
        <v>-0.6845506457</v>
      </c>
      <c r="H1737" s="4">
        <v>45248.0</v>
      </c>
      <c r="J1737" s="5">
        <f t="shared" si="2"/>
        <v>18</v>
      </c>
      <c r="K1737" s="5">
        <f t="shared" si="3"/>
        <v>11</v>
      </c>
      <c r="L1737" s="5">
        <f t="shared" si="4"/>
        <v>2023</v>
      </c>
    </row>
    <row r="1738" ht="15.75" customHeight="1">
      <c r="A1738" s="1" t="s">
        <v>123</v>
      </c>
      <c r="B1738" s="1" t="s">
        <v>124</v>
      </c>
      <c r="C1738" s="1" t="s">
        <v>125</v>
      </c>
      <c r="D1738" s="2" t="s">
        <v>20</v>
      </c>
      <c r="E1738" s="1" t="s">
        <v>85</v>
      </c>
      <c r="F1738" s="3">
        <v>11.42</v>
      </c>
      <c r="G1738" s="3">
        <f t="shared" si="1"/>
        <v>-3.798401085</v>
      </c>
      <c r="H1738" s="4">
        <v>45248.0</v>
      </c>
      <c r="J1738" s="5">
        <f t="shared" si="2"/>
        <v>18</v>
      </c>
      <c r="K1738" s="5">
        <f t="shared" si="3"/>
        <v>11</v>
      </c>
      <c r="L1738" s="5">
        <f t="shared" si="4"/>
        <v>2023</v>
      </c>
    </row>
    <row r="1739" ht="15.75" customHeight="1">
      <c r="A1739" s="1" t="s">
        <v>203</v>
      </c>
      <c r="B1739" s="1" t="s">
        <v>83</v>
      </c>
      <c r="C1739" s="1" t="s">
        <v>204</v>
      </c>
      <c r="D1739" s="2" t="s">
        <v>14</v>
      </c>
      <c r="E1739" s="1" t="s">
        <v>51</v>
      </c>
      <c r="F1739" s="3">
        <v>51.65</v>
      </c>
      <c r="G1739" s="3">
        <f t="shared" si="1"/>
        <v>-1.579265511</v>
      </c>
      <c r="H1739" s="4">
        <v>45249.0</v>
      </c>
      <c r="J1739" s="5">
        <f t="shared" si="2"/>
        <v>19</v>
      </c>
      <c r="K1739" s="5">
        <f t="shared" si="3"/>
        <v>11</v>
      </c>
      <c r="L1739" s="5">
        <f t="shared" si="4"/>
        <v>2023</v>
      </c>
    </row>
    <row r="1740" ht="15.75" customHeight="1">
      <c r="A1740" s="1" t="s">
        <v>181</v>
      </c>
      <c r="B1740" s="1" t="s">
        <v>182</v>
      </c>
      <c r="C1740" s="1" t="s">
        <v>183</v>
      </c>
      <c r="D1740" s="2" t="s">
        <v>14</v>
      </c>
      <c r="E1740" s="1" t="s">
        <v>15</v>
      </c>
      <c r="F1740" s="3">
        <v>10.75</v>
      </c>
      <c r="G1740" s="3">
        <f t="shared" si="1"/>
        <v>-3.835359097</v>
      </c>
      <c r="H1740" s="4">
        <v>45249.0</v>
      </c>
      <c r="J1740" s="5">
        <f t="shared" si="2"/>
        <v>19</v>
      </c>
      <c r="K1740" s="5">
        <f t="shared" si="3"/>
        <v>11</v>
      </c>
      <c r="L1740" s="5">
        <f t="shared" si="4"/>
        <v>2023</v>
      </c>
    </row>
    <row r="1741" ht="15.75" customHeight="1">
      <c r="A1741" s="1" t="s">
        <v>295</v>
      </c>
      <c r="B1741" s="1" t="s">
        <v>296</v>
      </c>
      <c r="C1741" s="1" t="s">
        <v>297</v>
      </c>
      <c r="D1741" s="2" t="s">
        <v>14</v>
      </c>
      <c r="E1741" s="1" t="s">
        <v>85</v>
      </c>
      <c r="F1741" s="3">
        <v>11.97</v>
      </c>
      <c r="G1741" s="3">
        <f t="shared" si="1"/>
        <v>-3.768062418</v>
      </c>
      <c r="H1741" s="4">
        <v>45249.0</v>
      </c>
      <c r="J1741" s="5">
        <f t="shared" si="2"/>
        <v>19</v>
      </c>
      <c r="K1741" s="5">
        <f t="shared" si="3"/>
        <v>11</v>
      </c>
      <c r="L1741" s="5">
        <f t="shared" si="4"/>
        <v>2023</v>
      </c>
    </row>
    <row r="1742" ht="15.75" customHeight="1">
      <c r="A1742" s="1" t="s">
        <v>103</v>
      </c>
      <c r="B1742" s="1" t="s">
        <v>104</v>
      </c>
      <c r="C1742" s="1" t="s">
        <v>105</v>
      </c>
      <c r="D1742" s="2" t="s">
        <v>14</v>
      </c>
      <c r="E1742" s="1" t="s">
        <v>85</v>
      </c>
      <c r="F1742" s="3">
        <v>10.89</v>
      </c>
      <c r="G1742" s="3">
        <f t="shared" si="1"/>
        <v>-3.827636527</v>
      </c>
      <c r="H1742" s="4">
        <v>45249.0</v>
      </c>
      <c r="J1742" s="5">
        <f t="shared" si="2"/>
        <v>19</v>
      </c>
      <c r="K1742" s="5">
        <f t="shared" si="3"/>
        <v>11</v>
      </c>
      <c r="L1742" s="5">
        <f t="shared" si="4"/>
        <v>2023</v>
      </c>
    </row>
    <row r="1743" ht="15.75" customHeight="1">
      <c r="A1743" s="1" t="s">
        <v>164</v>
      </c>
      <c r="B1743" s="1" t="s">
        <v>104</v>
      </c>
      <c r="C1743" s="1" t="s">
        <v>165</v>
      </c>
      <c r="D1743" s="2" t="s">
        <v>14</v>
      </c>
      <c r="E1743" s="1" t="s">
        <v>150</v>
      </c>
      <c r="F1743" s="3">
        <v>30.89</v>
      </c>
      <c r="G1743" s="3">
        <f t="shared" si="1"/>
        <v>-2.72441228</v>
      </c>
      <c r="H1743" s="4">
        <v>45249.0</v>
      </c>
      <c r="J1743" s="5">
        <f t="shared" si="2"/>
        <v>19</v>
      </c>
      <c r="K1743" s="5">
        <f t="shared" si="3"/>
        <v>11</v>
      </c>
      <c r="L1743" s="5">
        <f t="shared" si="4"/>
        <v>2023</v>
      </c>
    </row>
    <row r="1744" ht="15.75" customHeight="1">
      <c r="A1744" s="1" t="s">
        <v>44</v>
      </c>
      <c r="B1744" s="1" t="s">
        <v>45</v>
      </c>
      <c r="C1744" s="1" t="s">
        <v>46</v>
      </c>
      <c r="D1744" s="2" t="s">
        <v>20</v>
      </c>
      <c r="E1744" s="1" t="s">
        <v>41</v>
      </c>
      <c r="F1744" s="3">
        <v>28.75</v>
      </c>
      <c r="G1744" s="3">
        <f t="shared" si="1"/>
        <v>-2.842457274</v>
      </c>
      <c r="H1744" s="4">
        <v>45249.0</v>
      </c>
      <c r="J1744" s="5">
        <f t="shared" si="2"/>
        <v>19</v>
      </c>
      <c r="K1744" s="5">
        <f t="shared" si="3"/>
        <v>11</v>
      </c>
      <c r="L1744" s="5">
        <f t="shared" si="4"/>
        <v>2023</v>
      </c>
    </row>
    <row r="1745" ht="15.75" customHeight="1">
      <c r="A1745" s="1" t="s">
        <v>94</v>
      </c>
      <c r="B1745" s="1" t="s">
        <v>95</v>
      </c>
      <c r="C1745" s="1" t="s">
        <v>96</v>
      </c>
      <c r="D1745" s="2" t="s">
        <v>20</v>
      </c>
      <c r="E1745" s="1" t="s">
        <v>15</v>
      </c>
      <c r="F1745" s="3">
        <v>10.47</v>
      </c>
      <c r="G1745" s="3">
        <f t="shared" si="1"/>
        <v>-3.850804236</v>
      </c>
      <c r="H1745" s="4">
        <v>45249.0</v>
      </c>
      <c r="J1745" s="5">
        <f t="shared" si="2"/>
        <v>19</v>
      </c>
      <c r="K1745" s="5">
        <f t="shared" si="3"/>
        <v>11</v>
      </c>
      <c r="L1745" s="5">
        <f t="shared" si="4"/>
        <v>2023</v>
      </c>
    </row>
    <row r="1746" ht="15.75" customHeight="1">
      <c r="A1746" s="1" t="s">
        <v>265</v>
      </c>
      <c r="B1746" s="1" t="s">
        <v>266</v>
      </c>
      <c r="C1746" s="1" t="s">
        <v>267</v>
      </c>
      <c r="D1746" s="2" t="s">
        <v>20</v>
      </c>
      <c r="E1746" s="1" t="s">
        <v>106</v>
      </c>
      <c r="F1746" s="3">
        <v>13.47</v>
      </c>
      <c r="G1746" s="3">
        <f t="shared" si="1"/>
        <v>-3.685320599</v>
      </c>
      <c r="H1746" s="4">
        <v>45249.0</v>
      </c>
      <c r="J1746" s="5">
        <f t="shared" si="2"/>
        <v>19</v>
      </c>
      <c r="K1746" s="5">
        <f t="shared" si="3"/>
        <v>11</v>
      </c>
      <c r="L1746" s="5">
        <f t="shared" si="4"/>
        <v>2023</v>
      </c>
    </row>
    <row r="1747" ht="15.75" customHeight="1">
      <c r="A1747" s="1" t="s">
        <v>62</v>
      </c>
      <c r="B1747" s="1" t="s">
        <v>63</v>
      </c>
      <c r="C1747" s="1" t="s">
        <v>64</v>
      </c>
      <c r="D1747" s="2" t="s">
        <v>14</v>
      </c>
      <c r="E1747" s="1" t="s">
        <v>25</v>
      </c>
      <c r="F1747" s="3">
        <v>14.41</v>
      </c>
      <c r="G1747" s="3">
        <f t="shared" si="1"/>
        <v>-3.63346906</v>
      </c>
      <c r="H1747" s="4">
        <v>45249.0</v>
      </c>
      <c r="J1747" s="5">
        <f t="shared" si="2"/>
        <v>19</v>
      </c>
      <c r="K1747" s="5">
        <f t="shared" si="3"/>
        <v>11</v>
      </c>
      <c r="L1747" s="5">
        <f t="shared" si="4"/>
        <v>2023</v>
      </c>
    </row>
    <row r="1748" ht="15.75" customHeight="1">
      <c r="A1748" s="1" t="s">
        <v>100</v>
      </c>
      <c r="B1748" s="1" t="s">
        <v>101</v>
      </c>
      <c r="C1748" s="1" t="s">
        <v>102</v>
      </c>
      <c r="D1748" s="2" t="s">
        <v>20</v>
      </c>
      <c r="E1748" s="1" t="s">
        <v>15</v>
      </c>
      <c r="F1748" s="3">
        <v>10.81</v>
      </c>
      <c r="G1748" s="3">
        <f t="shared" si="1"/>
        <v>-3.832049424</v>
      </c>
      <c r="H1748" s="4">
        <v>45249.0</v>
      </c>
      <c r="J1748" s="5">
        <f t="shared" si="2"/>
        <v>19</v>
      </c>
      <c r="K1748" s="5">
        <f t="shared" si="3"/>
        <v>11</v>
      </c>
      <c r="L1748" s="5">
        <f t="shared" si="4"/>
        <v>2023</v>
      </c>
    </row>
    <row r="1749" ht="15.75" customHeight="1">
      <c r="A1749" s="1" t="s">
        <v>248</v>
      </c>
      <c r="B1749" s="1" t="s">
        <v>249</v>
      </c>
      <c r="C1749" s="1" t="s">
        <v>250</v>
      </c>
      <c r="D1749" s="2" t="s">
        <v>20</v>
      </c>
      <c r="E1749" s="1" t="s">
        <v>126</v>
      </c>
      <c r="F1749" s="3">
        <v>2.2</v>
      </c>
      <c r="G1749" s="3">
        <f t="shared" si="1"/>
        <v>-4.306987463</v>
      </c>
      <c r="H1749" s="4">
        <v>45249.0</v>
      </c>
      <c r="J1749" s="5">
        <f t="shared" si="2"/>
        <v>19</v>
      </c>
      <c r="K1749" s="5">
        <f t="shared" si="3"/>
        <v>11</v>
      </c>
      <c r="L1749" s="5">
        <f t="shared" si="4"/>
        <v>2023</v>
      </c>
    </row>
    <row r="1750" ht="15.75" customHeight="1">
      <c r="A1750" s="1" t="s">
        <v>312</v>
      </c>
      <c r="B1750" s="1" t="s">
        <v>193</v>
      </c>
      <c r="C1750" s="1" t="s">
        <v>313</v>
      </c>
      <c r="D1750" s="2" t="s">
        <v>14</v>
      </c>
      <c r="E1750" s="1" t="s">
        <v>110</v>
      </c>
      <c r="F1750" s="3">
        <v>39.28</v>
      </c>
      <c r="G1750" s="3">
        <f t="shared" si="1"/>
        <v>-2.261609708</v>
      </c>
      <c r="H1750" s="4">
        <v>45249.0</v>
      </c>
      <c r="J1750" s="5">
        <f t="shared" si="2"/>
        <v>19</v>
      </c>
      <c r="K1750" s="5">
        <f t="shared" si="3"/>
        <v>11</v>
      </c>
      <c r="L1750" s="5">
        <f t="shared" si="4"/>
        <v>2023</v>
      </c>
    </row>
    <row r="1751" ht="15.75" customHeight="1">
      <c r="A1751" s="1" t="s">
        <v>217</v>
      </c>
      <c r="B1751" s="1" t="s">
        <v>218</v>
      </c>
      <c r="C1751" s="1" t="s">
        <v>219</v>
      </c>
      <c r="D1751" s="2" t="s">
        <v>14</v>
      </c>
      <c r="E1751" s="1" t="s">
        <v>25</v>
      </c>
      <c r="F1751" s="3">
        <v>21.35</v>
      </c>
      <c r="G1751" s="3">
        <f t="shared" si="1"/>
        <v>-3.250650246</v>
      </c>
      <c r="H1751" s="4">
        <v>45249.0</v>
      </c>
      <c r="J1751" s="5">
        <f t="shared" si="2"/>
        <v>19</v>
      </c>
      <c r="K1751" s="5">
        <f t="shared" si="3"/>
        <v>11</v>
      </c>
      <c r="L1751" s="5">
        <f t="shared" si="4"/>
        <v>2023</v>
      </c>
    </row>
    <row r="1752" ht="15.75" customHeight="1">
      <c r="A1752" s="1" t="s">
        <v>314</v>
      </c>
      <c r="B1752" s="1" t="s">
        <v>315</v>
      </c>
      <c r="C1752" s="1" t="s">
        <v>316</v>
      </c>
      <c r="D1752" s="2" t="s">
        <v>20</v>
      </c>
      <c r="E1752" s="1" t="s">
        <v>43</v>
      </c>
      <c r="F1752" s="3">
        <v>49.32</v>
      </c>
      <c r="G1752" s="3">
        <f t="shared" si="1"/>
        <v>-1.707791135</v>
      </c>
      <c r="H1752" s="4">
        <v>45250.0</v>
      </c>
      <c r="J1752" s="5">
        <f t="shared" si="2"/>
        <v>20</v>
      </c>
      <c r="K1752" s="5">
        <f t="shared" si="3"/>
        <v>11</v>
      </c>
      <c r="L1752" s="5">
        <f t="shared" si="4"/>
        <v>2023</v>
      </c>
    </row>
    <row r="1753" ht="15.75" customHeight="1">
      <c r="A1753" s="1" t="s">
        <v>298</v>
      </c>
      <c r="B1753" s="1" t="s">
        <v>299</v>
      </c>
      <c r="C1753" s="1" t="s">
        <v>300</v>
      </c>
      <c r="D1753" s="2" t="s">
        <v>14</v>
      </c>
      <c r="E1753" s="1" t="s">
        <v>65</v>
      </c>
      <c r="F1753" s="3">
        <v>14.92</v>
      </c>
      <c r="G1753" s="3">
        <f t="shared" si="1"/>
        <v>-3.605336841</v>
      </c>
      <c r="H1753" s="4">
        <v>45250.0</v>
      </c>
      <c r="J1753" s="5">
        <f t="shared" si="2"/>
        <v>20</v>
      </c>
      <c r="K1753" s="5">
        <f t="shared" si="3"/>
        <v>11</v>
      </c>
      <c r="L1753" s="5">
        <f t="shared" si="4"/>
        <v>2023</v>
      </c>
    </row>
    <row r="1754" ht="15.75" customHeight="1">
      <c r="A1754" s="1" t="s">
        <v>123</v>
      </c>
      <c r="B1754" s="1" t="s">
        <v>124</v>
      </c>
      <c r="C1754" s="1" t="s">
        <v>125</v>
      </c>
      <c r="D1754" s="2" t="s">
        <v>14</v>
      </c>
      <c r="E1754" s="1" t="s">
        <v>65</v>
      </c>
      <c r="F1754" s="3">
        <v>7.16</v>
      </c>
      <c r="G1754" s="3">
        <f t="shared" si="1"/>
        <v>-4.033387849</v>
      </c>
      <c r="H1754" s="4">
        <v>45250.0</v>
      </c>
      <c r="J1754" s="5">
        <f t="shared" si="2"/>
        <v>20</v>
      </c>
      <c r="K1754" s="5">
        <f t="shared" si="3"/>
        <v>11</v>
      </c>
      <c r="L1754" s="5">
        <f t="shared" si="4"/>
        <v>2023</v>
      </c>
    </row>
    <row r="1755" ht="15.75" customHeight="1">
      <c r="A1755" s="1" t="s">
        <v>286</v>
      </c>
      <c r="B1755" s="1" t="s">
        <v>287</v>
      </c>
      <c r="C1755" s="1" t="s">
        <v>288</v>
      </c>
      <c r="D1755" s="2" t="s">
        <v>20</v>
      </c>
      <c r="E1755" s="1" t="s">
        <v>65</v>
      </c>
      <c r="F1755" s="3">
        <v>14.41</v>
      </c>
      <c r="G1755" s="3">
        <f t="shared" si="1"/>
        <v>-3.63346906</v>
      </c>
      <c r="H1755" s="4">
        <v>45251.0</v>
      </c>
      <c r="J1755" s="5">
        <f t="shared" si="2"/>
        <v>21</v>
      </c>
      <c r="K1755" s="5">
        <f t="shared" si="3"/>
        <v>11</v>
      </c>
      <c r="L1755" s="5">
        <f t="shared" si="4"/>
        <v>2023</v>
      </c>
    </row>
    <row r="1756" ht="15.75" customHeight="1">
      <c r="A1756" s="1" t="s">
        <v>184</v>
      </c>
      <c r="B1756" s="1" t="s">
        <v>173</v>
      </c>
      <c r="C1756" s="1" t="s">
        <v>185</v>
      </c>
      <c r="D1756" s="2" t="s">
        <v>20</v>
      </c>
      <c r="E1756" s="1" t="s">
        <v>89</v>
      </c>
      <c r="F1756" s="3">
        <v>32.38</v>
      </c>
      <c r="G1756" s="3">
        <f t="shared" si="1"/>
        <v>-2.642222073</v>
      </c>
      <c r="H1756" s="4">
        <v>45251.0</v>
      </c>
      <c r="J1756" s="5">
        <f t="shared" si="2"/>
        <v>21</v>
      </c>
      <c r="K1756" s="5">
        <f t="shared" si="3"/>
        <v>11</v>
      </c>
      <c r="L1756" s="5">
        <f t="shared" si="4"/>
        <v>2023</v>
      </c>
    </row>
    <row r="1757" ht="15.75" customHeight="1">
      <c r="A1757" s="1" t="s">
        <v>44</v>
      </c>
      <c r="B1757" s="1" t="s">
        <v>45</v>
      </c>
      <c r="C1757" s="1" t="s">
        <v>46</v>
      </c>
      <c r="D1757" s="2" t="s">
        <v>14</v>
      </c>
      <c r="E1757" s="1" t="s">
        <v>93</v>
      </c>
      <c r="F1757" s="3">
        <v>12.93</v>
      </c>
      <c r="G1757" s="3">
        <f t="shared" si="1"/>
        <v>-3.715107654</v>
      </c>
      <c r="H1757" s="4">
        <v>45251.0</v>
      </c>
      <c r="J1757" s="5">
        <f t="shared" si="2"/>
        <v>21</v>
      </c>
      <c r="K1757" s="5">
        <f t="shared" si="3"/>
        <v>11</v>
      </c>
      <c r="L1757" s="5">
        <f t="shared" si="4"/>
        <v>2023</v>
      </c>
    </row>
    <row r="1758" ht="15.75" customHeight="1">
      <c r="A1758" s="1" t="s">
        <v>274</v>
      </c>
      <c r="B1758" s="1" t="s">
        <v>275</v>
      </c>
      <c r="C1758" s="1" t="s">
        <v>276</v>
      </c>
      <c r="D1758" s="2" t="s">
        <v>20</v>
      </c>
      <c r="E1758" s="1" t="s">
        <v>65</v>
      </c>
      <c r="F1758" s="3">
        <v>10.49</v>
      </c>
      <c r="G1758" s="3">
        <f t="shared" si="1"/>
        <v>-3.849701012</v>
      </c>
      <c r="H1758" s="4">
        <v>45251.0</v>
      </c>
      <c r="J1758" s="5">
        <f t="shared" si="2"/>
        <v>21</v>
      </c>
      <c r="K1758" s="5">
        <f t="shared" si="3"/>
        <v>11</v>
      </c>
      <c r="L1758" s="5">
        <f t="shared" si="4"/>
        <v>2023</v>
      </c>
    </row>
    <row r="1759" ht="15.75" customHeight="1">
      <c r="A1759" s="1" t="s">
        <v>127</v>
      </c>
      <c r="B1759" s="1" t="s">
        <v>128</v>
      </c>
      <c r="C1759" s="1" t="s">
        <v>129</v>
      </c>
      <c r="D1759" s="2" t="s">
        <v>14</v>
      </c>
      <c r="E1759" s="1" t="s">
        <v>106</v>
      </c>
      <c r="F1759" s="3">
        <v>15.54</v>
      </c>
      <c r="G1759" s="3">
        <f t="shared" si="1"/>
        <v>-3.57113689</v>
      </c>
      <c r="H1759" s="4">
        <v>45251.0</v>
      </c>
      <c r="J1759" s="5">
        <f t="shared" si="2"/>
        <v>21</v>
      </c>
      <c r="K1759" s="5">
        <f t="shared" si="3"/>
        <v>11</v>
      </c>
      <c r="L1759" s="5">
        <f t="shared" si="4"/>
        <v>2023</v>
      </c>
    </row>
    <row r="1760" ht="15.75" customHeight="1">
      <c r="A1760" s="1" t="s">
        <v>277</v>
      </c>
      <c r="B1760" s="1" t="s">
        <v>278</v>
      </c>
      <c r="C1760" s="1" t="s">
        <v>279</v>
      </c>
      <c r="D1760" s="2" t="s">
        <v>20</v>
      </c>
      <c r="E1760" s="1" t="s">
        <v>43</v>
      </c>
      <c r="F1760" s="3">
        <v>69.83</v>
      </c>
      <c r="G1760" s="3">
        <f t="shared" si="1"/>
        <v>-0.5764346694</v>
      </c>
      <c r="H1760" s="4">
        <v>45252.0</v>
      </c>
      <c r="J1760" s="5">
        <f t="shared" si="2"/>
        <v>22</v>
      </c>
      <c r="K1760" s="5">
        <f t="shared" si="3"/>
        <v>11</v>
      </c>
      <c r="L1760" s="5">
        <f t="shared" si="4"/>
        <v>2023</v>
      </c>
    </row>
    <row r="1761" ht="15.75" customHeight="1">
      <c r="A1761" s="1" t="s">
        <v>214</v>
      </c>
      <c r="B1761" s="1" t="s">
        <v>215</v>
      </c>
      <c r="C1761" s="1" t="s">
        <v>216</v>
      </c>
      <c r="D1761" s="2" t="s">
        <v>14</v>
      </c>
      <c r="E1761" s="1" t="s">
        <v>34</v>
      </c>
      <c r="F1761" s="3">
        <v>14.44</v>
      </c>
      <c r="G1761" s="3">
        <f t="shared" si="1"/>
        <v>-3.631814223</v>
      </c>
      <c r="H1761" s="4">
        <v>45252.0</v>
      </c>
      <c r="J1761" s="5">
        <f t="shared" si="2"/>
        <v>22</v>
      </c>
      <c r="K1761" s="5">
        <f t="shared" si="3"/>
        <v>11</v>
      </c>
      <c r="L1761" s="5">
        <f t="shared" si="4"/>
        <v>2023</v>
      </c>
    </row>
    <row r="1762" ht="15.75" customHeight="1">
      <c r="A1762" s="1" t="s">
        <v>201</v>
      </c>
      <c r="B1762" s="1" t="s">
        <v>12</v>
      </c>
      <c r="C1762" s="1" t="s">
        <v>202</v>
      </c>
      <c r="D1762" s="2" t="s">
        <v>14</v>
      </c>
      <c r="E1762" s="1" t="s">
        <v>93</v>
      </c>
      <c r="F1762" s="3">
        <v>14.68</v>
      </c>
      <c r="G1762" s="3">
        <f t="shared" si="1"/>
        <v>-3.618575532</v>
      </c>
      <c r="H1762" s="4">
        <v>45252.0</v>
      </c>
      <c r="J1762" s="5">
        <f t="shared" si="2"/>
        <v>22</v>
      </c>
      <c r="K1762" s="5">
        <f t="shared" si="3"/>
        <v>11</v>
      </c>
      <c r="L1762" s="5">
        <f t="shared" si="4"/>
        <v>2023</v>
      </c>
    </row>
    <row r="1763" ht="15.75" customHeight="1">
      <c r="A1763" s="1" t="s">
        <v>217</v>
      </c>
      <c r="B1763" s="1" t="s">
        <v>218</v>
      </c>
      <c r="C1763" s="1" t="s">
        <v>219</v>
      </c>
      <c r="D1763" s="2" t="s">
        <v>20</v>
      </c>
      <c r="E1763" s="1" t="s">
        <v>150</v>
      </c>
      <c r="F1763" s="3">
        <v>25.57</v>
      </c>
      <c r="G1763" s="3">
        <f t="shared" si="1"/>
        <v>-3.017869929</v>
      </c>
      <c r="H1763" s="4">
        <v>45252.0</v>
      </c>
      <c r="J1763" s="5">
        <f t="shared" si="2"/>
        <v>22</v>
      </c>
      <c r="K1763" s="5">
        <f t="shared" si="3"/>
        <v>11</v>
      </c>
      <c r="L1763" s="5">
        <f t="shared" si="4"/>
        <v>2023</v>
      </c>
    </row>
    <row r="1764" ht="15.75" customHeight="1">
      <c r="A1764" s="1" t="s">
        <v>62</v>
      </c>
      <c r="B1764" s="1" t="s">
        <v>63</v>
      </c>
      <c r="C1764" s="1" t="s">
        <v>64</v>
      </c>
      <c r="D1764" s="2" t="s">
        <v>14</v>
      </c>
      <c r="E1764" s="1" t="s">
        <v>89</v>
      </c>
      <c r="F1764" s="3">
        <v>34.98</v>
      </c>
      <c r="G1764" s="3">
        <f t="shared" si="1"/>
        <v>-2.498802921</v>
      </c>
      <c r="H1764" s="4">
        <v>45252.0</v>
      </c>
      <c r="J1764" s="5">
        <f t="shared" si="2"/>
        <v>22</v>
      </c>
      <c r="K1764" s="5">
        <f t="shared" si="3"/>
        <v>11</v>
      </c>
      <c r="L1764" s="5">
        <f t="shared" si="4"/>
        <v>2023</v>
      </c>
    </row>
    <row r="1765" ht="15.75" customHeight="1">
      <c r="A1765" s="1" t="s">
        <v>277</v>
      </c>
      <c r="B1765" s="1" t="s">
        <v>278</v>
      </c>
      <c r="C1765" s="1" t="s">
        <v>279</v>
      </c>
      <c r="D1765" s="2" t="s">
        <v>14</v>
      </c>
      <c r="E1765" s="1" t="s">
        <v>106</v>
      </c>
      <c r="F1765" s="3">
        <v>14.25</v>
      </c>
      <c r="G1765" s="3">
        <f t="shared" si="1"/>
        <v>-3.642294854</v>
      </c>
      <c r="H1765" s="4">
        <v>45252.0</v>
      </c>
      <c r="J1765" s="5">
        <f t="shared" si="2"/>
        <v>22</v>
      </c>
      <c r="K1765" s="5">
        <f t="shared" si="3"/>
        <v>11</v>
      </c>
      <c r="L1765" s="5">
        <f t="shared" si="4"/>
        <v>2023</v>
      </c>
    </row>
    <row r="1766" ht="15.75" customHeight="1">
      <c r="A1766" s="1" t="s">
        <v>307</v>
      </c>
      <c r="B1766" s="1" t="s">
        <v>263</v>
      </c>
      <c r="C1766" s="1" t="s">
        <v>308</v>
      </c>
      <c r="D1766" s="2" t="s">
        <v>20</v>
      </c>
      <c r="E1766" s="1" t="s">
        <v>15</v>
      </c>
      <c r="F1766" s="3">
        <v>10.73</v>
      </c>
      <c r="G1766" s="3">
        <f t="shared" si="1"/>
        <v>-3.836462321</v>
      </c>
      <c r="H1766" s="4">
        <v>45252.0</v>
      </c>
      <c r="J1766" s="5">
        <f t="shared" si="2"/>
        <v>22</v>
      </c>
      <c r="K1766" s="5">
        <f t="shared" si="3"/>
        <v>11</v>
      </c>
      <c r="L1766" s="5">
        <f t="shared" si="4"/>
        <v>2023</v>
      </c>
    </row>
    <row r="1767" ht="15.75" customHeight="1">
      <c r="A1767" s="1" t="s">
        <v>178</v>
      </c>
      <c r="B1767" s="1" t="s">
        <v>179</v>
      </c>
      <c r="C1767" s="1" t="s">
        <v>180</v>
      </c>
      <c r="D1767" s="2" t="s">
        <v>14</v>
      </c>
      <c r="E1767" s="1" t="s">
        <v>51</v>
      </c>
      <c r="F1767" s="3">
        <v>47.12</v>
      </c>
      <c r="G1767" s="3">
        <f t="shared" si="1"/>
        <v>-1.829145803</v>
      </c>
      <c r="H1767" s="4">
        <v>45252.0</v>
      </c>
      <c r="J1767" s="5">
        <f t="shared" si="2"/>
        <v>22</v>
      </c>
      <c r="K1767" s="5">
        <f t="shared" si="3"/>
        <v>11</v>
      </c>
      <c r="L1767" s="5">
        <f t="shared" si="4"/>
        <v>2023</v>
      </c>
    </row>
    <row r="1768" ht="15.75" customHeight="1">
      <c r="A1768" s="1" t="s">
        <v>244</v>
      </c>
      <c r="B1768" s="1" t="s">
        <v>187</v>
      </c>
      <c r="C1768" s="1" t="s">
        <v>245</v>
      </c>
      <c r="D1768" s="2" t="s">
        <v>20</v>
      </c>
      <c r="E1768" s="1" t="s">
        <v>47</v>
      </c>
      <c r="F1768" s="3">
        <v>73.96</v>
      </c>
      <c r="G1768" s="3">
        <f t="shared" si="1"/>
        <v>-0.3486188623</v>
      </c>
      <c r="H1768" s="4">
        <v>45252.0</v>
      </c>
      <c r="J1768" s="5">
        <f t="shared" si="2"/>
        <v>22</v>
      </c>
      <c r="K1768" s="5">
        <f t="shared" si="3"/>
        <v>11</v>
      </c>
      <c r="L1768" s="5">
        <f t="shared" si="4"/>
        <v>2023</v>
      </c>
    </row>
    <row r="1769" ht="15.75" customHeight="1">
      <c r="A1769" s="1" t="s">
        <v>211</v>
      </c>
      <c r="B1769" s="1" t="s">
        <v>212</v>
      </c>
      <c r="C1769" s="1" t="s">
        <v>213</v>
      </c>
      <c r="D1769" s="2" t="s">
        <v>14</v>
      </c>
      <c r="E1769" s="1" t="s">
        <v>47</v>
      </c>
      <c r="F1769" s="3">
        <v>72.92</v>
      </c>
      <c r="G1769" s="3">
        <f t="shared" si="1"/>
        <v>-0.4059865231</v>
      </c>
      <c r="H1769" s="4">
        <v>45253.0</v>
      </c>
      <c r="J1769" s="5">
        <f t="shared" si="2"/>
        <v>23</v>
      </c>
      <c r="K1769" s="5">
        <f t="shared" si="3"/>
        <v>11</v>
      </c>
      <c r="L1769" s="5">
        <f t="shared" si="4"/>
        <v>2023</v>
      </c>
    </row>
    <row r="1770" ht="15.75" customHeight="1">
      <c r="A1770" s="1" t="s">
        <v>217</v>
      </c>
      <c r="B1770" s="1" t="s">
        <v>218</v>
      </c>
      <c r="C1770" s="1" t="s">
        <v>219</v>
      </c>
      <c r="D1770" s="2" t="s">
        <v>20</v>
      </c>
      <c r="E1770" s="1" t="s">
        <v>106</v>
      </c>
      <c r="F1770" s="3">
        <v>15.86</v>
      </c>
      <c r="G1770" s="3">
        <f t="shared" si="1"/>
        <v>-3.553485302</v>
      </c>
      <c r="H1770" s="4">
        <v>45253.0</v>
      </c>
      <c r="J1770" s="5">
        <f t="shared" si="2"/>
        <v>23</v>
      </c>
      <c r="K1770" s="5">
        <f t="shared" si="3"/>
        <v>11</v>
      </c>
      <c r="L1770" s="5">
        <f t="shared" si="4"/>
        <v>2023</v>
      </c>
    </row>
    <row r="1771" ht="15.75" customHeight="1">
      <c r="A1771" s="1" t="s">
        <v>244</v>
      </c>
      <c r="B1771" s="1" t="s">
        <v>187</v>
      </c>
      <c r="C1771" s="1" t="s">
        <v>245</v>
      </c>
      <c r="D1771" s="2" t="s">
        <v>14</v>
      </c>
      <c r="E1771" s="1" t="s">
        <v>37</v>
      </c>
      <c r="F1771" s="3">
        <v>14.92</v>
      </c>
      <c r="G1771" s="3">
        <f t="shared" si="1"/>
        <v>-3.605336841</v>
      </c>
      <c r="H1771" s="4">
        <v>45253.0</v>
      </c>
      <c r="J1771" s="5">
        <f t="shared" si="2"/>
        <v>23</v>
      </c>
      <c r="K1771" s="5">
        <f t="shared" si="3"/>
        <v>11</v>
      </c>
      <c r="L1771" s="5">
        <f t="shared" si="4"/>
        <v>2023</v>
      </c>
    </row>
    <row r="1772" ht="15.75" customHeight="1">
      <c r="A1772" s="1" t="s">
        <v>214</v>
      </c>
      <c r="B1772" s="1" t="s">
        <v>215</v>
      </c>
      <c r="C1772" s="1" t="s">
        <v>216</v>
      </c>
      <c r="D1772" s="2" t="s">
        <v>14</v>
      </c>
      <c r="E1772" s="1" t="s">
        <v>47</v>
      </c>
      <c r="F1772" s="3">
        <v>76.21</v>
      </c>
      <c r="G1772" s="3">
        <f t="shared" si="1"/>
        <v>-0.2245061344</v>
      </c>
      <c r="H1772" s="4">
        <v>45253.0</v>
      </c>
      <c r="J1772" s="5">
        <f t="shared" si="2"/>
        <v>23</v>
      </c>
      <c r="K1772" s="5">
        <f t="shared" si="3"/>
        <v>11</v>
      </c>
      <c r="L1772" s="5">
        <f t="shared" si="4"/>
        <v>2023</v>
      </c>
    </row>
    <row r="1773" ht="15.75" customHeight="1">
      <c r="A1773" s="1" t="s">
        <v>56</v>
      </c>
      <c r="B1773" s="1" t="s">
        <v>57</v>
      </c>
      <c r="C1773" s="1" t="s">
        <v>58</v>
      </c>
      <c r="D1773" s="2" t="s">
        <v>14</v>
      </c>
      <c r="E1773" s="1" t="s">
        <v>51</v>
      </c>
      <c r="F1773" s="3">
        <v>52.94</v>
      </c>
      <c r="G1773" s="3">
        <f t="shared" si="1"/>
        <v>-1.508107547</v>
      </c>
      <c r="H1773" s="4">
        <v>45253.0</v>
      </c>
      <c r="J1773" s="5">
        <f t="shared" si="2"/>
        <v>23</v>
      </c>
      <c r="K1773" s="5">
        <f t="shared" si="3"/>
        <v>11</v>
      </c>
      <c r="L1773" s="5">
        <f t="shared" si="4"/>
        <v>2023</v>
      </c>
    </row>
    <row r="1774" ht="15.75" customHeight="1">
      <c r="A1774" s="1" t="s">
        <v>205</v>
      </c>
      <c r="B1774" s="1" t="s">
        <v>206</v>
      </c>
      <c r="C1774" s="1" t="s">
        <v>207</v>
      </c>
      <c r="D1774" s="2" t="s">
        <v>20</v>
      </c>
      <c r="E1774" s="1" t="s">
        <v>89</v>
      </c>
      <c r="F1774" s="3">
        <v>29.15</v>
      </c>
      <c r="G1774" s="3">
        <f t="shared" si="1"/>
        <v>-2.820392789</v>
      </c>
      <c r="H1774" s="4">
        <v>45253.0</v>
      </c>
      <c r="J1774" s="5">
        <f t="shared" si="2"/>
        <v>23</v>
      </c>
      <c r="K1774" s="5">
        <f t="shared" si="3"/>
        <v>11</v>
      </c>
      <c r="L1774" s="5">
        <f t="shared" si="4"/>
        <v>2023</v>
      </c>
    </row>
    <row r="1775" ht="15.75" customHeight="1">
      <c r="A1775" s="1" t="s">
        <v>82</v>
      </c>
      <c r="B1775" s="1" t="s">
        <v>83</v>
      </c>
      <c r="C1775" s="1" t="s">
        <v>84</v>
      </c>
      <c r="D1775" s="2" t="s">
        <v>20</v>
      </c>
      <c r="E1775" s="1" t="s">
        <v>126</v>
      </c>
      <c r="F1775" s="3">
        <v>3.68</v>
      </c>
      <c r="G1775" s="3">
        <f t="shared" si="1"/>
        <v>-4.225348869</v>
      </c>
      <c r="H1775" s="4">
        <v>45253.0</v>
      </c>
      <c r="J1775" s="5">
        <f t="shared" si="2"/>
        <v>23</v>
      </c>
      <c r="K1775" s="5">
        <f t="shared" si="3"/>
        <v>11</v>
      </c>
      <c r="L1775" s="5">
        <f t="shared" si="4"/>
        <v>2023</v>
      </c>
    </row>
    <row r="1776" ht="15.75" customHeight="1">
      <c r="A1776" s="1" t="s">
        <v>226</v>
      </c>
      <c r="B1776" s="1" t="s">
        <v>128</v>
      </c>
      <c r="C1776" s="1" t="s">
        <v>227</v>
      </c>
      <c r="D1776" s="2" t="s">
        <v>14</v>
      </c>
      <c r="E1776" s="1" t="s">
        <v>37</v>
      </c>
      <c r="F1776" s="3">
        <v>12.52</v>
      </c>
      <c r="G1776" s="3">
        <f t="shared" si="1"/>
        <v>-3.737723751</v>
      </c>
      <c r="H1776" s="4">
        <v>45253.0</v>
      </c>
      <c r="J1776" s="5">
        <f t="shared" si="2"/>
        <v>23</v>
      </c>
      <c r="K1776" s="5">
        <f t="shared" si="3"/>
        <v>11</v>
      </c>
      <c r="L1776" s="5">
        <f t="shared" si="4"/>
        <v>2023</v>
      </c>
    </row>
    <row r="1777" ht="15.75" customHeight="1">
      <c r="A1777" s="1" t="s">
        <v>141</v>
      </c>
      <c r="B1777" s="1" t="s">
        <v>142</v>
      </c>
      <c r="C1777" s="1" t="s">
        <v>143</v>
      </c>
      <c r="D1777" s="2" t="s">
        <v>20</v>
      </c>
      <c r="E1777" s="1" t="s">
        <v>163</v>
      </c>
      <c r="F1777" s="3">
        <v>4.91</v>
      </c>
      <c r="G1777" s="3">
        <f t="shared" si="1"/>
        <v>-4.157500577</v>
      </c>
      <c r="H1777" s="4">
        <v>45254.0</v>
      </c>
      <c r="J1777" s="5">
        <f t="shared" si="2"/>
        <v>24</v>
      </c>
      <c r="K1777" s="5">
        <f t="shared" si="3"/>
        <v>11</v>
      </c>
      <c r="L1777" s="5">
        <f t="shared" si="4"/>
        <v>2023</v>
      </c>
    </row>
    <row r="1778" ht="15.75" customHeight="1">
      <c r="A1778" s="1" t="s">
        <v>248</v>
      </c>
      <c r="B1778" s="1" t="s">
        <v>249</v>
      </c>
      <c r="C1778" s="1" t="s">
        <v>250</v>
      </c>
      <c r="D1778" s="2" t="s">
        <v>20</v>
      </c>
      <c r="E1778" s="1" t="s">
        <v>65</v>
      </c>
      <c r="F1778" s="3">
        <v>10.49</v>
      </c>
      <c r="G1778" s="3">
        <f t="shared" si="1"/>
        <v>-3.849701012</v>
      </c>
      <c r="H1778" s="4">
        <v>45254.0</v>
      </c>
      <c r="J1778" s="5">
        <f t="shared" si="2"/>
        <v>24</v>
      </c>
      <c r="K1778" s="5">
        <f t="shared" si="3"/>
        <v>11</v>
      </c>
      <c r="L1778" s="5">
        <f t="shared" si="4"/>
        <v>2023</v>
      </c>
    </row>
    <row r="1779" ht="15.75" customHeight="1">
      <c r="A1779" s="1" t="s">
        <v>117</v>
      </c>
      <c r="B1779" s="1" t="s">
        <v>118</v>
      </c>
      <c r="C1779" s="1" t="s">
        <v>119</v>
      </c>
      <c r="D1779" s="2" t="s">
        <v>20</v>
      </c>
      <c r="E1779" s="1" t="s">
        <v>29</v>
      </c>
      <c r="F1779" s="3">
        <v>31.87</v>
      </c>
      <c r="G1779" s="3">
        <f t="shared" si="1"/>
        <v>-2.670354291</v>
      </c>
      <c r="H1779" s="4">
        <v>45254.0</v>
      </c>
      <c r="J1779" s="5">
        <f t="shared" si="2"/>
        <v>24</v>
      </c>
      <c r="K1779" s="5">
        <f t="shared" si="3"/>
        <v>11</v>
      </c>
      <c r="L1779" s="5">
        <f t="shared" si="4"/>
        <v>2023</v>
      </c>
    </row>
    <row r="1780" ht="15.75" customHeight="1">
      <c r="A1780" s="1" t="s">
        <v>274</v>
      </c>
      <c r="B1780" s="1" t="s">
        <v>275</v>
      </c>
      <c r="C1780" s="1" t="s">
        <v>276</v>
      </c>
      <c r="D1780" s="2" t="s">
        <v>14</v>
      </c>
      <c r="E1780" s="1" t="s">
        <v>25</v>
      </c>
      <c r="F1780" s="3">
        <v>19.48</v>
      </c>
      <c r="G1780" s="3">
        <f t="shared" si="1"/>
        <v>-3.353801713</v>
      </c>
      <c r="H1780" s="4">
        <v>45254.0</v>
      </c>
      <c r="J1780" s="5">
        <f t="shared" si="2"/>
        <v>24</v>
      </c>
      <c r="K1780" s="5">
        <f t="shared" si="3"/>
        <v>11</v>
      </c>
      <c r="L1780" s="5">
        <f t="shared" si="4"/>
        <v>2023</v>
      </c>
    </row>
    <row r="1781" ht="15.75" customHeight="1">
      <c r="A1781" s="1" t="s">
        <v>248</v>
      </c>
      <c r="B1781" s="1" t="s">
        <v>249</v>
      </c>
      <c r="C1781" s="1" t="s">
        <v>250</v>
      </c>
      <c r="D1781" s="2" t="s">
        <v>14</v>
      </c>
      <c r="E1781" s="1" t="s">
        <v>110</v>
      </c>
      <c r="F1781" s="3">
        <v>32.44</v>
      </c>
      <c r="G1781" s="3">
        <f t="shared" si="1"/>
        <v>-2.6389124</v>
      </c>
      <c r="H1781" s="4">
        <v>45254.0</v>
      </c>
      <c r="J1781" s="5">
        <f t="shared" si="2"/>
        <v>24</v>
      </c>
      <c r="K1781" s="5">
        <f t="shared" si="3"/>
        <v>11</v>
      </c>
      <c r="L1781" s="5">
        <f t="shared" si="4"/>
        <v>2023</v>
      </c>
    </row>
    <row r="1782" ht="15.75" customHeight="1">
      <c r="A1782" s="1" t="s">
        <v>220</v>
      </c>
      <c r="B1782" s="1" t="s">
        <v>221</v>
      </c>
      <c r="C1782" s="1" t="s">
        <v>222</v>
      </c>
      <c r="D1782" s="2" t="s">
        <v>20</v>
      </c>
      <c r="E1782" s="1" t="s">
        <v>85</v>
      </c>
      <c r="F1782" s="3">
        <v>11.32</v>
      </c>
      <c r="G1782" s="3">
        <f t="shared" si="1"/>
        <v>-3.803917206</v>
      </c>
      <c r="H1782" s="4">
        <v>45254.0</v>
      </c>
      <c r="J1782" s="5">
        <f t="shared" si="2"/>
        <v>24</v>
      </c>
      <c r="K1782" s="5">
        <f t="shared" si="3"/>
        <v>11</v>
      </c>
      <c r="L1782" s="5">
        <f t="shared" si="4"/>
        <v>2023</v>
      </c>
    </row>
    <row r="1783" ht="15.75" customHeight="1">
      <c r="A1783" s="1" t="s">
        <v>309</v>
      </c>
      <c r="B1783" s="1" t="s">
        <v>310</v>
      </c>
      <c r="C1783" s="1" t="s">
        <v>311</v>
      </c>
      <c r="D1783" s="2" t="s">
        <v>20</v>
      </c>
      <c r="E1783" s="1" t="s">
        <v>106</v>
      </c>
      <c r="F1783" s="3">
        <v>13.55</v>
      </c>
      <c r="G1783" s="3">
        <f t="shared" si="1"/>
        <v>-3.680907702</v>
      </c>
      <c r="H1783" s="4">
        <v>45254.0</v>
      </c>
      <c r="J1783" s="5">
        <f t="shared" si="2"/>
        <v>24</v>
      </c>
      <c r="K1783" s="5">
        <f t="shared" si="3"/>
        <v>11</v>
      </c>
      <c r="L1783" s="5">
        <f t="shared" si="4"/>
        <v>2023</v>
      </c>
    </row>
    <row r="1784" ht="15.75" customHeight="1">
      <c r="A1784" s="1" t="s">
        <v>120</v>
      </c>
      <c r="B1784" s="1" t="s">
        <v>121</v>
      </c>
      <c r="C1784" s="1" t="s">
        <v>122</v>
      </c>
      <c r="D1784" s="2" t="s">
        <v>20</v>
      </c>
      <c r="E1784" s="1" t="s">
        <v>150</v>
      </c>
      <c r="F1784" s="3">
        <v>30.74</v>
      </c>
      <c r="G1784" s="3">
        <f t="shared" si="1"/>
        <v>-2.732686461</v>
      </c>
      <c r="H1784" s="4">
        <v>45254.0</v>
      </c>
      <c r="J1784" s="5">
        <f t="shared" si="2"/>
        <v>24</v>
      </c>
      <c r="K1784" s="5">
        <f t="shared" si="3"/>
        <v>11</v>
      </c>
      <c r="L1784" s="5">
        <f t="shared" si="4"/>
        <v>2023</v>
      </c>
    </row>
    <row r="1785" ht="15.75" customHeight="1">
      <c r="A1785" s="1" t="s">
        <v>280</v>
      </c>
      <c r="B1785" s="1" t="s">
        <v>281</v>
      </c>
      <c r="C1785" s="1" t="s">
        <v>282</v>
      </c>
      <c r="D1785" s="2" t="s">
        <v>14</v>
      </c>
      <c r="E1785" s="1" t="s">
        <v>34</v>
      </c>
      <c r="F1785" s="3">
        <v>18.65</v>
      </c>
      <c r="G1785" s="3">
        <f t="shared" si="1"/>
        <v>-3.399585519</v>
      </c>
      <c r="H1785" s="4">
        <v>45254.0</v>
      </c>
      <c r="J1785" s="5">
        <f t="shared" si="2"/>
        <v>24</v>
      </c>
      <c r="K1785" s="5">
        <f t="shared" si="3"/>
        <v>11</v>
      </c>
      <c r="L1785" s="5">
        <f t="shared" si="4"/>
        <v>2023</v>
      </c>
    </row>
    <row r="1786" ht="15.75" customHeight="1">
      <c r="A1786" s="1" t="s">
        <v>239</v>
      </c>
      <c r="B1786" s="1" t="s">
        <v>32</v>
      </c>
      <c r="C1786" s="1" t="s">
        <v>240</v>
      </c>
      <c r="D1786" s="2" t="s">
        <v>14</v>
      </c>
      <c r="E1786" s="1" t="s">
        <v>106</v>
      </c>
      <c r="F1786" s="3">
        <v>11.91</v>
      </c>
      <c r="G1786" s="3">
        <f t="shared" si="1"/>
        <v>-3.771372091</v>
      </c>
      <c r="H1786" s="4">
        <v>45255.0</v>
      </c>
      <c r="J1786" s="5">
        <f t="shared" si="2"/>
        <v>25</v>
      </c>
      <c r="K1786" s="5">
        <f t="shared" si="3"/>
        <v>11</v>
      </c>
      <c r="L1786" s="5">
        <f t="shared" si="4"/>
        <v>2023</v>
      </c>
    </row>
    <row r="1787" ht="15.75" customHeight="1">
      <c r="A1787" s="1" t="s">
        <v>138</v>
      </c>
      <c r="B1787" s="1" t="s">
        <v>139</v>
      </c>
      <c r="C1787" s="1" t="s">
        <v>140</v>
      </c>
      <c r="D1787" s="2" t="s">
        <v>20</v>
      </c>
      <c r="E1787" s="1" t="s">
        <v>65</v>
      </c>
      <c r="F1787" s="3">
        <v>19.52</v>
      </c>
      <c r="G1787" s="3">
        <f t="shared" si="1"/>
        <v>-3.351595264</v>
      </c>
      <c r="H1787" s="4">
        <v>45255.0</v>
      </c>
      <c r="J1787" s="5">
        <f t="shared" si="2"/>
        <v>25</v>
      </c>
      <c r="K1787" s="5">
        <f t="shared" si="3"/>
        <v>11</v>
      </c>
      <c r="L1787" s="5">
        <f t="shared" si="4"/>
        <v>2023</v>
      </c>
    </row>
    <row r="1788" ht="15.75" customHeight="1">
      <c r="A1788" s="1" t="s">
        <v>228</v>
      </c>
      <c r="B1788" s="1" t="s">
        <v>229</v>
      </c>
      <c r="C1788" s="1" t="s">
        <v>230</v>
      </c>
      <c r="D1788" s="2" t="s">
        <v>14</v>
      </c>
      <c r="E1788" s="1" t="s">
        <v>34</v>
      </c>
      <c r="F1788" s="3">
        <v>20.33</v>
      </c>
      <c r="G1788" s="3">
        <f t="shared" si="1"/>
        <v>-3.306914682</v>
      </c>
      <c r="H1788" s="4">
        <v>45255.0</v>
      </c>
      <c r="J1788" s="5">
        <f t="shared" si="2"/>
        <v>25</v>
      </c>
      <c r="K1788" s="5">
        <f t="shared" si="3"/>
        <v>11</v>
      </c>
      <c r="L1788" s="5">
        <f t="shared" si="4"/>
        <v>2023</v>
      </c>
    </row>
    <row r="1789" ht="15.75" customHeight="1">
      <c r="A1789" s="1" t="s">
        <v>59</v>
      </c>
      <c r="B1789" s="1" t="s">
        <v>60</v>
      </c>
      <c r="C1789" s="1" t="s">
        <v>61</v>
      </c>
      <c r="D1789" s="2" t="s">
        <v>20</v>
      </c>
      <c r="E1789" s="1" t="s">
        <v>29</v>
      </c>
      <c r="F1789" s="3">
        <v>28.17</v>
      </c>
      <c r="G1789" s="3">
        <f t="shared" si="1"/>
        <v>-2.874450777</v>
      </c>
      <c r="H1789" s="4">
        <v>45255.0</v>
      </c>
      <c r="J1789" s="5">
        <f t="shared" si="2"/>
        <v>25</v>
      </c>
      <c r="K1789" s="5">
        <f t="shared" si="3"/>
        <v>11</v>
      </c>
      <c r="L1789" s="5">
        <f t="shared" si="4"/>
        <v>2023</v>
      </c>
    </row>
    <row r="1790" ht="15.75" customHeight="1">
      <c r="A1790" s="1" t="s">
        <v>35</v>
      </c>
      <c r="B1790" s="1" t="s">
        <v>32</v>
      </c>
      <c r="C1790" s="1" t="s">
        <v>36</v>
      </c>
      <c r="D1790" s="2" t="s">
        <v>14</v>
      </c>
      <c r="E1790" s="1" t="s">
        <v>37</v>
      </c>
      <c r="F1790" s="3">
        <v>14.58</v>
      </c>
      <c r="G1790" s="3">
        <f t="shared" si="1"/>
        <v>-3.624091654</v>
      </c>
      <c r="H1790" s="4">
        <v>45255.0</v>
      </c>
      <c r="J1790" s="5">
        <f t="shared" si="2"/>
        <v>25</v>
      </c>
      <c r="K1790" s="5">
        <f t="shared" si="3"/>
        <v>11</v>
      </c>
      <c r="L1790" s="5">
        <f t="shared" si="4"/>
        <v>2023</v>
      </c>
    </row>
    <row r="1791" ht="15.75" customHeight="1">
      <c r="A1791" s="1" t="s">
        <v>184</v>
      </c>
      <c r="B1791" s="1" t="s">
        <v>173</v>
      </c>
      <c r="C1791" s="1" t="s">
        <v>185</v>
      </c>
      <c r="D1791" s="2" t="s">
        <v>20</v>
      </c>
      <c r="E1791" s="1" t="s">
        <v>78</v>
      </c>
      <c r="F1791" s="3">
        <v>24.99</v>
      </c>
      <c r="G1791" s="3">
        <f t="shared" si="1"/>
        <v>-3.049863433</v>
      </c>
      <c r="H1791" s="4">
        <v>45255.0</v>
      </c>
      <c r="J1791" s="5">
        <f t="shared" si="2"/>
        <v>25</v>
      </c>
      <c r="K1791" s="5">
        <f t="shared" si="3"/>
        <v>11</v>
      </c>
      <c r="L1791" s="5">
        <f t="shared" si="4"/>
        <v>2023</v>
      </c>
    </row>
    <row r="1792" ht="15.75" customHeight="1">
      <c r="A1792" s="1" t="s">
        <v>257</v>
      </c>
      <c r="B1792" s="1" t="s">
        <v>258</v>
      </c>
      <c r="C1792" s="1" t="s">
        <v>259</v>
      </c>
      <c r="D1792" s="2" t="s">
        <v>20</v>
      </c>
      <c r="E1792" s="1" t="s">
        <v>106</v>
      </c>
      <c r="F1792" s="3">
        <v>12.18</v>
      </c>
      <c r="G1792" s="3">
        <f t="shared" si="1"/>
        <v>-3.756478563</v>
      </c>
      <c r="H1792" s="4">
        <v>45255.0</v>
      </c>
      <c r="J1792" s="5">
        <f t="shared" si="2"/>
        <v>25</v>
      </c>
      <c r="K1792" s="5">
        <f t="shared" si="3"/>
        <v>11</v>
      </c>
      <c r="L1792" s="5">
        <f t="shared" si="4"/>
        <v>2023</v>
      </c>
    </row>
    <row r="1793" ht="15.75" customHeight="1">
      <c r="A1793" s="1" t="s">
        <v>192</v>
      </c>
      <c r="B1793" s="1" t="s">
        <v>193</v>
      </c>
      <c r="C1793" s="1" t="s">
        <v>194</v>
      </c>
      <c r="D1793" s="2" t="s">
        <v>20</v>
      </c>
      <c r="E1793" s="1" t="s">
        <v>51</v>
      </c>
      <c r="F1793" s="3">
        <v>39.54</v>
      </c>
      <c r="G1793" s="3">
        <f t="shared" si="1"/>
        <v>-2.247267793</v>
      </c>
      <c r="H1793" s="4">
        <v>45255.0</v>
      </c>
      <c r="J1793" s="5">
        <f t="shared" si="2"/>
        <v>25</v>
      </c>
      <c r="K1793" s="5">
        <f t="shared" si="3"/>
        <v>11</v>
      </c>
      <c r="L1793" s="5">
        <f t="shared" si="4"/>
        <v>2023</v>
      </c>
    </row>
    <row r="1794" ht="15.75" customHeight="1">
      <c r="A1794" s="1" t="s">
        <v>172</v>
      </c>
      <c r="B1794" s="1" t="s">
        <v>173</v>
      </c>
      <c r="C1794" s="1" t="s">
        <v>174</v>
      </c>
      <c r="D1794" s="2" t="s">
        <v>20</v>
      </c>
      <c r="E1794" s="1" t="s">
        <v>106</v>
      </c>
      <c r="F1794" s="3">
        <v>17.05</v>
      </c>
      <c r="G1794" s="3">
        <f t="shared" si="1"/>
        <v>-3.487843459</v>
      </c>
      <c r="H1794" s="4">
        <v>45255.0</v>
      </c>
      <c r="J1794" s="5">
        <f t="shared" si="2"/>
        <v>25</v>
      </c>
      <c r="K1794" s="5">
        <f t="shared" si="3"/>
        <v>11</v>
      </c>
      <c r="L1794" s="5">
        <f t="shared" si="4"/>
        <v>2023</v>
      </c>
    </row>
    <row r="1795" ht="15.75" customHeight="1">
      <c r="A1795" s="1" t="s">
        <v>317</v>
      </c>
      <c r="B1795" s="1" t="s">
        <v>318</v>
      </c>
      <c r="C1795" s="1" t="s">
        <v>319</v>
      </c>
      <c r="D1795" s="2" t="s">
        <v>14</v>
      </c>
      <c r="E1795" s="1" t="s">
        <v>37</v>
      </c>
      <c r="F1795" s="3">
        <v>14.26</v>
      </c>
      <c r="G1795" s="3">
        <f t="shared" si="1"/>
        <v>-3.641743242</v>
      </c>
      <c r="H1795" s="4">
        <v>45255.0</v>
      </c>
      <c r="J1795" s="5">
        <f t="shared" si="2"/>
        <v>25</v>
      </c>
      <c r="K1795" s="5">
        <f t="shared" si="3"/>
        <v>11</v>
      </c>
      <c r="L1795" s="5">
        <f t="shared" si="4"/>
        <v>2023</v>
      </c>
    </row>
    <row r="1796" ht="15.75" customHeight="1">
      <c r="A1796" s="1" t="s">
        <v>320</v>
      </c>
      <c r="B1796" s="1" t="s">
        <v>321</v>
      </c>
      <c r="C1796" s="1" t="s">
        <v>322</v>
      </c>
      <c r="D1796" s="2" t="s">
        <v>14</v>
      </c>
      <c r="E1796" s="1" t="s">
        <v>93</v>
      </c>
      <c r="F1796" s="3">
        <v>10.54</v>
      </c>
      <c r="G1796" s="3">
        <f t="shared" si="1"/>
        <v>-3.846942952</v>
      </c>
      <c r="H1796" s="4">
        <v>45255.0</v>
      </c>
      <c r="J1796" s="5">
        <f t="shared" si="2"/>
        <v>25</v>
      </c>
      <c r="K1796" s="5">
        <f t="shared" si="3"/>
        <v>11</v>
      </c>
      <c r="L1796" s="5">
        <f t="shared" si="4"/>
        <v>2023</v>
      </c>
    </row>
    <row r="1797" ht="15.75" customHeight="1">
      <c r="A1797" s="1" t="s">
        <v>141</v>
      </c>
      <c r="B1797" s="1" t="s">
        <v>142</v>
      </c>
      <c r="C1797" s="1" t="s">
        <v>143</v>
      </c>
      <c r="D1797" s="2" t="s">
        <v>20</v>
      </c>
      <c r="E1797" s="1" t="s">
        <v>29</v>
      </c>
      <c r="F1797" s="3">
        <v>19.03</v>
      </c>
      <c r="G1797" s="3">
        <f t="shared" si="1"/>
        <v>-3.378624258</v>
      </c>
      <c r="H1797" s="4">
        <v>45255.0</v>
      </c>
      <c r="J1797" s="5">
        <f t="shared" si="2"/>
        <v>25</v>
      </c>
      <c r="K1797" s="5">
        <f t="shared" si="3"/>
        <v>11</v>
      </c>
      <c r="L1797" s="5">
        <f t="shared" si="4"/>
        <v>2023</v>
      </c>
    </row>
    <row r="1798" ht="15.75" customHeight="1">
      <c r="A1798" s="1" t="s">
        <v>66</v>
      </c>
      <c r="B1798" s="1" t="s">
        <v>67</v>
      </c>
      <c r="C1798" s="1" t="s">
        <v>68</v>
      </c>
      <c r="D1798" s="2" t="s">
        <v>14</v>
      </c>
      <c r="E1798" s="1" t="s">
        <v>106</v>
      </c>
      <c r="F1798" s="3">
        <v>14.15</v>
      </c>
      <c r="G1798" s="3">
        <f t="shared" si="1"/>
        <v>-3.647810975</v>
      </c>
      <c r="H1798" s="4">
        <v>45255.0</v>
      </c>
      <c r="J1798" s="5">
        <f t="shared" si="2"/>
        <v>25</v>
      </c>
      <c r="K1798" s="5">
        <f t="shared" si="3"/>
        <v>11</v>
      </c>
      <c r="L1798" s="5">
        <f t="shared" si="4"/>
        <v>2023</v>
      </c>
    </row>
    <row r="1799" ht="15.75" customHeight="1">
      <c r="A1799" s="1" t="s">
        <v>181</v>
      </c>
      <c r="B1799" s="1" t="s">
        <v>182</v>
      </c>
      <c r="C1799" s="1" t="s">
        <v>183</v>
      </c>
      <c r="D1799" s="2" t="s">
        <v>14</v>
      </c>
      <c r="E1799" s="1" t="s">
        <v>34</v>
      </c>
      <c r="F1799" s="3">
        <v>14.19</v>
      </c>
      <c r="G1799" s="3">
        <f t="shared" si="1"/>
        <v>-3.645604526</v>
      </c>
      <c r="H1799" s="4">
        <v>45256.0</v>
      </c>
      <c r="J1799" s="5">
        <f t="shared" si="2"/>
        <v>26</v>
      </c>
      <c r="K1799" s="5">
        <f t="shared" si="3"/>
        <v>11</v>
      </c>
      <c r="L1799" s="5">
        <f t="shared" si="4"/>
        <v>2023</v>
      </c>
    </row>
    <row r="1800" ht="15.75" customHeight="1">
      <c r="A1800" s="1" t="s">
        <v>301</v>
      </c>
      <c r="B1800" s="1" t="s">
        <v>302</v>
      </c>
      <c r="C1800" s="1" t="s">
        <v>303</v>
      </c>
      <c r="D1800" s="2" t="s">
        <v>20</v>
      </c>
      <c r="E1800" s="1" t="s">
        <v>34</v>
      </c>
      <c r="F1800" s="3">
        <v>17.04</v>
      </c>
      <c r="G1800" s="3">
        <f t="shared" si="1"/>
        <v>-3.488395071</v>
      </c>
      <c r="H1800" s="4">
        <v>45256.0</v>
      </c>
      <c r="J1800" s="5">
        <f t="shared" si="2"/>
        <v>26</v>
      </c>
      <c r="K1800" s="5">
        <f t="shared" si="3"/>
        <v>11</v>
      </c>
      <c r="L1800" s="5">
        <f t="shared" si="4"/>
        <v>2023</v>
      </c>
    </row>
    <row r="1801" ht="15.75" customHeight="1">
      <c r="A1801" s="1" t="s">
        <v>295</v>
      </c>
      <c r="B1801" s="1" t="s">
        <v>296</v>
      </c>
      <c r="C1801" s="1" t="s">
        <v>297</v>
      </c>
      <c r="D1801" s="2" t="s">
        <v>20</v>
      </c>
      <c r="E1801" s="1" t="s">
        <v>65</v>
      </c>
      <c r="F1801" s="3">
        <v>10.6</v>
      </c>
      <c r="G1801" s="3">
        <f t="shared" si="1"/>
        <v>-3.843633279</v>
      </c>
      <c r="H1801" s="4">
        <v>45256.0</v>
      </c>
      <c r="J1801" s="5">
        <f t="shared" si="2"/>
        <v>26</v>
      </c>
      <c r="K1801" s="5">
        <f t="shared" si="3"/>
        <v>11</v>
      </c>
      <c r="L1801" s="5">
        <f t="shared" si="4"/>
        <v>2023</v>
      </c>
    </row>
    <row r="1802" ht="15.75" customHeight="1">
      <c r="A1802" s="1" t="s">
        <v>17</v>
      </c>
      <c r="B1802" s="1" t="s">
        <v>18</v>
      </c>
      <c r="C1802" s="1" t="s">
        <v>19</v>
      </c>
      <c r="D1802" s="2" t="s">
        <v>14</v>
      </c>
      <c r="E1802" s="1" t="s">
        <v>37</v>
      </c>
      <c r="F1802" s="3">
        <v>12.73</v>
      </c>
      <c r="G1802" s="3">
        <f t="shared" si="1"/>
        <v>-3.726139897</v>
      </c>
      <c r="H1802" s="4">
        <v>45256.0</v>
      </c>
      <c r="J1802" s="5">
        <f t="shared" si="2"/>
        <v>26</v>
      </c>
      <c r="K1802" s="5">
        <f t="shared" si="3"/>
        <v>11</v>
      </c>
      <c r="L1802" s="5">
        <f t="shared" si="4"/>
        <v>2023</v>
      </c>
    </row>
    <row r="1803" ht="15.75" customHeight="1">
      <c r="A1803" s="1" t="s">
        <v>260</v>
      </c>
      <c r="B1803" s="1" t="s">
        <v>252</v>
      </c>
      <c r="C1803" s="1" t="s">
        <v>261</v>
      </c>
      <c r="D1803" s="2" t="s">
        <v>14</v>
      </c>
      <c r="E1803" s="1" t="s">
        <v>110</v>
      </c>
      <c r="F1803" s="3">
        <v>34.94</v>
      </c>
      <c r="G1803" s="3">
        <f t="shared" si="1"/>
        <v>-2.501009369</v>
      </c>
      <c r="H1803" s="4">
        <v>45257.0</v>
      </c>
      <c r="J1803" s="5">
        <f t="shared" si="2"/>
        <v>27</v>
      </c>
      <c r="K1803" s="5">
        <f t="shared" si="3"/>
        <v>11</v>
      </c>
      <c r="L1803" s="5">
        <f t="shared" si="4"/>
        <v>2023</v>
      </c>
    </row>
    <row r="1804" ht="15.75" customHeight="1">
      <c r="A1804" s="1" t="s">
        <v>114</v>
      </c>
      <c r="B1804" s="1" t="s">
        <v>115</v>
      </c>
      <c r="C1804" s="1" t="s">
        <v>116</v>
      </c>
      <c r="D1804" s="2" t="s">
        <v>14</v>
      </c>
      <c r="E1804" s="1" t="s">
        <v>47</v>
      </c>
      <c r="F1804" s="3">
        <v>63.2</v>
      </c>
      <c r="G1804" s="3">
        <f t="shared" si="1"/>
        <v>-0.9421535075</v>
      </c>
      <c r="H1804" s="4">
        <v>45257.0</v>
      </c>
      <c r="J1804" s="5">
        <f t="shared" si="2"/>
        <v>27</v>
      </c>
      <c r="K1804" s="5">
        <f t="shared" si="3"/>
        <v>11</v>
      </c>
      <c r="L1804" s="5">
        <f t="shared" si="4"/>
        <v>2023</v>
      </c>
    </row>
    <row r="1805" ht="15.75" customHeight="1">
      <c r="A1805" s="1" t="s">
        <v>217</v>
      </c>
      <c r="B1805" s="1" t="s">
        <v>218</v>
      </c>
      <c r="C1805" s="1" t="s">
        <v>219</v>
      </c>
      <c r="D1805" s="2" t="s">
        <v>20</v>
      </c>
      <c r="E1805" s="1" t="s">
        <v>34</v>
      </c>
      <c r="F1805" s="3">
        <v>18.45</v>
      </c>
      <c r="G1805" s="3">
        <f t="shared" si="1"/>
        <v>-3.410617762</v>
      </c>
      <c r="H1805" s="4">
        <v>45257.0</v>
      </c>
      <c r="J1805" s="5">
        <f t="shared" si="2"/>
        <v>27</v>
      </c>
      <c r="K1805" s="5">
        <f t="shared" si="3"/>
        <v>11</v>
      </c>
      <c r="L1805" s="5">
        <f t="shared" si="4"/>
        <v>2023</v>
      </c>
    </row>
    <row r="1806" ht="15.75" customHeight="1">
      <c r="A1806" s="1" t="s">
        <v>135</v>
      </c>
      <c r="B1806" s="1" t="s">
        <v>136</v>
      </c>
      <c r="C1806" s="1" t="s">
        <v>137</v>
      </c>
      <c r="D1806" s="2" t="s">
        <v>14</v>
      </c>
      <c r="E1806" s="1" t="s">
        <v>29</v>
      </c>
      <c r="F1806" s="3">
        <v>27.53</v>
      </c>
      <c r="G1806" s="3">
        <f t="shared" si="1"/>
        <v>-2.909753953</v>
      </c>
      <c r="H1806" s="4">
        <v>45257.0</v>
      </c>
      <c r="J1806" s="5">
        <f t="shared" si="2"/>
        <v>27</v>
      </c>
      <c r="K1806" s="5">
        <f t="shared" si="3"/>
        <v>11</v>
      </c>
      <c r="L1806" s="5">
        <f t="shared" si="4"/>
        <v>2023</v>
      </c>
    </row>
    <row r="1807" ht="15.75" customHeight="1">
      <c r="A1807" s="1" t="s">
        <v>244</v>
      </c>
      <c r="B1807" s="1" t="s">
        <v>187</v>
      </c>
      <c r="C1807" s="1" t="s">
        <v>245</v>
      </c>
      <c r="D1807" s="2" t="s">
        <v>14</v>
      </c>
      <c r="E1807" s="1" t="s">
        <v>65</v>
      </c>
      <c r="F1807" s="3">
        <v>19.28</v>
      </c>
      <c r="G1807" s="3">
        <f t="shared" si="1"/>
        <v>-3.364833955</v>
      </c>
      <c r="H1807" s="4">
        <v>45257.0</v>
      </c>
      <c r="J1807" s="5">
        <f t="shared" si="2"/>
        <v>27</v>
      </c>
      <c r="K1807" s="5">
        <f t="shared" si="3"/>
        <v>11</v>
      </c>
      <c r="L1807" s="5">
        <f t="shared" si="4"/>
        <v>2023</v>
      </c>
    </row>
    <row r="1808" ht="15.75" customHeight="1">
      <c r="A1808" s="1" t="s">
        <v>94</v>
      </c>
      <c r="B1808" s="1" t="s">
        <v>95</v>
      </c>
      <c r="C1808" s="1" t="s">
        <v>96</v>
      </c>
      <c r="D1808" s="2" t="s">
        <v>20</v>
      </c>
      <c r="E1808" s="1" t="s">
        <v>150</v>
      </c>
      <c r="F1808" s="3">
        <v>31.67</v>
      </c>
      <c r="G1808" s="3">
        <f t="shared" si="1"/>
        <v>-2.681386534</v>
      </c>
      <c r="H1808" s="4">
        <v>45257.0</v>
      </c>
      <c r="J1808" s="5">
        <f t="shared" si="2"/>
        <v>27</v>
      </c>
      <c r="K1808" s="5">
        <f t="shared" si="3"/>
        <v>11</v>
      </c>
      <c r="L1808" s="5">
        <f t="shared" si="4"/>
        <v>2023</v>
      </c>
    </row>
    <row r="1809" ht="15.75" customHeight="1">
      <c r="A1809" s="1" t="s">
        <v>94</v>
      </c>
      <c r="B1809" s="1" t="s">
        <v>95</v>
      </c>
      <c r="C1809" s="1" t="s">
        <v>96</v>
      </c>
      <c r="D1809" s="2" t="s">
        <v>20</v>
      </c>
      <c r="E1809" s="1" t="s">
        <v>37</v>
      </c>
      <c r="F1809" s="3">
        <v>13.02</v>
      </c>
      <c r="G1809" s="3">
        <f t="shared" si="1"/>
        <v>-3.710143145</v>
      </c>
      <c r="H1809" s="4">
        <v>45257.0</v>
      </c>
      <c r="J1809" s="5">
        <f t="shared" si="2"/>
        <v>27</v>
      </c>
      <c r="K1809" s="5">
        <f t="shared" si="3"/>
        <v>11</v>
      </c>
      <c r="L1809" s="5">
        <f t="shared" si="4"/>
        <v>2023</v>
      </c>
    </row>
    <row r="1810" ht="15.75" customHeight="1">
      <c r="A1810" s="1" t="s">
        <v>154</v>
      </c>
      <c r="B1810" s="1" t="s">
        <v>155</v>
      </c>
      <c r="C1810" s="1" t="s">
        <v>156</v>
      </c>
      <c r="D1810" s="2" t="s">
        <v>20</v>
      </c>
      <c r="E1810" s="1" t="s">
        <v>163</v>
      </c>
      <c r="F1810" s="3">
        <v>5.21</v>
      </c>
      <c r="G1810" s="3">
        <f t="shared" si="1"/>
        <v>-4.140952214</v>
      </c>
      <c r="H1810" s="4">
        <v>45257.0</v>
      </c>
      <c r="J1810" s="5">
        <f t="shared" si="2"/>
        <v>27</v>
      </c>
      <c r="K1810" s="5">
        <f t="shared" si="3"/>
        <v>11</v>
      </c>
      <c r="L1810" s="5">
        <f t="shared" si="4"/>
        <v>2023</v>
      </c>
    </row>
    <row r="1811" ht="15.75" customHeight="1">
      <c r="A1811" s="1" t="s">
        <v>198</v>
      </c>
      <c r="B1811" s="1" t="s">
        <v>199</v>
      </c>
      <c r="C1811" s="1" t="s">
        <v>200</v>
      </c>
      <c r="D1811" s="2" t="s">
        <v>14</v>
      </c>
      <c r="E1811" s="1" t="s">
        <v>126</v>
      </c>
      <c r="F1811" s="3">
        <v>3.09</v>
      </c>
      <c r="G1811" s="3">
        <f t="shared" si="1"/>
        <v>-4.257893984</v>
      </c>
      <c r="H1811" s="4">
        <v>45258.0</v>
      </c>
      <c r="J1811" s="5">
        <f t="shared" si="2"/>
        <v>28</v>
      </c>
      <c r="K1811" s="5">
        <f t="shared" si="3"/>
        <v>11</v>
      </c>
      <c r="L1811" s="5">
        <f t="shared" si="4"/>
        <v>2023</v>
      </c>
    </row>
    <row r="1812" ht="15.75" customHeight="1">
      <c r="A1812" s="1" t="s">
        <v>262</v>
      </c>
      <c r="B1812" s="1" t="s">
        <v>263</v>
      </c>
      <c r="C1812" s="1" t="s">
        <v>264</v>
      </c>
      <c r="D1812" s="2" t="s">
        <v>20</v>
      </c>
      <c r="E1812" s="1" t="s">
        <v>41</v>
      </c>
      <c r="F1812" s="3">
        <v>23.51</v>
      </c>
      <c r="G1812" s="3">
        <f t="shared" si="1"/>
        <v>-3.131502027</v>
      </c>
      <c r="H1812" s="4">
        <v>45258.0</v>
      </c>
      <c r="J1812" s="5">
        <f t="shared" si="2"/>
        <v>28</v>
      </c>
      <c r="K1812" s="5">
        <f t="shared" si="3"/>
        <v>11</v>
      </c>
      <c r="L1812" s="5">
        <f t="shared" si="4"/>
        <v>2023</v>
      </c>
    </row>
    <row r="1813" ht="15.75" customHeight="1">
      <c r="A1813" s="1" t="s">
        <v>201</v>
      </c>
      <c r="B1813" s="1" t="s">
        <v>12</v>
      </c>
      <c r="C1813" s="1" t="s">
        <v>202</v>
      </c>
      <c r="D1813" s="2" t="s">
        <v>14</v>
      </c>
      <c r="E1813" s="1" t="s">
        <v>29</v>
      </c>
      <c r="F1813" s="3">
        <v>33.86</v>
      </c>
      <c r="G1813" s="3">
        <f t="shared" si="1"/>
        <v>-2.560583479</v>
      </c>
      <c r="H1813" s="4">
        <v>45258.0</v>
      </c>
      <c r="J1813" s="5">
        <f t="shared" si="2"/>
        <v>28</v>
      </c>
      <c r="K1813" s="5">
        <f t="shared" si="3"/>
        <v>11</v>
      </c>
      <c r="L1813" s="5">
        <f t="shared" si="4"/>
        <v>2023</v>
      </c>
    </row>
    <row r="1814" ht="15.75" customHeight="1">
      <c r="A1814" s="1" t="s">
        <v>211</v>
      </c>
      <c r="B1814" s="1" t="s">
        <v>212</v>
      </c>
      <c r="C1814" s="1" t="s">
        <v>213</v>
      </c>
      <c r="D1814" s="2" t="s">
        <v>20</v>
      </c>
      <c r="E1814" s="1" t="s">
        <v>34</v>
      </c>
      <c r="F1814" s="3">
        <v>19.8</v>
      </c>
      <c r="G1814" s="3">
        <f t="shared" si="1"/>
        <v>-3.336150125</v>
      </c>
      <c r="H1814" s="4">
        <v>45258.0</v>
      </c>
      <c r="J1814" s="5">
        <f t="shared" si="2"/>
        <v>28</v>
      </c>
      <c r="K1814" s="5">
        <f t="shared" si="3"/>
        <v>11</v>
      </c>
      <c r="L1814" s="5">
        <f t="shared" si="4"/>
        <v>2023</v>
      </c>
    </row>
    <row r="1815" ht="15.75" customHeight="1">
      <c r="A1815" s="1" t="s">
        <v>280</v>
      </c>
      <c r="B1815" s="1" t="s">
        <v>281</v>
      </c>
      <c r="C1815" s="1" t="s">
        <v>282</v>
      </c>
      <c r="D1815" s="2" t="s">
        <v>14</v>
      </c>
      <c r="E1815" s="1" t="s">
        <v>51</v>
      </c>
      <c r="F1815" s="3">
        <v>46.22</v>
      </c>
      <c r="G1815" s="3">
        <f t="shared" si="1"/>
        <v>-1.878790894</v>
      </c>
      <c r="H1815" s="4">
        <v>45261.0</v>
      </c>
      <c r="J1815" s="5">
        <f t="shared" si="2"/>
        <v>1</v>
      </c>
      <c r="K1815" s="5">
        <f t="shared" si="3"/>
        <v>12</v>
      </c>
      <c r="L1815" s="5">
        <f t="shared" si="4"/>
        <v>2023</v>
      </c>
    </row>
    <row r="1816" ht="15.75" customHeight="1">
      <c r="A1816" s="1" t="s">
        <v>314</v>
      </c>
      <c r="B1816" s="1" t="s">
        <v>315</v>
      </c>
      <c r="C1816" s="1" t="s">
        <v>316</v>
      </c>
      <c r="D1816" s="2" t="s">
        <v>14</v>
      </c>
      <c r="E1816" s="1" t="s">
        <v>21</v>
      </c>
      <c r="F1816" s="3">
        <v>51.91</v>
      </c>
      <c r="G1816" s="3">
        <f t="shared" si="1"/>
        <v>-1.564923595</v>
      </c>
      <c r="H1816" s="4">
        <v>45261.0</v>
      </c>
      <c r="J1816" s="5">
        <f t="shared" si="2"/>
        <v>1</v>
      </c>
      <c r="K1816" s="5">
        <f t="shared" si="3"/>
        <v>12</v>
      </c>
      <c r="L1816" s="5">
        <f t="shared" si="4"/>
        <v>2023</v>
      </c>
    </row>
    <row r="1817" ht="15.75" customHeight="1">
      <c r="A1817" s="1" t="s">
        <v>135</v>
      </c>
      <c r="B1817" s="1" t="s">
        <v>136</v>
      </c>
      <c r="C1817" s="1" t="s">
        <v>137</v>
      </c>
      <c r="D1817" s="2" t="s">
        <v>14</v>
      </c>
      <c r="E1817" s="1" t="s">
        <v>47</v>
      </c>
      <c r="F1817" s="3">
        <v>69.63</v>
      </c>
      <c r="G1817" s="3">
        <f t="shared" si="1"/>
        <v>-0.5874669119</v>
      </c>
      <c r="H1817" s="4">
        <v>45261.0</v>
      </c>
      <c r="J1817" s="5">
        <f t="shared" si="2"/>
        <v>1</v>
      </c>
      <c r="K1817" s="5">
        <f t="shared" si="3"/>
        <v>12</v>
      </c>
      <c r="L1817" s="5">
        <f t="shared" si="4"/>
        <v>2023</v>
      </c>
    </row>
    <row r="1818" ht="15.75" customHeight="1">
      <c r="A1818" s="1" t="s">
        <v>220</v>
      </c>
      <c r="B1818" s="1" t="s">
        <v>221</v>
      </c>
      <c r="C1818" s="1" t="s">
        <v>222</v>
      </c>
      <c r="D1818" s="2" t="s">
        <v>14</v>
      </c>
      <c r="E1818" s="1" t="s">
        <v>29</v>
      </c>
      <c r="F1818" s="3">
        <v>18.43</v>
      </c>
      <c r="G1818" s="3">
        <f t="shared" si="1"/>
        <v>-3.411720986</v>
      </c>
      <c r="H1818" s="4">
        <v>45261.0</v>
      </c>
      <c r="J1818" s="5">
        <f t="shared" si="2"/>
        <v>1</v>
      </c>
      <c r="K1818" s="5">
        <f t="shared" si="3"/>
        <v>12</v>
      </c>
      <c r="L1818" s="5">
        <f t="shared" si="4"/>
        <v>2023</v>
      </c>
    </row>
    <row r="1819" ht="15.75" customHeight="1">
      <c r="A1819" s="1" t="s">
        <v>138</v>
      </c>
      <c r="B1819" s="1" t="s">
        <v>139</v>
      </c>
      <c r="C1819" s="1" t="s">
        <v>140</v>
      </c>
      <c r="D1819" s="2" t="s">
        <v>20</v>
      </c>
      <c r="E1819" s="1" t="s">
        <v>21</v>
      </c>
      <c r="F1819" s="3">
        <v>43.74</v>
      </c>
      <c r="G1819" s="3">
        <f t="shared" si="1"/>
        <v>-2.0155907</v>
      </c>
      <c r="H1819" s="4">
        <v>45261.0</v>
      </c>
      <c r="J1819" s="5">
        <f t="shared" si="2"/>
        <v>1</v>
      </c>
      <c r="K1819" s="5">
        <f t="shared" si="3"/>
        <v>12</v>
      </c>
      <c r="L1819" s="5">
        <f t="shared" si="4"/>
        <v>2023</v>
      </c>
    </row>
    <row r="1820" ht="15.75" customHeight="1">
      <c r="A1820" s="1" t="s">
        <v>114</v>
      </c>
      <c r="B1820" s="1" t="s">
        <v>115</v>
      </c>
      <c r="C1820" s="1" t="s">
        <v>116</v>
      </c>
      <c r="D1820" s="2" t="s">
        <v>14</v>
      </c>
      <c r="E1820" s="1" t="s">
        <v>29</v>
      </c>
      <c r="F1820" s="3">
        <v>30.03</v>
      </c>
      <c r="G1820" s="3">
        <f t="shared" si="1"/>
        <v>-2.771850922</v>
      </c>
      <c r="H1820" s="4">
        <v>45261.0</v>
      </c>
      <c r="J1820" s="5">
        <f t="shared" si="2"/>
        <v>1</v>
      </c>
      <c r="K1820" s="5">
        <f t="shared" si="3"/>
        <v>12</v>
      </c>
      <c r="L1820" s="5">
        <f t="shared" si="4"/>
        <v>2023</v>
      </c>
    </row>
    <row r="1821" ht="15.75" customHeight="1">
      <c r="A1821" s="1" t="s">
        <v>314</v>
      </c>
      <c r="B1821" s="1" t="s">
        <v>315</v>
      </c>
      <c r="C1821" s="1" t="s">
        <v>316</v>
      </c>
      <c r="D1821" s="2" t="s">
        <v>14</v>
      </c>
      <c r="E1821" s="1" t="s">
        <v>43</v>
      </c>
      <c r="F1821" s="3">
        <v>60.53</v>
      </c>
      <c r="G1821" s="3">
        <f t="shared" si="1"/>
        <v>-1.089433945</v>
      </c>
      <c r="H1821" s="4">
        <v>45261.0</v>
      </c>
      <c r="J1821" s="5">
        <f t="shared" si="2"/>
        <v>1</v>
      </c>
      <c r="K1821" s="5">
        <f t="shared" si="3"/>
        <v>12</v>
      </c>
      <c r="L1821" s="5">
        <f t="shared" si="4"/>
        <v>2023</v>
      </c>
    </row>
    <row r="1822" ht="15.75" customHeight="1">
      <c r="A1822" s="1" t="s">
        <v>59</v>
      </c>
      <c r="B1822" s="1" t="s">
        <v>60</v>
      </c>
      <c r="C1822" s="1" t="s">
        <v>61</v>
      </c>
      <c r="D1822" s="2" t="s">
        <v>20</v>
      </c>
      <c r="E1822" s="1" t="s">
        <v>41</v>
      </c>
      <c r="F1822" s="3">
        <v>25.38</v>
      </c>
      <c r="G1822" s="3">
        <f t="shared" si="1"/>
        <v>-3.02835056</v>
      </c>
      <c r="H1822" s="4">
        <v>45261.0</v>
      </c>
      <c r="J1822" s="5">
        <f t="shared" si="2"/>
        <v>1</v>
      </c>
      <c r="K1822" s="5">
        <f t="shared" si="3"/>
        <v>12</v>
      </c>
      <c r="L1822" s="5">
        <f t="shared" si="4"/>
        <v>2023</v>
      </c>
    </row>
    <row r="1823" ht="15.75" customHeight="1">
      <c r="A1823" s="1" t="s">
        <v>198</v>
      </c>
      <c r="B1823" s="1" t="s">
        <v>199</v>
      </c>
      <c r="C1823" s="1" t="s">
        <v>200</v>
      </c>
      <c r="D1823" s="2" t="s">
        <v>20</v>
      </c>
      <c r="E1823" s="1" t="s">
        <v>106</v>
      </c>
      <c r="F1823" s="3">
        <v>15.88</v>
      </c>
      <c r="G1823" s="3">
        <f t="shared" si="1"/>
        <v>-3.552382077</v>
      </c>
      <c r="H1823" s="4">
        <v>45261.0</v>
      </c>
      <c r="J1823" s="5">
        <f t="shared" si="2"/>
        <v>1</v>
      </c>
      <c r="K1823" s="5">
        <f t="shared" si="3"/>
        <v>12</v>
      </c>
      <c r="L1823" s="5">
        <f t="shared" si="4"/>
        <v>2023</v>
      </c>
    </row>
    <row r="1824" ht="15.75" customHeight="1">
      <c r="A1824" s="1" t="s">
        <v>90</v>
      </c>
      <c r="B1824" s="1" t="s">
        <v>91</v>
      </c>
      <c r="C1824" s="1" t="s">
        <v>92</v>
      </c>
      <c r="D1824" s="2" t="s">
        <v>14</v>
      </c>
      <c r="E1824" s="1" t="s">
        <v>106</v>
      </c>
      <c r="F1824" s="3">
        <v>14.18</v>
      </c>
      <c r="G1824" s="3">
        <f t="shared" si="1"/>
        <v>-3.646156139</v>
      </c>
      <c r="H1824" s="4">
        <v>45261.0</v>
      </c>
      <c r="J1824" s="5">
        <f t="shared" si="2"/>
        <v>1</v>
      </c>
      <c r="K1824" s="5">
        <f t="shared" si="3"/>
        <v>12</v>
      </c>
      <c r="L1824" s="5">
        <f t="shared" si="4"/>
        <v>2023</v>
      </c>
    </row>
    <row r="1825" ht="15.75" customHeight="1">
      <c r="A1825" s="1" t="s">
        <v>144</v>
      </c>
      <c r="B1825" s="1" t="s">
        <v>145</v>
      </c>
      <c r="C1825" s="1" t="s">
        <v>146</v>
      </c>
      <c r="D1825" s="2" t="s">
        <v>14</v>
      </c>
      <c r="E1825" s="1" t="s">
        <v>29</v>
      </c>
      <c r="F1825" s="3">
        <v>36.32</v>
      </c>
      <c r="G1825" s="3">
        <f t="shared" si="1"/>
        <v>-2.424886896</v>
      </c>
      <c r="H1825" s="4">
        <v>45262.0</v>
      </c>
      <c r="J1825" s="5">
        <f t="shared" si="2"/>
        <v>2</v>
      </c>
      <c r="K1825" s="5">
        <f t="shared" si="3"/>
        <v>12</v>
      </c>
      <c r="L1825" s="5">
        <f t="shared" si="4"/>
        <v>2023</v>
      </c>
    </row>
    <row r="1826" ht="15.75" customHeight="1">
      <c r="A1826" s="1" t="s">
        <v>62</v>
      </c>
      <c r="B1826" s="1" t="s">
        <v>63</v>
      </c>
      <c r="C1826" s="1" t="s">
        <v>64</v>
      </c>
      <c r="D1826" s="2" t="s">
        <v>14</v>
      </c>
      <c r="E1826" s="1" t="s">
        <v>163</v>
      </c>
      <c r="F1826" s="3">
        <v>3.31</v>
      </c>
      <c r="G1826" s="3">
        <f t="shared" si="1"/>
        <v>-4.245758517</v>
      </c>
      <c r="H1826" s="4">
        <v>45262.0</v>
      </c>
      <c r="J1826" s="5">
        <f t="shared" si="2"/>
        <v>2</v>
      </c>
      <c r="K1826" s="5">
        <f t="shared" si="3"/>
        <v>12</v>
      </c>
      <c r="L1826" s="5">
        <f t="shared" si="4"/>
        <v>2023</v>
      </c>
    </row>
    <row r="1827" ht="15.75" customHeight="1">
      <c r="A1827" s="1" t="s">
        <v>157</v>
      </c>
      <c r="B1827" s="1" t="s">
        <v>158</v>
      </c>
      <c r="C1827" s="1" t="s">
        <v>159</v>
      </c>
      <c r="D1827" s="2" t="s">
        <v>14</v>
      </c>
      <c r="E1827" s="1" t="s">
        <v>47</v>
      </c>
      <c r="F1827" s="3">
        <v>64.85</v>
      </c>
      <c r="G1827" s="3">
        <f t="shared" si="1"/>
        <v>-0.8511375071</v>
      </c>
      <c r="H1827" s="4">
        <v>45262.0</v>
      </c>
      <c r="J1827" s="5">
        <f t="shared" si="2"/>
        <v>2</v>
      </c>
      <c r="K1827" s="5">
        <f t="shared" si="3"/>
        <v>12</v>
      </c>
      <c r="L1827" s="5">
        <f t="shared" si="4"/>
        <v>2023</v>
      </c>
    </row>
    <row r="1828" ht="15.75" customHeight="1">
      <c r="A1828" s="1" t="s">
        <v>62</v>
      </c>
      <c r="B1828" s="1" t="s">
        <v>63</v>
      </c>
      <c r="C1828" s="1" t="s">
        <v>64</v>
      </c>
      <c r="D1828" s="2" t="s">
        <v>14</v>
      </c>
      <c r="E1828" s="1" t="s">
        <v>126</v>
      </c>
      <c r="F1828" s="3">
        <v>1.96</v>
      </c>
      <c r="G1828" s="3">
        <f t="shared" si="1"/>
        <v>-4.320226154</v>
      </c>
      <c r="H1828" s="4">
        <v>45262.0</v>
      </c>
      <c r="J1828" s="5">
        <f t="shared" si="2"/>
        <v>2</v>
      </c>
      <c r="K1828" s="5">
        <f t="shared" si="3"/>
        <v>12</v>
      </c>
      <c r="L1828" s="5">
        <f t="shared" si="4"/>
        <v>2023</v>
      </c>
    </row>
    <row r="1829" ht="15.75" customHeight="1">
      <c r="A1829" s="1" t="s">
        <v>160</v>
      </c>
      <c r="B1829" s="1" t="s">
        <v>161</v>
      </c>
      <c r="C1829" s="1" t="s">
        <v>162</v>
      </c>
      <c r="D1829" s="2" t="s">
        <v>14</v>
      </c>
      <c r="E1829" s="1" t="s">
        <v>29</v>
      </c>
      <c r="F1829" s="3">
        <v>31.25</v>
      </c>
      <c r="G1829" s="3">
        <f t="shared" si="1"/>
        <v>-2.704554243</v>
      </c>
      <c r="H1829" s="4">
        <v>45262.0</v>
      </c>
      <c r="J1829" s="5">
        <f t="shared" si="2"/>
        <v>2</v>
      </c>
      <c r="K1829" s="5">
        <f t="shared" si="3"/>
        <v>12</v>
      </c>
      <c r="L1829" s="5">
        <f t="shared" si="4"/>
        <v>2023</v>
      </c>
    </row>
    <row r="1830" ht="15.75" customHeight="1">
      <c r="A1830" s="1" t="s">
        <v>22</v>
      </c>
      <c r="B1830" s="1" t="s">
        <v>23</v>
      </c>
      <c r="C1830" s="1" t="s">
        <v>24</v>
      </c>
      <c r="D1830" s="2" t="s">
        <v>20</v>
      </c>
      <c r="E1830" s="1" t="s">
        <v>34</v>
      </c>
      <c r="F1830" s="3">
        <v>16.94</v>
      </c>
      <c r="G1830" s="3">
        <f t="shared" si="1"/>
        <v>-3.493911192</v>
      </c>
      <c r="H1830" s="4">
        <v>45262.0</v>
      </c>
      <c r="J1830" s="5">
        <f t="shared" si="2"/>
        <v>2</v>
      </c>
      <c r="K1830" s="5">
        <f t="shared" si="3"/>
        <v>12</v>
      </c>
      <c r="L1830" s="5">
        <f t="shared" si="4"/>
        <v>2023</v>
      </c>
    </row>
    <row r="1831" ht="15.75" customHeight="1">
      <c r="A1831" s="1" t="s">
        <v>26</v>
      </c>
      <c r="B1831" s="1" t="s">
        <v>27</v>
      </c>
      <c r="C1831" s="1" t="s">
        <v>28</v>
      </c>
      <c r="D1831" s="2" t="s">
        <v>20</v>
      </c>
      <c r="E1831" s="1" t="s">
        <v>65</v>
      </c>
      <c r="F1831" s="3">
        <v>12.09</v>
      </c>
      <c r="G1831" s="3">
        <f t="shared" si="1"/>
        <v>-3.761443072</v>
      </c>
      <c r="H1831" s="4">
        <v>45263.0</v>
      </c>
      <c r="J1831" s="5">
        <f t="shared" si="2"/>
        <v>3</v>
      </c>
      <c r="K1831" s="5">
        <f t="shared" si="3"/>
        <v>12</v>
      </c>
      <c r="L1831" s="5">
        <f t="shared" si="4"/>
        <v>2023</v>
      </c>
    </row>
    <row r="1832" ht="15.75" customHeight="1">
      <c r="A1832" s="1" t="s">
        <v>144</v>
      </c>
      <c r="B1832" s="1" t="s">
        <v>145</v>
      </c>
      <c r="C1832" s="1" t="s">
        <v>146</v>
      </c>
      <c r="D1832" s="2" t="s">
        <v>14</v>
      </c>
      <c r="E1832" s="1" t="s">
        <v>41</v>
      </c>
      <c r="F1832" s="3">
        <v>30.64</v>
      </c>
      <c r="G1832" s="3">
        <f t="shared" si="1"/>
        <v>-2.738202583</v>
      </c>
      <c r="H1832" s="4">
        <v>45263.0</v>
      </c>
      <c r="J1832" s="5">
        <f t="shared" si="2"/>
        <v>3</v>
      </c>
      <c r="K1832" s="5">
        <f t="shared" si="3"/>
        <v>12</v>
      </c>
      <c r="L1832" s="5">
        <f t="shared" si="4"/>
        <v>2023</v>
      </c>
    </row>
    <row r="1833" ht="15.75" customHeight="1">
      <c r="A1833" s="1" t="s">
        <v>301</v>
      </c>
      <c r="B1833" s="1" t="s">
        <v>302</v>
      </c>
      <c r="C1833" s="1" t="s">
        <v>303</v>
      </c>
      <c r="D1833" s="2" t="s">
        <v>14</v>
      </c>
      <c r="E1833" s="1" t="s">
        <v>34</v>
      </c>
      <c r="F1833" s="3">
        <v>18.65</v>
      </c>
      <c r="G1833" s="3">
        <f t="shared" si="1"/>
        <v>-3.399585519</v>
      </c>
      <c r="H1833" s="4">
        <v>45263.0</v>
      </c>
      <c r="J1833" s="5">
        <f t="shared" si="2"/>
        <v>3</v>
      </c>
      <c r="K1833" s="5">
        <f t="shared" si="3"/>
        <v>12</v>
      </c>
      <c r="L1833" s="5">
        <f t="shared" si="4"/>
        <v>2023</v>
      </c>
    </row>
    <row r="1834" ht="15.75" customHeight="1">
      <c r="A1834" s="1" t="s">
        <v>277</v>
      </c>
      <c r="B1834" s="1" t="s">
        <v>278</v>
      </c>
      <c r="C1834" s="1" t="s">
        <v>279</v>
      </c>
      <c r="D1834" s="2" t="s">
        <v>14</v>
      </c>
      <c r="E1834" s="1" t="s">
        <v>41</v>
      </c>
      <c r="F1834" s="3">
        <v>31.34</v>
      </c>
      <c r="G1834" s="3">
        <f t="shared" si="1"/>
        <v>-2.699589734</v>
      </c>
      <c r="H1834" s="4">
        <v>45264.0</v>
      </c>
      <c r="J1834" s="5">
        <f t="shared" si="2"/>
        <v>4</v>
      </c>
      <c r="K1834" s="5">
        <f t="shared" si="3"/>
        <v>12</v>
      </c>
      <c r="L1834" s="5">
        <f t="shared" si="4"/>
        <v>2023</v>
      </c>
    </row>
    <row r="1835" ht="15.75" customHeight="1">
      <c r="A1835" s="1" t="s">
        <v>192</v>
      </c>
      <c r="B1835" s="1" t="s">
        <v>193</v>
      </c>
      <c r="C1835" s="1" t="s">
        <v>194</v>
      </c>
      <c r="D1835" s="2" t="s">
        <v>20</v>
      </c>
      <c r="E1835" s="1" t="s">
        <v>126</v>
      </c>
      <c r="F1835" s="3">
        <v>1.94</v>
      </c>
      <c r="G1835" s="3">
        <f t="shared" si="1"/>
        <v>-4.321329378</v>
      </c>
      <c r="H1835" s="4">
        <v>45264.0</v>
      </c>
      <c r="J1835" s="5">
        <f t="shared" si="2"/>
        <v>4</v>
      </c>
      <c r="K1835" s="5">
        <f t="shared" si="3"/>
        <v>12</v>
      </c>
      <c r="L1835" s="5">
        <f t="shared" si="4"/>
        <v>2023</v>
      </c>
    </row>
    <row r="1836" ht="15.75" customHeight="1">
      <c r="A1836" s="1" t="s">
        <v>192</v>
      </c>
      <c r="B1836" s="1" t="s">
        <v>193</v>
      </c>
      <c r="C1836" s="1" t="s">
        <v>194</v>
      </c>
      <c r="D1836" s="2" t="s">
        <v>20</v>
      </c>
      <c r="E1836" s="1" t="s">
        <v>37</v>
      </c>
      <c r="F1836" s="3">
        <v>13.3</v>
      </c>
      <c r="G1836" s="3">
        <f t="shared" si="1"/>
        <v>-3.694698005</v>
      </c>
      <c r="H1836" s="4">
        <v>45264.0</v>
      </c>
      <c r="J1836" s="5">
        <f t="shared" si="2"/>
        <v>4</v>
      </c>
      <c r="K1836" s="5">
        <f t="shared" si="3"/>
        <v>12</v>
      </c>
      <c r="L1836" s="5">
        <f t="shared" si="4"/>
        <v>2023</v>
      </c>
    </row>
    <row r="1837" ht="15.75" customHeight="1">
      <c r="A1837" s="1" t="s">
        <v>48</v>
      </c>
      <c r="B1837" s="1" t="s">
        <v>49</v>
      </c>
      <c r="C1837" s="1" t="s">
        <v>50</v>
      </c>
      <c r="D1837" s="2" t="s">
        <v>20</v>
      </c>
      <c r="E1837" s="1" t="s">
        <v>85</v>
      </c>
      <c r="F1837" s="3">
        <v>12.6</v>
      </c>
      <c r="G1837" s="3">
        <f t="shared" si="1"/>
        <v>-3.733310854</v>
      </c>
      <c r="H1837" s="4">
        <v>45264.0</v>
      </c>
      <c r="J1837" s="5">
        <f t="shared" si="2"/>
        <v>4</v>
      </c>
      <c r="K1837" s="5">
        <f t="shared" si="3"/>
        <v>12</v>
      </c>
      <c r="L1837" s="5">
        <f t="shared" si="4"/>
        <v>2023</v>
      </c>
    </row>
    <row r="1838" ht="15.75" customHeight="1">
      <c r="A1838" s="1" t="s">
        <v>298</v>
      </c>
      <c r="B1838" s="1" t="s">
        <v>299</v>
      </c>
      <c r="C1838" s="1" t="s">
        <v>300</v>
      </c>
      <c r="D1838" s="2" t="s">
        <v>14</v>
      </c>
      <c r="E1838" s="1" t="s">
        <v>93</v>
      </c>
      <c r="F1838" s="3">
        <v>13.9</v>
      </c>
      <c r="G1838" s="3">
        <f t="shared" si="1"/>
        <v>-3.661601278</v>
      </c>
      <c r="H1838" s="4">
        <v>45264.0</v>
      </c>
      <c r="J1838" s="5">
        <f t="shared" si="2"/>
        <v>4</v>
      </c>
      <c r="K1838" s="5">
        <f t="shared" si="3"/>
        <v>12</v>
      </c>
      <c r="L1838" s="5">
        <f t="shared" si="4"/>
        <v>2023</v>
      </c>
    </row>
    <row r="1839" ht="15.75" customHeight="1">
      <c r="A1839" s="1" t="s">
        <v>107</v>
      </c>
      <c r="B1839" s="1" t="s">
        <v>108</v>
      </c>
      <c r="C1839" s="1" t="s">
        <v>109</v>
      </c>
      <c r="D1839" s="2" t="s">
        <v>14</v>
      </c>
      <c r="E1839" s="1" t="s">
        <v>25</v>
      </c>
      <c r="F1839" s="3">
        <v>15.2</v>
      </c>
      <c r="G1839" s="3">
        <f t="shared" si="1"/>
        <v>-3.589891702</v>
      </c>
      <c r="H1839" s="4">
        <v>45264.0</v>
      </c>
      <c r="J1839" s="5">
        <f t="shared" si="2"/>
        <v>4</v>
      </c>
      <c r="K1839" s="5">
        <f t="shared" si="3"/>
        <v>12</v>
      </c>
      <c r="L1839" s="5">
        <f t="shared" si="4"/>
        <v>2023</v>
      </c>
    </row>
    <row r="1840" ht="15.75" customHeight="1">
      <c r="A1840" s="1" t="s">
        <v>292</v>
      </c>
      <c r="B1840" s="1" t="s">
        <v>293</v>
      </c>
      <c r="C1840" s="1" t="s">
        <v>294</v>
      </c>
      <c r="D1840" s="2" t="s">
        <v>14</v>
      </c>
      <c r="E1840" s="1" t="s">
        <v>51</v>
      </c>
      <c r="F1840" s="3">
        <v>37.22</v>
      </c>
      <c r="G1840" s="3">
        <f t="shared" si="1"/>
        <v>-2.375241805</v>
      </c>
      <c r="H1840" s="4">
        <v>45264.0</v>
      </c>
      <c r="J1840" s="5">
        <f t="shared" si="2"/>
        <v>4</v>
      </c>
      <c r="K1840" s="5">
        <f t="shared" si="3"/>
        <v>12</v>
      </c>
      <c r="L1840" s="5">
        <f t="shared" si="4"/>
        <v>2023</v>
      </c>
    </row>
    <row r="1841" ht="15.75" customHeight="1">
      <c r="A1841" s="1" t="s">
        <v>66</v>
      </c>
      <c r="B1841" s="1" t="s">
        <v>67</v>
      </c>
      <c r="C1841" s="1" t="s">
        <v>68</v>
      </c>
      <c r="D1841" s="2" t="s">
        <v>14</v>
      </c>
      <c r="E1841" s="1" t="s">
        <v>163</v>
      </c>
      <c r="F1841" s="3">
        <v>2.28</v>
      </c>
      <c r="G1841" s="3">
        <f t="shared" si="1"/>
        <v>-4.302574566</v>
      </c>
      <c r="H1841" s="4">
        <v>45265.0</v>
      </c>
      <c r="J1841" s="5">
        <f t="shared" si="2"/>
        <v>5</v>
      </c>
      <c r="K1841" s="5">
        <f t="shared" si="3"/>
        <v>12</v>
      </c>
      <c r="L1841" s="5">
        <f t="shared" si="4"/>
        <v>2023</v>
      </c>
    </row>
    <row r="1842" ht="15.75" customHeight="1">
      <c r="A1842" s="1" t="s">
        <v>132</v>
      </c>
      <c r="B1842" s="1" t="s">
        <v>133</v>
      </c>
      <c r="C1842" s="1" t="s">
        <v>134</v>
      </c>
      <c r="D1842" s="2" t="s">
        <v>14</v>
      </c>
      <c r="E1842" s="1" t="s">
        <v>25</v>
      </c>
      <c r="F1842" s="3">
        <v>20.59</v>
      </c>
      <c r="G1842" s="3">
        <f t="shared" si="1"/>
        <v>-3.292572767</v>
      </c>
      <c r="H1842" s="4">
        <v>45265.0</v>
      </c>
      <c r="J1842" s="5">
        <f t="shared" si="2"/>
        <v>5</v>
      </c>
      <c r="K1842" s="5">
        <f t="shared" si="3"/>
        <v>12</v>
      </c>
      <c r="L1842" s="5">
        <f t="shared" si="4"/>
        <v>2023</v>
      </c>
    </row>
    <row r="1843" ht="15.75" customHeight="1">
      <c r="A1843" s="1" t="s">
        <v>320</v>
      </c>
      <c r="B1843" s="1" t="s">
        <v>321</v>
      </c>
      <c r="C1843" s="1" t="s">
        <v>322</v>
      </c>
      <c r="D1843" s="2" t="s">
        <v>20</v>
      </c>
      <c r="E1843" s="1" t="s">
        <v>78</v>
      </c>
      <c r="F1843" s="3">
        <v>16.39</v>
      </c>
      <c r="G1843" s="3">
        <f t="shared" si="1"/>
        <v>-3.524249859</v>
      </c>
      <c r="H1843" s="4">
        <v>45265.0</v>
      </c>
      <c r="J1843" s="5">
        <f t="shared" si="2"/>
        <v>5</v>
      </c>
      <c r="K1843" s="5">
        <f t="shared" si="3"/>
        <v>12</v>
      </c>
      <c r="L1843" s="5">
        <f t="shared" si="4"/>
        <v>2023</v>
      </c>
    </row>
    <row r="1844" ht="15.75" customHeight="1">
      <c r="A1844" s="1" t="s">
        <v>301</v>
      </c>
      <c r="B1844" s="1" t="s">
        <v>302</v>
      </c>
      <c r="C1844" s="1" t="s">
        <v>303</v>
      </c>
      <c r="D1844" s="2" t="s">
        <v>14</v>
      </c>
      <c r="E1844" s="1" t="s">
        <v>41</v>
      </c>
      <c r="F1844" s="3">
        <v>22.44</v>
      </c>
      <c r="G1844" s="3">
        <f t="shared" si="1"/>
        <v>-3.190524524</v>
      </c>
      <c r="H1844" s="4">
        <v>45265.0</v>
      </c>
      <c r="J1844" s="5">
        <f t="shared" si="2"/>
        <v>5</v>
      </c>
      <c r="K1844" s="5">
        <f t="shared" si="3"/>
        <v>12</v>
      </c>
      <c r="L1844" s="5">
        <f t="shared" si="4"/>
        <v>2023</v>
      </c>
    </row>
    <row r="1845" ht="15.75" customHeight="1">
      <c r="A1845" s="1" t="s">
        <v>309</v>
      </c>
      <c r="B1845" s="1" t="s">
        <v>310</v>
      </c>
      <c r="C1845" s="1" t="s">
        <v>311</v>
      </c>
      <c r="D1845" s="2" t="s">
        <v>14</v>
      </c>
      <c r="E1845" s="1" t="s">
        <v>150</v>
      </c>
      <c r="F1845" s="3">
        <v>31.24</v>
      </c>
      <c r="G1845" s="3">
        <f t="shared" si="1"/>
        <v>-2.705105855</v>
      </c>
      <c r="H1845" s="4">
        <v>45265.0</v>
      </c>
      <c r="J1845" s="5">
        <f t="shared" si="2"/>
        <v>5</v>
      </c>
      <c r="K1845" s="5">
        <f t="shared" si="3"/>
        <v>12</v>
      </c>
      <c r="L1845" s="5">
        <f t="shared" si="4"/>
        <v>2023</v>
      </c>
    </row>
    <row r="1846" ht="15.75" customHeight="1">
      <c r="A1846" s="1" t="s">
        <v>195</v>
      </c>
      <c r="B1846" s="1" t="s">
        <v>196</v>
      </c>
      <c r="C1846" s="1" t="s">
        <v>197</v>
      </c>
      <c r="D1846" s="2" t="s">
        <v>14</v>
      </c>
      <c r="E1846" s="1" t="s">
        <v>150</v>
      </c>
      <c r="F1846" s="3">
        <v>29.23</v>
      </c>
      <c r="G1846" s="3">
        <f t="shared" si="1"/>
        <v>-2.815979892</v>
      </c>
      <c r="H1846" s="4">
        <v>45265.0</v>
      </c>
      <c r="J1846" s="5">
        <f t="shared" si="2"/>
        <v>5</v>
      </c>
      <c r="K1846" s="5">
        <f t="shared" si="3"/>
        <v>12</v>
      </c>
      <c r="L1846" s="5">
        <f t="shared" si="4"/>
        <v>2023</v>
      </c>
    </row>
    <row r="1847" ht="15.75" customHeight="1">
      <c r="A1847" s="1" t="s">
        <v>211</v>
      </c>
      <c r="B1847" s="1" t="s">
        <v>212</v>
      </c>
      <c r="C1847" s="1" t="s">
        <v>213</v>
      </c>
      <c r="D1847" s="2" t="s">
        <v>20</v>
      </c>
      <c r="E1847" s="1" t="s">
        <v>47</v>
      </c>
      <c r="F1847" s="3">
        <v>76.7</v>
      </c>
      <c r="G1847" s="3">
        <f t="shared" si="1"/>
        <v>-0.1974771403</v>
      </c>
      <c r="H1847" s="4">
        <v>45265.0</v>
      </c>
      <c r="J1847" s="5">
        <f t="shared" si="2"/>
        <v>5</v>
      </c>
      <c r="K1847" s="5">
        <f t="shared" si="3"/>
        <v>12</v>
      </c>
      <c r="L1847" s="5">
        <f t="shared" si="4"/>
        <v>2023</v>
      </c>
    </row>
    <row r="1848" ht="15.75" customHeight="1">
      <c r="A1848" s="1" t="s">
        <v>211</v>
      </c>
      <c r="B1848" s="1" t="s">
        <v>212</v>
      </c>
      <c r="C1848" s="1" t="s">
        <v>213</v>
      </c>
      <c r="D1848" s="2" t="s">
        <v>14</v>
      </c>
      <c r="E1848" s="1" t="s">
        <v>21</v>
      </c>
      <c r="F1848" s="3">
        <v>43.62</v>
      </c>
      <c r="G1848" s="3">
        <f t="shared" si="1"/>
        <v>-2.022210046</v>
      </c>
      <c r="H1848" s="4">
        <v>45266.0</v>
      </c>
      <c r="J1848" s="5">
        <f t="shared" si="2"/>
        <v>6</v>
      </c>
      <c r="K1848" s="5">
        <f t="shared" si="3"/>
        <v>12</v>
      </c>
      <c r="L1848" s="5">
        <f t="shared" si="4"/>
        <v>2023</v>
      </c>
    </row>
    <row r="1849" ht="15.75" customHeight="1">
      <c r="A1849" s="1" t="s">
        <v>157</v>
      </c>
      <c r="B1849" s="1" t="s">
        <v>158</v>
      </c>
      <c r="C1849" s="1" t="s">
        <v>159</v>
      </c>
      <c r="D1849" s="2" t="s">
        <v>20</v>
      </c>
      <c r="E1849" s="1" t="s">
        <v>29</v>
      </c>
      <c r="F1849" s="3">
        <v>30.86</v>
      </c>
      <c r="G1849" s="3">
        <f t="shared" si="1"/>
        <v>-2.726067116</v>
      </c>
      <c r="H1849" s="4">
        <v>45266.0</v>
      </c>
      <c r="J1849" s="5">
        <f t="shared" si="2"/>
        <v>6</v>
      </c>
      <c r="K1849" s="5">
        <f t="shared" si="3"/>
        <v>12</v>
      </c>
      <c r="L1849" s="5">
        <f t="shared" si="4"/>
        <v>2023</v>
      </c>
    </row>
    <row r="1850" ht="15.75" customHeight="1">
      <c r="A1850" s="1" t="s">
        <v>90</v>
      </c>
      <c r="B1850" s="1" t="s">
        <v>91</v>
      </c>
      <c r="C1850" s="1" t="s">
        <v>92</v>
      </c>
      <c r="D1850" s="2" t="s">
        <v>20</v>
      </c>
      <c r="E1850" s="1" t="s">
        <v>110</v>
      </c>
      <c r="F1850" s="3">
        <v>40.62</v>
      </c>
      <c r="G1850" s="3">
        <f t="shared" si="1"/>
        <v>-2.187693683</v>
      </c>
      <c r="H1850" s="4">
        <v>45266.0</v>
      </c>
      <c r="J1850" s="5">
        <f t="shared" si="2"/>
        <v>6</v>
      </c>
      <c r="K1850" s="5">
        <f t="shared" si="3"/>
        <v>12</v>
      </c>
      <c r="L1850" s="5">
        <f t="shared" si="4"/>
        <v>2023</v>
      </c>
    </row>
    <row r="1851" ht="15.75" customHeight="1">
      <c r="A1851" s="1" t="s">
        <v>107</v>
      </c>
      <c r="B1851" s="1" t="s">
        <v>108</v>
      </c>
      <c r="C1851" s="1" t="s">
        <v>109</v>
      </c>
      <c r="D1851" s="2" t="s">
        <v>14</v>
      </c>
      <c r="E1851" s="1" t="s">
        <v>37</v>
      </c>
      <c r="F1851" s="3">
        <v>12.0</v>
      </c>
      <c r="G1851" s="3">
        <f t="shared" si="1"/>
        <v>-3.766407582</v>
      </c>
      <c r="H1851" s="4">
        <v>45267.0</v>
      </c>
      <c r="J1851" s="5">
        <f t="shared" si="2"/>
        <v>7</v>
      </c>
      <c r="K1851" s="5">
        <f t="shared" si="3"/>
        <v>12</v>
      </c>
      <c r="L1851" s="5">
        <f t="shared" si="4"/>
        <v>2023</v>
      </c>
    </row>
    <row r="1852" ht="15.75" customHeight="1">
      <c r="A1852" s="1" t="s">
        <v>79</v>
      </c>
      <c r="B1852" s="1" t="s">
        <v>80</v>
      </c>
      <c r="C1852" s="1" t="s">
        <v>81</v>
      </c>
      <c r="D1852" s="2" t="s">
        <v>14</v>
      </c>
      <c r="E1852" s="1" t="s">
        <v>150</v>
      </c>
      <c r="F1852" s="3">
        <v>25.78</v>
      </c>
      <c r="G1852" s="3">
        <f t="shared" si="1"/>
        <v>-3.006286075</v>
      </c>
      <c r="H1852" s="4">
        <v>45267.0</v>
      </c>
      <c r="J1852" s="5">
        <f t="shared" si="2"/>
        <v>7</v>
      </c>
      <c r="K1852" s="5">
        <f t="shared" si="3"/>
        <v>12</v>
      </c>
      <c r="L1852" s="5">
        <f t="shared" si="4"/>
        <v>2023</v>
      </c>
    </row>
    <row r="1853" ht="15.75" customHeight="1">
      <c r="A1853" s="1" t="s">
        <v>75</v>
      </c>
      <c r="B1853" s="1" t="s">
        <v>76</v>
      </c>
      <c r="C1853" s="1" t="s">
        <v>77</v>
      </c>
      <c r="D1853" s="2" t="s">
        <v>14</v>
      </c>
      <c r="E1853" s="1" t="s">
        <v>85</v>
      </c>
      <c r="F1853" s="3">
        <v>10.57</v>
      </c>
      <c r="G1853" s="3">
        <f t="shared" si="1"/>
        <v>-3.845288115</v>
      </c>
      <c r="H1853" s="4">
        <v>45267.0</v>
      </c>
      <c r="J1853" s="5">
        <f t="shared" si="2"/>
        <v>7</v>
      </c>
      <c r="K1853" s="5">
        <f t="shared" si="3"/>
        <v>12</v>
      </c>
      <c r="L1853" s="5">
        <f t="shared" si="4"/>
        <v>2023</v>
      </c>
    </row>
    <row r="1854" ht="15.75" customHeight="1">
      <c r="A1854" s="1" t="s">
        <v>22</v>
      </c>
      <c r="B1854" s="1" t="s">
        <v>23</v>
      </c>
      <c r="C1854" s="1" t="s">
        <v>24</v>
      </c>
      <c r="D1854" s="2" t="s">
        <v>14</v>
      </c>
      <c r="E1854" s="1" t="s">
        <v>25</v>
      </c>
      <c r="F1854" s="3">
        <v>19.6</v>
      </c>
      <c r="G1854" s="3">
        <f t="shared" si="1"/>
        <v>-3.347182367</v>
      </c>
      <c r="H1854" s="4">
        <v>45267.0</v>
      </c>
      <c r="J1854" s="5">
        <f t="shared" si="2"/>
        <v>7</v>
      </c>
      <c r="K1854" s="5">
        <f t="shared" si="3"/>
        <v>12</v>
      </c>
      <c r="L1854" s="5">
        <f t="shared" si="4"/>
        <v>2023</v>
      </c>
    </row>
    <row r="1855" ht="15.75" customHeight="1">
      <c r="A1855" s="1" t="s">
        <v>94</v>
      </c>
      <c r="B1855" s="1" t="s">
        <v>95</v>
      </c>
      <c r="C1855" s="1" t="s">
        <v>96</v>
      </c>
      <c r="D1855" s="2" t="s">
        <v>20</v>
      </c>
      <c r="E1855" s="1" t="s">
        <v>93</v>
      </c>
      <c r="F1855" s="3">
        <v>10.93</v>
      </c>
      <c r="G1855" s="3">
        <f t="shared" si="1"/>
        <v>-3.825430079</v>
      </c>
      <c r="H1855" s="4">
        <v>45267.0</v>
      </c>
      <c r="J1855" s="5">
        <f t="shared" si="2"/>
        <v>7</v>
      </c>
      <c r="K1855" s="5">
        <f t="shared" si="3"/>
        <v>12</v>
      </c>
      <c r="L1855" s="5">
        <f t="shared" si="4"/>
        <v>2023</v>
      </c>
    </row>
    <row r="1856" ht="15.75" customHeight="1">
      <c r="A1856" s="1" t="s">
        <v>244</v>
      </c>
      <c r="B1856" s="1" t="s">
        <v>187</v>
      </c>
      <c r="C1856" s="1" t="s">
        <v>245</v>
      </c>
      <c r="D1856" s="2" t="s">
        <v>20</v>
      </c>
      <c r="E1856" s="1" t="s">
        <v>37</v>
      </c>
      <c r="F1856" s="3">
        <v>12.68</v>
      </c>
      <c r="G1856" s="3">
        <f t="shared" si="1"/>
        <v>-3.728897957</v>
      </c>
      <c r="H1856" s="4">
        <v>45267.0</v>
      </c>
      <c r="J1856" s="5">
        <f t="shared" si="2"/>
        <v>7</v>
      </c>
      <c r="K1856" s="5">
        <f t="shared" si="3"/>
        <v>12</v>
      </c>
      <c r="L1856" s="5">
        <f t="shared" si="4"/>
        <v>2023</v>
      </c>
    </row>
    <row r="1857" ht="15.75" customHeight="1">
      <c r="A1857" s="1" t="s">
        <v>239</v>
      </c>
      <c r="B1857" s="1" t="s">
        <v>32</v>
      </c>
      <c r="C1857" s="1" t="s">
        <v>240</v>
      </c>
      <c r="D1857" s="2" t="s">
        <v>14</v>
      </c>
      <c r="E1857" s="1" t="s">
        <v>106</v>
      </c>
      <c r="F1857" s="3">
        <v>15.23</v>
      </c>
      <c r="G1857" s="3">
        <f t="shared" si="1"/>
        <v>-3.588236866</v>
      </c>
      <c r="H1857" s="4">
        <v>45267.0</v>
      </c>
      <c r="J1857" s="5">
        <f t="shared" si="2"/>
        <v>7</v>
      </c>
      <c r="K1857" s="5">
        <f t="shared" si="3"/>
        <v>12</v>
      </c>
      <c r="L1857" s="5">
        <f t="shared" si="4"/>
        <v>2023</v>
      </c>
    </row>
    <row r="1858" ht="15.75" customHeight="1">
      <c r="A1858" s="1" t="s">
        <v>211</v>
      </c>
      <c r="B1858" s="1" t="s">
        <v>212</v>
      </c>
      <c r="C1858" s="1" t="s">
        <v>213</v>
      </c>
      <c r="D1858" s="2" t="s">
        <v>20</v>
      </c>
      <c r="E1858" s="1" t="s">
        <v>37</v>
      </c>
      <c r="F1858" s="3">
        <v>11.85</v>
      </c>
      <c r="G1858" s="3">
        <f t="shared" si="1"/>
        <v>-3.774681763</v>
      </c>
      <c r="H1858" s="4">
        <v>45267.0</v>
      </c>
      <c r="J1858" s="5">
        <f t="shared" si="2"/>
        <v>7</v>
      </c>
      <c r="K1858" s="5">
        <f t="shared" si="3"/>
        <v>12</v>
      </c>
      <c r="L1858" s="5">
        <f t="shared" si="4"/>
        <v>2023</v>
      </c>
    </row>
    <row r="1859" ht="15.75" customHeight="1">
      <c r="A1859" s="1" t="s">
        <v>172</v>
      </c>
      <c r="B1859" s="1" t="s">
        <v>173</v>
      </c>
      <c r="C1859" s="1" t="s">
        <v>174</v>
      </c>
      <c r="D1859" s="2" t="s">
        <v>20</v>
      </c>
      <c r="E1859" s="1" t="s">
        <v>78</v>
      </c>
      <c r="F1859" s="3">
        <v>21.57</v>
      </c>
      <c r="G1859" s="3">
        <f t="shared" si="1"/>
        <v>-3.238514779</v>
      </c>
      <c r="H1859" s="4">
        <v>45268.0</v>
      </c>
      <c r="J1859" s="5">
        <f t="shared" si="2"/>
        <v>8</v>
      </c>
      <c r="K1859" s="5">
        <f t="shared" si="3"/>
        <v>12</v>
      </c>
      <c r="L1859" s="5">
        <f t="shared" si="4"/>
        <v>2023</v>
      </c>
    </row>
    <row r="1860" ht="15.75" customHeight="1">
      <c r="A1860" s="1" t="s">
        <v>234</v>
      </c>
      <c r="B1860" s="1" t="s">
        <v>83</v>
      </c>
      <c r="C1860" s="1" t="s">
        <v>235</v>
      </c>
      <c r="D1860" s="2" t="s">
        <v>14</v>
      </c>
      <c r="E1860" s="1" t="s">
        <v>65</v>
      </c>
      <c r="F1860" s="3">
        <v>15.45</v>
      </c>
      <c r="G1860" s="3">
        <f t="shared" si="1"/>
        <v>-3.576101399</v>
      </c>
      <c r="H1860" s="4">
        <v>45268.0</v>
      </c>
      <c r="J1860" s="5">
        <f t="shared" si="2"/>
        <v>8</v>
      </c>
      <c r="K1860" s="5">
        <f t="shared" si="3"/>
        <v>12</v>
      </c>
      <c r="L1860" s="5">
        <f t="shared" si="4"/>
        <v>2023</v>
      </c>
    </row>
    <row r="1861" ht="15.75" customHeight="1">
      <c r="A1861" s="1" t="s">
        <v>100</v>
      </c>
      <c r="B1861" s="1" t="s">
        <v>101</v>
      </c>
      <c r="C1861" s="1" t="s">
        <v>102</v>
      </c>
      <c r="D1861" s="2" t="s">
        <v>20</v>
      </c>
      <c r="E1861" s="1" t="s">
        <v>29</v>
      </c>
      <c r="F1861" s="3">
        <v>41.96</v>
      </c>
      <c r="G1861" s="3">
        <f t="shared" si="1"/>
        <v>-2.113777659</v>
      </c>
      <c r="H1861" s="4">
        <v>45268.0</v>
      </c>
      <c r="J1861" s="5">
        <f t="shared" si="2"/>
        <v>8</v>
      </c>
      <c r="K1861" s="5">
        <f t="shared" si="3"/>
        <v>12</v>
      </c>
      <c r="L1861" s="5">
        <f t="shared" si="4"/>
        <v>2023</v>
      </c>
    </row>
    <row r="1862" ht="15.75" customHeight="1">
      <c r="A1862" s="1" t="s">
        <v>72</v>
      </c>
      <c r="B1862" s="1" t="s">
        <v>73</v>
      </c>
      <c r="C1862" s="1" t="s">
        <v>74</v>
      </c>
      <c r="D1862" s="2" t="s">
        <v>14</v>
      </c>
      <c r="E1862" s="1" t="s">
        <v>106</v>
      </c>
      <c r="F1862" s="3">
        <v>14.47</v>
      </c>
      <c r="G1862" s="3">
        <f t="shared" si="1"/>
        <v>-3.630159387</v>
      </c>
      <c r="H1862" s="4">
        <v>45268.0</v>
      </c>
      <c r="J1862" s="5">
        <f t="shared" si="2"/>
        <v>8</v>
      </c>
      <c r="K1862" s="5">
        <f t="shared" si="3"/>
        <v>12</v>
      </c>
      <c r="L1862" s="5">
        <f t="shared" si="4"/>
        <v>2023</v>
      </c>
    </row>
    <row r="1863" ht="15.75" customHeight="1">
      <c r="A1863" s="1" t="s">
        <v>301</v>
      </c>
      <c r="B1863" s="1" t="s">
        <v>302</v>
      </c>
      <c r="C1863" s="1" t="s">
        <v>303</v>
      </c>
      <c r="D1863" s="2" t="s">
        <v>20</v>
      </c>
      <c r="E1863" s="1" t="s">
        <v>47</v>
      </c>
      <c r="F1863" s="3">
        <v>79.47</v>
      </c>
      <c r="G1863" s="3">
        <f t="shared" si="1"/>
        <v>-0.04468058203</v>
      </c>
      <c r="H1863" s="4">
        <v>45268.0</v>
      </c>
      <c r="J1863" s="5">
        <f t="shared" si="2"/>
        <v>8</v>
      </c>
      <c r="K1863" s="5">
        <f t="shared" si="3"/>
        <v>12</v>
      </c>
      <c r="L1863" s="5">
        <f t="shared" si="4"/>
        <v>2023</v>
      </c>
    </row>
    <row r="1864" ht="15.75" customHeight="1">
      <c r="A1864" s="1" t="s">
        <v>192</v>
      </c>
      <c r="B1864" s="1" t="s">
        <v>193</v>
      </c>
      <c r="C1864" s="1" t="s">
        <v>194</v>
      </c>
      <c r="D1864" s="2" t="s">
        <v>14</v>
      </c>
      <c r="E1864" s="1" t="s">
        <v>29</v>
      </c>
      <c r="F1864" s="3">
        <v>21.53</v>
      </c>
      <c r="G1864" s="3">
        <f t="shared" si="1"/>
        <v>-3.240721228</v>
      </c>
      <c r="H1864" s="4">
        <v>45269.0</v>
      </c>
      <c r="J1864" s="5">
        <f t="shared" si="2"/>
        <v>9</v>
      </c>
      <c r="K1864" s="5">
        <f t="shared" si="3"/>
        <v>12</v>
      </c>
      <c r="L1864" s="5">
        <f t="shared" si="4"/>
        <v>2023</v>
      </c>
    </row>
    <row r="1865" ht="15.75" customHeight="1">
      <c r="A1865" s="1" t="s">
        <v>38</v>
      </c>
      <c r="B1865" s="1" t="s">
        <v>39</v>
      </c>
      <c r="C1865" s="1" t="s">
        <v>40</v>
      </c>
      <c r="D1865" s="2" t="s">
        <v>20</v>
      </c>
      <c r="E1865" s="1" t="s">
        <v>163</v>
      </c>
      <c r="F1865" s="3">
        <v>2.05</v>
      </c>
      <c r="G1865" s="3">
        <f t="shared" si="1"/>
        <v>-4.315261645</v>
      </c>
      <c r="H1865" s="4">
        <v>45269.0</v>
      </c>
      <c r="J1865" s="5">
        <f t="shared" si="2"/>
        <v>9</v>
      </c>
      <c r="K1865" s="5">
        <f t="shared" si="3"/>
        <v>12</v>
      </c>
      <c r="L1865" s="5">
        <f t="shared" si="4"/>
        <v>2023</v>
      </c>
    </row>
    <row r="1866" ht="15.75" customHeight="1">
      <c r="A1866" s="1" t="s">
        <v>138</v>
      </c>
      <c r="B1866" s="1" t="s">
        <v>139</v>
      </c>
      <c r="C1866" s="1" t="s">
        <v>140</v>
      </c>
      <c r="D1866" s="2" t="s">
        <v>14</v>
      </c>
      <c r="E1866" s="1" t="s">
        <v>85</v>
      </c>
      <c r="F1866" s="3">
        <v>10.93</v>
      </c>
      <c r="G1866" s="3">
        <f t="shared" si="1"/>
        <v>-3.825430079</v>
      </c>
      <c r="H1866" s="4">
        <v>45269.0</v>
      </c>
      <c r="J1866" s="5">
        <f t="shared" si="2"/>
        <v>9</v>
      </c>
      <c r="K1866" s="5">
        <f t="shared" si="3"/>
        <v>12</v>
      </c>
      <c r="L1866" s="5">
        <f t="shared" si="4"/>
        <v>2023</v>
      </c>
    </row>
    <row r="1867" ht="15.75" customHeight="1">
      <c r="A1867" s="1" t="s">
        <v>236</v>
      </c>
      <c r="B1867" s="1" t="s">
        <v>237</v>
      </c>
      <c r="C1867" s="1" t="s">
        <v>238</v>
      </c>
      <c r="D1867" s="2" t="s">
        <v>14</v>
      </c>
      <c r="E1867" s="1" t="s">
        <v>29</v>
      </c>
      <c r="F1867" s="3">
        <v>27.63</v>
      </c>
      <c r="G1867" s="3">
        <f t="shared" si="1"/>
        <v>-2.904237832</v>
      </c>
      <c r="H1867" s="4">
        <v>45269.0</v>
      </c>
      <c r="J1867" s="5">
        <f t="shared" si="2"/>
        <v>9</v>
      </c>
      <c r="K1867" s="5">
        <f t="shared" si="3"/>
        <v>12</v>
      </c>
      <c r="L1867" s="5">
        <f t="shared" si="4"/>
        <v>2023</v>
      </c>
    </row>
    <row r="1868" ht="15.75" customHeight="1">
      <c r="A1868" s="1" t="s">
        <v>280</v>
      </c>
      <c r="B1868" s="1" t="s">
        <v>281</v>
      </c>
      <c r="C1868" s="1" t="s">
        <v>282</v>
      </c>
      <c r="D1868" s="2" t="s">
        <v>20</v>
      </c>
      <c r="E1868" s="1" t="s">
        <v>43</v>
      </c>
      <c r="F1868" s="3">
        <v>53.78</v>
      </c>
      <c r="G1868" s="3">
        <f t="shared" si="1"/>
        <v>-1.461772128</v>
      </c>
      <c r="H1868" s="4">
        <v>45269.0</v>
      </c>
      <c r="J1868" s="5">
        <f t="shared" si="2"/>
        <v>9</v>
      </c>
      <c r="K1868" s="5">
        <f t="shared" si="3"/>
        <v>12</v>
      </c>
      <c r="L1868" s="5">
        <f t="shared" si="4"/>
        <v>2023</v>
      </c>
    </row>
    <row r="1869" ht="15.75" customHeight="1">
      <c r="A1869" s="1" t="s">
        <v>72</v>
      </c>
      <c r="B1869" s="1" t="s">
        <v>73</v>
      </c>
      <c r="C1869" s="1" t="s">
        <v>74</v>
      </c>
      <c r="D1869" s="2" t="s">
        <v>20</v>
      </c>
      <c r="E1869" s="1" t="s">
        <v>41</v>
      </c>
      <c r="F1869" s="3">
        <v>28.15</v>
      </c>
      <c r="G1869" s="3">
        <f t="shared" si="1"/>
        <v>-2.875554002</v>
      </c>
      <c r="H1869" s="4">
        <v>45270.0</v>
      </c>
      <c r="J1869" s="5">
        <f t="shared" si="2"/>
        <v>10</v>
      </c>
      <c r="K1869" s="5">
        <f t="shared" si="3"/>
        <v>12</v>
      </c>
      <c r="L1869" s="5">
        <f t="shared" si="4"/>
        <v>2023</v>
      </c>
    </row>
    <row r="1870" ht="15.75" customHeight="1">
      <c r="A1870" s="1" t="s">
        <v>251</v>
      </c>
      <c r="B1870" s="1" t="s">
        <v>252</v>
      </c>
      <c r="C1870" s="1" t="s">
        <v>253</v>
      </c>
      <c r="D1870" s="2" t="s">
        <v>20</v>
      </c>
      <c r="E1870" s="1" t="s">
        <v>106</v>
      </c>
      <c r="F1870" s="3">
        <v>14.42</v>
      </c>
      <c r="G1870" s="3">
        <f t="shared" si="1"/>
        <v>-3.632917448</v>
      </c>
      <c r="H1870" s="4">
        <v>45270.0</v>
      </c>
      <c r="J1870" s="5">
        <f t="shared" si="2"/>
        <v>10</v>
      </c>
      <c r="K1870" s="5">
        <f t="shared" si="3"/>
        <v>12</v>
      </c>
      <c r="L1870" s="5">
        <f t="shared" si="4"/>
        <v>2023</v>
      </c>
    </row>
    <row r="1871" ht="15.75" customHeight="1">
      <c r="A1871" s="1" t="s">
        <v>107</v>
      </c>
      <c r="B1871" s="1" t="s">
        <v>108</v>
      </c>
      <c r="C1871" s="1" t="s">
        <v>109</v>
      </c>
      <c r="D1871" s="2" t="s">
        <v>20</v>
      </c>
      <c r="E1871" s="1" t="s">
        <v>41</v>
      </c>
      <c r="F1871" s="3">
        <v>31.15</v>
      </c>
      <c r="G1871" s="3">
        <f t="shared" si="1"/>
        <v>-2.710070364</v>
      </c>
      <c r="H1871" s="4">
        <v>45270.0</v>
      </c>
      <c r="J1871" s="5">
        <f t="shared" si="2"/>
        <v>10</v>
      </c>
      <c r="K1871" s="5">
        <f t="shared" si="3"/>
        <v>12</v>
      </c>
      <c r="L1871" s="5">
        <f t="shared" si="4"/>
        <v>2023</v>
      </c>
    </row>
    <row r="1872" ht="15.75" customHeight="1">
      <c r="A1872" s="1" t="s">
        <v>90</v>
      </c>
      <c r="B1872" s="1" t="s">
        <v>91</v>
      </c>
      <c r="C1872" s="1" t="s">
        <v>92</v>
      </c>
      <c r="D1872" s="2" t="s">
        <v>14</v>
      </c>
      <c r="E1872" s="1" t="s">
        <v>21</v>
      </c>
      <c r="F1872" s="3">
        <v>42.9</v>
      </c>
      <c r="G1872" s="3">
        <f t="shared" si="1"/>
        <v>-2.061926119</v>
      </c>
      <c r="H1872" s="4">
        <v>45270.0</v>
      </c>
      <c r="J1872" s="5">
        <f t="shared" si="2"/>
        <v>10</v>
      </c>
      <c r="K1872" s="5">
        <f t="shared" si="3"/>
        <v>12</v>
      </c>
      <c r="L1872" s="5">
        <f t="shared" si="4"/>
        <v>2023</v>
      </c>
    </row>
    <row r="1873" ht="15.75" customHeight="1">
      <c r="A1873" s="1" t="s">
        <v>111</v>
      </c>
      <c r="B1873" s="1" t="s">
        <v>112</v>
      </c>
      <c r="C1873" s="1" t="s">
        <v>113</v>
      </c>
      <c r="D1873" s="2" t="s">
        <v>20</v>
      </c>
      <c r="E1873" s="1" t="s">
        <v>89</v>
      </c>
      <c r="F1873" s="3">
        <v>37.38</v>
      </c>
      <c r="G1873" s="3">
        <f t="shared" si="1"/>
        <v>-2.366416011</v>
      </c>
      <c r="H1873" s="4">
        <v>45270.0</v>
      </c>
      <c r="J1873" s="5">
        <f t="shared" si="2"/>
        <v>10</v>
      </c>
      <c r="K1873" s="5">
        <f t="shared" si="3"/>
        <v>12</v>
      </c>
      <c r="L1873" s="5">
        <f t="shared" si="4"/>
        <v>2023</v>
      </c>
    </row>
    <row r="1874" ht="15.75" customHeight="1">
      <c r="A1874" s="1" t="s">
        <v>184</v>
      </c>
      <c r="B1874" s="1" t="s">
        <v>173</v>
      </c>
      <c r="C1874" s="1" t="s">
        <v>185</v>
      </c>
      <c r="D1874" s="2" t="s">
        <v>14</v>
      </c>
      <c r="E1874" s="1" t="s">
        <v>37</v>
      </c>
      <c r="F1874" s="3">
        <v>14.78</v>
      </c>
      <c r="G1874" s="3">
        <f t="shared" si="1"/>
        <v>-3.613059411</v>
      </c>
      <c r="H1874" s="4">
        <v>45270.0</v>
      </c>
      <c r="J1874" s="5">
        <f t="shared" si="2"/>
        <v>10</v>
      </c>
      <c r="K1874" s="5">
        <f t="shared" si="3"/>
        <v>12</v>
      </c>
      <c r="L1874" s="5">
        <f t="shared" si="4"/>
        <v>2023</v>
      </c>
    </row>
    <row r="1875" ht="15.75" customHeight="1">
      <c r="A1875" s="1" t="s">
        <v>208</v>
      </c>
      <c r="B1875" s="1" t="s">
        <v>209</v>
      </c>
      <c r="C1875" s="1" t="s">
        <v>210</v>
      </c>
      <c r="D1875" s="2" t="s">
        <v>14</v>
      </c>
      <c r="E1875" s="1" t="s">
        <v>110</v>
      </c>
      <c r="F1875" s="3">
        <v>32.67</v>
      </c>
      <c r="G1875" s="3">
        <f t="shared" si="1"/>
        <v>-2.626225322</v>
      </c>
      <c r="H1875" s="4">
        <v>45270.0</v>
      </c>
      <c r="J1875" s="5">
        <f t="shared" si="2"/>
        <v>10</v>
      </c>
      <c r="K1875" s="5">
        <f t="shared" si="3"/>
        <v>12</v>
      </c>
      <c r="L1875" s="5">
        <f t="shared" si="4"/>
        <v>2023</v>
      </c>
    </row>
    <row r="1876" ht="15.75" customHeight="1">
      <c r="A1876" s="1" t="s">
        <v>17</v>
      </c>
      <c r="B1876" s="1" t="s">
        <v>18</v>
      </c>
      <c r="C1876" s="1" t="s">
        <v>19</v>
      </c>
      <c r="D1876" s="2" t="s">
        <v>14</v>
      </c>
      <c r="E1876" s="1" t="s">
        <v>126</v>
      </c>
      <c r="F1876" s="3">
        <v>2.93</v>
      </c>
      <c r="G1876" s="3">
        <f t="shared" si="1"/>
        <v>-4.266719778</v>
      </c>
      <c r="H1876" s="4">
        <v>45270.0</v>
      </c>
      <c r="J1876" s="5">
        <f t="shared" si="2"/>
        <v>10</v>
      </c>
      <c r="K1876" s="5">
        <f t="shared" si="3"/>
        <v>12</v>
      </c>
      <c r="L1876" s="5">
        <f t="shared" si="4"/>
        <v>2023</v>
      </c>
    </row>
    <row r="1877" ht="15.75" customHeight="1">
      <c r="A1877" s="1" t="s">
        <v>217</v>
      </c>
      <c r="B1877" s="1" t="s">
        <v>218</v>
      </c>
      <c r="C1877" s="1" t="s">
        <v>219</v>
      </c>
      <c r="D1877" s="2" t="s">
        <v>20</v>
      </c>
      <c r="E1877" s="1" t="s">
        <v>47</v>
      </c>
      <c r="F1877" s="3">
        <v>68.85</v>
      </c>
      <c r="G1877" s="3">
        <f t="shared" si="1"/>
        <v>-0.6304926575</v>
      </c>
      <c r="H1877" s="4">
        <v>45270.0</v>
      </c>
      <c r="J1877" s="5">
        <f t="shared" si="2"/>
        <v>10</v>
      </c>
      <c r="K1877" s="5">
        <f t="shared" si="3"/>
        <v>12</v>
      </c>
      <c r="L1877" s="5">
        <f t="shared" si="4"/>
        <v>2023</v>
      </c>
    </row>
    <row r="1878" ht="15.75" customHeight="1">
      <c r="A1878" s="1" t="s">
        <v>195</v>
      </c>
      <c r="B1878" s="1" t="s">
        <v>196</v>
      </c>
      <c r="C1878" s="1" t="s">
        <v>197</v>
      </c>
      <c r="D1878" s="2" t="s">
        <v>14</v>
      </c>
      <c r="E1878" s="1" t="s">
        <v>15</v>
      </c>
      <c r="F1878" s="3">
        <v>10.32</v>
      </c>
      <c r="G1878" s="3">
        <f t="shared" si="1"/>
        <v>-3.859078418</v>
      </c>
      <c r="H1878" s="4">
        <v>45270.0</v>
      </c>
      <c r="J1878" s="5">
        <f t="shared" si="2"/>
        <v>10</v>
      </c>
      <c r="K1878" s="5">
        <f t="shared" si="3"/>
        <v>12</v>
      </c>
      <c r="L1878" s="5">
        <f t="shared" si="4"/>
        <v>2023</v>
      </c>
    </row>
    <row r="1879" ht="15.75" customHeight="1">
      <c r="A1879" s="1" t="s">
        <v>154</v>
      </c>
      <c r="B1879" s="1" t="s">
        <v>155</v>
      </c>
      <c r="C1879" s="1" t="s">
        <v>156</v>
      </c>
      <c r="D1879" s="2" t="s">
        <v>14</v>
      </c>
      <c r="E1879" s="1" t="s">
        <v>47</v>
      </c>
      <c r="F1879" s="3">
        <v>59.32</v>
      </c>
      <c r="G1879" s="3">
        <f t="shared" si="1"/>
        <v>-1.156179012</v>
      </c>
      <c r="H1879" s="4">
        <v>45271.0</v>
      </c>
      <c r="J1879" s="5">
        <f t="shared" si="2"/>
        <v>11</v>
      </c>
      <c r="K1879" s="5">
        <f t="shared" si="3"/>
        <v>12</v>
      </c>
      <c r="L1879" s="5">
        <f t="shared" si="4"/>
        <v>2023</v>
      </c>
    </row>
    <row r="1880" ht="15.75" customHeight="1">
      <c r="A1880" s="1" t="s">
        <v>154</v>
      </c>
      <c r="B1880" s="1" t="s">
        <v>155</v>
      </c>
      <c r="C1880" s="1" t="s">
        <v>156</v>
      </c>
      <c r="D1880" s="2" t="s">
        <v>20</v>
      </c>
      <c r="E1880" s="1" t="s">
        <v>106</v>
      </c>
      <c r="F1880" s="3">
        <v>14.0</v>
      </c>
      <c r="G1880" s="3">
        <f t="shared" si="1"/>
        <v>-3.656085157</v>
      </c>
      <c r="H1880" s="4">
        <v>45271.0</v>
      </c>
      <c r="J1880" s="5">
        <f t="shared" si="2"/>
        <v>11</v>
      </c>
      <c r="K1880" s="5">
        <f t="shared" si="3"/>
        <v>12</v>
      </c>
      <c r="L1880" s="5">
        <f t="shared" si="4"/>
        <v>2023</v>
      </c>
    </row>
    <row r="1881" ht="15.75" customHeight="1">
      <c r="A1881" s="1" t="s">
        <v>186</v>
      </c>
      <c r="B1881" s="1" t="s">
        <v>187</v>
      </c>
      <c r="C1881" s="1" t="s">
        <v>188</v>
      </c>
      <c r="D1881" s="2" t="s">
        <v>20</v>
      </c>
      <c r="E1881" s="1" t="s">
        <v>150</v>
      </c>
      <c r="F1881" s="3">
        <v>31.46</v>
      </c>
      <c r="G1881" s="3">
        <f t="shared" si="1"/>
        <v>-2.692970389</v>
      </c>
      <c r="H1881" s="4">
        <v>45271.0</v>
      </c>
      <c r="J1881" s="5">
        <f t="shared" si="2"/>
        <v>11</v>
      </c>
      <c r="K1881" s="5">
        <f t="shared" si="3"/>
        <v>12</v>
      </c>
      <c r="L1881" s="5">
        <f t="shared" si="4"/>
        <v>2023</v>
      </c>
    </row>
    <row r="1882" ht="15.75" customHeight="1">
      <c r="A1882" s="1" t="s">
        <v>246</v>
      </c>
      <c r="B1882" s="1" t="s">
        <v>112</v>
      </c>
      <c r="C1882" s="1" t="s">
        <v>247</v>
      </c>
      <c r="D1882" s="2" t="s">
        <v>20</v>
      </c>
      <c r="E1882" s="1" t="s">
        <v>150</v>
      </c>
      <c r="F1882" s="3">
        <v>27.35</v>
      </c>
      <c r="G1882" s="3">
        <f t="shared" si="1"/>
        <v>-2.919682971</v>
      </c>
      <c r="H1882" s="4">
        <v>45271.0</v>
      </c>
      <c r="J1882" s="5">
        <f t="shared" si="2"/>
        <v>11</v>
      </c>
      <c r="K1882" s="5">
        <f t="shared" si="3"/>
        <v>12</v>
      </c>
      <c r="L1882" s="5">
        <f t="shared" si="4"/>
        <v>2023</v>
      </c>
    </row>
    <row r="1883" ht="15.75" customHeight="1">
      <c r="A1883" s="1" t="s">
        <v>265</v>
      </c>
      <c r="B1883" s="1" t="s">
        <v>266</v>
      </c>
      <c r="C1883" s="1" t="s">
        <v>267</v>
      </c>
      <c r="D1883" s="2" t="s">
        <v>20</v>
      </c>
      <c r="E1883" s="1" t="s">
        <v>41</v>
      </c>
      <c r="F1883" s="3">
        <v>27.32</v>
      </c>
      <c r="G1883" s="3">
        <f t="shared" si="1"/>
        <v>-2.921337808</v>
      </c>
      <c r="H1883" s="4">
        <v>45271.0</v>
      </c>
      <c r="J1883" s="5">
        <f t="shared" si="2"/>
        <v>11</v>
      </c>
      <c r="K1883" s="5">
        <f t="shared" si="3"/>
        <v>12</v>
      </c>
      <c r="L1883" s="5">
        <f t="shared" si="4"/>
        <v>2023</v>
      </c>
    </row>
    <row r="1884" ht="15.75" customHeight="1">
      <c r="A1884" s="1" t="s">
        <v>304</v>
      </c>
      <c r="B1884" s="1" t="s">
        <v>305</v>
      </c>
      <c r="C1884" s="1" t="s">
        <v>306</v>
      </c>
      <c r="D1884" s="2" t="s">
        <v>20</v>
      </c>
      <c r="E1884" s="1" t="s">
        <v>78</v>
      </c>
      <c r="F1884" s="3">
        <v>24.93</v>
      </c>
      <c r="G1884" s="3">
        <f t="shared" si="1"/>
        <v>-3.053173105</v>
      </c>
      <c r="H1884" s="4">
        <v>45271.0</v>
      </c>
      <c r="J1884" s="5">
        <f t="shared" si="2"/>
        <v>11</v>
      </c>
      <c r="K1884" s="5">
        <f t="shared" si="3"/>
        <v>12</v>
      </c>
      <c r="L1884" s="5">
        <f t="shared" si="4"/>
        <v>2023</v>
      </c>
    </row>
    <row r="1885" ht="15.75" customHeight="1">
      <c r="A1885" s="1" t="s">
        <v>17</v>
      </c>
      <c r="B1885" s="1" t="s">
        <v>18</v>
      </c>
      <c r="C1885" s="1" t="s">
        <v>19</v>
      </c>
      <c r="D1885" s="2" t="s">
        <v>14</v>
      </c>
      <c r="E1885" s="1" t="s">
        <v>106</v>
      </c>
      <c r="F1885" s="3">
        <v>16.89</v>
      </c>
      <c r="G1885" s="3">
        <f t="shared" si="1"/>
        <v>-3.496669253</v>
      </c>
      <c r="H1885" s="4">
        <v>45271.0</v>
      </c>
      <c r="J1885" s="5">
        <f t="shared" si="2"/>
        <v>11</v>
      </c>
      <c r="K1885" s="5">
        <f t="shared" si="3"/>
        <v>12</v>
      </c>
      <c r="L1885" s="5">
        <f t="shared" si="4"/>
        <v>2023</v>
      </c>
    </row>
    <row r="1886" ht="15.75" customHeight="1">
      <c r="A1886" s="1" t="s">
        <v>127</v>
      </c>
      <c r="B1886" s="1" t="s">
        <v>128</v>
      </c>
      <c r="C1886" s="1" t="s">
        <v>129</v>
      </c>
      <c r="D1886" s="2" t="s">
        <v>20</v>
      </c>
      <c r="E1886" s="1" t="s">
        <v>65</v>
      </c>
      <c r="F1886" s="3">
        <v>14.71</v>
      </c>
      <c r="G1886" s="3">
        <f t="shared" si="1"/>
        <v>-3.616920696</v>
      </c>
      <c r="H1886" s="4">
        <v>45272.0</v>
      </c>
      <c r="J1886" s="5">
        <f t="shared" si="2"/>
        <v>12</v>
      </c>
      <c r="K1886" s="5">
        <f t="shared" si="3"/>
        <v>12</v>
      </c>
      <c r="L1886" s="5">
        <f t="shared" si="4"/>
        <v>2023</v>
      </c>
    </row>
    <row r="1887" ht="15.75" customHeight="1">
      <c r="A1887" s="1" t="s">
        <v>17</v>
      </c>
      <c r="B1887" s="1" t="s">
        <v>18</v>
      </c>
      <c r="C1887" s="1" t="s">
        <v>19</v>
      </c>
      <c r="D1887" s="2" t="s">
        <v>14</v>
      </c>
      <c r="E1887" s="1" t="s">
        <v>37</v>
      </c>
      <c r="F1887" s="3">
        <v>14.96</v>
      </c>
      <c r="G1887" s="3">
        <f t="shared" si="1"/>
        <v>-3.603130393</v>
      </c>
      <c r="H1887" s="4">
        <v>45272.0</v>
      </c>
      <c r="J1887" s="5">
        <f t="shared" si="2"/>
        <v>12</v>
      </c>
      <c r="K1887" s="5">
        <f t="shared" si="3"/>
        <v>12</v>
      </c>
      <c r="L1887" s="5">
        <f t="shared" si="4"/>
        <v>2023</v>
      </c>
    </row>
    <row r="1888" ht="15.75" customHeight="1">
      <c r="A1888" s="1" t="s">
        <v>271</v>
      </c>
      <c r="B1888" s="1" t="s">
        <v>272</v>
      </c>
      <c r="C1888" s="1" t="s">
        <v>273</v>
      </c>
      <c r="D1888" s="2" t="s">
        <v>20</v>
      </c>
      <c r="E1888" s="1" t="s">
        <v>85</v>
      </c>
      <c r="F1888" s="3">
        <v>11.71</v>
      </c>
      <c r="G1888" s="3">
        <f t="shared" si="1"/>
        <v>-3.782404333</v>
      </c>
      <c r="H1888" s="4">
        <v>45272.0</v>
      </c>
      <c r="J1888" s="5">
        <f t="shared" si="2"/>
        <v>12</v>
      </c>
      <c r="K1888" s="5">
        <f t="shared" si="3"/>
        <v>12</v>
      </c>
      <c r="L1888" s="5">
        <f t="shared" si="4"/>
        <v>2023</v>
      </c>
    </row>
    <row r="1889" ht="15.75" customHeight="1">
      <c r="A1889" s="1" t="s">
        <v>251</v>
      </c>
      <c r="B1889" s="1" t="s">
        <v>252</v>
      </c>
      <c r="C1889" s="1" t="s">
        <v>253</v>
      </c>
      <c r="D1889" s="2" t="s">
        <v>14</v>
      </c>
      <c r="E1889" s="1" t="s">
        <v>89</v>
      </c>
      <c r="F1889" s="3">
        <v>26.62</v>
      </c>
      <c r="G1889" s="3">
        <f t="shared" si="1"/>
        <v>-2.959950656</v>
      </c>
      <c r="H1889" s="4">
        <v>45272.0</v>
      </c>
      <c r="J1889" s="5">
        <f t="shared" si="2"/>
        <v>12</v>
      </c>
      <c r="K1889" s="5">
        <f t="shared" si="3"/>
        <v>12</v>
      </c>
      <c r="L1889" s="5">
        <f t="shared" si="4"/>
        <v>2023</v>
      </c>
    </row>
    <row r="1890" ht="15.75" customHeight="1">
      <c r="A1890" s="1" t="s">
        <v>123</v>
      </c>
      <c r="B1890" s="1" t="s">
        <v>124</v>
      </c>
      <c r="C1890" s="1" t="s">
        <v>125</v>
      </c>
      <c r="D1890" s="2" t="s">
        <v>14</v>
      </c>
      <c r="E1890" s="1" t="s">
        <v>37</v>
      </c>
      <c r="F1890" s="3">
        <v>14.78</v>
      </c>
      <c r="G1890" s="3">
        <f t="shared" si="1"/>
        <v>-3.613059411</v>
      </c>
      <c r="H1890" s="4">
        <v>45272.0</v>
      </c>
      <c r="J1890" s="5">
        <f t="shared" si="2"/>
        <v>12</v>
      </c>
      <c r="K1890" s="5">
        <f t="shared" si="3"/>
        <v>12</v>
      </c>
      <c r="L1890" s="5">
        <f t="shared" si="4"/>
        <v>2023</v>
      </c>
    </row>
    <row r="1891" ht="15.75" customHeight="1">
      <c r="A1891" s="1" t="s">
        <v>283</v>
      </c>
      <c r="B1891" s="1" t="s">
        <v>284</v>
      </c>
      <c r="C1891" s="1" t="s">
        <v>285</v>
      </c>
      <c r="D1891" s="2" t="s">
        <v>14</v>
      </c>
      <c r="E1891" s="1" t="s">
        <v>93</v>
      </c>
      <c r="F1891" s="3">
        <v>10.99</v>
      </c>
      <c r="G1891" s="3">
        <f t="shared" si="1"/>
        <v>-3.822120406</v>
      </c>
      <c r="H1891" s="4">
        <v>45272.0</v>
      </c>
      <c r="J1891" s="5">
        <f t="shared" si="2"/>
        <v>12</v>
      </c>
      <c r="K1891" s="5">
        <f t="shared" si="3"/>
        <v>12</v>
      </c>
      <c r="L1891" s="5">
        <f t="shared" si="4"/>
        <v>2023</v>
      </c>
    </row>
    <row r="1892" ht="15.75" customHeight="1">
      <c r="A1892" s="1" t="s">
        <v>304</v>
      </c>
      <c r="B1892" s="1" t="s">
        <v>305</v>
      </c>
      <c r="C1892" s="1" t="s">
        <v>306</v>
      </c>
      <c r="D1892" s="2" t="s">
        <v>20</v>
      </c>
      <c r="E1892" s="1" t="s">
        <v>106</v>
      </c>
      <c r="F1892" s="3">
        <v>14.26</v>
      </c>
      <c r="G1892" s="3">
        <f t="shared" si="1"/>
        <v>-3.641743242</v>
      </c>
      <c r="H1892" s="4">
        <v>45272.0</v>
      </c>
      <c r="J1892" s="5">
        <f t="shared" si="2"/>
        <v>12</v>
      </c>
      <c r="K1892" s="5">
        <f t="shared" si="3"/>
        <v>12</v>
      </c>
      <c r="L1892" s="5">
        <f t="shared" si="4"/>
        <v>2023</v>
      </c>
    </row>
    <row r="1893" ht="15.75" customHeight="1">
      <c r="A1893" s="1" t="s">
        <v>246</v>
      </c>
      <c r="B1893" s="1" t="s">
        <v>112</v>
      </c>
      <c r="C1893" s="1" t="s">
        <v>247</v>
      </c>
      <c r="D1893" s="2" t="s">
        <v>20</v>
      </c>
      <c r="E1893" s="1" t="s">
        <v>150</v>
      </c>
      <c r="F1893" s="3">
        <v>25.34</v>
      </c>
      <c r="G1893" s="3">
        <f t="shared" si="1"/>
        <v>-3.030557008</v>
      </c>
      <c r="H1893" s="4">
        <v>45272.0</v>
      </c>
      <c r="J1893" s="5">
        <f t="shared" si="2"/>
        <v>12</v>
      </c>
      <c r="K1893" s="5">
        <f t="shared" si="3"/>
        <v>12</v>
      </c>
      <c r="L1893" s="5">
        <f t="shared" si="4"/>
        <v>2023</v>
      </c>
    </row>
    <row r="1894" ht="15.75" customHeight="1">
      <c r="A1894" s="1" t="s">
        <v>86</v>
      </c>
      <c r="B1894" s="1" t="s">
        <v>87</v>
      </c>
      <c r="C1894" s="1" t="s">
        <v>88</v>
      </c>
      <c r="D1894" s="2" t="s">
        <v>14</v>
      </c>
      <c r="E1894" s="1" t="s">
        <v>163</v>
      </c>
      <c r="F1894" s="3">
        <v>5.36</v>
      </c>
      <c r="G1894" s="3">
        <f t="shared" si="1"/>
        <v>-4.132678032</v>
      </c>
      <c r="H1894" s="4">
        <v>45272.0</v>
      </c>
      <c r="J1894" s="5">
        <f t="shared" si="2"/>
        <v>12</v>
      </c>
      <c r="K1894" s="5">
        <f t="shared" si="3"/>
        <v>12</v>
      </c>
      <c r="L1894" s="5">
        <f t="shared" si="4"/>
        <v>2023</v>
      </c>
    </row>
    <row r="1895" ht="15.75" customHeight="1">
      <c r="A1895" s="1" t="s">
        <v>301</v>
      </c>
      <c r="B1895" s="1" t="s">
        <v>302</v>
      </c>
      <c r="C1895" s="1" t="s">
        <v>303</v>
      </c>
      <c r="D1895" s="2" t="s">
        <v>14</v>
      </c>
      <c r="E1895" s="1" t="s">
        <v>51</v>
      </c>
      <c r="F1895" s="3">
        <v>52.79</v>
      </c>
      <c r="G1895" s="3">
        <f t="shared" si="1"/>
        <v>-1.516381728</v>
      </c>
      <c r="H1895" s="4">
        <v>45272.0</v>
      </c>
      <c r="J1895" s="5">
        <f t="shared" si="2"/>
        <v>12</v>
      </c>
      <c r="K1895" s="5">
        <f t="shared" si="3"/>
        <v>12</v>
      </c>
      <c r="L1895" s="5">
        <f t="shared" si="4"/>
        <v>2023</v>
      </c>
    </row>
    <row r="1896" ht="15.75" customHeight="1">
      <c r="A1896" s="1" t="s">
        <v>205</v>
      </c>
      <c r="B1896" s="1" t="s">
        <v>206</v>
      </c>
      <c r="C1896" s="1" t="s">
        <v>207</v>
      </c>
      <c r="D1896" s="2" t="s">
        <v>20</v>
      </c>
      <c r="E1896" s="1" t="s">
        <v>93</v>
      </c>
      <c r="F1896" s="3">
        <v>12.26</v>
      </c>
      <c r="G1896" s="3">
        <f t="shared" si="1"/>
        <v>-3.752065666</v>
      </c>
      <c r="H1896" s="4">
        <v>45273.0</v>
      </c>
      <c r="J1896" s="5">
        <f t="shared" si="2"/>
        <v>13</v>
      </c>
      <c r="K1896" s="5">
        <f t="shared" si="3"/>
        <v>12</v>
      </c>
      <c r="L1896" s="5">
        <f t="shared" si="4"/>
        <v>2023</v>
      </c>
    </row>
    <row r="1897" ht="15.75" customHeight="1">
      <c r="A1897" s="1" t="s">
        <v>205</v>
      </c>
      <c r="B1897" s="1" t="s">
        <v>206</v>
      </c>
      <c r="C1897" s="1" t="s">
        <v>207</v>
      </c>
      <c r="D1897" s="2" t="s">
        <v>14</v>
      </c>
      <c r="E1897" s="1" t="s">
        <v>150</v>
      </c>
      <c r="F1897" s="3">
        <v>26.01</v>
      </c>
      <c r="G1897" s="3">
        <f t="shared" si="1"/>
        <v>-2.993598996</v>
      </c>
      <c r="H1897" s="4">
        <v>45273.0</v>
      </c>
      <c r="J1897" s="5">
        <f t="shared" si="2"/>
        <v>13</v>
      </c>
      <c r="K1897" s="5">
        <f t="shared" si="3"/>
        <v>12</v>
      </c>
      <c r="L1897" s="5">
        <f t="shared" si="4"/>
        <v>2023</v>
      </c>
    </row>
    <row r="1898" ht="15.75" customHeight="1">
      <c r="A1898" s="1" t="s">
        <v>186</v>
      </c>
      <c r="B1898" s="1" t="s">
        <v>187</v>
      </c>
      <c r="C1898" s="1" t="s">
        <v>188</v>
      </c>
      <c r="D1898" s="2" t="s">
        <v>20</v>
      </c>
      <c r="E1898" s="1" t="s">
        <v>85</v>
      </c>
      <c r="F1898" s="3">
        <v>11.81</v>
      </c>
      <c r="G1898" s="3">
        <f t="shared" si="1"/>
        <v>-3.776888212</v>
      </c>
      <c r="H1898" s="4">
        <v>45273.0</v>
      </c>
      <c r="J1898" s="5">
        <f t="shared" si="2"/>
        <v>13</v>
      </c>
      <c r="K1898" s="5">
        <f t="shared" si="3"/>
        <v>12</v>
      </c>
      <c r="L1898" s="5">
        <f t="shared" si="4"/>
        <v>2023</v>
      </c>
    </row>
    <row r="1899" ht="15.75" customHeight="1">
      <c r="A1899" s="1" t="s">
        <v>257</v>
      </c>
      <c r="B1899" s="1" t="s">
        <v>258</v>
      </c>
      <c r="C1899" s="1" t="s">
        <v>259</v>
      </c>
      <c r="D1899" s="2" t="s">
        <v>20</v>
      </c>
      <c r="E1899" s="1" t="s">
        <v>41</v>
      </c>
      <c r="F1899" s="3">
        <v>33.32</v>
      </c>
      <c r="G1899" s="3">
        <f t="shared" si="1"/>
        <v>-2.590370534</v>
      </c>
      <c r="H1899" s="4">
        <v>45273.0</v>
      </c>
      <c r="J1899" s="5">
        <f t="shared" si="2"/>
        <v>13</v>
      </c>
      <c r="K1899" s="5">
        <f t="shared" si="3"/>
        <v>12</v>
      </c>
      <c r="L1899" s="5">
        <f t="shared" si="4"/>
        <v>2023</v>
      </c>
    </row>
    <row r="1900" ht="15.75" customHeight="1">
      <c r="A1900" s="1" t="s">
        <v>56</v>
      </c>
      <c r="B1900" s="1" t="s">
        <v>57</v>
      </c>
      <c r="C1900" s="1" t="s">
        <v>58</v>
      </c>
      <c r="D1900" s="2" t="s">
        <v>14</v>
      </c>
      <c r="E1900" s="1" t="s">
        <v>25</v>
      </c>
      <c r="F1900" s="3">
        <v>12.13</v>
      </c>
      <c r="G1900" s="3">
        <f t="shared" si="1"/>
        <v>-3.759236624</v>
      </c>
      <c r="H1900" s="4">
        <v>45273.0</v>
      </c>
      <c r="J1900" s="5">
        <f t="shared" si="2"/>
        <v>13</v>
      </c>
      <c r="K1900" s="5">
        <f t="shared" si="3"/>
        <v>12</v>
      </c>
      <c r="L1900" s="5">
        <f t="shared" si="4"/>
        <v>2023</v>
      </c>
    </row>
    <row r="1901" ht="15.75" customHeight="1">
      <c r="A1901" s="1" t="s">
        <v>38</v>
      </c>
      <c r="B1901" s="1" t="s">
        <v>39</v>
      </c>
      <c r="C1901" s="1" t="s">
        <v>40</v>
      </c>
      <c r="D1901" s="2" t="s">
        <v>14</v>
      </c>
      <c r="E1901" s="1" t="s">
        <v>93</v>
      </c>
      <c r="F1901" s="3">
        <v>13.22</v>
      </c>
      <c r="G1901" s="3">
        <f t="shared" si="1"/>
        <v>-3.699110902</v>
      </c>
      <c r="H1901" s="4">
        <v>45273.0</v>
      </c>
      <c r="J1901" s="5">
        <f t="shared" si="2"/>
        <v>13</v>
      </c>
      <c r="K1901" s="5">
        <f t="shared" si="3"/>
        <v>12</v>
      </c>
      <c r="L1901" s="5">
        <f t="shared" si="4"/>
        <v>2023</v>
      </c>
    </row>
    <row r="1902" ht="15.75" customHeight="1">
      <c r="A1902" s="1" t="s">
        <v>31</v>
      </c>
      <c r="B1902" s="1" t="s">
        <v>32</v>
      </c>
      <c r="C1902" s="1" t="s">
        <v>33</v>
      </c>
      <c r="D1902" s="2" t="s">
        <v>20</v>
      </c>
      <c r="E1902" s="1" t="s">
        <v>65</v>
      </c>
      <c r="F1902" s="3">
        <v>10.24</v>
      </c>
      <c r="G1902" s="3">
        <f t="shared" si="1"/>
        <v>-3.863491315</v>
      </c>
      <c r="H1902" s="4">
        <v>45274.0</v>
      </c>
      <c r="J1902" s="5">
        <f t="shared" si="2"/>
        <v>14</v>
      </c>
      <c r="K1902" s="5">
        <f t="shared" si="3"/>
        <v>12</v>
      </c>
      <c r="L1902" s="5">
        <f t="shared" si="4"/>
        <v>2023</v>
      </c>
    </row>
    <row r="1903" ht="15.75" customHeight="1">
      <c r="A1903" s="1" t="s">
        <v>198</v>
      </c>
      <c r="B1903" s="1" t="s">
        <v>199</v>
      </c>
      <c r="C1903" s="1" t="s">
        <v>200</v>
      </c>
      <c r="D1903" s="2" t="s">
        <v>14</v>
      </c>
      <c r="E1903" s="1" t="s">
        <v>15</v>
      </c>
      <c r="F1903" s="3">
        <v>10.26</v>
      </c>
      <c r="G1903" s="3">
        <f t="shared" si="1"/>
        <v>-3.862388091</v>
      </c>
      <c r="H1903" s="4">
        <v>45274.0</v>
      </c>
      <c r="J1903" s="5">
        <f t="shared" si="2"/>
        <v>14</v>
      </c>
      <c r="K1903" s="5">
        <f t="shared" si="3"/>
        <v>12</v>
      </c>
      <c r="L1903" s="5">
        <f t="shared" si="4"/>
        <v>2023</v>
      </c>
    </row>
    <row r="1904" ht="15.75" customHeight="1">
      <c r="A1904" s="1" t="s">
        <v>234</v>
      </c>
      <c r="B1904" s="1" t="s">
        <v>83</v>
      </c>
      <c r="C1904" s="1" t="s">
        <v>235</v>
      </c>
      <c r="D1904" s="2" t="s">
        <v>20</v>
      </c>
      <c r="E1904" s="1" t="s">
        <v>150</v>
      </c>
      <c r="F1904" s="3">
        <v>27.19</v>
      </c>
      <c r="G1904" s="3">
        <f t="shared" si="1"/>
        <v>-2.928508765</v>
      </c>
      <c r="H1904" s="4">
        <v>45274.0</v>
      </c>
      <c r="J1904" s="5">
        <f t="shared" si="2"/>
        <v>14</v>
      </c>
      <c r="K1904" s="5">
        <f t="shared" si="3"/>
        <v>12</v>
      </c>
      <c r="L1904" s="5">
        <f t="shared" si="4"/>
        <v>2023</v>
      </c>
    </row>
    <row r="1905" ht="15.75" customHeight="1">
      <c r="A1905" s="1" t="s">
        <v>257</v>
      </c>
      <c r="B1905" s="1" t="s">
        <v>258</v>
      </c>
      <c r="C1905" s="1" t="s">
        <v>259</v>
      </c>
      <c r="D1905" s="2" t="s">
        <v>20</v>
      </c>
      <c r="E1905" s="1" t="s">
        <v>65</v>
      </c>
      <c r="F1905" s="3">
        <v>15.24</v>
      </c>
      <c r="G1905" s="3">
        <f t="shared" si="1"/>
        <v>-3.587685253</v>
      </c>
      <c r="H1905" s="4">
        <v>45275.0</v>
      </c>
      <c r="J1905" s="5">
        <f t="shared" si="2"/>
        <v>15</v>
      </c>
      <c r="K1905" s="5">
        <f t="shared" si="3"/>
        <v>12</v>
      </c>
      <c r="L1905" s="5">
        <f t="shared" si="4"/>
        <v>2023</v>
      </c>
    </row>
    <row r="1906" ht="15.75" customHeight="1">
      <c r="A1906" s="1" t="s">
        <v>231</v>
      </c>
      <c r="B1906" s="1" t="s">
        <v>232</v>
      </c>
      <c r="C1906" s="1" t="s">
        <v>233</v>
      </c>
      <c r="D1906" s="2" t="s">
        <v>20</v>
      </c>
      <c r="E1906" s="1" t="s">
        <v>41</v>
      </c>
      <c r="F1906" s="3">
        <v>27.42</v>
      </c>
      <c r="G1906" s="3">
        <f t="shared" si="1"/>
        <v>-2.915821687</v>
      </c>
      <c r="H1906" s="4">
        <v>45275.0</v>
      </c>
      <c r="J1906" s="5">
        <f t="shared" si="2"/>
        <v>15</v>
      </c>
      <c r="K1906" s="5">
        <f t="shared" si="3"/>
        <v>12</v>
      </c>
      <c r="L1906" s="5">
        <f t="shared" si="4"/>
        <v>2023</v>
      </c>
    </row>
    <row r="1907" ht="15.75" customHeight="1">
      <c r="A1907" s="1" t="s">
        <v>236</v>
      </c>
      <c r="B1907" s="1" t="s">
        <v>237</v>
      </c>
      <c r="C1907" s="1" t="s">
        <v>238</v>
      </c>
      <c r="D1907" s="2" t="s">
        <v>14</v>
      </c>
      <c r="E1907" s="1" t="s">
        <v>150</v>
      </c>
      <c r="F1907" s="3">
        <v>29.78</v>
      </c>
      <c r="G1907" s="3">
        <f t="shared" si="1"/>
        <v>-2.785641225</v>
      </c>
      <c r="H1907" s="4">
        <v>45275.0</v>
      </c>
      <c r="J1907" s="5">
        <f t="shared" si="2"/>
        <v>15</v>
      </c>
      <c r="K1907" s="5">
        <f t="shared" si="3"/>
        <v>12</v>
      </c>
      <c r="L1907" s="5">
        <f t="shared" si="4"/>
        <v>2023</v>
      </c>
    </row>
    <row r="1908" ht="15.75" customHeight="1">
      <c r="A1908" s="1" t="s">
        <v>280</v>
      </c>
      <c r="B1908" s="1" t="s">
        <v>281</v>
      </c>
      <c r="C1908" s="1" t="s">
        <v>282</v>
      </c>
      <c r="D1908" s="2" t="s">
        <v>14</v>
      </c>
      <c r="E1908" s="1" t="s">
        <v>93</v>
      </c>
      <c r="F1908" s="3">
        <v>10.44</v>
      </c>
      <c r="G1908" s="3">
        <f t="shared" si="1"/>
        <v>-3.852459073</v>
      </c>
      <c r="H1908" s="4">
        <v>45275.0</v>
      </c>
      <c r="J1908" s="5">
        <f t="shared" si="2"/>
        <v>15</v>
      </c>
      <c r="K1908" s="5">
        <f t="shared" si="3"/>
        <v>12</v>
      </c>
      <c r="L1908" s="5">
        <f t="shared" si="4"/>
        <v>2023</v>
      </c>
    </row>
    <row r="1909" ht="15.75" customHeight="1">
      <c r="A1909" s="1" t="s">
        <v>59</v>
      </c>
      <c r="B1909" s="1" t="s">
        <v>60</v>
      </c>
      <c r="C1909" s="1" t="s">
        <v>61</v>
      </c>
      <c r="D1909" s="2" t="s">
        <v>14</v>
      </c>
      <c r="E1909" s="1" t="s">
        <v>37</v>
      </c>
      <c r="F1909" s="3">
        <v>12.13</v>
      </c>
      <c r="G1909" s="3">
        <f t="shared" si="1"/>
        <v>-3.759236624</v>
      </c>
      <c r="H1909" s="4">
        <v>45275.0</v>
      </c>
      <c r="J1909" s="5">
        <f t="shared" si="2"/>
        <v>15</v>
      </c>
      <c r="K1909" s="5">
        <f t="shared" si="3"/>
        <v>12</v>
      </c>
      <c r="L1909" s="5">
        <f t="shared" si="4"/>
        <v>2023</v>
      </c>
    </row>
    <row r="1910" ht="15.75" customHeight="1">
      <c r="A1910" s="1" t="s">
        <v>295</v>
      </c>
      <c r="B1910" s="1" t="s">
        <v>296</v>
      </c>
      <c r="C1910" s="1" t="s">
        <v>297</v>
      </c>
      <c r="D1910" s="2" t="s">
        <v>14</v>
      </c>
      <c r="E1910" s="1" t="s">
        <v>85</v>
      </c>
      <c r="F1910" s="3">
        <v>11.64</v>
      </c>
      <c r="G1910" s="3">
        <f t="shared" si="1"/>
        <v>-3.786265618</v>
      </c>
      <c r="H1910" s="4">
        <v>45275.0</v>
      </c>
      <c r="J1910" s="5">
        <f t="shared" si="2"/>
        <v>15</v>
      </c>
      <c r="K1910" s="5">
        <f t="shared" si="3"/>
        <v>12</v>
      </c>
      <c r="L1910" s="5">
        <f t="shared" si="4"/>
        <v>2023</v>
      </c>
    </row>
    <row r="1911" ht="15.75" customHeight="1">
      <c r="A1911" s="1" t="s">
        <v>236</v>
      </c>
      <c r="B1911" s="1" t="s">
        <v>237</v>
      </c>
      <c r="C1911" s="1" t="s">
        <v>238</v>
      </c>
      <c r="D1911" s="2" t="s">
        <v>20</v>
      </c>
      <c r="E1911" s="1" t="s">
        <v>85</v>
      </c>
      <c r="F1911" s="3">
        <v>11.45</v>
      </c>
      <c r="G1911" s="3">
        <f t="shared" si="1"/>
        <v>-3.796746248</v>
      </c>
      <c r="H1911" s="4">
        <v>45275.0</v>
      </c>
      <c r="J1911" s="5">
        <f t="shared" si="2"/>
        <v>15</v>
      </c>
      <c r="K1911" s="5">
        <f t="shared" si="3"/>
        <v>12</v>
      </c>
      <c r="L1911" s="5">
        <f t="shared" si="4"/>
        <v>2023</v>
      </c>
    </row>
    <row r="1912" ht="15.75" customHeight="1">
      <c r="A1912" s="1" t="s">
        <v>22</v>
      </c>
      <c r="B1912" s="1" t="s">
        <v>23</v>
      </c>
      <c r="C1912" s="1" t="s">
        <v>24</v>
      </c>
      <c r="D1912" s="2" t="s">
        <v>14</v>
      </c>
      <c r="E1912" s="1" t="s">
        <v>25</v>
      </c>
      <c r="F1912" s="3">
        <v>20.23</v>
      </c>
      <c r="G1912" s="3">
        <f t="shared" si="1"/>
        <v>-3.312430804</v>
      </c>
      <c r="H1912" s="4">
        <v>45276.0</v>
      </c>
      <c r="J1912" s="5">
        <f t="shared" si="2"/>
        <v>16</v>
      </c>
      <c r="K1912" s="5">
        <f t="shared" si="3"/>
        <v>12</v>
      </c>
      <c r="L1912" s="5">
        <f t="shared" si="4"/>
        <v>2023</v>
      </c>
    </row>
    <row r="1913" ht="15.75" customHeight="1">
      <c r="A1913" s="1" t="s">
        <v>271</v>
      </c>
      <c r="B1913" s="1" t="s">
        <v>272</v>
      </c>
      <c r="C1913" s="1" t="s">
        <v>273</v>
      </c>
      <c r="D1913" s="2" t="s">
        <v>20</v>
      </c>
      <c r="E1913" s="1" t="s">
        <v>93</v>
      </c>
      <c r="F1913" s="3">
        <v>14.12</v>
      </c>
      <c r="G1913" s="3">
        <f t="shared" si="1"/>
        <v>-3.649465811</v>
      </c>
      <c r="H1913" s="4">
        <v>45276.0</v>
      </c>
      <c r="J1913" s="5">
        <f t="shared" si="2"/>
        <v>16</v>
      </c>
      <c r="K1913" s="5">
        <f t="shared" si="3"/>
        <v>12</v>
      </c>
      <c r="L1913" s="5">
        <f t="shared" si="4"/>
        <v>2023</v>
      </c>
    </row>
    <row r="1914" ht="15.75" customHeight="1">
      <c r="A1914" s="1" t="s">
        <v>138</v>
      </c>
      <c r="B1914" s="1" t="s">
        <v>139</v>
      </c>
      <c r="C1914" s="1" t="s">
        <v>140</v>
      </c>
      <c r="D1914" s="2" t="s">
        <v>14</v>
      </c>
      <c r="E1914" s="1" t="s">
        <v>110</v>
      </c>
      <c r="F1914" s="3">
        <v>35.22</v>
      </c>
      <c r="G1914" s="3">
        <f t="shared" si="1"/>
        <v>-2.48556423</v>
      </c>
      <c r="H1914" s="4">
        <v>45276.0</v>
      </c>
      <c r="J1914" s="5">
        <f t="shared" si="2"/>
        <v>16</v>
      </c>
      <c r="K1914" s="5">
        <f t="shared" si="3"/>
        <v>12</v>
      </c>
      <c r="L1914" s="5">
        <f t="shared" si="4"/>
        <v>2023</v>
      </c>
    </row>
    <row r="1915" ht="15.75" customHeight="1">
      <c r="A1915" s="1" t="s">
        <v>59</v>
      </c>
      <c r="B1915" s="1" t="s">
        <v>60</v>
      </c>
      <c r="C1915" s="1" t="s">
        <v>61</v>
      </c>
      <c r="D1915" s="2" t="s">
        <v>14</v>
      </c>
      <c r="E1915" s="1" t="s">
        <v>21</v>
      </c>
      <c r="F1915" s="3">
        <v>49.05</v>
      </c>
      <c r="G1915" s="3">
        <f t="shared" si="1"/>
        <v>-1.722684663</v>
      </c>
      <c r="H1915" s="4">
        <v>45276.0</v>
      </c>
      <c r="J1915" s="5">
        <f t="shared" si="2"/>
        <v>16</v>
      </c>
      <c r="K1915" s="5">
        <f t="shared" si="3"/>
        <v>12</v>
      </c>
      <c r="L1915" s="5">
        <f t="shared" si="4"/>
        <v>2023</v>
      </c>
    </row>
    <row r="1916" ht="15.75" customHeight="1">
      <c r="A1916" s="1" t="s">
        <v>244</v>
      </c>
      <c r="B1916" s="1" t="s">
        <v>187</v>
      </c>
      <c r="C1916" s="1" t="s">
        <v>245</v>
      </c>
      <c r="D1916" s="2" t="s">
        <v>14</v>
      </c>
      <c r="E1916" s="1" t="s">
        <v>37</v>
      </c>
      <c r="F1916" s="3">
        <v>13.7</v>
      </c>
      <c r="G1916" s="3">
        <f t="shared" si="1"/>
        <v>-3.67263352</v>
      </c>
      <c r="H1916" s="4">
        <v>45276.0</v>
      </c>
      <c r="J1916" s="5">
        <f t="shared" si="2"/>
        <v>16</v>
      </c>
      <c r="K1916" s="5">
        <f t="shared" si="3"/>
        <v>12</v>
      </c>
      <c r="L1916" s="5">
        <f t="shared" si="4"/>
        <v>2023</v>
      </c>
    </row>
    <row r="1917" ht="15.75" customHeight="1">
      <c r="A1917" s="1" t="s">
        <v>307</v>
      </c>
      <c r="B1917" s="1" t="s">
        <v>263</v>
      </c>
      <c r="C1917" s="1" t="s">
        <v>308</v>
      </c>
      <c r="D1917" s="2" t="s">
        <v>20</v>
      </c>
      <c r="E1917" s="1" t="s">
        <v>41</v>
      </c>
      <c r="F1917" s="3">
        <v>27.16</v>
      </c>
      <c r="G1917" s="3">
        <f t="shared" si="1"/>
        <v>-2.930163602</v>
      </c>
      <c r="H1917" s="4">
        <v>45276.0</v>
      </c>
      <c r="J1917" s="5">
        <f t="shared" si="2"/>
        <v>16</v>
      </c>
      <c r="K1917" s="5">
        <f t="shared" si="3"/>
        <v>12</v>
      </c>
      <c r="L1917" s="5">
        <f t="shared" si="4"/>
        <v>2023</v>
      </c>
    </row>
    <row r="1918" ht="15.75" customHeight="1">
      <c r="A1918" s="1" t="s">
        <v>138</v>
      </c>
      <c r="B1918" s="1" t="s">
        <v>139</v>
      </c>
      <c r="C1918" s="1" t="s">
        <v>140</v>
      </c>
      <c r="D1918" s="2" t="s">
        <v>20</v>
      </c>
      <c r="E1918" s="1" t="s">
        <v>106</v>
      </c>
      <c r="F1918" s="3">
        <v>12.67</v>
      </c>
      <c r="G1918" s="3">
        <f t="shared" si="1"/>
        <v>-3.729449569</v>
      </c>
      <c r="H1918" s="4">
        <v>45277.0</v>
      </c>
      <c r="J1918" s="5">
        <f t="shared" si="2"/>
        <v>17</v>
      </c>
      <c r="K1918" s="5">
        <f t="shared" si="3"/>
        <v>12</v>
      </c>
      <c r="L1918" s="5">
        <f t="shared" si="4"/>
        <v>2023</v>
      </c>
    </row>
    <row r="1919" ht="15.75" customHeight="1">
      <c r="A1919" s="1" t="s">
        <v>317</v>
      </c>
      <c r="B1919" s="1" t="s">
        <v>318</v>
      </c>
      <c r="C1919" s="1" t="s">
        <v>319</v>
      </c>
      <c r="D1919" s="2" t="s">
        <v>20</v>
      </c>
      <c r="E1919" s="1" t="s">
        <v>65</v>
      </c>
      <c r="F1919" s="3">
        <v>9.46</v>
      </c>
      <c r="G1919" s="3">
        <f t="shared" si="1"/>
        <v>-3.906517061</v>
      </c>
      <c r="H1919" s="4">
        <v>45277.0</v>
      </c>
      <c r="J1919" s="5">
        <f t="shared" si="2"/>
        <v>17</v>
      </c>
      <c r="K1919" s="5">
        <f t="shared" si="3"/>
        <v>12</v>
      </c>
      <c r="L1919" s="5">
        <f t="shared" si="4"/>
        <v>2023</v>
      </c>
    </row>
    <row r="1920" ht="15.75" customHeight="1">
      <c r="A1920" s="1" t="s">
        <v>251</v>
      </c>
      <c r="B1920" s="1" t="s">
        <v>252</v>
      </c>
      <c r="C1920" s="1" t="s">
        <v>253</v>
      </c>
      <c r="D1920" s="2" t="s">
        <v>14</v>
      </c>
      <c r="E1920" s="1" t="s">
        <v>93</v>
      </c>
      <c r="F1920" s="3">
        <v>14.06</v>
      </c>
      <c r="G1920" s="3">
        <f t="shared" si="1"/>
        <v>-3.652775484</v>
      </c>
      <c r="H1920" s="4">
        <v>45277.0</v>
      </c>
      <c r="J1920" s="5">
        <f t="shared" si="2"/>
        <v>17</v>
      </c>
      <c r="K1920" s="5">
        <f t="shared" si="3"/>
        <v>12</v>
      </c>
      <c r="L1920" s="5">
        <f t="shared" si="4"/>
        <v>2023</v>
      </c>
    </row>
    <row r="1921" ht="15.75" customHeight="1">
      <c r="A1921" s="1" t="s">
        <v>244</v>
      </c>
      <c r="B1921" s="1" t="s">
        <v>187</v>
      </c>
      <c r="C1921" s="1" t="s">
        <v>245</v>
      </c>
      <c r="D1921" s="2" t="s">
        <v>14</v>
      </c>
      <c r="E1921" s="1" t="s">
        <v>34</v>
      </c>
      <c r="F1921" s="3">
        <v>18.28</v>
      </c>
      <c r="G1921" s="3">
        <f t="shared" si="1"/>
        <v>-3.419995168</v>
      </c>
      <c r="H1921" s="4">
        <v>45277.0</v>
      </c>
      <c r="J1921" s="5">
        <f t="shared" si="2"/>
        <v>17</v>
      </c>
      <c r="K1921" s="5">
        <f t="shared" si="3"/>
        <v>12</v>
      </c>
      <c r="L1921" s="5">
        <f t="shared" si="4"/>
        <v>2023</v>
      </c>
    </row>
    <row r="1922" ht="15.75" customHeight="1">
      <c r="A1922" s="1" t="s">
        <v>31</v>
      </c>
      <c r="B1922" s="1" t="s">
        <v>32</v>
      </c>
      <c r="C1922" s="1" t="s">
        <v>33</v>
      </c>
      <c r="D1922" s="2" t="s">
        <v>20</v>
      </c>
      <c r="E1922" s="1" t="s">
        <v>89</v>
      </c>
      <c r="F1922" s="3">
        <v>31.67</v>
      </c>
      <c r="G1922" s="3">
        <f t="shared" si="1"/>
        <v>-2.681386534</v>
      </c>
      <c r="H1922" s="4">
        <v>45277.0</v>
      </c>
      <c r="J1922" s="5">
        <f t="shared" si="2"/>
        <v>17</v>
      </c>
      <c r="K1922" s="5">
        <f t="shared" si="3"/>
        <v>12</v>
      </c>
      <c r="L1922" s="5">
        <f t="shared" si="4"/>
        <v>2023</v>
      </c>
    </row>
    <row r="1923" ht="15.75" customHeight="1">
      <c r="A1923" s="1" t="s">
        <v>220</v>
      </c>
      <c r="B1923" s="1" t="s">
        <v>221</v>
      </c>
      <c r="C1923" s="1" t="s">
        <v>222</v>
      </c>
      <c r="D1923" s="2" t="s">
        <v>20</v>
      </c>
      <c r="E1923" s="1" t="s">
        <v>41</v>
      </c>
      <c r="F1923" s="3">
        <v>22.18</v>
      </c>
      <c r="G1923" s="3">
        <f t="shared" si="1"/>
        <v>-3.204866439</v>
      </c>
      <c r="H1923" s="4">
        <v>45277.0</v>
      </c>
      <c r="J1923" s="5">
        <f t="shared" si="2"/>
        <v>17</v>
      </c>
      <c r="K1923" s="5">
        <f t="shared" si="3"/>
        <v>12</v>
      </c>
      <c r="L1923" s="5">
        <f t="shared" si="4"/>
        <v>2023</v>
      </c>
    </row>
    <row r="1924" ht="15.75" customHeight="1">
      <c r="A1924" s="1" t="s">
        <v>144</v>
      </c>
      <c r="B1924" s="1" t="s">
        <v>145</v>
      </c>
      <c r="C1924" s="1" t="s">
        <v>146</v>
      </c>
      <c r="D1924" s="2" t="s">
        <v>20</v>
      </c>
      <c r="E1924" s="1" t="s">
        <v>78</v>
      </c>
      <c r="F1924" s="3">
        <v>24.73</v>
      </c>
      <c r="G1924" s="3">
        <f t="shared" si="1"/>
        <v>-3.064205348</v>
      </c>
      <c r="H1924" s="4">
        <v>45277.0</v>
      </c>
      <c r="J1924" s="5">
        <f t="shared" si="2"/>
        <v>17</v>
      </c>
      <c r="K1924" s="5">
        <f t="shared" si="3"/>
        <v>12</v>
      </c>
      <c r="L1924" s="5">
        <f t="shared" si="4"/>
        <v>2023</v>
      </c>
    </row>
    <row r="1925" ht="15.75" customHeight="1">
      <c r="A1925" s="1" t="s">
        <v>309</v>
      </c>
      <c r="B1925" s="1" t="s">
        <v>310</v>
      </c>
      <c r="C1925" s="1" t="s">
        <v>311</v>
      </c>
      <c r="D1925" s="2" t="s">
        <v>14</v>
      </c>
      <c r="E1925" s="1" t="s">
        <v>34</v>
      </c>
      <c r="F1925" s="3">
        <v>16.25</v>
      </c>
      <c r="G1925" s="3">
        <f t="shared" si="1"/>
        <v>-3.531972429</v>
      </c>
      <c r="H1925" s="4">
        <v>45277.0</v>
      </c>
      <c r="J1925" s="5">
        <f t="shared" si="2"/>
        <v>17</v>
      </c>
      <c r="K1925" s="5">
        <f t="shared" si="3"/>
        <v>12</v>
      </c>
      <c r="L1925" s="5">
        <f t="shared" si="4"/>
        <v>2023</v>
      </c>
    </row>
    <row r="1926" ht="15.75" customHeight="1">
      <c r="A1926" s="1" t="s">
        <v>154</v>
      </c>
      <c r="B1926" s="1" t="s">
        <v>155</v>
      </c>
      <c r="C1926" s="1" t="s">
        <v>156</v>
      </c>
      <c r="D1926" s="2" t="s">
        <v>20</v>
      </c>
      <c r="E1926" s="1" t="s">
        <v>29</v>
      </c>
      <c r="F1926" s="3">
        <v>26.5</v>
      </c>
      <c r="G1926" s="3">
        <f t="shared" si="1"/>
        <v>-2.966570002</v>
      </c>
      <c r="H1926" s="4">
        <v>45277.0</v>
      </c>
      <c r="J1926" s="5">
        <f t="shared" si="2"/>
        <v>17</v>
      </c>
      <c r="K1926" s="5">
        <f t="shared" si="3"/>
        <v>12</v>
      </c>
      <c r="L1926" s="5">
        <f t="shared" si="4"/>
        <v>2023</v>
      </c>
    </row>
    <row r="1927" ht="15.75" customHeight="1">
      <c r="A1927" s="1" t="s">
        <v>169</v>
      </c>
      <c r="B1927" s="1" t="s">
        <v>170</v>
      </c>
      <c r="C1927" s="1" t="s">
        <v>171</v>
      </c>
      <c r="D1927" s="2" t="s">
        <v>20</v>
      </c>
      <c r="E1927" s="1" t="s">
        <v>110</v>
      </c>
      <c r="F1927" s="3">
        <v>32.7</v>
      </c>
      <c r="G1927" s="3">
        <f t="shared" si="1"/>
        <v>-2.624570485</v>
      </c>
      <c r="H1927" s="4">
        <v>45277.0</v>
      </c>
      <c r="J1927" s="5">
        <f t="shared" si="2"/>
        <v>17</v>
      </c>
      <c r="K1927" s="5">
        <f t="shared" si="3"/>
        <v>12</v>
      </c>
      <c r="L1927" s="5">
        <f t="shared" si="4"/>
        <v>2023</v>
      </c>
    </row>
    <row r="1928" ht="15.75" customHeight="1">
      <c r="A1928" s="1" t="s">
        <v>301</v>
      </c>
      <c r="B1928" s="1" t="s">
        <v>302</v>
      </c>
      <c r="C1928" s="1" t="s">
        <v>303</v>
      </c>
      <c r="D1928" s="2" t="s">
        <v>14</v>
      </c>
      <c r="E1928" s="1" t="s">
        <v>85</v>
      </c>
      <c r="F1928" s="3">
        <v>11.37</v>
      </c>
      <c r="G1928" s="3">
        <f t="shared" si="1"/>
        <v>-3.801159145</v>
      </c>
      <c r="H1928" s="4">
        <v>45278.0</v>
      </c>
      <c r="J1928" s="5">
        <f t="shared" si="2"/>
        <v>18</v>
      </c>
      <c r="K1928" s="5">
        <f t="shared" si="3"/>
        <v>12</v>
      </c>
      <c r="L1928" s="5">
        <f t="shared" si="4"/>
        <v>2023</v>
      </c>
    </row>
    <row r="1929" ht="15.75" customHeight="1">
      <c r="A1929" s="1" t="s">
        <v>223</v>
      </c>
      <c r="B1929" s="1" t="s">
        <v>224</v>
      </c>
      <c r="C1929" s="1" t="s">
        <v>225</v>
      </c>
      <c r="D1929" s="2" t="s">
        <v>20</v>
      </c>
      <c r="E1929" s="1" t="s">
        <v>47</v>
      </c>
      <c r="F1929" s="3">
        <v>76.07</v>
      </c>
      <c r="G1929" s="3">
        <f t="shared" si="1"/>
        <v>-0.2322287041</v>
      </c>
      <c r="H1929" s="4">
        <v>45278.0</v>
      </c>
      <c r="J1929" s="5">
        <f t="shared" si="2"/>
        <v>18</v>
      </c>
      <c r="K1929" s="5">
        <f t="shared" si="3"/>
        <v>12</v>
      </c>
      <c r="L1929" s="5">
        <f t="shared" si="4"/>
        <v>2023</v>
      </c>
    </row>
    <row r="1930" ht="15.75" customHeight="1">
      <c r="A1930" s="1" t="s">
        <v>309</v>
      </c>
      <c r="B1930" s="1" t="s">
        <v>310</v>
      </c>
      <c r="C1930" s="1" t="s">
        <v>311</v>
      </c>
      <c r="D1930" s="2" t="s">
        <v>20</v>
      </c>
      <c r="E1930" s="1" t="s">
        <v>106</v>
      </c>
      <c r="F1930" s="3">
        <v>15.72</v>
      </c>
      <c r="G1930" s="3">
        <f t="shared" si="1"/>
        <v>-3.561207871</v>
      </c>
      <c r="H1930" s="4">
        <v>45278.0</v>
      </c>
      <c r="J1930" s="5">
        <f t="shared" si="2"/>
        <v>18</v>
      </c>
      <c r="K1930" s="5">
        <f t="shared" si="3"/>
        <v>12</v>
      </c>
      <c r="L1930" s="5">
        <f t="shared" si="4"/>
        <v>2023</v>
      </c>
    </row>
    <row r="1931" ht="15.75" customHeight="1">
      <c r="A1931" s="1" t="s">
        <v>239</v>
      </c>
      <c r="B1931" s="1" t="s">
        <v>32</v>
      </c>
      <c r="C1931" s="1" t="s">
        <v>240</v>
      </c>
      <c r="D1931" s="2" t="s">
        <v>20</v>
      </c>
      <c r="E1931" s="1" t="s">
        <v>15</v>
      </c>
      <c r="F1931" s="3">
        <v>10.63</v>
      </c>
      <c r="G1931" s="3">
        <f t="shared" si="1"/>
        <v>-3.841978443</v>
      </c>
      <c r="H1931" s="4">
        <v>45278.0</v>
      </c>
      <c r="J1931" s="5">
        <f t="shared" si="2"/>
        <v>18</v>
      </c>
      <c r="K1931" s="5">
        <f t="shared" si="3"/>
        <v>12</v>
      </c>
      <c r="L1931" s="5">
        <f t="shared" si="4"/>
        <v>2023</v>
      </c>
    </row>
    <row r="1932" ht="15.75" customHeight="1">
      <c r="A1932" s="1" t="s">
        <v>53</v>
      </c>
      <c r="B1932" s="1" t="s">
        <v>54</v>
      </c>
      <c r="C1932" s="1" t="s">
        <v>55</v>
      </c>
      <c r="D1932" s="2" t="s">
        <v>14</v>
      </c>
      <c r="E1932" s="1" t="s">
        <v>51</v>
      </c>
      <c r="F1932" s="3">
        <v>45.04</v>
      </c>
      <c r="G1932" s="3">
        <f t="shared" si="1"/>
        <v>-1.943881124</v>
      </c>
      <c r="H1932" s="4">
        <v>45278.0</v>
      </c>
      <c r="J1932" s="5">
        <f t="shared" si="2"/>
        <v>18</v>
      </c>
      <c r="K1932" s="5">
        <f t="shared" si="3"/>
        <v>12</v>
      </c>
      <c r="L1932" s="5">
        <f t="shared" si="4"/>
        <v>2023</v>
      </c>
    </row>
    <row r="1933" ht="15.75" customHeight="1">
      <c r="A1933" s="1" t="s">
        <v>262</v>
      </c>
      <c r="B1933" s="1" t="s">
        <v>263</v>
      </c>
      <c r="C1933" s="1" t="s">
        <v>264</v>
      </c>
      <c r="D1933" s="2" t="s">
        <v>14</v>
      </c>
      <c r="E1933" s="1" t="s">
        <v>78</v>
      </c>
      <c r="F1933" s="3">
        <v>22.82</v>
      </c>
      <c r="G1933" s="3">
        <f t="shared" si="1"/>
        <v>-3.169563264</v>
      </c>
      <c r="H1933" s="4">
        <v>45278.0</v>
      </c>
      <c r="J1933" s="5">
        <f t="shared" si="2"/>
        <v>18</v>
      </c>
      <c r="K1933" s="5">
        <f t="shared" si="3"/>
        <v>12</v>
      </c>
      <c r="L1933" s="5">
        <f t="shared" si="4"/>
        <v>2023</v>
      </c>
    </row>
    <row r="1934" ht="15.75" customHeight="1">
      <c r="A1934" s="1" t="s">
        <v>59</v>
      </c>
      <c r="B1934" s="1" t="s">
        <v>60</v>
      </c>
      <c r="C1934" s="1" t="s">
        <v>61</v>
      </c>
      <c r="D1934" s="2" t="s">
        <v>20</v>
      </c>
      <c r="E1934" s="1" t="s">
        <v>41</v>
      </c>
      <c r="F1934" s="3">
        <v>28.01</v>
      </c>
      <c r="G1934" s="3">
        <f t="shared" si="1"/>
        <v>-2.883276571</v>
      </c>
      <c r="H1934" s="4">
        <v>45278.0</v>
      </c>
      <c r="J1934" s="5">
        <f t="shared" si="2"/>
        <v>18</v>
      </c>
      <c r="K1934" s="5">
        <f t="shared" si="3"/>
        <v>12</v>
      </c>
      <c r="L1934" s="5">
        <f t="shared" si="4"/>
        <v>2023</v>
      </c>
    </row>
    <row r="1935" ht="15.75" customHeight="1">
      <c r="A1935" s="1" t="s">
        <v>262</v>
      </c>
      <c r="B1935" s="1" t="s">
        <v>263</v>
      </c>
      <c r="C1935" s="1" t="s">
        <v>264</v>
      </c>
      <c r="D1935" s="2" t="s">
        <v>20</v>
      </c>
      <c r="E1935" s="1" t="s">
        <v>41</v>
      </c>
      <c r="F1935" s="3">
        <v>26.4</v>
      </c>
      <c r="G1935" s="3">
        <f t="shared" si="1"/>
        <v>-2.972086123</v>
      </c>
      <c r="H1935" s="4">
        <v>45278.0</v>
      </c>
      <c r="J1935" s="5">
        <f t="shared" si="2"/>
        <v>18</v>
      </c>
      <c r="K1935" s="5">
        <f t="shared" si="3"/>
        <v>12</v>
      </c>
      <c r="L1935" s="5">
        <f t="shared" si="4"/>
        <v>2023</v>
      </c>
    </row>
    <row r="1936" ht="15.75" customHeight="1">
      <c r="A1936" s="1" t="s">
        <v>298</v>
      </c>
      <c r="B1936" s="1" t="s">
        <v>299</v>
      </c>
      <c r="C1936" s="1" t="s">
        <v>300</v>
      </c>
      <c r="D1936" s="2" t="s">
        <v>14</v>
      </c>
      <c r="E1936" s="1" t="s">
        <v>15</v>
      </c>
      <c r="F1936" s="3">
        <v>10.24</v>
      </c>
      <c r="G1936" s="3">
        <f t="shared" si="1"/>
        <v>-3.863491315</v>
      </c>
      <c r="H1936" s="4">
        <v>45279.0</v>
      </c>
      <c r="J1936" s="5">
        <f t="shared" si="2"/>
        <v>19</v>
      </c>
      <c r="K1936" s="5">
        <f t="shared" si="3"/>
        <v>12</v>
      </c>
      <c r="L1936" s="5">
        <f t="shared" si="4"/>
        <v>2023</v>
      </c>
    </row>
    <row r="1937" ht="15.75" customHeight="1">
      <c r="A1937" s="1" t="s">
        <v>147</v>
      </c>
      <c r="B1937" s="1" t="s">
        <v>148</v>
      </c>
      <c r="C1937" s="1" t="s">
        <v>149</v>
      </c>
      <c r="D1937" s="2" t="s">
        <v>20</v>
      </c>
      <c r="E1937" s="1" t="s">
        <v>29</v>
      </c>
      <c r="F1937" s="3">
        <v>30.42</v>
      </c>
      <c r="G1937" s="3">
        <f t="shared" si="1"/>
        <v>-2.750338049</v>
      </c>
      <c r="H1937" s="4">
        <v>45279.0</v>
      </c>
      <c r="J1937" s="5">
        <f t="shared" si="2"/>
        <v>19</v>
      </c>
      <c r="K1937" s="5">
        <f t="shared" si="3"/>
        <v>12</v>
      </c>
      <c r="L1937" s="5">
        <f t="shared" si="4"/>
        <v>2023</v>
      </c>
    </row>
    <row r="1938" ht="15.75" customHeight="1">
      <c r="A1938" s="1" t="s">
        <v>69</v>
      </c>
      <c r="B1938" s="1" t="s">
        <v>70</v>
      </c>
      <c r="C1938" s="1" t="s">
        <v>71</v>
      </c>
      <c r="D1938" s="2" t="s">
        <v>14</v>
      </c>
      <c r="E1938" s="1" t="s">
        <v>93</v>
      </c>
      <c r="F1938" s="3">
        <v>10.53</v>
      </c>
      <c r="G1938" s="3">
        <f t="shared" si="1"/>
        <v>-3.847494564</v>
      </c>
      <c r="H1938" s="4">
        <v>45279.0</v>
      </c>
      <c r="J1938" s="5">
        <f t="shared" si="2"/>
        <v>19</v>
      </c>
      <c r="K1938" s="5">
        <f t="shared" si="3"/>
        <v>12</v>
      </c>
      <c r="L1938" s="5">
        <f t="shared" si="4"/>
        <v>2023</v>
      </c>
    </row>
    <row r="1939" ht="15.75" customHeight="1">
      <c r="A1939" s="1" t="s">
        <v>231</v>
      </c>
      <c r="B1939" s="1" t="s">
        <v>232</v>
      </c>
      <c r="C1939" s="1" t="s">
        <v>233</v>
      </c>
      <c r="D1939" s="2" t="s">
        <v>20</v>
      </c>
      <c r="E1939" s="1" t="s">
        <v>65</v>
      </c>
      <c r="F1939" s="3">
        <v>6.78</v>
      </c>
      <c r="G1939" s="3">
        <f t="shared" si="1"/>
        <v>-4.05434911</v>
      </c>
      <c r="H1939" s="4">
        <v>45279.0</v>
      </c>
      <c r="J1939" s="5">
        <f t="shared" si="2"/>
        <v>19</v>
      </c>
      <c r="K1939" s="5">
        <f t="shared" si="3"/>
        <v>12</v>
      </c>
      <c r="L1939" s="5">
        <f t="shared" si="4"/>
        <v>2023</v>
      </c>
    </row>
    <row r="1940" ht="15.75" customHeight="1">
      <c r="A1940" s="1" t="s">
        <v>304</v>
      </c>
      <c r="B1940" s="1" t="s">
        <v>305</v>
      </c>
      <c r="C1940" s="1" t="s">
        <v>306</v>
      </c>
      <c r="D1940" s="2" t="s">
        <v>14</v>
      </c>
      <c r="E1940" s="1" t="s">
        <v>41</v>
      </c>
      <c r="F1940" s="3">
        <v>23.47</v>
      </c>
      <c r="G1940" s="3">
        <f t="shared" si="1"/>
        <v>-3.133708476</v>
      </c>
      <c r="H1940" s="4">
        <v>45279.0</v>
      </c>
      <c r="J1940" s="5">
        <f t="shared" si="2"/>
        <v>19</v>
      </c>
      <c r="K1940" s="5">
        <f t="shared" si="3"/>
        <v>12</v>
      </c>
      <c r="L1940" s="5">
        <f t="shared" si="4"/>
        <v>2023</v>
      </c>
    </row>
    <row r="1941" ht="15.75" customHeight="1">
      <c r="A1941" s="1" t="s">
        <v>277</v>
      </c>
      <c r="B1941" s="1" t="s">
        <v>278</v>
      </c>
      <c r="C1941" s="1" t="s">
        <v>279</v>
      </c>
      <c r="D1941" s="2" t="s">
        <v>20</v>
      </c>
      <c r="E1941" s="1" t="s">
        <v>106</v>
      </c>
      <c r="F1941" s="3">
        <v>13.62</v>
      </c>
      <c r="G1941" s="3">
        <f t="shared" si="1"/>
        <v>-3.677046417</v>
      </c>
      <c r="H1941" s="4">
        <v>45279.0</v>
      </c>
      <c r="J1941" s="5">
        <f t="shared" si="2"/>
        <v>19</v>
      </c>
      <c r="K1941" s="5">
        <f t="shared" si="3"/>
        <v>12</v>
      </c>
      <c r="L1941" s="5">
        <f t="shared" si="4"/>
        <v>2023</v>
      </c>
    </row>
    <row r="1942" ht="15.75" customHeight="1">
      <c r="A1942" s="1" t="s">
        <v>239</v>
      </c>
      <c r="B1942" s="1" t="s">
        <v>32</v>
      </c>
      <c r="C1942" s="1" t="s">
        <v>240</v>
      </c>
      <c r="D1942" s="2" t="s">
        <v>20</v>
      </c>
      <c r="E1942" s="1" t="s">
        <v>163</v>
      </c>
      <c r="F1942" s="3">
        <v>2.93</v>
      </c>
      <c r="G1942" s="3">
        <f t="shared" si="1"/>
        <v>-4.266719778</v>
      </c>
      <c r="H1942" s="4">
        <v>45279.0</v>
      </c>
      <c r="J1942" s="5">
        <f t="shared" si="2"/>
        <v>19</v>
      </c>
      <c r="K1942" s="5">
        <f t="shared" si="3"/>
        <v>12</v>
      </c>
      <c r="L1942" s="5">
        <f t="shared" si="4"/>
        <v>2023</v>
      </c>
    </row>
    <row r="1943" ht="15.75" customHeight="1">
      <c r="A1943" s="1" t="s">
        <v>79</v>
      </c>
      <c r="B1943" s="1" t="s">
        <v>80</v>
      </c>
      <c r="C1943" s="1" t="s">
        <v>81</v>
      </c>
      <c r="D1943" s="2" t="s">
        <v>14</v>
      </c>
      <c r="E1943" s="1" t="s">
        <v>34</v>
      </c>
      <c r="F1943" s="3">
        <v>19.8</v>
      </c>
      <c r="G1943" s="3">
        <f t="shared" si="1"/>
        <v>-3.336150125</v>
      </c>
      <c r="H1943" s="4">
        <v>45279.0</v>
      </c>
      <c r="J1943" s="5">
        <f t="shared" si="2"/>
        <v>19</v>
      </c>
      <c r="K1943" s="5">
        <f t="shared" si="3"/>
        <v>12</v>
      </c>
      <c r="L1943" s="5">
        <f t="shared" si="4"/>
        <v>2023</v>
      </c>
    </row>
    <row r="1944" ht="15.75" customHeight="1">
      <c r="A1944" s="1" t="s">
        <v>295</v>
      </c>
      <c r="B1944" s="1" t="s">
        <v>296</v>
      </c>
      <c r="C1944" s="1" t="s">
        <v>297</v>
      </c>
      <c r="D1944" s="2" t="s">
        <v>20</v>
      </c>
      <c r="E1944" s="1" t="s">
        <v>126</v>
      </c>
      <c r="F1944" s="3">
        <v>4.3</v>
      </c>
      <c r="G1944" s="3">
        <f t="shared" si="1"/>
        <v>-4.191148917</v>
      </c>
      <c r="H1944" s="4">
        <v>45280.0</v>
      </c>
      <c r="J1944" s="5">
        <f t="shared" si="2"/>
        <v>20</v>
      </c>
      <c r="K1944" s="5">
        <f t="shared" si="3"/>
        <v>12</v>
      </c>
      <c r="L1944" s="5">
        <f t="shared" si="4"/>
        <v>2023</v>
      </c>
    </row>
    <row r="1945" ht="15.75" customHeight="1">
      <c r="A1945" s="1" t="s">
        <v>226</v>
      </c>
      <c r="B1945" s="1" t="s">
        <v>128</v>
      </c>
      <c r="C1945" s="1" t="s">
        <v>227</v>
      </c>
      <c r="D1945" s="2" t="s">
        <v>20</v>
      </c>
      <c r="E1945" s="1" t="s">
        <v>163</v>
      </c>
      <c r="F1945" s="3">
        <v>5.27</v>
      </c>
      <c r="G1945" s="3">
        <f t="shared" si="1"/>
        <v>-4.137642541</v>
      </c>
      <c r="H1945" s="4">
        <v>45280.0</v>
      </c>
      <c r="J1945" s="5">
        <f t="shared" si="2"/>
        <v>20</v>
      </c>
      <c r="K1945" s="5">
        <f t="shared" si="3"/>
        <v>12</v>
      </c>
      <c r="L1945" s="5">
        <f t="shared" si="4"/>
        <v>2023</v>
      </c>
    </row>
    <row r="1946" ht="15.75" customHeight="1">
      <c r="A1946" s="1" t="s">
        <v>277</v>
      </c>
      <c r="B1946" s="1" t="s">
        <v>278</v>
      </c>
      <c r="C1946" s="1" t="s">
        <v>279</v>
      </c>
      <c r="D1946" s="2" t="s">
        <v>20</v>
      </c>
      <c r="E1946" s="1" t="s">
        <v>150</v>
      </c>
      <c r="F1946" s="3">
        <v>30.9</v>
      </c>
      <c r="G1946" s="3">
        <f t="shared" si="1"/>
        <v>-2.723860667</v>
      </c>
      <c r="H1946" s="4">
        <v>45280.0</v>
      </c>
      <c r="J1946" s="5">
        <f t="shared" si="2"/>
        <v>20</v>
      </c>
      <c r="K1946" s="5">
        <f t="shared" si="3"/>
        <v>12</v>
      </c>
      <c r="L1946" s="5">
        <f t="shared" si="4"/>
        <v>2023</v>
      </c>
    </row>
    <row r="1947" ht="15.75" customHeight="1">
      <c r="A1947" s="1" t="s">
        <v>127</v>
      </c>
      <c r="B1947" s="1" t="s">
        <v>128</v>
      </c>
      <c r="C1947" s="1" t="s">
        <v>129</v>
      </c>
      <c r="D1947" s="2" t="s">
        <v>14</v>
      </c>
      <c r="E1947" s="1" t="s">
        <v>15</v>
      </c>
      <c r="F1947" s="3">
        <v>10.55</v>
      </c>
      <c r="G1947" s="3">
        <f t="shared" si="1"/>
        <v>-3.846391339</v>
      </c>
      <c r="H1947" s="4">
        <v>45280.0</v>
      </c>
      <c r="J1947" s="5">
        <f t="shared" si="2"/>
        <v>20</v>
      </c>
      <c r="K1947" s="5">
        <f t="shared" si="3"/>
        <v>12</v>
      </c>
      <c r="L1947" s="5">
        <f t="shared" si="4"/>
        <v>2023</v>
      </c>
    </row>
    <row r="1948" ht="15.75" customHeight="1">
      <c r="A1948" s="1" t="s">
        <v>141</v>
      </c>
      <c r="B1948" s="1" t="s">
        <v>142</v>
      </c>
      <c r="C1948" s="1" t="s">
        <v>143</v>
      </c>
      <c r="D1948" s="2" t="s">
        <v>14</v>
      </c>
      <c r="E1948" s="1" t="s">
        <v>25</v>
      </c>
      <c r="F1948" s="3">
        <v>12.75</v>
      </c>
      <c r="G1948" s="3">
        <f t="shared" si="1"/>
        <v>-3.725036672</v>
      </c>
      <c r="H1948" s="4">
        <v>45280.0</v>
      </c>
      <c r="J1948" s="5">
        <f t="shared" si="2"/>
        <v>20</v>
      </c>
      <c r="K1948" s="5">
        <f t="shared" si="3"/>
        <v>12</v>
      </c>
      <c r="L1948" s="5">
        <f t="shared" si="4"/>
        <v>2023</v>
      </c>
    </row>
    <row r="1949" ht="15.75" customHeight="1">
      <c r="A1949" s="1" t="s">
        <v>292</v>
      </c>
      <c r="B1949" s="1" t="s">
        <v>293</v>
      </c>
      <c r="C1949" s="1" t="s">
        <v>294</v>
      </c>
      <c r="D1949" s="2" t="s">
        <v>14</v>
      </c>
      <c r="E1949" s="1" t="s">
        <v>51</v>
      </c>
      <c r="F1949" s="3">
        <v>43.31</v>
      </c>
      <c r="G1949" s="3">
        <f t="shared" si="1"/>
        <v>-2.039310022</v>
      </c>
      <c r="H1949" s="4">
        <v>45280.0</v>
      </c>
      <c r="J1949" s="5">
        <f t="shared" si="2"/>
        <v>20</v>
      </c>
      <c r="K1949" s="5">
        <f t="shared" si="3"/>
        <v>12</v>
      </c>
      <c r="L1949" s="5">
        <f t="shared" si="4"/>
        <v>2023</v>
      </c>
    </row>
    <row r="1950" ht="15.75" customHeight="1">
      <c r="A1950" s="1" t="s">
        <v>257</v>
      </c>
      <c r="B1950" s="1" t="s">
        <v>258</v>
      </c>
      <c r="C1950" s="1" t="s">
        <v>259</v>
      </c>
      <c r="D1950" s="2" t="s">
        <v>14</v>
      </c>
      <c r="E1950" s="1" t="s">
        <v>106</v>
      </c>
      <c r="F1950" s="3">
        <v>12.2</v>
      </c>
      <c r="G1950" s="3">
        <f t="shared" si="1"/>
        <v>-3.755375339</v>
      </c>
      <c r="H1950" s="4">
        <v>45280.0</v>
      </c>
      <c r="J1950" s="5">
        <f t="shared" si="2"/>
        <v>20</v>
      </c>
      <c r="K1950" s="5">
        <f t="shared" si="3"/>
        <v>12</v>
      </c>
      <c r="L1950" s="5">
        <f t="shared" si="4"/>
        <v>2023</v>
      </c>
    </row>
    <row r="1951" ht="15.75" customHeight="1">
      <c r="A1951" s="1" t="s">
        <v>262</v>
      </c>
      <c r="B1951" s="1" t="s">
        <v>263</v>
      </c>
      <c r="C1951" s="1" t="s">
        <v>264</v>
      </c>
      <c r="D1951" s="2" t="s">
        <v>20</v>
      </c>
      <c r="E1951" s="1" t="s">
        <v>93</v>
      </c>
      <c r="F1951" s="3">
        <v>13.07</v>
      </c>
      <c r="G1951" s="3">
        <f t="shared" si="1"/>
        <v>-3.707385084</v>
      </c>
      <c r="H1951" s="4">
        <v>45280.0</v>
      </c>
      <c r="J1951" s="5">
        <f t="shared" si="2"/>
        <v>20</v>
      </c>
      <c r="K1951" s="5">
        <f t="shared" si="3"/>
        <v>12</v>
      </c>
      <c r="L1951" s="5">
        <f t="shared" si="4"/>
        <v>2023</v>
      </c>
    </row>
    <row r="1952" ht="15.75" customHeight="1">
      <c r="A1952" s="1" t="s">
        <v>201</v>
      </c>
      <c r="B1952" s="1" t="s">
        <v>12</v>
      </c>
      <c r="C1952" s="1" t="s">
        <v>202</v>
      </c>
      <c r="D1952" s="2" t="s">
        <v>20</v>
      </c>
      <c r="E1952" s="1" t="s">
        <v>93</v>
      </c>
      <c r="F1952" s="3">
        <v>10.75</v>
      </c>
      <c r="G1952" s="3">
        <f t="shared" si="1"/>
        <v>-3.835359097</v>
      </c>
      <c r="H1952" s="4">
        <v>45280.0</v>
      </c>
      <c r="J1952" s="5">
        <f t="shared" si="2"/>
        <v>20</v>
      </c>
      <c r="K1952" s="5">
        <f t="shared" si="3"/>
        <v>12</v>
      </c>
      <c r="L1952" s="5">
        <f t="shared" si="4"/>
        <v>2023</v>
      </c>
    </row>
    <row r="1953" ht="15.75" customHeight="1">
      <c r="A1953" s="1" t="s">
        <v>226</v>
      </c>
      <c r="B1953" s="1" t="s">
        <v>128</v>
      </c>
      <c r="C1953" s="1" t="s">
        <v>227</v>
      </c>
      <c r="D1953" s="2" t="s">
        <v>20</v>
      </c>
      <c r="E1953" s="1" t="s">
        <v>106</v>
      </c>
      <c r="F1953" s="3">
        <v>13.88</v>
      </c>
      <c r="G1953" s="3">
        <f t="shared" si="1"/>
        <v>-3.662704502</v>
      </c>
      <c r="H1953" s="4">
        <v>45280.0</v>
      </c>
      <c r="J1953" s="5">
        <f t="shared" si="2"/>
        <v>20</v>
      </c>
      <c r="K1953" s="5">
        <f t="shared" si="3"/>
        <v>12</v>
      </c>
      <c r="L1953" s="5">
        <f t="shared" si="4"/>
        <v>2023</v>
      </c>
    </row>
    <row r="1954" ht="15.75" customHeight="1">
      <c r="A1954" s="1" t="s">
        <v>141</v>
      </c>
      <c r="B1954" s="1" t="s">
        <v>142</v>
      </c>
      <c r="C1954" s="1" t="s">
        <v>143</v>
      </c>
      <c r="D1954" s="2" t="s">
        <v>20</v>
      </c>
      <c r="E1954" s="1" t="s">
        <v>51</v>
      </c>
      <c r="F1954" s="3">
        <v>48.79</v>
      </c>
      <c r="G1954" s="3">
        <f t="shared" si="1"/>
        <v>-1.737026578</v>
      </c>
      <c r="H1954" s="4">
        <v>45281.0</v>
      </c>
      <c r="J1954" s="5">
        <f t="shared" si="2"/>
        <v>21</v>
      </c>
      <c r="K1954" s="5">
        <f t="shared" si="3"/>
        <v>12</v>
      </c>
      <c r="L1954" s="5">
        <f t="shared" si="4"/>
        <v>2023</v>
      </c>
    </row>
    <row r="1955" ht="15.75" customHeight="1">
      <c r="A1955" s="1" t="s">
        <v>86</v>
      </c>
      <c r="B1955" s="1" t="s">
        <v>87</v>
      </c>
      <c r="C1955" s="1" t="s">
        <v>88</v>
      </c>
      <c r="D1955" s="2" t="s">
        <v>20</v>
      </c>
      <c r="E1955" s="1" t="s">
        <v>106</v>
      </c>
      <c r="F1955" s="3">
        <v>16.61</v>
      </c>
      <c r="G1955" s="3">
        <f t="shared" si="1"/>
        <v>-3.512114392</v>
      </c>
      <c r="H1955" s="4">
        <v>45281.0</v>
      </c>
      <c r="J1955" s="5">
        <f t="shared" si="2"/>
        <v>21</v>
      </c>
      <c r="K1955" s="5">
        <f t="shared" si="3"/>
        <v>12</v>
      </c>
      <c r="L1955" s="5">
        <f t="shared" si="4"/>
        <v>2023</v>
      </c>
    </row>
    <row r="1956" ht="15.75" customHeight="1">
      <c r="A1956" s="1" t="s">
        <v>135</v>
      </c>
      <c r="B1956" s="1" t="s">
        <v>136</v>
      </c>
      <c r="C1956" s="1" t="s">
        <v>137</v>
      </c>
      <c r="D1956" s="2" t="s">
        <v>20</v>
      </c>
      <c r="E1956" s="1" t="s">
        <v>89</v>
      </c>
      <c r="F1956" s="3">
        <v>30.08</v>
      </c>
      <c r="G1956" s="3">
        <f t="shared" si="1"/>
        <v>-2.769092862</v>
      </c>
      <c r="H1956" s="4">
        <v>45281.0</v>
      </c>
      <c r="J1956" s="5">
        <f t="shared" si="2"/>
        <v>21</v>
      </c>
      <c r="K1956" s="5">
        <f t="shared" si="3"/>
        <v>12</v>
      </c>
      <c r="L1956" s="5">
        <f t="shared" si="4"/>
        <v>2023</v>
      </c>
    </row>
    <row r="1957" ht="15.75" customHeight="1">
      <c r="A1957" s="1" t="s">
        <v>205</v>
      </c>
      <c r="B1957" s="1" t="s">
        <v>206</v>
      </c>
      <c r="C1957" s="1" t="s">
        <v>207</v>
      </c>
      <c r="D1957" s="2" t="s">
        <v>20</v>
      </c>
      <c r="E1957" s="1" t="s">
        <v>37</v>
      </c>
      <c r="F1957" s="3">
        <v>14.2</v>
      </c>
      <c r="G1957" s="3">
        <f t="shared" si="1"/>
        <v>-3.645052914</v>
      </c>
      <c r="H1957" s="4">
        <v>45281.0</v>
      </c>
      <c r="J1957" s="5">
        <f t="shared" si="2"/>
        <v>21</v>
      </c>
      <c r="K1957" s="5">
        <f t="shared" si="3"/>
        <v>12</v>
      </c>
      <c r="L1957" s="5">
        <f t="shared" si="4"/>
        <v>2023</v>
      </c>
    </row>
    <row r="1958" ht="15.75" customHeight="1">
      <c r="A1958" s="1" t="s">
        <v>59</v>
      </c>
      <c r="B1958" s="1" t="s">
        <v>60</v>
      </c>
      <c r="C1958" s="1" t="s">
        <v>61</v>
      </c>
      <c r="D1958" s="2" t="s">
        <v>14</v>
      </c>
      <c r="E1958" s="1" t="s">
        <v>21</v>
      </c>
      <c r="F1958" s="3">
        <v>54.18</v>
      </c>
      <c r="G1958" s="3">
        <f t="shared" si="1"/>
        <v>-1.439707643</v>
      </c>
      <c r="H1958" s="4">
        <v>45281.0</v>
      </c>
      <c r="J1958" s="5">
        <f t="shared" si="2"/>
        <v>21</v>
      </c>
      <c r="K1958" s="5">
        <f t="shared" si="3"/>
        <v>12</v>
      </c>
      <c r="L1958" s="5">
        <f t="shared" si="4"/>
        <v>2023</v>
      </c>
    </row>
    <row r="1959" ht="15.75" customHeight="1">
      <c r="A1959" s="1" t="s">
        <v>234</v>
      </c>
      <c r="B1959" s="1" t="s">
        <v>83</v>
      </c>
      <c r="C1959" s="1" t="s">
        <v>235</v>
      </c>
      <c r="D1959" s="2" t="s">
        <v>14</v>
      </c>
      <c r="E1959" s="1" t="s">
        <v>21</v>
      </c>
      <c r="F1959" s="3">
        <v>37.35</v>
      </c>
      <c r="G1959" s="3">
        <f t="shared" si="1"/>
        <v>-2.368070848</v>
      </c>
      <c r="H1959" s="4">
        <v>45281.0</v>
      </c>
      <c r="J1959" s="5">
        <f t="shared" si="2"/>
        <v>21</v>
      </c>
      <c r="K1959" s="5">
        <f t="shared" si="3"/>
        <v>12</v>
      </c>
      <c r="L1959" s="5">
        <f t="shared" si="4"/>
        <v>2023</v>
      </c>
    </row>
    <row r="1960" ht="15.75" customHeight="1">
      <c r="A1960" s="1" t="s">
        <v>169</v>
      </c>
      <c r="B1960" s="1" t="s">
        <v>170</v>
      </c>
      <c r="C1960" s="1" t="s">
        <v>171</v>
      </c>
      <c r="D1960" s="2" t="s">
        <v>14</v>
      </c>
      <c r="E1960" s="1" t="s">
        <v>93</v>
      </c>
      <c r="F1960" s="3">
        <v>14.58</v>
      </c>
      <c r="G1960" s="3">
        <f t="shared" si="1"/>
        <v>-3.624091654</v>
      </c>
      <c r="H1960" s="4">
        <v>45281.0</v>
      </c>
      <c r="J1960" s="5">
        <f t="shared" si="2"/>
        <v>21</v>
      </c>
      <c r="K1960" s="5">
        <f t="shared" si="3"/>
        <v>12</v>
      </c>
      <c r="L1960" s="5">
        <f t="shared" si="4"/>
        <v>2023</v>
      </c>
    </row>
    <row r="1961" ht="15.75" customHeight="1">
      <c r="A1961" s="1" t="s">
        <v>17</v>
      </c>
      <c r="B1961" s="1" t="s">
        <v>18</v>
      </c>
      <c r="C1961" s="1" t="s">
        <v>19</v>
      </c>
      <c r="D1961" s="2" t="s">
        <v>14</v>
      </c>
      <c r="E1961" s="1" t="s">
        <v>37</v>
      </c>
      <c r="F1961" s="3">
        <v>12.28</v>
      </c>
      <c r="G1961" s="3">
        <f t="shared" si="1"/>
        <v>-3.750962442</v>
      </c>
      <c r="H1961" s="4">
        <v>45281.0</v>
      </c>
      <c r="J1961" s="5">
        <f t="shared" si="2"/>
        <v>21</v>
      </c>
      <c r="K1961" s="5">
        <f t="shared" si="3"/>
        <v>12</v>
      </c>
      <c r="L1961" s="5">
        <f t="shared" si="4"/>
        <v>2023</v>
      </c>
    </row>
    <row r="1962" ht="15.75" customHeight="1">
      <c r="A1962" s="1" t="s">
        <v>241</v>
      </c>
      <c r="B1962" s="1" t="s">
        <v>242</v>
      </c>
      <c r="C1962" s="1" t="s">
        <v>243</v>
      </c>
      <c r="D1962" s="2" t="s">
        <v>20</v>
      </c>
      <c r="E1962" s="1" t="s">
        <v>41</v>
      </c>
      <c r="F1962" s="3">
        <v>24.51</v>
      </c>
      <c r="G1962" s="3">
        <f t="shared" si="1"/>
        <v>-3.076340815</v>
      </c>
      <c r="H1962" s="4">
        <v>45281.0</v>
      </c>
      <c r="J1962" s="5">
        <f t="shared" si="2"/>
        <v>21</v>
      </c>
      <c r="K1962" s="5">
        <f t="shared" si="3"/>
        <v>12</v>
      </c>
      <c r="L1962" s="5">
        <f t="shared" si="4"/>
        <v>2023</v>
      </c>
    </row>
    <row r="1963" ht="15.75" customHeight="1">
      <c r="A1963" s="1" t="s">
        <v>141</v>
      </c>
      <c r="B1963" s="1" t="s">
        <v>142</v>
      </c>
      <c r="C1963" s="1" t="s">
        <v>143</v>
      </c>
      <c r="D1963" s="2" t="s">
        <v>14</v>
      </c>
      <c r="E1963" s="1" t="s">
        <v>47</v>
      </c>
      <c r="F1963" s="3">
        <v>69.69</v>
      </c>
      <c r="G1963" s="3">
        <f t="shared" si="1"/>
        <v>-0.5841572391</v>
      </c>
      <c r="H1963" s="4">
        <v>45281.0</v>
      </c>
      <c r="J1963" s="5">
        <f t="shared" si="2"/>
        <v>21</v>
      </c>
      <c r="K1963" s="5">
        <f t="shared" si="3"/>
        <v>12</v>
      </c>
      <c r="L1963" s="5">
        <f t="shared" si="4"/>
        <v>2023</v>
      </c>
    </row>
    <row r="1964" ht="15.75" customHeight="1">
      <c r="A1964" s="1" t="s">
        <v>228</v>
      </c>
      <c r="B1964" s="1" t="s">
        <v>229</v>
      </c>
      <c r="C1964" s="1" t="s">
        <v>230</v>
      </c>
      <c r="D1964" s="2" t="s">
        <v>20</v>
      </c>
      <c r="E1964" s="1" t="s">
        <v>78</v>
      </c>
      <c r="F1964" s="3">
        <v>17.51</v>
      </c>
      <c r="G1964" s="3">
        <f t="shared" si="1"/>
        <v>-3.462469301</v>
      </c>
      <c r="H1964" s="4">
        <v>45282.0</v>
      </c>
      <c r="J1964" s="5">
        <f t="shared" si="2"/>
        <v>22</v>
      </c>
      <c r="K1964" s="5">
        <f t="shared" si="3"/>
        <v>12</v>
      </c>
      <c r="L1964" s="5">
        <f t="shared" si="4"/>
        <v>2023</v>
      </c>
    </row>
    <row r="1965" ht="15.75" customHeight="1">
      <c r="A1965" s="1" t="s">
        <v>111</v>
      </c>
      <c r="B1965" s="1" t="s">
        <v>112</v>
      </c>
      <c r="C1965" s="1" t="s">
        <v>113</v>
      </c>
      <c r="D1965" s="2" t="s">
        <v>14</v>
      </c>
      <c r="E1965" s="1" t="s">
        <v>34</v>
      </c>
      <c r="F1965" s="3">
        <v>13.85</v>
      </c>
      <c r="G1965" s="3">
        <f t="shared" si="1"/>
        <v>-3.664359339</v>
      </c>
      <c r="H1965" s="4">
        <v>45282.0</v>
      </c>
      <c r="J1965" s="5">
        <f t="shared" si="2"/>
        <v>22</v>
      </c>
      <c r="K1965" s="5">
        <f t="shared" si="3"/>
        <v>12</v>
      </c>
      <c r="L1965" s="5">
        <f t="shared" si="4"/>
        <v>2023</v>
      </c>
    </row>
    <row r="1966" ht="15.75" customHeight="1">
      <c r="A1966" s="1" t="s">
        <v>236</v>
      </c>
      <c r="B1966" s="1" t="s">
        <v>237</v>
      </c>
      <c r="C1966" s="1" t="s">
        <v>238</v>
      </c>
      <c r="D1966" s="2" t="s">
        <v>14</v>
      </c>
      <c r="E1966" s="1" t="s">
        <v>150</v>
      </c>
      <c r="F1966" s="3">
        <v>28.67</v>
      </c>
      <c r="G1966" s="3">
        <f t="shared" si="1"/>
        <v>-2.846870171</v>
      </c>
      <c r="H1966" s="4">
        <v>45282.0</v>
      </c>
      <c r="J1966" s="5">
        <f t="shared" si="2"/>
        <v>22</v>
      </c>
      <c r="K1966" s="5">
        <f t="shared" si="3"/>
        <v>12</v>
      </c>
      <c r="L1966" s="5">
        <f t="shared" si="4"/>
        <v>2023</v>
      </c>
    </row>
    <row r="1967" ht="15.75" customHeight="1">
      <c r="A1967" s="1" t="s">
        <v>292</v>
      </c>
      <c r="B1967" s="1" t="s">
        <v>293</v>
      </c>
      <c r="C1967" s="1" t="s">
        <v>294</v>
      </c>
      <c r="D1967" s="2" t="s">
        <v>14</v>
      </c>
      <c r="E1967" s="1" t="s">
        <v>25</v>
      </c>
      <c r="F1967" s="3">
        <v>14.74</v>
      </c>
      <c r="G1967" s="3">
        <f t="shared" si="1"/>
        <v>-3.61526586</v>
      </c>
      <c r="H1967" s="4">
        <v>45283.0</v>
      </c>
      <c r="J1967" s="5">
        <f t="shared" si="2"/>
        <v>23</v>
      </c>
      <c r="K1967" s="5">
        <f t="shared" si="3"/>
        <v>12</v>
      </c>
      <c r="L1967" s="5">
        <f t="shared" si="4"/>
        <v>2023</v>
      </c>
    </row>
    <row r="1968" ht="15.75" customHeight="1">
      <c r="A1968" s="1" t="s">
        <v>38</v>
      </c>
      <c r="B1968" s="1" t="s">
        <v>39</v>
      </c>
      <c r="C1968" s="1" t="s">
        <v>40</v>
      </c>
      <c r="D1968" s="2" t="s">
        <v>20</v>
      </c>
      <c r="E1968" s="1" t="s">
        <v>78</v>
      </c>
      <c r="F1968" s="3">
        <v>18.33</v>
      </c>
      <c r="G1968" s="3">
        <f t="shared" si="1"/>
        <v>-3.417237107</v>
      </c>
      <c r="H1968" s="4">
        <v>45283.0</v>
      </c>
      <c r="J1968" s="5">
        <f t="shared" si="2"/>
        <v>23</v>
      </c>
      <c r="K1968" s="5">
        <f t="shared" si="3"/>
        <v>12</v>
      </c>
      <c r="L1968" s="5">
        <f t="shared" si="4"/>
        <v>2023</v>
      </c>
    </row>
    <row r="1969" ht="15.75" customHeight="1">
      <c r="A1969" s="1" t="s">
        <v>138</v>
      </c>
      <c r="B1969" s="1" t="s">
        <v>139</v>
      </c>
      <c r="C1969" s="1" t="s">
        <v>140</v>
      </c>
      <c r="D1969" s="2" t="s">
        <v>20</v>
      </c>
      <c r="E1969" s="1" t="s">
        <v>43</v>
      </c>
      <c r="F1969" s="3">
        <v>56.92</v>
      </c>
      <c r="G1969" s="3">
        <f t="shared" si="1"/>
        <v>-1.288565921</v>
      </c>
      <c r="H1969" s="4">
        <v>45283.0</v>
      </c>
      <c r="J1969" s="5">
        <f t="shared" si="2"/>
        <v>23</v>
      </c>
      <c r="K1969" s="5">
        <f t="shared" si="3"/>
        <v>12</v>
      </c>
      <c r="L1969" s="5">
        <f t="shared" si="4"/>
        <v>2023</v>
      </c>
    </row>
    <row r="1970" ht="15.75" customHeight="1">
      <c r="A1970" s="1" t="s">
        <v>214</v>
      </c>
      <c r="B1970" s="1" t="s">
        <v>215</v>
      </c>
      <c r="C1970" s="1" t="s">
        <v>216</v>
      </c>
      <c r="D1970" s="2" t="s">
        <v>14</v>
      </c>
      <c r="E1970" s="1" t="s">
        <v>34</v>
      </c>
      <c r="F1970" s="3">
        <v>18.37</v>
      </c>
      <c r="G1970" s="3">
        <f t="shared" si="1"/>
        <v>-3.415030659</v>
      </c>
      <c r="H1970" s="4">
        <v>45283.0</v>
      </c>
      <c r="J1970" s="5">
        <f t="shared" si="2"/>
        <v>23</v>
      </c>
      <c r="K1970" s="5">
        <f t="shared" si="3"/>
        <v>12</v>
      </c>
      <c r="L1970" s="5">
        <f t="shared" si="4"/>
        <v>2023</v>
      </c>
    </row>
    <row r="1971" ht="15.75" customHeight="1">
      <c r="A1971" s="1" t="s">
        <v>271</v>
      </c>
      <c r="B1971" s="1" t="s">
        <v>272</v>
      </c>
      <c r="C1971" s="1" t="s">
        <v>273</v>
      </c>
      <c r="D1971" s="2" t="s">
        <v>20</v>
      </c>
      <c r="E1971" s="1" t="s">
        <v>78</v>
      </c>
      <c r="F1971" s="3">
        <v>15.16</v>
      </c>
      <c r="G1971" s="3">
        <f t="shared" si="1"/>
        <v>-3.59209815</v>
      </c>
      <c r="H1971" s="4">
        <v>45283.0</v>
      </c>
      <c r="J1971" s="5">
        <f t="shared" si="2"/>
        <v>23</v>
      </c>
      <c r="K1971" s="5">
        <f t="shared" si="3"/>
        <v>12</v>
      </c>
      <c r="L1971" s="5">
        <f t="shared" si="4"/>
        <v>2023</v>
      </c>
    </row>
    <row r="1972" ht="15.75" customHeight="1">
      <c r="A1972" s="1" t="s">
        <v>164</v>
      </c>
      <c r="B1972" s="1" t="s">
        <v>104</v>
      </c>
      <c r="C1972" s="1" t="s">
        <v>165</v>
      </c>
      <c r="D1972" s="2" t="s">
        <v>14</v>
      </c>
      <c r="E1972" s="1" t="s">
        <v>110</v>
      </c>
      <c r="F1972" s="3">
        <v>37.22</v>
      </c>
      <c r="G1972" s="3">
        <f t="shared" si="1"/>
        <v>-2.375241805</v>
      </c>
      <c r="H1972" s="4">
        <v>45283.0</v>
      </c>
      <c r="J1972" s="5">
        <f t="shared" si="2"/>
        <v>23</v>
      </c>
      <c r="K1972" s="5">
        <f t="shared" si="3"/>
        <v>12</v>
      </c>
      <c r="L1972" s="5">
        <f t="shared" si="4"/>
        <v>2023</v>
      </c>
    </row>
    <row r="1973" ht="15.75" customHeight="1">
      <c r="A1973" s="1" t="s">
        <v>90</v>
      </c>
      <c r="B1973" s="1" t="s">
        <v>91</v>
      </c>
      <c r="C1973" s="1" t="s">
        <v>92</v>
      </c>
      <c r="D1973" s="2" t="s">
        <v>20</v>
      </c>
      <c r="E1973" s="1" t="s">
        <v>47</v>
      </c>
      <c r="F1973" s="3">
        <v>60.53</v>
      </c>
      <c r="G1973" s="3">
        <f t="shared" si="1"/>
        <v>-1.089433945</v>
      </c>
      <c r="H1973" s="4">
        <v>45283.0</v>
      </c>
      <c r="J1973" s="5">
        <f t="shared" si="2"/>
        <v>23</v>
      </c>
      <c r="K1973" s="5">
        <f t="shared" si="3"/>
        <v>12</v>
      </c>
      <c r="L1973" s="5">
        <f t="shared" si="4"/>
        <v>2023</v>
      </c>
    </row>
    <row r="1974" ht="15.75" customHeight="1">
      <c r="A1974" s="1" t="s">
        <v>223</v>
      </c>
      <c r="B1974" s="1" t="s">
        <v>224</v>
      </c>
      <c r="C1974" s="1" t="s">
        <v>225</v>
      </c>
      <c r="D1974" s="2" t="s">
        <v>20</v>
      </c>
      <c r="E1974" s="1" t="s">
        <v>29</v>
      </c>
      <c r="F1974" s="3">
        <v>39.31</v>
      </c>
      <c r="G1974" s="3">
        <f t="shared" si="1"/>
        <v>-2.259954871</v>
      </c>
      <c r="H1974" s="4">
        <v>45284.0</v>
      </c>
      <c r="J1974" s="5">
        <f t="shared" si="2"/>
        <v>24</v>
      </c>
      <c r="K1974" s="5">
        <f t="shared" si="3"/>
        <v>12</v>
      </c>
      <c r="L1974" s="5">
        <f t="shared" si="4"/>
        <v>2023</v>
      </c>
    </row>
    <row r="1975" ht="15.75" customHeight="1">
      <c r="A1975" s="1" t="s">
        <v>320</v>
      </c>
      <c r="B1975" s="1" t="s">
        <v>321</v>
      </c>
      <c r="C1975" s="1" t="s">
        <v>322</v>
      </c>
      <c r="D1975" s="2" t="s">
        <v>20</v>
      </c>
      <c r="E1975" s="1" t="s">
        <v>21</v>
      </c>
      <c r="F1975" s="3">
        <v>43.82</v>
      </c>
      <c r="G1975" s="3">
        <f t="shared" si="1"/>
        <v>-2.011177804</v>
      </c>
      <c r="H1975" s="4">
        <v>45284.0</v>
      </c>
      <c r="J1975" s="5">
        <f t="shared" si="2"/>
        <v>24</v>
      </c>
      <c r="K1975" s="5">
        <f t="shared" si="3"/>
        <v>12</v>
      </c>
      <c r="L1975" s="5">
        <f t="shared" si="4"/>
        <v>2023</v>
      </c>
    </row>
    <row r="1976" ht="15.75" customHeight="1">
      <c r="A1976" s="1" t="s">
        <v>117</v>
      </c>
      <c r="B1976" s="1" t="s">
        <v>118</v>
      </c>
      <c r="C1976" s="1" t="s">
        <v>119</v>
      </c>
      <c r="D1976" s="2" t="s">
        <v>14</v>
      </c>
      <c r="E1976" s="1" t="s">
        <v>85</v>
      </c>
      <c r="F1976" s="3">
        <v>11.37</v>
      </c>
      <c r="G1976" s="3">
        <f t="shared" si="1"/>
        <v>-3.801159145</v>
      </c>
      <c r="H1976" s="4">
        <v>45284.0</v>
      </c>
      <c r="J1976" s="5">
        <f t="shared" si="2"/>
        <v>24</v>
      </c>
      <c r="K1976" s="5">
        <f t="shared" si="3"/>
        <v>12</v>
      </c>
      <c r="L1976" s="5">
        <f t="shared" si="4"/>
        <v>2023</v>
      </c>
    </row>
    <row r="1977" ht="15.75" customHeight="1">
      <c r="A1977" s="1" t="s">
        <v>123</v>
      </c>
      <c r="B1977" s="1" t="s">
        <v>124</v>
      </c>
      <c r="C1977" s="1" t="s">
        <v>125</v>
      </c>
      <c r="D1977" s="2" t="s">
        <v>14</v>
      </c>
      <c r="E1977" s="1" t="s">
        <v>21</v>
      </c>
      <c r="F1977" s="3">
        <v>38.98</v>
      </c>
      <c r="G1977" s="3">
        <f t="shared" si="1"/>
        <v>-2.278158071</v>
      </c>
      <c r="H1977" s="4">
        <v>45284.0</v>
      </c>
      <c r="J1977" s="5">
        <f t="shared" si="2"/>
        <v>24</v>
      </c>
      <c r="K1977" s="5">
        <f t="shared" si="3"/>
        <v>12</v>
      </c>
      <c r="L1977" s="5">
        <f t="shared" si="4"/>
        <v>2023</v>
      </c>
    </row>
    <row r="1978" ht="15.75" customHeight="1">
      <c r="A1978" s="1" t="s">
        <v>195</v>
      </c>
      <c r="B1978" s="1" t="s">
        <v>196</v>
      </c>
      <c r="C1978" s="1" t="s">
        <v>197</v>
      </c>
      <c r="D1978" s="2" t="s">
        <v>14</v>
      </c>
      <c r="E1978" s="1" t="s">
        <v>89</v>
      </c>
      <c r="F1978" s="3">
        <v>29.46</v>
      </c>
      <c r="G1978" s="3">
        <f t="shared" si="1"/>
        <v>-2.803292813</v>
      </c>
      <c r="H1978" s="4">
        <v>45284.0</v>
      </c>
      <c r="J1978" s="5">
        <f t="shared" si="2"/>
        <v>24</v>
      </c>
      <c r="K1978" s="5">
        <f t="shared" si="3"/>
        <v>12</v>
      </c>
      <c r="L1978" s="5">
        <f t="shared" si="4"/>
        <v>2023</v>
      </c>
    </row>
    <row r="1979" ht="15.75" customHeight="1">
      <c r="A1979" s="1" t="s">
        <v>248</v>
      </c>
      <c r="B1979" s="1" t="s">
        <v>249</v>
      </c>
      <c r="C1979" s="1" t="s">
        <v>250</v>
      </c>
      <c r="D1979" s="2" t="s">
        <v>20</v>
      </c>
      <c r="E1979" s="1" t="s">
        <v>85</v>
      </c>
      <c r="F1979" s="3">
        <v>11.9</v>
      </c>
      <c r="G1979" s="3">
        <f t="shared" si="1"/>
        <v>-3.771923703</v>
      </c>
      <c r="H1979" s="4">
        <v>45284.0</v>
      </c>
      <c r="J1979" s="5">
        <f t="shared" si="2"/>
        <v>24</v>
      </c>
      <c r="K1979" s="5">
        <f t="shared" si="3"/>
        <v>12</v>
      </c>
      <c r="L1979" s="5">
        <f t="shared" si="4"/>
        <v>2023</v>
      </c>
    </row>
    <row r="1980" ht="15.75" customHeight="1">
      <c r="A1980" s="1" t="s">
        <v>307</v>
      </c>
      <c r="B1980" s="1" t="s">
        <v>263</v>
      </c>
      <c r="C1980" s="1" t="s">
        <v>308</v>
      </c>
      <c r="D1980" s="2" t="s">
        <v>20</v>
      </c>
      <c r="E1980" s="1" t="s">
        <v>21</v>
      </c>
      <c r="F1980" s="3">
        <v>37.16</v>
      </c>
      <c r="G1980" s="3">
        <f t="shared" si="1"/>
        <v>-2.378551478</v>
      </c>
      <c r="H1980" s="4">
        <v>45285.0</v>
      </c>
      <c r="J1980" s="5">
        <f t="shared" si="2"/>
        <v>25</v>
      </c>
      <c r="K1980" s="5">
        <f t="shared" si="3"/>
        <v>12</v>
      </c>
      <c r="L1980" s="5">
        <f t="shared" si="4"/>
        <v>2023</v>
      </c>
    </row>
    <row r="1981" ht="15.75" customHeight="1">
      <c r="A1981" s="1" t="s">
        <v>274</v>
      </c>
      <c r="B1981" s="1" t="s">
        <v>275</v>
      </c>
      <c r="C1981" s="1" t="s">
        <v>276</v>
      </c>
      <c r="D1981" s="2" t="s">
        <v>14</v>
      </c>
      <c r="E1981" s="1" t="s">
        <v>29</v>
      </c>
      <c r="F1981" s="3">
        <v>34.92</v>
      </c>
      <c r="G1981" s="3">
        <f t="shared" si="1"/>
        <v>-2.502112594</v>
      </c>
      <c r="H1981" s="4">
        <v>45285.0</v>
      </c>
      <c r="J1981" s="5">
        <f t="shared" si="2"/>
        <v>25</v>
      </c>
      <c r="K1981" s="5">
        <f t="shared" si="3"/>
        <v>12</v>
      </c>
      <c r="L1981" s="5">
        <f t="shared" si="4"/>
        <v>2023</v>
      </c>
    </row>
    <row r="1982" ht="15.75" customHeight="1">
      <c r="A1982" s="1" t="s">
        <v>38</v>
      </c>
      <c r="B1982" s="1" t="s">
        <v>39</v>
      </c>
      <c r="C1982" s="1" t="s">
        <v>40</v>
      </c>
      <c r="D1982" s="2" t="s">
        <v>20</v>
      </c>
      <c r="E1982" s="1" t="s">
        <v>150</v>
      </c>
      <c r="F1982" s="3">
        <v>30.03</v>
      </c>
      <c r="G1982" s="3">
        <f t="shared" si="1"/>
        <v>-2.771850922</v>
      </c>
      <c r="H1982" s="4">
        <v>45286.0</v>
      </c>
      <c r="J1982" s="5">
        <f t="shared" si="2"/>
        <v>26</v>
      </c>
      <c r="K1982" s="5">
        <f t="shared" si="3"/>
        <v>12</v>
      </c>
      <c r="L1982" s="5">
        <f t="shared" si="4"/>
        <v>2023</v>
      </c>
    </row>
    <row r="1983" ht="15.75" customHeight="1">
      <c r="A1983" s="1" t="s">
        <v>56</v>
      </c>
      <c r="B1983" s="1" t="s">
        <v>57</v>
      </c>
      <c r="C1983" s="1" t="s">
        <v>58</v>
      </c>
      <c r="D1983" s="2" t="s">
        <v>20</v>
      </c>
      <c r="E1983" s="1" t="s">
        <v>37</v>
      </c>
      <c r="F1983" s="3">
        <v>12.59</v>
      </c>
      <c r="G1983" s="3">
        <f t="shared" si="1"/>
        <v>-3.733862466</v>
      </c>
      <c r="H1983" s="4">
        <v>45286.0</v>
      </c>
      <c r="J1983" s="5">
        <f t="shared" si="2"/>
        <v>26</v>
      </c>
      <c r="K1983" s="5">
        <f t="shared" si="3"/>
        <v>12</v>
      </c>
      <c r="L1983" s="5">
        <f t="shared" si="4"/>
        <v>2023</v>
      </c>
    </row>
    <row r="1984" ht="15.75" customHeight="1">
      <c r="A1984" s="1" t="s">
        <v>268</v>
      </c>
      <c r="B1984" s="1" t="s">
        <v>269</v>
      </c>
      <c r="C1984" s="1" t="s">
        <v>270</v>
      </c>
      <c r="D1984" s="2" t="s">
        <v>20</v>
      </c>
      <c r="E1984" s="1" t="s">
        <v>47</v>
      </c>
      <c r="F1984" s="3">
        <v>63.09</v>
      </c>
      <c r="G1984" s="3">
        <f t="shared" si="1"/>
        <v>-0.9482212409</v>
      </c>
      <c r="H1984" s="4">
        <v>45286.0</v>
      </c>
      <c r="J1984" s="5">
        <f t="shared" si="2"/>
        <v>26</v>
      </c>
      <c r="K1984" s="5">
        <f t="shared" si="3"/>
        <v>12</v>
      </c>
      <c r="L1984" s="5">
        <f t="shared" si="4"/>
        <v>2023</v>
      </c>
    </row>
    <row r="1985" ht="15.75" customHeight="1">
      <c r="A1985" s="1" t="s">
        <v>22</v>
      </c>
      <c r="B1985" s="1" t="s">
        <v>23</v>
      </c>
      <c r="C1985" s="1" t="s">
        <v>24</v>
      </c>
      <c r="D1985" s="2" t="s">
        <v>20</v>
      </c>
      <c r="E1985" s="1" t="s">
        <v>47</v>
      </c>
      <c r="F1985" s="3">
        <v>64.66</v>
      </c>
      <c r="G1985" s="3">
        <f t="shared" si="1"/>
        <v>-0.8616181374</v>
      </c>
      <c r="H1985" s="4">
        <v>45286.0</v>
      </c>
      <c r="J1985" s="5">
        <f t="shared" si="2"/>
        <v>26</v>
      </c>
      <c r="K1985" s="5">
        <f t="shared" si="3"/>
        <v>12</v>
      </c>
      <c r="L1985" s="5">
        <f t="shared" si="4"/>
        <v>2023</v>
      </c>
    </row>
    <row r="1986" ht="15.75" customHeight="1">
      <c r="A1986" s="1" t="s">
        <v>114</v>
      </c>
      <c r="B1986" s="1" t="s">
        <v>115</v>
      </c>
      <c r="C1986" s="1" t="s">
        <v>116</v>
      </c>
      <c r="D1986" s="2" t="s">
        <v>14</v>
      </c>
      <c r="E1986" s="1" t="s">
        <v>85</v>
      </c>
      <c r="F1986" s="3">
        <v>12.15</v>
      </c>
      <c r="G1986" s="3">
        <f t="shared" si="1"/>
        <v>-3.7581334</v>
      </c>
      <c r="H1986" s="4">
        <v>45286.0</v>
      </c>
      <c r="J1986" s="5">
        <f t="shared" si="2"/>
        <v>26</v>
      </c>
      <c r="K1986" s="5">
        <f t="shared" si="3"/>
        <v>12</v>
      </c>
      <c r="L1986" s="5">
        <f t="shared" si="4"/>
        <v>2023</v>
      </c>
    </row>
    <row r="1987" ht="15.75" customHeight="1">
      <c r="A1987" s="1" t="s">
        <v>147</v>
      </c>
      <c r="B1987" s="1" t="s">
        <v>148</v>
      </c>
      <c r="C1987" s="1" t="s">
        <v>149</v>
      </c>
      <c r="D1987" s="2" t="s">
        <v>20</v>
      </c>
      <c r="E1987" s="1" t="s">
        <v>78</v>
      </c>
      <c r="F1987" s="3">
        <v>22.9</v>
      </c>
      <c r="G1987" s="3">
        <f t="shared" si="1"/>
        <v>-3.165150367</v>
      </c>
      <c r="H1987" s="4">
        <v>45286.0</v>
      </c>
      <c r="J1987" s="5">
        <f t="shared" si="2"/>
        <v>26</v>
      </c>
      <c r="K1987" s="5">
        <f t="shared" si="3"/>
        <v>12</v>
      </c>
      <c r="L1987" s="5">
        <f t="shared" si="4"/>
        <v>2023</v>
      </c>
    </row>
    <row r="1988" ht="15.75" customHeight="1">
      <c r="A1988" s="1" t="s">
        <v>86</v>
      </c>
      <c r="B1988" s="1" t="s">
        <v>87</v>
      </c>
      <c r="C1988" s="1" t="s">
        <v>88</v>
      </c>
      <c r="D1988" s="2" t="s">
        <v>14</v>
      </c>
      <c r="E1988" s="1" t="s">
        <v>150</v>
      </c>
      <c r="F1988" s="3">
        <v>25.54</v>
      </c>
      <c r="G1988" s="3">
        <f t="shared" si="1"/>
        <v>-3.019524766</v>
      </c>
      <c r="H1988" s="4">
        <v>45286.0</v>
      </c>
      <c r="J1988" s="5">
        <f t="shared" si="2"/>
        <v>26</v>
      </c>
      <c r="K1988" s="5">
        <f t="shared" si="3"/>
        <v>12</v>
      </c>
      <c r="L1988" s="5">
        <f t="shared" si="4"/>
        <v>2023</v>
      </c>
    </row>
    <row r="1989" ht="15.75" customHeight="1">
      <c r="A1989" s="1" t="s">
        <v>147</v>
      </c>
      <c r="B1989" s="1" t="s">
        <v>148</v>
      </c>
      <c r="C1989" s="1" t="s">
        <v>149</v>
      </c>
      <c r="D1989" s="2" t="s">
        <v>14</v>
      </c>
      <c r="E1989" s="1" t="s">
        <v>93</v>
      </c>
      <c r="F1989" s="3">
        <v>12.82</v>
      </c>
      <c r="G1989" s="3">
        <f t="shared" si="1"/>
        <v>-3.721175387</v>
      </c>
      <c r="H1989" s="4">
        <v>45286.0</v>
      </c>
      <c r="J1989" s="5">
        <f t="shared" si="2"/>
        <v>26</v>
      </c>
      <c r="K1989" s="5">
        <f t="shared" si="3"/>
        <v>12</v>
      </c>
      <c r="L1989" s="5">
        <f t="shared" si="4"/>
        <v>2023</v>
      </c>
    </row>
    <row r="1990" ht="15.75" customHeight="1">
      <c r="A1990" s="1" t="s">
        <v>251</v>
      </c>
      <c r="B1990" s="1" t="s">
        <v>252</v>
      </c>
      <c r="C1990" s="1" t="s">
        <v>253</v>
      </c>
      <c r="D1990" s="2" t="s">
        <v>20</v>
      </c>
      <c r="E1990" s="1" t="s">
        <v>110</v>
      </c>
      <c r="F1990" s="3">
        <v>36.75</v>
      </c>
      <c r="G1990" s="3">
        <f t="shared" si="1"/>
        <v>-2.401167575</v>
      </c>
      <c r="H1990" s="4">
        <v>45286.0</v>
      </c>
      <c r="J1990" s="5">
        <f t="shared" si="2"/>
        <v>26</v>
      </c>
      <c r="K1990" s="5">
        <f t="shared" si="3"/>
        <v>12</v>
      </c>
      <c r="L1990" s="5">
        <f t="shared" si="4"/>
        <v>2023</v>
      </c>
    </row>
    <row r="1991" ht="15.75" customHeight="1">
      <c r="A1991" s="1" t="s">
        <v>292</v>
      </c>
      <c r="B1991" s="1" t="s">
        <v>293</v>
      </c>
      <c r="C1991" s="1" t="s">
        <v>294</v>
      </c>
      <c r="D1991" s="2" t="s">
        <v>20</v>
      </c>
      <c r="E1991" s="1" t="s">
        <v>89</v>
      </c>
      <c r="F1991" s="3">
        <v>29.02</v>
      </c>
      <c r="G1991" s="3">
        <f t="shared" si="1"/>
        <v>-2.827563747</v>
      </c>
      <c r="H1991" s="4">
        <v>45286.0</v>
      </c>
      <c r="J1991" s="5">
        <f t="shared" si="2"/>
        <v>26</v>
      </c>
      <c r="K1991" s="5">
        <f t="shared" si="3"/>
        <v>12</v>
      </c>
      <c r="L1991" s="5">
        <f t="shared" si="4"/>
        <v>2023</v>
      </c>
    </row>
    <row r="1992" ht="15.75" customHeight="1">
      <c r="A1992" s="1" t="s">
        <v>35</v>
      </c>
      <c r="B1992" s="1" t="s">
        <v>32</v>
      </c>
      <c r="C1992" s="1" t="s">
        <v>36</v>
      </c>
      <c r="D1992" s="2" t="s">
        <v>20</v>
      </c>
      <c r="E1992" s="1" t="s">
        <v>65</v>
      </c>
      <c r="F1992" s="3">
        <v>12.3</v>
      </c>
      <c r="G1992" s="3">
        <f t="shared" si="1"/>
        <v>-3.749859218</v>
      </c>
      <c r="H1992" s="4">
        <v>45286.0</v>
      </c>
      <c r="J1992" s="5">
        <f t="shared" si="2"/>
        <v>26</v>
      </c>
      <c r="K1992" s="5">
        <f t="shared" si="3"/>
        <v>12</v>
      </c>
      <c r="L1992" s="5">
        <f t="shared" si="4"/>
        <v>2023</v>
      </c>
    </row>
    <row r="1993" ht="15.75" customHeight="1">
      <c r="A1993" s="1" t="s">
        <v>135</v>
      </c>
      <c r="B1993" s="1" t="s">
        <v>136</v>
      </c>
      <c r="C1993" s="1" t="s">
        <v>137</v>
      </c>
      <c r="D1993" s="2" t="s">
        <v>20</v>
      </c>
      <c r="E1993" s="1" t="s">
        <v>29</v>
      </c>
      <c r="F1993" s="3">
        <v>27.73</v>
      </c>
      <c r="G1993" s="3">
        <f t="shared" si="1"/>
        <v>-2.898721711</v>
      </c>
      <c r="H1993" s="4">
        <v>45287.0</v>
      </c>
      <c r="J1993" s="5">
        <f t="shared" si="2"/>
        <v>27</v>
      </c>
      <c r="K1993" s="5">
        <f t="shared" si="3"/>
        <v>12</v>
      </c>
      <c r="L1993" s="5">
        <f t="shared" si="4"/>
        <v>2023</v>
      </c>
    </row>
    <row r="1994" ht="15.75" customHeight="1">
      <c r="A1994" s="1" t="s">
        <v>254</v>
      </c>
      <c r="B1994" s="1" t="s">
        <v>255</v>
      </c>
      <c r="C1994" s="1" t="s">
        <v>256</v>
      </c>
      <c r="D1994" s="2" t="s">
        <v>14</v>
      </c>
      <c r="E1994" s="1" t="s">
        <v>43</v>
      </c>
      <c r="F1994" s="3">
        <v>67.79</v>
      </c>
      <c r="G1994" s="3">
        <f t="shared" si="1"/>
        <v>-0.6889635427</v>
      </c>
      <c r="H1994" s="4">
        <v>45287.0</v>
      </c>
      <c r="J1994" s="5">
        <f t="shared" si="2"/>
        <v>27</v>
      </c>
      <c r="K1994" s="5">
        <f t="shared" si="3"/>
        <v>12</v>
      </c>
      <c r="L1994" s="5">
        <f t="shared" si="4"/>
        <v>2023</v>
      </c>
    </row>
    <row r="1995" ht="15.75" customHeight="1">
      <c r="A1995" s="1" t="s">
        <v>22</v>
      </c>
      <c r="B1995" s="1" t="s">
        <v>23</v>
      </c>
      <c r="C1995" s="1" t="s">
        <v>24</v>
      </c>
      <c r="D1995" s="2" t="s">
        <v>20</v>
      </c>
      <c r="E1995" s="1" t="s">
        <v>15</v>
      </c>
      <c r="F1995" s="3">
        <v>10.33</v>
      </c>
      <c r="G1995" s="3">
        <f t="shared" si="1"/>
        <v>-3.858526806</v>
      </c>
      <c r="H1995" s="4">
        <v>45287.0</v>
      </c>
      <c r="J1995" s="5">
        <f t="shared" si="2"/>
        <v>27</v>
      </c>
      <c r="K1995" s="5">
        <f t="shared" si="3"/>
        <v>12</v>
      </c>
      <c r="L1995" s="5">
        <f t="shared" si="4"/>
        <v>2023</v>
      </c>
    </row>
    <row r="1996" ht="15.75" customHeight="1">
      <c r="A1996" s="1" t="s">
        <v>86</v>
      </c>
      <c r="B1996" s="1" t="s">
        <v>87</v>
      </c>
      <c r="C1996" s="1" t="s">
        <v>88</v>
      </c>
      <c r="D1996" s="2" t="s">
        <v>14</v>
      </c>
      <c r="E1996" s="1" t="s">
        <v>47</v>
      </c>
      <c r="F1996" s="3">
        <v>70.68</v>
      </c>
      <c r="G1996" s="3">
        <f t="shared" si="1"/>
        <v>-0.5295476389</v>
      </c>
      <c r="H1996" s="4">
        <v>45287.0</v>
      </c>
      <c r="J1996" s="5">
        <f t="shared" si="2"/>
        <v>27</v>
      </c>
      <c r="K1996" s="5">
        <f t="shared" si="3"/>
        <v>12</v>
      </c>
      <c r="L1996" s="5">
        <f t="shared" si="4"/>
        <v>2023</v>
      </c>
    </row>
    <row r="1997" ht="15.75" customHeight="1">
      <c r="A1997" s="1" t="s">
        <v>257</v>
      </c>
      <c r="B1997" s="1" t="s">
        <v>258</v>
      </c>
      <c r="C1997" s="1" t="s">
        <v>259</v>
      </c>
      <c r="D1997" s="2" t="s">
        <v>14</v>
      </c>
      <c r="E1997" s="1" t="s">
        <v>106</v>
      </c>
      <c r="F1997" s="3">
        <v>12.95</v>
      </c>
      <c r="G1997" s="3">
        <f t="shared" si="1"/>
        <v>-3.71400443</v>
      </c>
      <c r="H1997" s="4">
        <v>45287.0</v>
      </c>
      <c r="J1997" s="5">
        <f t="shared" si="2"/>
        <v>27</v>
      </c>
      <c r="K1997" s="5">
        <f t="shared" si="3"/>
        <v>12</v>
      </c>
      <c r="L1997" s="5">
        <f t="shared" si="4"/>
        <v>2023</v>
      </c>
    </row>
    <row r="1998" ht="15.75" customHeight="1">
      <c r="A1998" s="1" t="s">
        <v>248</v>
      </c>
      <c r="B1998" s="1" t="s">
        <v>249</v>
      </c>
      <c r="C1998" s="1" t="s">
        <v>250</v>
      </c>
      <c r="D1998" s="2" t="s">
        <v>14</v>
      </c>
      <c r="E1998" s="1" t="s">
        <v>89</v>
      </c>
      <c r="F1998" s="3">
        <v>36.95</v>
      </c>
      <c r="G1998" s="3">
        <f t="shared" si="1"/>
        <v>-2.390135333</v>
      </c>
      <c r="H1998" s="4">
        <v>45288.0</v>
      </c>
      <c r="J1998" s="5">
        <f t="shared" si="2"/>
        <v>28</v>
      </c>
      <c r="K1998" s="5">
        <f t="shared" si="3"/>
        <v>12</v>
      </c>
      <c r="L1998" s="5">
        <f t="shared" si="4"/>
        <v>2023</v>
      </c>
    </row>
    <row r="1999" ht="15.75" customHeight="1">
      <c r="A1999" s="1" t="s">
        <v>251</v>
      </c>
      <c r="B1999" s="1" t="s">
        <v>252</v>
      </c>
      <c r="C1999" s="1" t="s">
        <v>253</v>
      </c>
      <c r="D1999" s="2" t="s">
        <v>20</v>
      </c>
      <c r="E1999" s="1" t="s">
        <v>34</v>
      </c>
      <c r="F1999" s="3">
        <v>18.44</v>
      </c>
      <c r="G1999" s="3">
        <f t="shared" si="1"/>
        <v>-3.411169374</v>
      </c>
      <c r="H1999" s="4">
        <v>45288.0</v>
      </c>
      <c r="J1999" s="5">
        <f t="shared" si="2"/>
        <v>28</v>
      </c>
      <c r="K1999" s="5">
        <f t="shared" si="3"/>
        <v>12</v>
      </c>
      <c r="L1999" s="5">
        <f t="shared" si="4"/>
        <v>2023</v>
      </c>
    </row>
    <row r="2000" ht="15.75" customHeight="1">
      <c r="A2000" s="1" t="s">
        <v>132</v>
      </c>
      <c r="B2000" s="1" t="s">
        <v>133</v>
      </c>
      <c r="C2000" s="1" t="s">
        <v>134</v>
      </c>
      <c r="D2000" s="2" t="s">
        <v>20</v>
      </c>
      <c r="E2000" s="1" t="s">
        <v>110</v>
      </c>
      <c r="F2000" s="3">
        <v>41.7</v>
      </c>
      <c r="G2000" s="3">
        <f t="shared" si="1"/>
        <v>-2.128119574</v>
      </c>
      <c r="H2000" s="4">
        <v>45288.0</v>
      </c>
      <c r="J2000" s="5">
        <f t="shared" si="2"/>
        <v>28</v>
      </c>
      <c r="K2000" s="5">
        <f t="shared" si="3"/>
        <v>12</v>
      </c>
      <c r="L2000" s="5">
        <f t="shared" si="4"/>
        <v>2023</v>
      </c>
    </row>
    <row r="2001" ht="15.75" customHeight="1">
      <c r="A2001" s="1" t="s">
        <v>236</v>
      </c>
      <c r="B2001" s="1" t="s">
        <v>237</v>
      </c>
      <c r="C2001" s="1" t="s">
        <v>238</v>
      </c>
      <c r="D2001" s="2" t="s">
        <v>14</v>
      </c>
      <c r="E2001" s="1" t="s">
        <v>25</v>
      </c>
      <c r="F2001" s="3">
        <v>20.52</v>
      </c>
      <c r="G2001" s="3">
        <f t="shared" si="1"/>
        <v>-3.296434052</v>
      </c>
      <c r="H2001" s="4">
        <v>45288.0</v>
      </c>
      <c r="J2001" s="5">
        <f t="shared" si="2"/>
        <v>28</v>
      </c>
      <c r="K2001" s="5">
        <f t="shared" si="3"/>
        <v>12</v>
      </c>
      <c r="L2001" s="5">
        <f t="shared" si="4"/>
        <v>2023</v>
      </c>
    </row>
  </sheetData>
  <autoFilter ref="$D$1:$D$2001"/>
  <customSheetViews>
    <customSheetView guid="{DF425A5E-EB9B-4D8F-A0C7-D38C7F9C379D}" filter="1" showAutoFilter="1">
      <autoFilter ref="$A$1:$L$2001"/>
      <extLst>
        <ext uri="GoogleSheetsCustomDataVersion1">
          <go:sheetsCustomData xmlns:go="http://customooxmlschemas.google.com/" filterViewId="186232629"/>
        </ext>
      </extLst>
    </customSheetView>
    <customSheetView guid="{B7EB86D5-AA16-4E17-BA98-24849E682ABE}" filter="1" showAutoFilter="1">
      <autoFilter ref="$N$2:$N$3"/>
      <extLst>
        <ext uri="GoogleSheetsCustomDataVersion1">
          <go:sheetsCustomData xmlns:go="http://customooxmlschemas.google.com/" filterViewId="803147840"/>
        </ext>
      </extLst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4.11"/>
    <col customWidth="1" min="2" max="2" width="13.44"/>
    <col customWidth="1" min="3" max="3" width="11.22"/>
    <col customWidth="1" min="4" max="4" width="15.33"/>
    <col customWidth="1" min="5" max="5" width="12.44"/>
    <col customWidth="1" min="6" max="6" width="11.22"/>
    <col customWidth="1" min="7" max="7" width="12.89"/>
  </cols>
  <sheetData>
    <row r="1">
      <c r="A1" s="8" t="s">
        <v>323</v>
      </c>
      <c r="B1" s="9" t="s">
        <v>324</v>
      </c>
      <c r="C1" s="8" t="s">
        <v>325</v>
      </c>
      <c r="D1" s="8" t="s">
        <v>326</v>
      </c>
      <c r="E1" s="9" t="s">
        <v>327</v>
      </c>
      <c r="F1" s="8" t="s">
        <v>328</v>
      </c>
      <c r="G1" s="8" t="s">
        <v>52</v>
      </c>
      <c r="H1" s="8" t="s">
        <v>329</v>
      </c>
    </row>
    <row r="2">
      <c r="A2" s="7">
        <f>SUM(mercado_acoes!F:F)
</f>
        <v>50905.24</v>
      </c>
      <c r="B2" s="10">
        <f>MIN(mercado_acoes!F:F)
</f>
        <v>1.3</v>
      </c>
      <c r="C2" s="7">
        <f>MAX(mercado_acoes!F:F)
</f>
        <v>80.28</v>
      </c>
      <c r="D2" s="7">
        <f>AVERAGE(mercado_acoes!F:F)
</f>
        <v>25.45262</v>
      </c>
      <c r="E2" s="10">
        <f>MEDIAN(mercado_acoes!F:F)
</f>
        <v>19.245</v>
      </c>
      <c r="F2" s="5">
        <f>MODE(mercado_acoes!F:F)
</f>
        <v>10.71</v>
      </c>
      <c r="G2" s="5">
        <f>STDEV(mercado_acoes!F:F)</f>
        <v>18.12868059</v>
      </c>
      <c r="H2" s="5">
        <f>VARP(mercado_acoes!F:F)</f>
        <v>328.4847352</v>
      </c>
    </row>
    <row r="3">
      <c r="B3" s="11"/>
      <c r="E3" s="11"/>
    </row>
    <row r="4">
      <c r="B4" s="11"/>
      <c r="E4" s="11"/>
    </row>
    <row r="5">
      <c r="A5" s="12" t="s">
        <v>330</v>
      </c>
      <c r="B5" s="13" t="s">
        <v>254</v>
      </c>
      <c r="E5" s="11"/>
    </row>
    <row r="6">
      <c r="B6" s="11"/>
      <c r="E6" s="11"/>
    </row>
    <row r="7">
      <c r="A7" s="8" t="s">
        <v>331</v>
      </c>
      <c r="B7" s="14" t="str">
        <f t="array" ref="B7">INDEX(mercado_acoes!B:B,MATCH(B5,mercado_acoes!A:A,0))</f>
        <v>Amanda Santos</v>
      </c>
      <c r="D7" s="8" t="s">
        <v>332</v>
      </c>
      <c r="E7" s="15">
        <f>COUNTIF(mercado_acoes!A:A,B5)
</f>
        <v>20</v>
      </c>
    </row>
    <row r="8">
      <c r="A8" s="8" t="s">
        <v>333</v>
      </c>
      <c r="B8" s="14" t="str">
        <f t="array" ref="B8">INDEX(mercado_acoes!C:C,MATCH(B5,mercado_acoes!A:A,0))</f>
        <v>amanda.santos76@exemplo.com</v>
      </c>
      <c r="D8" s="8" t="s">
        <v>334</v>
      </c>
      <c r="E8" s="15" t="str">
        <f>IF(E7&gt;20,"Perfil Agressivo",IF(E7&gt;=5,"Perfil Moderado","Perfil Conservador"))
</f>
        <v>Perfil Moderado</v>
      </c>
    </row>
    <row r="9">
      <c r="B9" s="11"/>
      <c r="E9" s="11"/>
      <c r="I9" s="16" t="str">
        <f>"Valor das Operações por ativo | " &amp; B7
</f>
        <v>Valor das Operações por ativo | Amanda Santos</v>
      </c>
    </row>
    <row r="10">
      <c r="B10" s="17" t="s">
        <v>4</v>
      </c>
      <c r="C10" s="18" t="s">
        <v>335</v>
      </c>
      <c r="E10" s="11"/>
    </row>
    <row r="11">
      <c r="B11" s="21" t="str">
        <f>IFERROR(__xludf.DUMMYFUNCTION("FILTER(mercado_acoes!E:E, mercado_acoes!A:A = B5)"),"RENT3")</f>
        <v>RENT3</v>
      </c>
      <c r="C11" s="22">
        <f>IFERROR(__xludf.DUMMYFUNCTION("FILTER(mercado_acoes!F:F, mercado_acoes!A:A = B5)"),69.3)</f>
        <v>69.3</v>
      </c>
      <c r="E11" s="11"/>
    </row>
    <row r="12">
      <c r="B12" s="23" t="str">
        <f>IFERROR(__xludf.DUMMYFUNCTION("""COMPUTED_VALUE"""),"ABEV3")</f>
        <v>ABEV3</v>
      </c>
      <c r="C12" s="22">
        <f>IFERROR(__xludf.DUMMYFUNCTION("""COMPUTED_VALUE"""),12.75)</f>
        <v>12.75</v>
      </c>
      <c r="E12" s="11"/>
    </row>
    <row r="13">
      <c r="B13" s="23" t="str">
        <f>IFERROR(__xludf.DUMMYFUNCTION("""COMPUTED_VALUE"""),"IGTA3")</f>
        <v>IGTA3</v>
      </c>
      <c r="C13" s="22">
        <f>IFERROR(__xludf.DUMMYFUNCTION("""COMPUTED_VALUE"""),10.72)</f>
        <v>10.72</v>
      </c>
      <c r="E13" s="11"/>
    </row>
    <row r="14">
      <c r="B14" s="23" t="str">
        <f>IFERROR(__xludf.DUMMYFUNCTION("""COMPUTED_VALUE"""),"BHIA3")</f>
        <v>BHIA3</v>
      </c>
      <c r="C14" s="22">
        <f>IFERROR(__xludf.DUMMYFUNCTION("""COMPUTED_VALUE"""),11.92)</f>
        <v>11.92</v>
      </c>
      <c r="E14" s="11"/>
    </row>
    <row r="15">
      <c r="B15" s="23" t="str">
        <f>IFERROR(__xludf.DUMMYFUNCTION("""COMPUTED_VALUE"""),"JBSS3")</f>
        <v>JBSS3</v>
      </c>
      <c r="C15" s="22">
        <f>IFERROR(__xludf.DUMMYFUNCTION("""COMPUTED_VALUE"""),23.22)</f>
        <v>23.22</v>
      </c>
      <c r="E15" s="11"/>
    </row>
    <row r="16">
      <c r="B16" s="23" t="str">
        <f>IFERROR(__xludf.DUMMYFUNCTION("""COMPUTED_VALUE"""),"RENT3")</f>
        <v>RENT3</v>
      </c>
      <c r="C16" s="22">
        <f>IFERROR(__xludf.DUMMYFUNCTION("""COMPUTED_VALUE"""),60.6)</f>
        <v>60.6</v>
      </c>
      <c r="E16" s="11"/>
    </row>
    <row r="17">
      <c r="B17" s="23" t="str">
        <f>IFERROR(__xludf.DUMMYFUNCTION("""COMPUTED_VALUE"""),"MGLU3")</f>
        <v>MGLU3</v>
      </c>
      <c r="C17" s="22">
        <f>IFERROR(__xludf.DUMMYFUNCTION("""COMPUTED_VALUE"""),1.71)</f>
        <v>1.71</v>
      </c>
      <c r="E17" s="11"/>
    </row>
    <row r="18">
      <c r="B18" s="23" t="str">
        <f>IFERROR(__xludf.DUMMYFUNCTION("""COMPUTED_VALUE"""),"BHIA3")</f>
        <v>BHIA3</v>
      </c>
      <c r="C18" s="22">
        <f>IFERROR(__xludf.DUMMYFUNCTION("""COMPUTED_VALUE"""),17.07)</f>
        <v>17.07</v>
      </c>
      <c r="E18" s="11"/>
    </row>
    <row r="19">
      <c r="B19" s="23" t="str">
        <f>IFERROR(__xludf.DUMMYFUNCTION("""COMPUTED_VALUE"""),"IGTA3")</f>
        <v>IGTA3</v>
      </c>
      <c r="C19" s="22">
        <f>IFERROR(__xludf.DUMMYFUNCTION("""COMPUTED_VALUE"""),10.65)</f>
        <v>10.65</v>
      </c>
      <c r="E19" s="11"/>
    </row>
    <row r="20">
      <c r="B20" s="23" t="str">
        <f>IFERROR(__xludf.DUMMYFUNCTION("""COMPUTED_VALUE"""),"B3SA3")</f>
        <v>B3SA3</v>
      </c>
      <c r="C20" s="22">
        <f>IFERROR(__xludf.DUMMYFUNCTION("""COMPUTED_VALUE"""),14.08)</f>
        <v>14.08</v>
      </c>
      <c r="E20" s="11"/>
    </row>
    <row r="21" ht="15.75" customHeight="1">
      <c r="B21" s="23" t="str">
        <f>IFERROR(__xludf.DUMMYFUNCTION("""COMPUTED_VALUE"""),"LREN3")</f>
        <v>LREN3</v>
      </c>
      <c r="C21" s="22">
        <f>IFERROR(__xludf.DUMMYFUNCTION("""COMPUTED_VALUE"""),20.23)</f>
        <v>20.23</v>
      </c>
      <c r="E21" s="11"/>
    </row>
    <row r="22" ht="15.75" customHeight="1">
      <c r="B22" s="23" t="str">
        <f>IFERROR(__xludf.DUMMYFUNCTION("""COMPUTED_VALUE"""),"BBAS3")</f>
        <v>BBAS3</v>
      </c>
      <c r="C22" s="22">
        <f>IFERROR(__xludf.DUMMYFUNCTION("""COMPUTED_VALUE"""),53.37)</f>
        <v>53.37</v>
      </c>
      <c r="E22" s="11"/>
    </row>
    <row r="23" ht="15.75" customHeight="1">
      <c r="B23" s="23" t="str">
        <f>IFERROR(__xludf.DUMMYFUNCTION("""COMPUTED_VALUE"""),"TAEE4")</f>
        <v>TAEE4</v>
      </c>
      <c r="C23" s="22">
        <f>IFERROR(__xludf.DUMMYFUNCTION("""COMPUTED_VALUE"""),12.6)</f>
        <v>12.6</v>
      </c>
      <c r="E23" s="11"/>
    </row>
    <row r="24" ht="15.75" customHeight="1">
      <c r="B24" s="23" t="str">
        <f>IFERROR(__xludf.DUMMYFUNCTION("""COMPUTED_VALUE"""),"VALE3")</f>
        <v>VALE3</v>
      </c>
      <c r="C24" s="22">
        <f>IFERROR(__xludf.DUMMYFUNCTION("""COMPUTED_VALUE"""),77.94)</f>
        <v>77.94</v>
      </c>
      <c r="E24" s="11"/>
    </row>
    <row r="25" ht="15.75" customHeight="1">
      <c r="B25" s="23" t="str">
        <f>IFERROR(__xludf.DUMMYFUNCTION("""COMPUTED_VALUE"""),"ABEV3")</f>
        <v>ABEV3</v>
      </c>
      <c r="C25" s="22">
        <f>IFERROR(__xludf.DUMMYFUNCTION("""COMPUTED_VALUE"""),13.21)</f>
        <v>13.21</v>
      </c>
      <c r="E25" s="11"/>
    </row>
    <row r="26" ht="15.75" customHeight="1">
      <c r="B26" s="23" t="str">
        <f>IFERROR(__xludf.DUMMYFUNCTION("""COMPUTED_VALUE"""),"ITUB4")</f>
        <v>ITUB4</v>
      </c>
      <c r="C26" s="22">
        <f>IFERROR(__xludf.DUMMYFUNCTION("""COMPUTED_VALUE"""),29.29)</f>
        <v>29.29</v>
      </c>
      <c r="E26" s="11"/>
    </row>
    <row r="27" ht="15.75" customHeight="1">
      <c r="B27" s="23" t="str">
        <f>IFERROR(__xludf.DUMMYFUNCTION("""COMPUTED_VALUE"""),"WEGE3")</f>
        <v>WEGE3</v>
      </c>
      <c r="C27" s="22">
        <f>IFERROR(__xludf.DUMMYFUNCTION("""COMPUTED_VALUE"""),33.88)</f>
        <v>33.88</v>
      </c>
      <c r="E27" s="11"/>
    </row>
    <row r="28" ht="15.75" customHeight="1">
      <c r="B28" s="23" t="str">
        <f>IFERROR(__xludf.DUMMYFUNCTION("""COMPUTED_VALUE"""),"ABEV3")</f>
        <v>ABEV3</v>
      </c>
      <c r="C28" s="22">
        <f>IFERROR(__xludf.DUMMYFUNCTION("""COMPUTED_VALUE"""),13.87)</f>
        <v>13.87</v>
      </c>
      <c r="E28" s="11"/>
    </row>
    <row r="29" ht="15.75" customHeight="1">
      <c r="B29" s="23" t="str">
        <f>IFERROR(__xludf.DUMMYFUNCTION("""COMPUTED_VALUE"""),"BHIA3")</f>
        <v>BHIA3</v>
      </c>
      <c r="C29" s="22">
        <f>IFERROR(__xludf.DUMMYFUNCTION("""COMPUTED_VALUE"""),13.25)</f>
        <v>13.25</v>
      </c>
      <c r="E29" s="11"/>
    </row>
    <row r="30" ht="15.75" customHeight="1">
      <c r="B30" s="23" t="str">
        <f>IFERROR(__xludf.DUMMYFUNCTION("""COMPUTED_VALUE"""),"RENT3")</f>
        <v>RENT3</v>
      </c>
      <c r="C30" s="22">
        <f>IFERROR(__xludf.DUMMYFUNCTION("""COMPUTED_VALUE"""),67.79)</f>
        <v>67.79</v>
      </c>
      <c r="E30" s="11"/>
    </row>
    <row r="31" ht="15.75" customHeight="1">
      <c r="B31" s="11"/>
      <c r="E31" s="11"/>
    </row>
    <row r="32" ht="15.75" customHeight="1">
      <c r="B32" s="11"/>
      <c r="E32" s="11"/>
    </row>
    <row r="33" ht="15.75" customHeight="1">
      <c r="B33" s="11"/>
      <c r="E33" s="11"/>
    </row>
    <row r="34" ht="15.75" customHeight="1">
      <c r="B34" s="11"/>
      <c r="E34" s="11"/>
    </row>
    <row r="35" ht="15.75" customHeight="1">
      <c r="B35" s="11"/>
      <c r="E35" s="11"/>
    </row>
    <row r="36" ht="15.75" customHeight="1">
      <c r="B36" s="11"/>
      <c r="E36" s="11"/>
    </row>
    <row r="37" ht="15.75" customHeight="1">
      <c r="B37" s="11"/>
      <c r="E37" s="11"/>
    </row>
    <row r="38" ht="15.75" customHeight="1">
      <c r="B38" s="11"/>
      <c r="E38" s="11"/>
    </row>
    <row r="39" ht="15.75" customHeight="1">
      <c r="B39" s="11"/>
      <c r="E39" s="11"/>
    </row>
    <row r="40" ht="15.75" customHeight="1">
      <c r="B40" s="11"/>
      <c r="E40" s="11"/>
    </row>
    <row r="41" ht="15.75" customHeight="1">
      <c r="B41" s="11"/>
      <c r="E41" s="11"/>
    </row>
    <row r="42" ht="15.75" customHeight="1">
      <c r="B42" s="11"/>
      <c r="E42" s="11"/>
    </row>
    <row r="43" ht="15.75" customHeight="1">
      <c r="B43" s="11"/>
      <c r="E43" s="11"/>
    </row>
    <row r="44" ht="15.75" customHeight="1">
      <c r="B44" s="11"/>
      <c r="E44" s="11"/>
    </row>
    <row r="45" ht="15.75" customHeight="1">
      <c r="B45" s="11"/>
      <c r="E45" s="11"/>
    </row>
    <row r="46" ht="15.75" customHeight="1">
      <c r="B46" s="11"/>
      <c r="E46" s="11"/>
    </row>
    <row r="47" ht="15.75" customHeight="1">
      <c r="B47" s="11"/>
      <c r="E47" s="11"/>
    </row>
    <row r="48" ht="15.75" customHeight="1">
      <c r="B48" s="11"/>
      <c r="E48" s="11"/>
    </row>
    <row r="49" ht="15.75" customHeight="1">
      <c r="B49" s="11"/>
      <c r="E49" s="11"/>
    </row>
    <row r="50" ht="15.75" customHeight="1">
      <c r="B50" s="11"/>
      <c r="E50" s="11"/>
    </row>
    <row r="51" ht="15.75" customHeight="1">
      <c r="B51" s="11"/>
      <c r="E51" s="11"/>
    </row>
    <row r="52" ht="15.75" customHeight="1">
      <c r="B52" s="11"/>
      <c r="E52" s="11"/>
    </row>
    <row r="53" ht="15.75" customHeight="1">
      <c r="B53" s="11"/>
      <c r="E53" s="11"/>
    </row>
    <row r="54" ht="15.75" customHeight="1">
      <c r="B54" s="11"/>
      <c r="E54" s="11"/>
    </row>
    <row r="55" ht="15.75" customHeight="1">
      <c r="B55" s="11"/>
      <c r="E55" s="11"/>
    </row>
    <row r="56" ht="15.75" customHeight="1">
      <c r="B56" s="11"/>
      <c r="E56" s="11"/>
    </row>
    <row r="57" ht="15.75" customHeight="1">
      <c r="B57" s="11"/>
      <c r="E57" s="11"/>
    </row>
    <row r="58" ht="15.75" customHeight="1">
      <c r="B58" s="11"/>
      <c r="E58" s="11"/>
    </row>
    <row r="59" ht="15.75" customHeight="1">
      <c r="B59" s="11"/>
      <c r="E59" s="11"/>
    </row>
    <row r="60" ht="15.75" customHeight="1">
      <c r="B60" s="11"/>
      <c r="E60" s="11"/>
    </row>
    <row r="61" ht="15.75" customHeight="1">
      <c r="B61" s="11"/>
      <c r="E61" s="11"/>
    </row>
    <row r="62" ht="15.75" customHeight="1">
      <c r="B62" s="11"/>
      <c r="E62" s="11"/>
    </row>
    <row r="63" ht="15.75" customHeight="1">
      <c r="B63" s="11"/>
      <c r="E63" s="11"/>
    </row>
    <row r="64" ht="15.75" customHeight="1">
      <c r="B64" s="11"/>
      <c r="E64" s="11"/>
    </row>
    <row r="65" ht="15.75" customHeight="1">
      <c r="B65" s="11"/>
      <c r="E65" s="11"/>
    </row>
    <row r="66" ht="15.75" customHeight="1">
      <c r="B66" s="11"/>
      <c r="E66" s="11"/>
    </row>
    <row r="67" ht="15.75" customHeight="1">
      <c r="B67" s="11"/>
      <c r="E67" s="11"/>
    </row>
    <row r="68" ht="15.75" customHeight="1">
      <c r="B68" s="11"/>
      <c r="E68" s="11"/>
    </row>
    <row r="69" ht="15.75" customHeight="1">
      <c r="B69" s="11"/>
      <c r="E69" s="11"/>
    </row>
    <row r="70" ht="15.75" customHeight="1">
      <c r="B70" s="11"/>
      <c r="E70" s="11"/>
    </row>
    <row r="71" ht="15.75" customHeight="1">
      <c r="B71" s="11"/>
      <c r="E71" s="11"/>
    </row>
    <row r="72" ht="15.75" customHeight="1">
      <c r="B72" s="11"/>
      <c r="E72" s="11"/>
    </row>
    <row r="73" ht="15.75" customHeight="1">
      <c r="B73" s="11"/>
      <c r="E73" s="11"/>
    </row>
    <row r="74" ht="15.75" customHeight="1">
      <c r="B74" s="11"/>
      <c r="E74" s="11"/>
    </row>
    <row r="75" ht="15.75" customHeight="1">
      <c r="B75" s="11"/>
      <c r="E75" s="11"/>
    </row>
    <row r="76" ht="15.75" customHeight="1">
      <c r="B76" s="11"/>
      <c r="E76" s="11"/>
    </row>
    <row r="77" ht="15.75" customHeight="1">
      <c r="B77" s="11"/>
      <c r="E77" s="11"/>
    </row>
    <row r="78" ht="15.75" customHeight="1">
      <c r="B78" s="11"/>
      <c r="E78" s="11"/>
    </row>
    <row r="79" ht="15.75" customHeight="1">
      <c r="B79" s="11"/>
      <c r="E79" s="11"/>
    </row>
    <row r="80" ht="15.75" customHeight="1">
      <c r="B80" s="11"/>
      <c r="E80" s="11"/>
    </row>
    <row r="81" ht="15.75" customHeight="1">
      <c r="B81" s="11"/>
      <c r="E81" s="11"/>
    </row>
    <row r="82" ht="15.75" customHeight="1">
      <c r="B82" s="11"/>
      <c r="E82" s="11"/>
    </row>
    <row r="83" ht="15.75" customHeight="1">
      <c r="B83" s="11"/>
      <c r="E83" s="11"/>
    </row>
    <row r="84" ht="15.75" customHeight="1">
      <c r="B84" s="11"/>
      <c r="E84" s="11"/>
    </row>
    <row r="85" ht="15.75" customHeight="1">
      <c r="B85" s="11"/>
      <c r="E85" s="11"/>
    </row>
    <row r="86" ht="15.75" customHeight="1">
      <c r="B86" s="11"/>
      <c r="E86" s="11"/>
    </row>
    <row r="87" ht="15.75" customHeight="1">
      <c r="B87" s="11"/>
      <c r="E87" s="11"/>
    </row>
    <row r="88" ht="15.75" customHeight="1">
      <c r="B88" s="11"/>
      <c r="E88" s="11"/>
    </row>
    <row r="89" ht="15.75" customHeight="1">
      <c r="B89" s="11"/>
      <c r="E89" s="11"/>
    </row>
    <row r="90" ht="15.75" customHeight="1">
      <c r="B90" s="11"/>
      <c r="E90" s="11"/>
    </row>
    <row r="91" ht="15.75" customHeight="1">
      <c r="B91" s="11"/>
      <c r="E91" s="11"/>
    </row>
    <row r="92" ht="15.75" customHeight="1">
      <c r="B92" s="11"/>
      <c r="E92" s="11"/>
    </row>
    <row r="93" ht="15.75" customHeight="1">
      <c r="B93" s="11"/>
      <c r="E93" s="11"/>
    </row>
    <row r="94" ht="15.75" customHeight="1">
      <c r="B94" s="11"/>
      <c r="E94" s="11"/>
    </row>
    <row r="95" ht="15.75" customHeight="1">
      <c r="B95" s="11"/>
      <c r="E95" s="11"/>
    </row>
    <row r="96" ht="15.75" customHeight="1">
      <c r="B96" s="11"/>
      <c r="E96" s="11"/>
    </row>
    <row r="97" ht="15.75" customHeight="1">
      <c r="B97" s="11"/>
      <c r="E97" s="11"/>
    </row>
    <row r="98" ht="15.75" customHeight="1">
      <c r="B98" s="11"/>
      <c r="E98" s="11"/>
    </row>
    <row r="99" ht="15.75" customHeight="1">
      <c r="B99" s="11"/>
      <c r="E99" s="11"/>
    </row>
    <row r="100" ht="15.75" customHeight="1">
      <c r="B100" s="11"/>
      <c r="E100" s="11"/>
    </row>
    <row r="101" ht="15.75" customHeight="1">
      <c r="B101" s="11"/>
      <c r="E101" s="11"/>
    </row>
    <row r="102" ht="15.75" customHeight="1">
      <c r="B102" s="11"/>
      <c r="E102" s="11"/>
    </row>
    <row r="103" ht="15.75" customHeight="1">
      <c r="B103" s="11"/>
      <c r="E103" s="11"/>
    </row>
    <row r="104" ht="15.75" customHeight="1">
      <c r="B104" s="11"/>
      <c r="E104" s="11"/>
    </row>
    <row r="105" ht="15.75" customHeight="1">
      <c r="B105" s="11"/>
      <c r="E105" s="11"/>
    </row>
    <row r="106" ht="15.75" customHeight="1">
      <c r="B106" s="11"/>
      <c r="E106" s="11"/>
    </row>
    <row r="107" ht="15.75" customHeight="1">
      <c r="B107" s="11"/>
      <c r="E107" s="11"/>
    </row>
    <row r="108" ht="15.75" customHeight="1">
      <c r="B108" s="11"/>
      <c r="E108" s="11"/>
    </row>
    <row r="109" ht="15.75" customHeight="1">
      <c r="B109" s="11"/>
      <c r="E109" s="11"/>
    </row>
    <row r="110" ht="15.75" customHeight="1">
      <c r="B110" s="11"/>
      <c r="E110" s="11"/>
    </row>
    <row r="111" ht="15.75" customHeight="1">
      <c r="B111" s="11"/>
      <c r="E111" s="11"/>
    </row>
    <row r="112" ht="15.75" customHeight="1">
      <c r="B112" s="11"/>
      <c r="E112" s="11"/>
    </row>
    <row r="113" ht="15.75" customHeight="1">
      <c r="B113" s="11"/>
      <c r="E113" s="11"/>
    </row>
    <row r="114" ht="15.75" customHeight="1">
      <c r="B114" s="11"/>
      <c r="E114" s="11"/>
    </row>
    <row r="115" ht="15.75" customHeight="1">
      <c r="B115" s="11"/>
      <c r="E115" s="11"/>
    </row>
    <row r="116" ht="15.75" customHeight="1">
      <c r="B116" s="11"/>
      <c r="E116" s="11"/>
    </row>
    <row r="117" ht="15.75" customHeight="1">
      <c r="B117" s="11"/>
      <c r="E117" s="11"/>
    </row>
    <row r="118" ht="15.75" customHeight="1">
      <c r="B118" s="11"/>
      <c r="E118" s="11"/>
    </row>
    <row r="119" ht="15.75" customHeight="1">
      <c r="B119" s="11"/>
      <c r="E119" s="11"/>
    </row>
    <row r="120" ht="15.75" customHeight="1">
      <c r="B120" s="11"/>
      <c r="E120" s="11"/>
    </row>
    <row r="121" ht="15.75" customHeight="1">
      <c r="B121" s="11"/>
      <c r="E121" s="11"/>
    </row>
    <row r="122" ht="15.75" customHeight="1">
      <c r="B122" s="11"/>
      <c r="E122" s="11"/>
    </row>
    <row r="123" ht="15.75" customHeight="1">
      <c r="B123" s="11"/>
      <c r="E123" s="11"/>
    </row>
    <row r="124" ht="15.75" customHeight="1">
      <c r="B124" s="11"/>
      <c r="E124" s="11"/>
    </row>
    <row r="125" ht="15.75" customHeight="1">
      <c r="B125" s="11"/>
      <c r="E125" s="11"/>
    </row>
    <row r="126" ht="15.75" customHeight="1">
      <c r="B126" s="11"/>
      <c r="E126" s="11"/>
    </row>
    <row r="127" ht="15.75" customHeight="1">
      <c r="B127" s="11"/>
      <c r="E127" s="11"/>
    </row>
    <row r="128" ht="15.75" customHeight="1">
      <c r="B128" s="11"/>
      <c r="E128" s="11"/>
    </row>
    <row r="129" ht="15.75" customHeight="1">
      <c r="B129" s="11"/>
      <c r="E129" s="11"/>
    </row>
    <row r="130" ht="15.75" customHeight="1">
      <c r="B130" s="11"/>
      <c r="E130" s="11"/>
    </row>
    <row r="131" ht="15.75" customHeight="1">
      <c r="B131" s="11"/>
      <c r="E131" s="11"/>
    </row>
    <row r="132" ht="15.75" customHeight="1">
      <c r="B132" s="11"/>
      <c r="E132" s="11"/>
    </row>
    <row r="133" ht="15.75" customHeight="1">
      <c r="B133" s="11"/>
      <c r="E133" s="11"/>
    </row>
    <row r="134" ht="15.75" customHeight="1">
      <c r="B134" s="11"/>
      <c r="E134" s="11"/>
    </row>
    <row r="135" ht="15.75" customHeight="1">
      <c r="B135" s="11"/>
      <c r="E135" s="11"/>
    </row>
    <row r="136" ht="15.75" customHeight="1">
      <c r="B136" s="11"/>
      <c r="E136" s="11"/>
    </row>
    <row r="137" ht="15.75" customHeight="1">
      <c r="B137" s="11"/>
      <c r="E137" s="11"/>
    </row>
    <row r="138" ht="15.75" customHeight="1">
      <c r="B138" s="11"/>
      <c r="E138" s="11"/>
    </row>
    <row r="139" ht="15.75" customHeight="1">
      <c r="B139" s="11"/>
      <c r="E139" s="11"/>
    </row>
    <row r="140" ht="15.75" customHeight="1">
      <c r="B140" s="11"/>
      <c r="E140" s="11"/>
    </row>
    <row r="141" ht="15.75" customHeight="1">
      <c r="B141" s="11"/>
      <c r="E141" s="11"/>
    </row>
    <row r="142" ht="15.75" customHeight="1">
      <c r="B142" s="11"/>
      <c r="E142" s="11"/>
    </row>
    <row r="143" ht="15.75" customHeight="1">
      <c r="B143" s="11"/>
      <c r="E143" s="11"/>
    </row>
    <row r="144" ht="15.75" customHeight="1">
      <c r="B144" s="11"/>
      <c r="E144" s="11"/>
    </row>
    <row r="145" ht="15.75" customHeight="1">
      <c r="B145" s="11"/>
      <c r="E145" s="11"/>
    </row>
    <row r="146" ht="15.75" customHeight="1">
      <c r="B146" s="11"/>
      <c r="E146" s="11"/>
    </row>
    <row r="147" ht="15.75" customHeight="1">
      <c r="B147" s="11"/>
      <c r="E147" s="11"/>
    </row>
    <row r="148" ht="15.75" customHeight="1">
      <c r="B148" s="11"/>
      <c r="E148" s="11"/>
    </row>
    <row r="149" ht="15.75" customHeight="1">
      <c r="B149" s="11"/>
      <c r="E149" s="11"/>
    </row>
    <row r="150" ht="15.75" customHeight="1">
      <c r="B150" s="11"/>
      <c r="E150" s="11"/>
    </row>
    <row r="151" ht="15.75" customHeight="1">
      <c r="B151" s="11"/>
      <c r="E151" s="11"/>
    </row>
    <row r="152" ht="15.75" customHeight="1">
      <c r="B152" s="11"/>
      <c r="E152" s="11"/>
    </row>
    <row r="153" ht="15.75" customHeight="1">
      <c r="B153" s="11"/>
      <c r="E153" s="11"/>
    </row>
    <row r="154" ht="15.75" customHeight="1">
      <c r="B154" s="11"/>
      <c r="E154" s="11"/>
    </row>
    <row r="155" ht="15.75" customHeight="1">
      <c r="B155" s="11"/>
      <c r="E155" s="11"/>
    </row>
    <row r="156" ht="15.75" customHeight="1">
      <c r="B156" s="11"/>
      <c r="E156" s="11"/>
    </row>
    <row r="157" ht="15.75" customHeight="1">
      <c r="B157" s="11"/>
      <c r="E157" s="11"/>
    </row>
    <row r="158" ht="15.75" customHeight="1">
      <c r="B158" s="11"/>
      <c r="E158" s="11"/>
    </row>
    <row r="159" ht="15.75" customHeight="1">
      <c r="B159" s="11"/>
      <c r="E159" s="11"/>
    </row>
    <row r="160" ht="15.75" customHeight="1">
      <c r="B160" s="11"/>
      <c r="E160" s="11"/>
    </row>
    <row r="161" ht="15.75" customHeight="1">
      <c r="B161" s="11"/>
      <c r="E161" s="11"/>
    </row>
    <row r="162" ht="15.75" customHeight="1">
      <c r="B162" s="11"/>
      <c r="E162" s="11"/>
    </row>
    <row r="163" ht="15.75" customHeight="1">
      <c r="B163" s="11"/>
      <c r="E163" s="11"/>
    </row>
    <row r="164" ht="15.75" customHeight="1">
      <c r="B164" s="11"/>
      <c r="E164" s="11"/>
    </row>
    <row r="165" ht="15.75" customHeight="1">
      <c r="B165" s="11"/>
      <c r="E165" s="11"/>
    </row>
    <row r="166" ht="15.75" customHeight="1">
      <c r="B166" s="11"/>
      <c r="E166" s="11"/>
    </row>
    <row r="167" ht="15.75" customHeight="1">
      <c r="B167" s="11"/>
      <c r="E167" s="11"/>
    </row>
    <row r="168" ht="15.75" customHeight="1">
      <c r="B168" s="11"/>
      <c r="E168" s="11"/>
    </row>
    <row r="169" ht="15.75" customHeight="1">
      <c r="B169" s="11"/>
      <c r="E169" s="11"/>
    </row>
    <row r="170" ht="15.75" customHeight="1">
      <c r="B170" s="11"/>
      <c r="E170" s="11"/>
    </row>
    <row r="171" ht="15.75" customHeight="1">
      <c r="B171" s="11"/>
      <c r="E171" s="11"/>
    </row>
    <row r="172" ht="15.75" customHeight="1">
      <c r="B172" s="11"/>
      <c r="E172" s="11"/>
    </row>
    <row r="173" ht="15.75" customHeight="1">
      <c r="B173" s="11"/>
      <c r="E173" s="11"/>
    </row>
    <row r="174" ht="15.75" customHeight="1">
      <c r="B174" s="11"/>
      <c r="E174" s="11"/>
    </row>
    <row r="175" ht="15.75" customHeight="1">
      <c r="B175" s="11"/>
      <c r="E175" s="11"/>
    </row>
    <row r="176" ht="15.75" customHeight="1">
      <c r="B176" s="11"/>
      <c r="E176" s="11"/>
    </row>
    <row r="177" ht="15.75" customHeight="1">
      <c r="B177" s="11"/>
      <c r="E177" s="11"/>
    </row>
    <row r="178" ht="15.75" customHeight="1">
      <c r="B178" s="11"/>
      <c r="E178" s="11"/>
    </row>
    <row r="179" ht="15.75" customHeight="1">
      <c r="B179" s="11"/>
      <c r="E179" s="11"/>
    </row>
    <row r="180" ht="15.75" customHeight="1">
      <c r="B180" s="11"/>
      <c r="E180" s="11"/>
    </row>
    <row r="181" ht="15.75" customHeight="1">
      <c r="B181" s="11"/>
      <c r="E181" s="11"/>
    </row>
    <row r="182" ht="15.75" customHeight="1">
      <c r="B182" s="11"/>
      <c r="E182" s="11"/>
    </row>
    <row r="183" ht="15.75" customHeight="1">
      <c r="B183" s="11"/>
      <c r="E183" s="11"/>
    </row>
    <row r="184" ht="15.75" customHeight="1">
      <c r="B184" s="11"/>
      <c r="E184" s="11"/>
    </row>
    <row r="185" ht="15.75" customHeight="1">
      <c r="B185" s="11"/>
      <c r="E185" s="11"/>
    </row>
    <row r="186" ht="15.75" customHeight="1">
      <c r="B186" s="11"/>
      <c r="E186" s="11"/>
    </row>
    <row r="187" ht="15.75" customHeight="1">
      <c r="B187" s="11"/>
      <c r="E187" s="11"/>
    </row>
    <row r="188" ht="15.75" customHeight="1">
      <c r="B188" s="11"/>
      <c r="E188" s="11"/>
    </row>
    <row r="189" ht="15.75" customHeight="1">
      <c r="B189" s="11"/>
      <c r="E189" s="11"/>
    </row>
    <row r="190" ht="15.75" customHeight="1">
      <c r="B190" s="11"/>
      <c r="E190" s="11"/>
    </row>
    <row r="191" ht="15.75" customHeight="1">
      <c r="B191" s="11"/>
      <c r="E191" s="11"/>
    </row>
    <row r="192" ht="15.75" customHeight="1">
      <c r="B192" s="11"/>
      <c r="E192" s="11"/>
    </row>
    <row r="193" ht="15.75" customHeight="1">
      <c r="B193" s="11"/>
      <c r="E193" s="11"/>
    </row>
    <row r="194" ht="15.75" customHeight="1">
      <c r="B194" s="11"/>
      <c r="E194" s="11"/>
    </row>
    <row r="195" ht="15.75" customHeight="1">
      <c r="B195" s="11"/>
      <c r="E195" s="11"/>
    </row>
    <row r="196" ht="15.75" customHeight="1">
      <c r="B196" s="11"/>
      <c r="E196" s="11"/>
    </row>
    <row r="197" ht="15.75" customHeight="1">
      <c r="B197" s="11"/>
      <c r="E197" s="11"/>
    </row>
    <row r="198" ht="15.75" customHeight="1">
      <c r="B198" s="11"/>
      <c r="E198" s="11"/>
    </row>
    <row r="199" ht="15.75" customHeight="1">
      <c r="B199" s="11"/>
      <c r="E199" s="11"/>
    </row>
    <row r="200" ht="15.75" customHeight="1">
      <c r="B200" s="11"/>
      <c r="E200" s="11"/>
    </row>
    <row r="201" ht="15.75" customHeight="1">
      <c r="B201" s="11"/>
      <c r="E201" s="11"/>
    </row>
    <row r="202" ht="15.75" customHeight="1">
      <c r="B202" s="11"/>
      <c r="E202" s="11"/>
    </row>
    <row r="203" ht="15.75" customHeight="1">
      <c r="B203" s="11"/>
      <c r="E203" s="11"/>
    </row>
    <row r="204" ht="15.75" customHeight="1">
      <c r="B204" s="11"/>
      <c r="E204" s="11"/>
    </row>
    <row r="205" ht="15.75" customHeight="1">
      <c r="B205" s="11"/>
      <c r="E205" s="11"/>
    </row>
    <row r="206" ht="15.75" customHeight="1">
      <c r="B206" s="11"/>
      <c r="E206" s="11"/>
    </row>
    <row r="207" ht="15.75" customHeight="1">
      <c r="B207" s="11"/>
      <c r="E207" s="11"/>
    </row>
    <row r="208" ht="15.75" customHeight="1">
      <c r="B208" s="11"/>
      <c r="E208" s="11"/>
    </row>
    <row r="209" ht="15.75" customHeight="1">
      <c r="B209" s="11"/>
      <c r="E209" s="11"/>
    </row>
    <row r="210" ht="15.75" customHeight="1">
      <c r="B210" s="11"/>
      <c r="E210" s="11"/>
    </row>
    <row r="211" ht="15.75" customHeight="1">
      <c r="B211" s="11"/>
      <c r="E211" s="11"/>
    </row>
    <row r="212" ht="15.75" customHeight="1">
      <c r="B212" s="11"/>
      <c r="E212" s="11"/>
    </row>
    <row r="213" ht="15.75" customHeight="1">
      <c r="B213" s="11"/>
      <c r="E213" s="11"/>
    </row>
    <row r="214" ht="15.75" customHeight="1">
      <c r="B214" s="11"/>
      <c r="E214" s="11"/>
    </row>
    <row r="215" ht="15.75" customHeight="1">
      <c r="B215" s="11"/>
      <c r="E215" s="11"/>
    </row>
    <row r="216" ht="15.75" customHeight="1">
      <c r="B216" s="11"/>
      <c r="E216" s="11"/>
    </row>
    <row r="217" ht="15.75" customHeight="1">
      <c r="B217" s="11"/>
      <c r="E217" s="11"/>
    </row>
    <row r="218" ht="15.75" customHeight="1">
      <c r="B218" s="11"/>
      <c r="E218" s="11"/>
    </row>
    <row r="219" ht="15.75" customHeight="1">
      <c r="B219" s="11"/>
      <c r="E219" s="11"/>
    </row>
    <row r="220" ht="15.75" customHeight="1">
      <c r="B220" s="11"/>
      <c r="E220" s="11"/>
    </row>
    <row r="221" ht="15.75" customHeight="1">
      <c r="B221" s="11"/>
      <c r="E221" s="11"/>
    </row>
    <row r="222" ht="15.75" customHeight="1">
      <c r="B222" s="11"/>
      <c r="E222" s="11"/>
    </row>
    <row r="223" ht="15.75" customHeight="1">
      <c r="B223" s="11"/>
      <c r="E223" s="11"/>
    </row>
    <row r="224" ht="15.75" customHeight="1">
      <c r="B224" s="11"/>
      <c r="E224" s="11"/>
    </row>
    <row r="225" ht="15.75" customHeight="1">
      <c r="B225" s="11"/>
      <c r="E225" s="11"/>
    </row>
    <row r="226" ht="15.75" customHeight="1">
      <c r="B226" s="11"/>
      <c r="E226" s="11"/>
    </row>
    <row r="227" ht="15.75" customHeight="1">
      <c r="B227" s="11"/>
      <c r="E227" s="11"/>
    </row>
    <row r="228" ht="15.75" customHeight="1">
      <c r="B228" s="11"/>
      <c r="E228" s="11"/>
    </row>
    <row r="229" ht="15.75" customHeight="1">
      <c r="B229" s="11"/>
      <c r="E229" s="11"/>
    </row>
    <row r="230" ht="15.75" customHeight="1">
      <c r="B230" s="11"/>
      <c r="E230" s="11"/>
    </row>
    <row r="231" ht="15.75" customHeight="1">
      <c r="B231" s="11"/>
      <c r="E231" s="11"/>
    </row>
    <row r="232" ht="15.75" customHeight="1">
      <c r="B232" s="11"/>
      <c r="E232" s="11"/>
    </row>
    <row r="233" ht="15.75" customHeight="1">
      <c r="B233" s="11"/>
      <c r="E233" s="11"/>
    </row>
    <row r="234" ht="15.75" customHeight="1">
      <c r="B234" s="11"/>
      <c r="E234" s="11"/>
    </row>
    <row r="235" ht="15.75" customHeight="1">
      <c r="B235" s="11"/>
      <c r="E235" s="11"/>
    </row>
    <row r="236" ht="15.75" customHeight="1">
      <c r="B236" s="11"/>
      <c r="E236" s="11"/>
    </row>
    <row r="237" ht="15.75" customHeight="1">
      <c r="B237" s="11"/>
      <c r="E237" s="11"/>
    </row>
    <row r="238" ht="15.75" customHeight="1">
      <c r="B238" s="11"/>
      <c r="E238" s="11"/>
    </row>
    <row r="239" ht="15.75" customHeight="1">
      <c r="B239" s="11"/>
      <c r="E239" s="11"/>
    </row>
    <row r="240" ht="15.75" customHeight="1">
      <c r="B240" s="11"/>
      <c r="E240" s="11"/>
    </row>
    <row r="241" ht="15.75" customHeight="1">
      <c r="B241" s="11"/>
      <c r="E241" s="11"/>
    </row>
    <row r="242" ht="15.75" customHeight="1">
      <c r="B242" s="11"/>
      <c r="E242" s="11"/>
    </row>
    <row r="243" ht="15.75" customHeight="1">
      <c r="B243" s="11"/>
      <c r="E243" s="11"/>
    </row>
    <row r="244" ht="15.75" customHeight="1">
      <c r="B244" s="11"/>
      <c r="E244" s="11"/>
    </row>
    <row r="245" ht="15.75" customHeight="1">
      <c r="B245" s="11"/>
      <c r="E245" s="11"/>
    </row>
    <row r="246" ht="15.75" customHeight="1">
      <c r="B246" s="11"/>
      <c r="E246" s="11"/>
    </row>
    <row r="247" ht="15.75" customHeight="1">
      <c r="B247" s="11"/>
      <c r="E247" s="11"/>
    </row>
    <row r="248" ht="15.75" customHeight="1">
      <c r="B248" s="11"/>
      <c r="E248" s="11"/>
    </row>
    <row r="249" ht="15.75" customHeight="1">
      <c r="B249" s="11"/>
      <c r="E249" s="11"/>
    </row>
    <row r="250" ht="15.75" customHeight="1">
      <c r="B250" s="11"/>
      <c r="E250" s="11"/>
    </row>
    <row r="251" ht="15.75" customHeight="1">
      <c r="B251" s="11"/>
      <c r="E251" s="11"/>
    </row>
    <row r="252" ht="15.75" customHeight="1">
      <c r="B252" s="11"/>
      <c r="E252" s="11"/>
    </row>
    <row r="253" ht="15.75" customHeight="1">
      <c r="B253" s="11"/>
      <c r="E253" s="11"/>
    </row>
    <row r="254" ht="15.75" customHeight="1">
      <c r="B254" s="11"/>
      <c r="E254" s="11"/>
    </row>
    <row r="255" ht="15.75" customHeight="1">
      <c r="B255" s="11"/>
      <c r="E255" s="11"/>
    </row>
    <row r="256" ht="15.75" customHeight="1">
      <c r="B256" s="11"/>
      <c r="E256" s="11"/>
    </row>
    <row r="257" ht="15.75" customHeight="1">
      <c r="B257" s="11"/>
      <c r="E257" s="11"/>
    </row>
    <row r="258" ht="15.75" customHeight="1">
      <c r="B258" s="11"/>
      <c r="E258" s="11"/>
    </row>
    <row r="259" ht="15.75" customHeight="1">
      <c r="B259" s="11"/>
      <c r="E259" s="11"/>
    </row>
    <row r="260" ht="15.75" customHeight="1">
      <c r="B260" s="11"/>
      <c r="E260" s="11"/>
    </row>
    <row r="261" ht="15.75" customHeight="1">
      <c r="B261" s="11"/>
      <c r="E261" s="11"/>
    </row>
    <row r="262" ht="15.75" customHeight="1">
      <c r="B262" s="11"/>
      <c r="E262" s="11"/>
    </row>
    <row r="263" ht="15.75" customHeight="1">
      <c r="B263" s="11"/>
      <c r="E263" s="11"/>
    </row>
    <row r="264" ht="15.75" customHeight="1">
      <c r="B264" s="11"/>
      <c r="E264" s="11"/>
    </row>
    <row r="265" ht="15.75" customHeight="1">
      <c r="B265" s="11"/>
      <c r="E265" s="11"/>
    </row>
    <row r="266" ht="15.75" customHeight="1">
      <c r="B266" s="11"/>
      <c r="E266" s="11"/>
    </row>
    <row r="267" ht="15.75" customHeight="1">
      <c r="B267" s="11"/>
      <c r="E267" s="11"/>
    </row>
    <row r="268" ht="15.75" customHeight="1">
      <c r="B268" s="11"/>
      <c r="E268" s="11"/>
    </row>
    <row r="269" ht="15.75" customHeight="1">
      <c r="B269" s="11"/>
      <c r="E269" s="11"/>
    </row>
    <row r="270" ht="15.75" customHeight="1">
      <c r="B270" s="11"/>
      <c r="E270" s="11"/>
    </row>
    <row r="271" ht="15.75" customHeight="1">
      <c r="B271" s="11"/>
      <c r="E271" s="11"/>
    </row>
    <row r="272" ht="15.75" customHeight="1">
      <c r="B272" s="11"/>
      <c r="E272" s="11"/>
    </row>
    <row r="273" ht="15.75" customHeight="1">
      <c r="B273" s="11"/>
      <c r="E273" s="11"/>
    </row>
    <row r="274" ht="15.75" customHeight="1">
      <c r="B274" s="11"/>
      <c r="E274" s="11"/>
    </row>
    <row r="275" ht="15.75" customHeight="1">
      <c r="B275" s="11"/>
      <c r="E275" s="11"/>
    </row>
    <row r="276" ht="15.75" customHeight="1">
      <c r="B276" s="11"/>
      <c r="E276" s="11"/>
    </row>
    <row r="277" ht="15.75" customHeight="1">
      <c r="B277" s="11"/>
      <c r="E277" s="11"/>
    </row>
    <row r="278" ht="15.75" customHeight="1">
      <c r="B278" s="11"/>
      <c r="E278" s="11"/>
    </row>
    <row r="279" ht="15.75" customHeight="1">
      <c r="B279" s="11"/>
      <c r="E279" s="11"/>
    </row>
    <row r="280" ht="15.75" customHeight="1">
      <c r="B280" s="11"/>
      <c r="E280" s="11"/>
    </row>
    <row r="281" ht="15.75" customHeight="1">
      <c r="B281" s="11"/>
      <c r="E281" s="11"/>
    </row>
    <row r="282" ht="15.75" customHeight="1">
      <c r="B282" s="11"/>
      <c r="E282" s="11"/>
    </row>
    <row r="283" ht="15.75" customHeight="1">
      <c r="B283" s="11"/>
      <c r="E283" s="11"/>
    </row>
    <row r="284" ht="15.75" customHeight="1">
      <c r="B284" s="11"/>
      <c r="E284" s="11"/>
    </row>
    <row r="285" ht="15.75" customHeight="1">
      <c r="B285" s="11"/>
      <c r="E285" s="11"/>
    </row>
    <row r="286" ht="15.75" customHeight="1">
      <c r="B286" s="11"/>
      <c r="E286" s="11"/>
    </row>
    <row r="287" ht="15.75" customHeight="1">
      <c r="B287" s="11"/>
      <c r="E287" s="11"/>
    </row>
    <row r="288" ht="15.75" customHeight="1">
      <c r="B288" s="11"/>
      <c r="E288" s="11"/>
    </row>
    <row r="289" ht="15.75" customHeight="1">
      <c r="B289" s="11"/>
      <c r="E289" s="11"/>
    </row>
    <row r="290" ht="15.75" customHeight="1">
      <c r="B290" s="11"/>
      <c r="E290" s="11"/>
    </row>
    <row r="291" ht="15.75" customHeight="1">
      <c r="B291" s="11"/>
      <c r="E291" s="11"/>
    </row>
    <row r="292" ht="15.75" customHeight="1">
      <c r="B292" s="11"/>
      <c r="E292" s="11"/>
    </row>
    <row r="293" ht="15.75" customHeight="1">
      <c r="B293" s="11"/>
      <c r="E293" s="11"/>
    </row>
    <row r="294" ht="15.75" customHeight="1">
      <c r="B294" s="11"/>
      <c r="E294" s="11"/>
    </row>
    <row r="295" ht="15.75" customHeight="1">
      <c r="B295" s="11"/>
      <c r="E295" s="11"/>
    </row>
    <row r="296" ht="15.75" customHeight="1">
      <c r="B296" s="11"/>
      <c r="E296" s="11"/>
    </row>
    <row r="297" ht="15.75" customHeight="1">
      <c r="B297" s="11"/>
      <c r="E297" s="11"/>
    </row>
    <row r="298" ht="15.75" customHeight="1">
      <c r="B298" s="11"/>
      <c r="E298" s="11"/>
    </row>
    <row r="299" ht="15.75" customHeight="1">
      <c r="B299" s="11"/>
      <c r="E299" s="11"/>
    </row>
    <row r="300" ht="15.75" customHeight="1">
      <c r="B300" s="11"/>
      <c r="E300" s="11"/>
    </row>
    <row r="301" ht="15.75" customHeight="1">
      <c r="B301" s="11"/>
      <c r="E301" s="11"/>
    </row>
    <row r="302" ht="15.75" customHeight="1">
      <c r="B302" s="11"/>
      <c r="E302" s="11"/>
    </row>
    <row r="303" ht="15.75" customHeight="1">
      <c r="B303" s="11"/>
      <c r="E303" s="11"/>
    </row>
    <row r="304" ht="15.75" customHeight="1">
      <c r="B304" s="11"/>
      <c r="E304" s="11"/>
    </row>
    <row r="305" ht="15.75" customHeight="1">
      <c r="B305" s="11"/>
      <c r="E305" s="11"/>
    </row>
    <row r="306" ht="15.75" customHeight="1">
      <c r="B306" s="11"/>
      <c r="E306" s="11"/>
    </row>
    <row r="307" ht="15.75" customHeight="1">
      <c r="B307" s="11"/>
      <c r="E307" s="11"/>
    </row>
    <row r="308" ht="15.75" customHeight="1">
      <c r="B308" s="11"/>
      <c r="E308" s="11"/>
    </row>
    <row r="309" ht="15.75" customHeight="1">
      <c r="B309" s="11"/>
      <c r="E309" s="11"/>
    </row>
    <row r="310" ht="15.75" customHeight="1">
      <c r="B310" s="11"/>
      <c r="E310" s="11"/>
    </row>
    <row r="311" ht="15.75" customHeight="1">
      <c r="B311" s="11"/>
      <c r="E311" s="11"/>
    </row>
    <row r="312" ht="15.75" customHeight="1">
      <c r="B312" s="11"/>
      <c r="E312" s="11"/>
    </row>
    <row r="313" ht="15.75" customHeight="1">
      <c r="B313" s="11"/>
      <c r="E313" s="11"/>
    </row>
    <row r="314" ht="15.75" customHeight="1">
      <c r="B314" s="11"/>
      <c r="E314" s="11"/>
    </row>
    <row r="315" ht="15.75" customHeight="1">
      <c r="B315" s="11"/>
      <c r="E315" s="11"/>
    </row>
    <row r="316" ht="15.75" customHeight="1">
      <c r="B316" s="11"/>
      <c r="E316" s="11"/>
    </row>
    <row r="317" ht="15.75" customHeight="1">
      <c r="B317" s="11"/>
      <c r="E317" s="11"/>
    </row>
    <row r="318" ht="15.75" customHeight="1">
      <c r="B318" s="11"/>
      <c r="E318" s="11"/>
    </row>
    <row r="319" ht="15.75" customHeight="1">
      <c r="B319" s="11"/>
      <c r="E319" s="11"/>
    </row>
    <row r="320" ht="15.75" customHeight="1">
      <c r="B320" s="11"/>
      <c r="E320" s="11"/>
    </row>
    <row r="321" ht="15.75" customHeight="1">
      <c r="B321" s="11"/>
      <c r="E321" s="11"/>
    </row>
    <row r="322" ht="15.75" customHeight="1">
      <c r="B322" s="11"/>
      <c r="E322" s="11"/>
    </row>
    <row r="323" ht="15.75" customHeight="1">
      <c r="B323" s="11"/>
      <c r="E323" s="11"/>
    </row>
    <row r="324" ht="15.75" customHeight="1">
      <c r="B324" s="11"/>
      <c r="E324" s="11"/>
    </row>
    <row r="325" ht="15.75" customHeight="1">
      <c r="B325" s="11"/>
      <c r="E325" s="11"/>
    </row>
    <row r="326" ht="15.75" customHeight="1">
      <c r="B326" s="11"/>
      <c r="E326" s="11"/>
    </row>
    <row r="327" ht="15.75" customHeight="1">
      <c r="B327" s="11"/>
      <c r="E327" s="11"/>
    </row>
    <row r="328" ht="15.75" customHeight="1">
      <c r="B328" s="11"/>
      <c r="E328" s="11"/>
    </row>
    <row r="329" ht="15.75" customHeight="1">
      <c r="B329" s="11"/>
      <c r="E329" s="11"/>
    </row>
    <row r="330" ht="15.75" customHeight="1">
      <c r="B330" s="11"/>
      <c r="E330" s="11"/>
    </row>
    <row r="331" ht="15.75" customHeight="1">
      <c r="B331" s="11"/>
      <c r="E331" s="11"/>
    </row>
    <row r="332" ht="15.75" customHeight="1">
      <c r="B332" s="11"/>
      <c r="E332" s="11"/>
    </row>
    <row r="333" ht="15.75" customHeight="1">
      <c r="B333" s="11"/>
      <c r="E333" s="11"/>
    </row>
    <row r="334" ht="15.75" customHeight="1">
      <c r="B334" s="11"/>
      <c r="E334" s="11"/>
    </row>
    <row r="335" ht="15.75" customHeight="1">
      <c r="B335" s="11"/>
      <c r="E335" s="11"/>
    </row>
    <row r="336" ht="15.75" customHeight="1">
      <c r="B336" s="11"/>
      <c r="E336" s="11"/>
    </row>
    <row r="337" ht="15.75" customHeight="1">
      <c r="B337" s="11"/>
      <c r="E337" s="11"/>
    </row>
    <row r="338" ht="15.75" customHeight="1">
      <c r="B338" s="11"/>
      <c r="E338" s="11"/>
    </row>
    <row r="339" ht="15.75" customHeight="1">
      <c r="B339" s="11"/>
      <c r="E339" s="11"/>
    </row>
    <row r="340" ht="15.75" customHeight="1">
      <c r="B340" s="11"/>
      <c r="E340" s="11"/>
    </row>
    <row r="341" ht="15.75" customHeight="1">
      <c r="B341" s="11"/>
      <c r="E341" s="11"/>
    </row>
    <row r="342" ht="15.75" customHeight="1">
      <c r="B342" s="11"/>
      <c r="E342" s="11"/>
    </row>
    <row r="343" ht="15.75" customHeight="1">
      <c r="B343" s="11"/>
      <c r="E343" s="11"/>
    </row>
    <row r="344" ht="15.75" customHeight="1">
      <c r="B344" s="11"/>
      <c r="E344" s="11"/>
    </row>
    <row r="345" ht="15.75" customHeight="1">
      <c r="B345" s="11"/>
      <c r="E345" s="11"/>
    </row>
    <row r="346" ht="15.75" customHeight="1">
      <c r="B346" s="11"/>
      <c r="E346" s="11"/>
    </row>
    <row r="347" ht="15.75" customHeight="1">
      <c r="B347" s="11"/>
      <c r="E347" s="11"/>
    </row>
    <row r="348" ht="15.75" customHeight="1">
      <c r="B348" s="11"/>
      <c r="E348" s="11"/>
    </row>
    <row r="349" ht="15.75" customHeight="1">
      <c r="B349" s="11"/>
      <c r="E349" s="11"/>
    </row>
    <row r="350" ht="15.75" customHeight="1">
      <c r="B350" s="11"/>
      <c r="E350" s="11"/>
    </row>
    <row r="351" ht="15.75" customHeight="1">
      <c r="B351" s="11"/>
      <c r="E351" s="11"/>
    </row>
    <row r="352" ht="15.75" customHeight="1">
      <c r="B352" s="11"/>
      <c r="E352" s="11"/>
    </row>
    <row r="353" ht="15.75" customHeight="1">
      <c r="B353" s="11"/>
      <c r="E353" s="11"/>
    </row>
    <row r="354" ht="15.75" customHeight="1">
      <c r="B354" s="11"/>
      <c r="E354" s="11"/>
    </row>
    <row r="355" ht="15.75" customHeight="1">
      <c r="B355" s="11"/>
      <c r="E355" s="11"/>
    </row>
    <row r="356" ht="15.75" customHeight="1">
      <c r="B356" s="11"/>
      <c r="E356" s="11"/>
    </row>
    <row r="357" ht="15.75" customHeight="1">
      <c r="B357" s="11"/>
      <c r="E357" s="11"/>
    </row>
    <row r="358" ht="15.75" customHeight="1">
      <c r="B358" s="11"/>
      <c r="E358" s="11"/>
    </row>
    <row r="359" ht="15.75" customHeight="1">
      <c r="B359" s="11"/>
      <c r="E359" s="11"/>
    </row>
    <row r="360" ht="15.75" customHeight="1">
      <c r="B360" s="11"/>
      <c r="E360" s="11"/>
    </row>
    <row r="361" ht="15.75" customHeight="1">
      <c r="B361" s="11"/>
      <c r="E361" s="11"/>
    </row>
    <row r="362" ht="15.75" customHeight="1">
      <c r="B362" s="11"/>
      <c r="E362" s="11"/>
    </row>
    <row r="363" ht="15.75" customHeight="1">
      <c r="B363" s="11"/>
      <c r="E363" s="11"/>
    </row>
    <row r="364" ht="15.75" customHeight="1">
      <c r="B364" s="11"/>
      <c r="E364" s="11"/>
    </row>
    <row r="365" ht="15.75" customHeight="1">
      <c r="B365" s="11"/>
      <c r="E365" s="11"/>
    </row>
    <row r="366" ht="15.75" customHeight="1">
      <c r="B366" s="11"/>
      <c r="E366" s="11"/>
    </row>
    <row r="367" ht="15.75" customHeight="1">
      <c r="B367" s="11"/>
      <c r="E367" s="11"/>
    </row>
    <row r="368" ht="15.75" customHeight="1">
      <c r="B368" s="11"/>
      <c r="E368" s="11"/>
    </row>
    <row r="369" ht="15.75" customHeight="1">
      <c r="B369" s="11"/>
      <c r="E369" s="11"/>
    </row>
    <row r="370" ht="15.75" customHeight="1">
      <c r="B370" s="11"/>
      <c r="E370" s="11"/>
    </row>
    <row r="371" ht="15.75" customHeight="1">
      <c r="B371" s="11"/>
      <c r="E371" s="11"/>
    </row>
    <row r="372" ht="15.75" customHeight="1">
      <c r="B372" s="11"/>
      <c r="E372" s="11"/>
    </row>
    <row r="373" ht="15.75" customHeight="1">
      <c r="B373" s="11"/>
      <c r="E373" s="11"/>
    </row>
    <row r="374" ht="15.75" customHeight="1">
      <c r="B374" s="11"/>
      <c r="E374" s="11"/>
    </row>
    <row r="375" ht="15.75" customHeight="1">
      <c r="B375" s="11"/>
      <c r="E375" s="11"/>
    </row>
    <row r="376" ht="15.75" customHeight="1">
      <c r="B376" s="11"/>
      <c r="E376" s="11"/>
    </row>
    <row r="377" ht="15.75" customHeight="1">
      <c r="B377" s="11"/>
      <c r="E377" s="11"/>
    </row>
    <row r="378" ht="15.75" customHeight="1">
      <c r="B378" s="11"/>
      <c r="E378" s="11"/>
    </row>
    <row r="379" ht="15.75" customHeight="1">
      <c r="B379" s="11"/>
      <c r="E379" s="11"/>
    </row>
    <row r="380" ht="15.75" customHeight="1">
      <c r="B380" s="11"/>
      <c r="E380" s="11"/>
    </row>
    <row r="381" ht="15.75" customHeight="1">
      <c r="B381" s="11"/>
      <c r="E381" s="11"/>
    </row>
    <row r="382" ht="15.75" customHeight="1">
      <c r="B382" s="11"/>
      <c r="E382" s="11"/>
    </row>
    <row r="383" ht="15.75" customHeight="1">
      <c r="B383" s="11"/>
      <c r="E383" s="11"/>
    </row>
    <row r="384" ht="15.75" customHeight="1">
      <c r="B384" s="11"/>
      <c r="E384" s="11"/>
    </row>
    <row r="385" ht="15.75" customHeight="1">
      <c r="B385" s="11"/>
      <c r="E385" s="11"/>
    </row>
    <row r="386" ht="15.75" customHeight="1">
      <c r="B386" s="11"/>
      <c r="E386" s="11"/>
    </row>
    <row r="387" ht="15.75" customHeight="1">
      <c r="B387" s="11"/>
      <c r="E387" s="11"/>
    </row>
    <row r="388" ht="15.75" customHeight="1">
      <c r="B388" s="11"/>
      <c r="E388" s="11"/>
    </row>
    <row r="389" ht="15.75" customHeight="1">
      <c r="B389" s="11"/>
      <c r="E389" s="11"/>
    </row>
    <row r="390" ht="15.75" customHeight="1">
      <c r="B390" s="11"/>
      <c r="E390" s="11"/>
    </row>
    <row r="391" ht="15.75" customHeight="1">
      <c r="B391" s="11"/>
      <c r="E391" s="11"/>
    </row>
    <row r="392" ht="15.75" customHeight="1">
      <c r="B392" s="11"/>
      <c r="E392" s="11"/>
    </row>
    <row r="393" ht="15.75" customHeight="1">
      <c r="B393" s="11"/>
      <c r="E393" s="11"/>
    </row>
    <row r="394" ht="15.75" customHeight="1">
      <c r="B394" s="11"/>
      <c r="E394" s="11"/>
    </row>
    <row r="395" ht="15.75" customHeight="1">
      <c r="B395" s="11"/>
      <c r="E395" s="11"/>
    </row>
    <row r="396" ht="15.75" customHeight="1">
      <c r="B396" s="11"/>
      <c r="E396" s="11"/>
    </row>
    <row r="397" ht="15.75" customHeight="1">
      <c r="B397" s="11"/>
      <c r="E397" s="11"/>
    </row>
    <row r="398" ht="15.75" customHeight="1">
      <c r="B398" s="11"/>
      <c r="E398" s="11"/>
    </row>
    <row r="399" ht="15.75" customHeight="1">
      <c r="B399" s="11"/>
      <c r="E399" s="11"/>
    </row>
    <row r="400" ht="15.75" customHeight="1">
      <c r="B400" s="11"/>
      <c r="E400" s="11"/>
    </row>
    <row r="401" ht="15.75" customHeight="1">
      <c r="B401" s="11"/>
      <c r="E401" s="11"/>
    </row>
    <row r="402" ht="15.75" customHeight="1">
      <c r="B402" s="11"/>
      <c r="E402" s="11"/>
    </row>
    <row r="403" ht="15.75" customHeight="1">
      <c r="B403" s="11"/>
      <c r="E403" s="11"/>
    </row>
    <row r="404" ht="15.75" customHeight="1">
      <c r="B404" s="11"/>
      <c r="E404" s="11"/>
    </row>
    <row r="405" ht="15.75" customHeight="1">
      <c r="B405" s="11"/>
      <c r="E405" s="11"/>
    </row>
    <row r="406" ht="15.75" customHeight="1">
      <c r="B406" s="11"/>
      <c r="E406" s="11"/>
    </row>
    <row r="407" ht="15.75" customHeight="1">
      <c r="B407" s="11"/>
      <c r="E407" s="11"/>
    </row>
    <row r="408" ht="15.75" customHeight="1">
      <c r="B408" s="11"/>
      <c r="E408" s="11"/>
    </row>
    <row r="409" ht="15.75" customHeight="1">
      <c r="B409" s="11"/>
      <c r="E409" s="11"/>
    </row>
    <row r="410" ht="15.75" customHeight="1">
      <c r="B410" s="11"/>
      <c r="E410" s="11"/>
    </row>
    <row r="411" ht="15.75" customHeight="1">
      <c r="B411" s="11"/>
      <c r="E411" s="11"/>
    </row>
    <row r="412" ht="15.75" customHeight="1">
      <c r="B412" s="11"/>
      <c r="E412" s="11"/>
    </row>
    <row r="413" ht="15.75" customHeight="1">
      <c r="B413" s="11"/>
      <c r="E413" s="11"/>
    </row>
    <row r="414" ht="15.75" customHeight="1">
      <c r="B414" s="11"/>
      <c r="E414" s="11"/>
    </row>
    <row r="415" ht="15.75" customHeight="1">
      <c r="B415" s="11"/>
      <c r="E415" s="11"/>
    </row>
    <row r="416" ht="15.75" customHeight="1">
      <c r="B416" s="11"/>
      <c r="E416" s="11"/>
    </row>
    <row r="417" ht="15.75" customHeight="1">
      <c r="B417" s="11"/>
      <c r="E417" s="11"/>
    </row>
    <row r="418" ht="15.75" customHeight="1">
      <c r="B418" s="11"/>
      <c r="E418" s="11"/>
    </row>
    <row r="419" ht="15.75" customHeight="1">
      <c r="B419" s="11"/>
      <c r="E419" s="11"/>
    </row>
    <row r="420" ht="15.75" customHeight="1">
      <c r="B420" s="11"/>
      <c r="E420" s="11"/>
    </row>
    <row r="421" ht="15.75" customHeight="1">
      <c r="B421" s="11"/>
      <c r="E421" s="11"/>
    </row>
    <row r="422" ht="15.75" customHeight="1">
      <c r="B422" s="11"/>
      <c r="E422" s="11"/>
    </row>
    <row r="423" ht="15.75" customHeight="1">
      <c r="B423" s="11"/>
      <c r="E423" s="11"/>
    </row>
    <row r="424" ht="15.75" customHeight="1">
      <c r="B424" s="11"/>
      <c r="E424" s="11"/>
    </row>
    <row r="425" ht="15.75" customHeight="1">
      <c r="B425" s="11"/>
      <c r="E425" s="11"/>
    </row>
    <row r="426" ht="15.75" customHeight="1">
      <c r="B426" s="11"/>
      <c r="E426" s="11"/>
    </row>
    <row r="427" ht="15.75" customHeight="1">
      <c r="B427" s="11"/>
      <c r="E427" s="11"/>
    </row>
    <row r="428" ht="15.75" customHeight="1">
      <c r="B428" s="11"/>
      <c r="E428" s="11"/>
    </row>
    <row r="429" ht="15.75" customHeight="1">
      <c r="B429" s="11"/>
      <c r="E429" s="11"/>
    </row>
    <row r="430" ht="15.75" customHeight="1">
      <c r="B430" s="11"/>
      <c r="E430" s="11"/>
    </row>
    <row r="431" ht="15.75" customHeight="1">
      <c r="B431" s="11"/>
      <c r="E431" s="11"/>
    </row>
    <row r="432" ht="15.75" customHeight="1">
      <c r="B432" s="11"/>
      <c r="E432" s="11"/>
    </row>
    <row r="433" ht="15.75" customHeight="1">
      <c r="B433" s="11"/>
      <c r="E433" s="11"/>
    </row>
    <row r="434" ht="15.75" customHeight="1">
      <c r="B434" s="11"/>
      <c r="E434" s="11"/>
    </row>
    <row r="435" ht="15.75" customHeight="1">
      <c r="B435" s="11"/>
      <c r="E435" s="11"/>
    </row>
    <row r="436" ht="15.75" customHeight="1">
      <c r="B436" s="11"/>
      <c r="E436" s="11"/>
    </row>
    <row r="437" ht="15.75" customHeight="1">
      <c r="B437" s="11"/>
      <c r="E437" s="11"/>
    </row>
    <row r="438" ht="15.75" customHeight="1">
      <c r="B438" s="11"/>
      <c r="E438" s="11"/>
    </row>
    <row r="439" ht="15.75" customHeight="1">
      <c r="B439" s="11"/>
      <c r="E439" s="11"/>
    </row>
    <row r="440" ht="15.75" customHeight="1">
      <c r="B440" s="11"/>
      <c r="E440" s="11"/>
    </row>
    <row r="441" ht="15.75" customHeight="1">
      <c r="B441" s="11"/>
      <c r="E441" s="11"/>
    </row>
    <row r="442" ht="15.75" customHeight="1">
      <c r="B442" s="11"/>
      <c r="E442" s="11"/>
    </row>
    <row r="443" ht="15.75" customHeight="1">
      <c r="B443" s="11"/>
      <c r="E443" s="11"/>
    </row>
    <row r="444" ht="15.75" customHeight="1">
      <c r="B444" s="11"/>
      <c r="E444" s="11"/>
    </row>
    <row r="445" ht="15.75" customHeight="1">
      <c r="B445" s="11"/>
      <c r="E445" s="11"/>
    </row>
    <row r="446" ht="15.75" customHeight="1">
      <c r="B446" s="11"/>
      <c r="E446" s="11"/>
    </row>
    <row r="447" ht="15.75" customHeight="1">
      <c r="B447" s="11"/>
      <c r="E447" s="11"/>
    </row>
    <row r="448" ht="15.75" customHeight="1">
      <c r="B448" s="11"/>
      <c r="E448" s="11"/>
    </row>
    <row r="449" ht="15.75" customHeight="1">
      <c r="B449" s="11"/>
      <c r="E449" s="11"/>
    </row>
    <row r="450" ht="15.75" customHeight="1">
      <c r="B450" s="11"/>
      <c r="E450" s="11"/>
    </row>
    <row r="451" ht="15.75" customHeight="1">
      <c r="B451" s="11"/>
      <c r="E451" s="11"/>
    </row>
    <row r="452" ht="15.75" customHeight="1">
      <c r="B452" s="11"/>
      <c r="E452" s="11"/>
    </row>
    <row r="453" ht="15.75" customHeight="1">
      <c r="B453" s="11"/>
      <c r="E453" s="11"/>
    </row>
    <row r="454" ht="15.75" customHeight="1">
      <c r="B454" s="11"/>
      <c r="E454" s="11"/>
    </row>
    <row r="455" ht="15.75" customHeight="1">
      <c r="B455" s="11"/>
      <c r="E455" s="11"/>
    </row>
    <row r="456" ht="15.75" customHeight="1">
      <c r="B456" s="11"/>
      <c r="E456" s="11"/>
    </row>
    <row r="457" ht="15.75" customHeight="1">
      <c r="B457" s="11"/>
      <c r="E457" s="11"/>
    </row>
    <row r="458" ht="15.75" customHeight="1">
      <c r="B458" s="11"/>
      <c r="E458" s="11"/>
    </row>
    <row r="459" ht="15.75" customHeight="1">
      <c r="B459" s="11"/>
      <c r="E459" s="11"/>
    </row>
    <row r="460" ht="15.75" customHeight="1">
      <c r="B460" s="11"/>
      <c r="E460" s="11"/>
    </row>
    <row r="461" ht="15.75" customHeight="1">
      <c r="B461" s="11"/>
      <c r="E461" s="11"/>
    </row>
    <row r="462" ht="15.75" customHeight="1">
      <c r="B462" s="11"/>
      <c r="E462" s="11"/>
    </row>
    <row r="463" ht="15.75" customHeight="1">
      <c r="B463" s="11"/>
      <c r="E463" s="11"/>
    </row>
    <row r="464" ht="15.75" customHeight="1">
      <c r="B464" s="11"/>
      <c r="E464" s="11"/>
    </row>
    <row r="465" ht="15.75" customHeight="1">
      <c r="B465" s="11"/>
      <c r="E465" s="11"/>
    </row>
    <row r="466" ht="15.75" customHeight="1">
      <c r="B466" s="11"/>
      <c r="E466" s="11"/>
    </row>
    <row r="467" ht="15.75" customHeight="1">
      <c r="B467" s="11"/>
      <c r="E467" s="11"/>
    </row>
    <row r="468" ht="15.75" customHeight="1">
      <c r="B468" s="11"/>
      <c r="E468" s="11"/>
    </row>
    <row r="469" ht="15.75" customHeight="1">
      <c r="B469" s="11"/>
      <c r="E469" s="11"/>
    </row>
    <row r="470" ht="15.75" customHeight="1">
      <c r="B470" s="11"/>
      <c r="E470" s="11"/>
    </row>
    <row r="471" ht="15.75" customHeight="1">
      <c r="B471" s="11"/>
      <c r="E471" s="11"/>
    </row>
    <row r="472" ht="15.75" customHeight="1">
      <c r="B472" s="11"/>
      <c r="E472" s="11"/>
    </row>
    <row r="473" ht="15.75" customHeight="1">
      <c r="B473" s="11"/>
      <c r="E473" s="11"/>
    </row>
    <row r="474" ht="15.75" customHeight="1">
      <c r="B474" s="11"/>
      <c r="E474" s="11"/>
    </row>
    <row r="475" ht="15.75" customHeight="1">
      <c r="B475" s="11"/>
      <c r="E475" s="11"/>
    </row>
    <row r="476" ht="15.75" customHeight="1">
      <c r="B476" s="11"/>
      <c r="E476" s="11"/>
    </row>
    <row r="477" ht="15.75" customHeight="1">
      <c r="B477" s="11"/>
      <c r="E477" s="11"/>
    </row>
    <row r="478" ht="15.75" customHeight="1">
      <c r="B478" s="11"/>
      <c r="E478" s="11"/>
    </row>
    <row r="479" ht="15.75" customHeight="1">
      <c r="B479" s="11"/>
      <c r="E479" s="11"/>
    </row>
    <row r="480" ht="15.75" customHeight="1">
      <c r="B480" s="11"/>
      <c r="E480" s="11"/>
    </row>
    <row r="481" ht="15.75" customHeight="1">
      <c r="B481" s="11"/>
      <c r="E481" s="11"/>
    </row>
    <row r="482" ht="15.75" customHeight="1">
      <c r="B482" s="11"/>
      <c r="E482" s="11"/>
    </row>
    <row r="483" ht="15.75" customHeight="1">
      <c r="B483" s="11"/>
      <c r="E483" s="11"/>
    </row>
    <row r="484" ht="15.75" customHeight="1">
      <c r="B484" s="11"/>
      <c r="E484" s="11"/>
    </row>
    <row r="485" ht="15.75" customHeight="1">
      <c r="B485" s="11"/>
      <c r="E485" s="11"/>
    </row>
    <row r="486" ht="15.75" customHeight="1">
      <c r="B486" s="11"/>
      <c r="E486" s="11"/>
    </row>
    <row r="487" ht="15.75" customHeight="1">
      <c r="B487" s="11"/>
      <c r="E487" s="11"/>
    </row>
    <row r="488" ht="15.75" customHeight="1">
      <c r="B488" s="11"/>
      <c r="E488" s="11"/>
    </row>
    <row r="489" ht="15.75" customHeight="1">
      <c r="B489" s="11"/>
      <c r="E489" s="11"/>
    </row>
    <row r="490" ht="15.75" customHeight="1">
      <c r="B490" s="11"/>
      <c r="E490" s="11"/>
    </row>
    <row r="491" ht="15.75" customHeight="1">
      <c r="B491" s="11"/>
      <c r="E491" s="11"/>
    </row>
    <row r="492" ht="15.75" customHeight="1">
      <c r="B492" s="11"/>
      <c r="E492" s="11"/>
    </row>
    <row r="493" ht="15.75" customHeight="1">
      <c r="B493" s="11"/>
      <c r="E493" s="11"/>
    </row>
    <row r="494" ht="15.75" customHeight="1">
      <c r="B494" s="11"/>
      <c r="E494" s="11"/>
    </row>
    <row r="495" ht="15.75" customHeight="1">
      <c r="B495" s="11"/>
      <c r="E495" s="11"/>
    </row>
    <row r="496" ht="15.75" customHeight="1">
      <c r="B496" s="11"/>
      <c r="E496" s="11"/>
    </row>
    <row r="497" ht="15.75" customHeight="1">
      <c r="B497" s="11"/>
      <c r="E497" s="11"/>
    </row>
    <row r="498" ht="15.75" customHeight="1">
      <c r="B498" s="11"/>
      <c r="E498" s="11"/>
    </row>
    <row r="499" ht="15.75" customHeight="1">
      <c r="B499" s="11"/>
      <c r="E499" s="11"/>
    </row>
    <row r="500" ht="15.75" customHeight="1">
      <c r="B500" s="11"/>
      <c r="E500" s="11"/>
    </row>
    <row r="501" ht="15.75" customHeight="1">
      <c r="B501" s="11"/>
      <c r="E501" s="11"/>
    </row>
    <row r="502" ht="15.75" customHeight="1">
      <c r="B502" s="11"/>
      <c r="E502" s="11"/>
    </row>
    <row r="503" ht="15.75" customHeight="1">
      <c r="B503" s="11"/>
      <c r="E503" s="11"/>
    </row>
    <row r="504" ht="15.75" customHeight="1">
      <c r="B504" s="11"/>
      <c r="E504" s="11"/>
    </row>
    <row r="505" ht="15.75" customHeight="1">
      <c r="B505" s="11"/>
      <c r="E505" s="11"/>
    </row>
    <row r="506" ht="15.75" customHeight="1">
      <c r="B506" s="11"/>
      <c r="E506" s="11"/>
    </row>
    <row r="507" ht="15.75" customHeight="1">
      <c r="B507" s="11"/>
      <c r="E507" s="11"/>
    </row>
    <row r="508" ht="15.75" customHeight="1">
      <c r="B508" s="11"/>
      <c r="E508" s="11"/>
    </row>
    <row r="509" ht="15.75" customHeight="1">
      <c r="B509" s="11"/>
      <c r="E509" s="11"/>
    </row>
    <row r="510" ht="15.75" customHeight="1">
      <c r="B510" s="11"/>
      <c r="E510" s="11"/>
    </row>
    <row r="511" ht="15.75" customHeight="1">
      <c r="B511" s="11"/>
      <c r="E511" s="11"/>
    </row>
    <row r="512" ht="15.75" customHeight="1">
      <c r="B512" s="11"/>
      <c r="E512" s="11"/>
    </row>
    <row r="513" ht="15.75" customHeight="1">
      <c r="B513" s="11"/>
      <c r="E513" s="11"/>
    </row>
    <row r="514" ht="15.75" customHeight="1">
      <c r="B514" s="11"/>
      <c r="E514" s="11"/>
    </row>
    <row r="515" ht="15.75" customHeight="1">
      <c r="B515" s="11"/>
      <c r="E515" s="11"/>
    </row>
    <row r="516" ht="15.75" customHeight="1">
      <c r="B516" s="11"/>
      <c r="E516" s="11"/>
    </row>
    <row r="517" ht="15.75" customHeight="1">
      <c r="B517" s="11"/>
      <c r="E517" s="11"/>
    </row>
    <row r="518" ht="15.75" customHeight="1">
      <c r="B518" s="11"/>
      <c r="E518" s="11"/>
    </row>
    <row r="519" ht="15.75" customHeight="1">
      <c r="B519" s="11"/>
      <c r="E519" s="11"/>
    </row>
    <row r="520" ht="15.75" customHeight="1">
      <c r="B520" s="11"/>
      <c r="E520" s="11"/>
    </row>
    <row r="521" ht="15.75" customHeight="1">
      <c r="B521" s="11"/>
      <c r="E521" s="11"/>
    </row>
    <row r="522" ht="15.75" customHeight="1">
      <c r="B522" s="11"/>
      <c r="E522" s="11"/>
    </row>
    <row r="523" ht="15.75" customHeight="1">
      <c r="B523" s="11"/>
      <c r="E523" s="11"/>
    </row>
    <row r="524" ht="15.75" customHeight="1">
      <c r="B524" s="11"/>
      <c r="E524" s="11"/>
    </row>
    <row r="525" ht="15.75" customHeight="1">
      <c r="B525" s="11"/>
      <c r="E525" s="11"/>
    </row>
    <row r="526" ht="15.75" customHeight="1">
      <c r="B526" s="11"/>
      <c r="E526" s="11"/>
    </row>
    <row r="527" ht="15.75" customHeight="1">
      <c r="B527" s="11"/>
      <c r="E527" s="11"/>
    </row>
    <row r="528" ht="15.75" customHeight="1">
      <c r="B528" s="11"/>
      <c r="E528" s="11"/>
    </row>
    <row r="529" ht="15.75" customHeight="1">
      <c r="B529" s="11"/>
      <c r="E529" s="11"/>
    </row>
    <row r="530" ht="15.75" customHeight="1">
      <c r="B530" s="11"/>
      <c r="E530" s="11"/>
    </row>
    <row r="531" ht="15.75" customHeight="1">
      <c r="B531" s="11"/>
      <c r="E531" s="11"/>
    </row>
    <row r="532" ht="15.75" customHeight="1">
      <c r="B532" s="11"/>
      <c r="E532" s="11"/>
    </row>
    <row r="533" ht="15.75" customHeight="1">
      <c r="B533" s="11"/>
      <c r="E533" s="11"/>
    </row>
    <row r="534" ht="15.75" customHeight="1">
      <c r="B534" s="11"/>
      <c r="E534" s="11"/>
    </row>
    <row r="535" ht="15.75" customHeight="1">
      <c r="B535" s="11"/>
      <c r="E535" s="11"/>
    </row>
    <row r="536" ht="15.75" customHeight="1">
      <c r="B536" s="11"/>
      <c r="E536" s="11"/>
    </row>
    <row r="537" ht="15.75" customHeight="1">
      <c r="B537" s="11"/>
      <c r="E537" s="11"/>
    </row>
    <row r="538" ht="15.75" customHeight="1">
      <c r="B538" s="11"/>
      <c r="E538" s="11"/>
    </row>
    <row r="539" ht="15.75" customHeight="1">
      <c r="B539" s="11"/>
      <c r="E539" s="11"/>
    </row>
    <row r="540" ht="15.75" customHeight="1">
      <c r="B540" s="11"/>
      <c r="E540" s="11"/>
    </row>
    <row r="541" ht="15.75" customHeight="1">
      <c r="B541" s="11"/>
      <c r="E541" s="11"/>
    </row>
    <row r="542" ht="15.75" customHeight="1">
      <c r="B542" s="11"/>
      <c r="E542" s="11"/>
    </row>
    <row r="543" ht="15.75" customHeight="1">
      <c r="B543" s="11"/>
      <c r="E543" s="11"/>
    </row>
    <row r="544" ht="15.75" customHeight="1">
      <c r="B544" s="11"/>
      <c r="E544" s="11"/>
    </row>
    <row r="545" ht="15.75" customHeight="1">
      <c r="B545" s="11"/>
      <c r="E545" s="11"/>
    </row>
    <row r="546" ht="15.75" customHeight="1">
      <c r="B546" s="11"/>
      <c r="E546" s="11"/>
    </row>
    <row r="547" ht="15.75" customHeight="1">
      <c r="B547" s="11"/>
      <c r="E547" s="11"/>
    </row>
    <row r="548" ht="15.75" customHeight="1">
      <c r="B548" s="11"/>
      <c r="E548" s="11"/>
    </row>
    <row r="549" ht="15.75" customHeight="1">
      <c r="B549" s="11"/>
      <c r="E549" s="11"/>
    </row>
    <row r="550" ht="15.75" customHeight="1">
      <c r="B550" s="11"/>
      <c r="E550" s="11"/>
    </row>
    <row r="551" ht="15.75" customHeight="1">
      <c r="B551" s="11"/>
      <c r="E551" s="11"/>
    </row>
    <row r="552" ht="15.75" customHeight="1">
      <c r="B552" s="11"/>
      <c r="E552" s="11"/>
    </row>
    <row r="553" ht="15.75" customHeight="1">
      <c r="B553" s="11"/>
      <c r="E553" s="11"/>
    </row>
    <row r="554" ht="15.75" customHeight="1">
      <c r="B554" s="11"/>
      <c r="E554" s="11"/>
    </row>
    <row r="555" ht="15.75" customHeight="1">
      <c r="B555" s="11"/>
      <c r="E555" s="11"/>
    </row>
    <row r="556" ht="15.75" customHeight="1">
      <c r="B556" s="11"/>
      <c r="E556" s="11"/>
    </row>
    <row r="557" ht="15.75" customHeight="1">
      <c r="B557" s="11"/>
      <c r="E557" s="11"/>
    </row>
    <row r="558" ht="15.75" customHeight="1">
      <c r="B558" s="11"/>
      <c r="E558" s="11"/>
    </row>
    <row r="559" ht="15.75" customHeight="1">
      <c r="B559" s="11"/>
      <c r="E559" s="11"/>
    </row>
    <row r="560" ht="15.75" customHeight="1">
      <c r="B560" s="11"/>
      <c r="E560" s="11"/>
    </row>
    <row r="561" ht="15.75" customHeight="1">
      <c r="B561" s="11"/>
      <c r="E561" s="11"/>
    </row>
    <row r="562" ht="15.75" customHeight="1">
      <c r="B562" s="11"/>
      <c r="E562" s="11"/>
    </row>
    <row r="563" ht="15.75" customHeight="1">
      <c r="B563" s="11"/>
      <c r="E563" s="11"/>
    </row>
    <row r="564" ht="15.75" customHeight="1">
      <c r="B564" s="11"/>
      <c r="E564" s="11"/>
    </row>
    <row r="565" ht="15.75" customHeight="1">
      <c r="B565" s="11"/>
      <c r="E565" s="11"/>
    </row>
    <row r="566" ht="15.75" customHeight="1">
      <c r="B566" s="11"/>
      <c r="E566" s="11"/>
    </row>
    <row r="567" ht="15.75" customHeight="1">
      <c r="B567" s="11"/>
      <c r="E567" s="11"/>
    </row>
    <row r="568" ht="15.75" customHeight="1">
      <c r="B568" s="11"/>
      <c r="E568" s="11"/>
    </row>
    <row r="569" ht="15.75" customHeight="1">
      <c r="B569" s="11"/>
      <c r="E569" s="11"/>
    </row>
    <row r="570" ht="15.75" customHeight="1">
      <c r="B570" s="11"/>
      <c r="E570" s="11"/>
    </row>
    <row r="571" ht="15.75" customHeight="1">
      <c r="B571" s="11"/>
      <c r="E571" s="11"/>
    </row>
    <row r="572" ht="15.75" customHeight="1">
      <c r="B572" s="11"/>
      <c r="E572" s="11"/>
    </row>
    <row r="573" ht="15.75" customHeight="1">
      <c r="B573" s="11"/>
      <c r="E573" s="11"/>
    </row>
    <row r="574" ht="15.75" customHeight="1">
      <c r="B574" s="11"/>
      <c r="E574" s="11"/>
    </row>
    <row r="575" ht="15.75" customHeight="1">
      <c r="B575" s="11"/>
      <c r="E575" s="11"/>
    </row>
    <row r="576" ht="15.75" customHeight="1">
      <c r="B576" s="11"/>
      <c r="E576" s="11"/>
    </row>
    <row r="577" ht="15.75" customHeight="1">
      <c r="B577" s="11"/>
      <c r="E577" s="11"/>
    </row>
    <row r="578" ht="15.75" customHeight="1">
      <c r="B578" s="11"/>
      <c r="E578" s="11"/>
    </row>
    <row r="579" ht="15.75" customHeight="1">
      <c r="B579" s="11"/>
      <c r="E579" s="11"/>
    </row>
    <row r="580" ht="15.75" customHeight="1">
      <c r="B580" s="11"/>
      <c r="E580" s="11"/>
    </row>
    <row r="581" ht="15.75" customHeight="1">
      <c r="B581" s="11"/>
      <c r="E581" s="11"/>
    </row>
    <row r="582" ht="15.75" customHeight="1">
      <c r="B582" s="11"/>
      <c r="E582" s="11"/>
    </row>
    <row r="583" ht="15.75" customHeight="1">
      <c r="B583" s="11"/>
      <c r="E583" s="11"/>
    </row>
    <row r="584" ht="15.75" customHeight="1">
      <c r="B584" s="11"/>
      <c r="E584" s="11"/>
    </row>
    <row r="585" ht="15.75" customHeight="1">
      <c r="B585" s="11"/>
      <c r="E585" s="11"/>
    </row>
    <row r="586" ht="15.75" customHeight="1">
      <c r="B586" s="11"/>
      <c r="E586" s="11"/>
    </row>
    <row r="587" ht="15.75" customHeight="1">
      <c r="B587" s="11"/>
      <c r="E587" s="11"/>
    </row>
    <row r="588" ht="15.75" customHeight="1">
      <c r="B588" s="11"/>
      <c r="E588" s="11"/>
    </row>
    <row r="589" ht="15.75" customHeight="1">
      <c r="B589" s="11"/>
      <c r="E589" s="11"/>
    </row>
    <row r="590" ht="15.75" customHeight="1">
      <c r="B590" s="11"/>
      <c r="E590" s="11"/>
    </row>
    <row r="591" ht="15.75" customHeight="1">
      <c r="B591" s="11"/>
      <c r="E591" s="11"/>
    </row>
    <row r="592" ht="15.75" customHeight="1">
      <c r="B592" s="11"/>
      <c r="E592" s="11"/>
    </row>
    <row r="593" ht="15.75" customHeight="1">
      <c r="B593" s="11"/>
      <c r="E593" s="11"/>
    </row>
    <row r="594" ht="15.75" customHeight="1">
      <c r="B594" s="11"/>
      <c r="E594" s="11"/>
    </row>
    <row r="595" ht="15.75" customHeight="1">
      <c r="B595" s="11"/>
      <c r="E595" s="11"/>
    </row>
    <row r="596" ht="15.75" customHeight="1">
      <c r="B596" s="11"/>
      <c r="E596" s="11"/>
    </row>
    <row r="597" ht="15.75" customHeight="1">
      <c r="B597" s="11"/>
      <c r="E597" s="11"/>
    </row>
    <row r="598" ht="15.75" customHeight="1">
      <c r="B598" s="11"/>
      <c r="E598" s="11"/>
    </row>
    <row r="599" ht="15.75" customHeight="1">
      <c r="B599" s="11"/>
      <c r="E599" s="11"/>
    </row>
    <row r="600" ht="15.75" customHeight="1">
      <c r="B600" s="11"/>
      <c r="E600" s="11"/>
    </row>
    <row r="601" ht="15.75" customHeight="1">
      <c r="B601" s="11"/>
      <c r="E601" s="11"/>
    </row>
    <row r="602" ht="15.75" customHeight="1">
      <c r="B602" s="11"/>
      <c r="E602" s="11"/>
    </row>
    <row r="603" ht="15.75" customHeight="1">
      <c r="B603" s="11"/>
      <c r="E603" s="11"/>
    </row>
    <row r="604" ht="15.75" customHeight="1">
      <c r="B604" s="11"/>
      <c r="E604" s="11"/>
    </row>
    <row r="605" ht="15.75" customHeight="1">
      <c r="B605" s="11"/>
      <c r="E605" s="11"/>
    </row>
    <row r="606" ht="15.75" customHeight="1">
      <c r="B606" s="11"/>
      <c r="E606" s="11"/>
    </row>
    <row r="607" ht="15.75" customHeight="1">
      <c r="B607" s="11"/>
      <c r="E607" s="11"/>
    </row>
    <row r="608" ht="15.75" customHeight="1">
      <c r="B608" s="11"/>
      <c r="E608" s="11"/>
    </row>
    <row r="609" ht="15.75" customHeight="1">
      <c r="B609" s="11"/>
      <c r="E609" s="11"/>
    </row>
    <row r="610" ht="15.75" customHeight="1">
      <c r="B610" s="11"/>
      <c r="E610" s="11"/>
    </row>
    <row r="611" ht="15.75" customHeight="1">
      <c r="B611" s="11"/>
      <c r="E611" s="11"/>
    </row>
    <row r="612" ht="15.75" customHeight="1">
      <c r="B612" s="11"/>
      <c r="E612" s="11"/>
    </row>
    <row r="613" ht="15.75" customHeight="1">
      <c r="B613" s="11"/>
      <c r="E613" s="11"/>
    </row>
    <row r="614" ht="15.75" customHeight="1">
      <c r="B614" s="11"/>
      <c r="E614" s="11"/>
    </row>
    <row r="615" ht="15.75" customHeight="1">
      <c r="B615" s="11"/>
      <c r="E615" s="11"/>
    </row>
    <row r="616" ht="15.75" customHeight="1">
      <c r="B616" s="11"/>
      <c r="E616" s="11"/>
    </row>
    <row r="617" ht="15.75" customHeight="1">
      <c r="B617" s="11"/>
      <c r="E617" s="11"/>
    </row>
    <row r="618" ht="15.75" customHeight="1">
      <c r="B618" s="11"/>
      <c r="E618" s="11"/>
    </row>
    <row r="619" ht="15.75" customHeight="1">
      <c r="B619" s="11"/>
      <c r="E619" s="11"/>
    </row>
    <row r="620" ht="15.75" customHeight="1">
      <c r="B620" s="11"/>
      <c r="E620" s="11"/>
    </row>
    <row r="621" ht="15.75" customHeight="1">
      <c r="B621" s="11"/>
      <c r="E621" s="11"/>
    </row>
    <row r="622" ht="15.75" customHeight="1">
      <c r="B622" s="11"/>
      <c r="E622" s="11"/>
    </row>
    <row r="623" ht="15.75" customHeight="1">
      <c r="B623" s="11"/>
      <c r="E623" s="11"/>
    </row>
    <row r="624" ht="15.75" customHeight="1">
      <c r="B624" s="11"/>
      <c r="E624" s="11"/>
    </row>
    <row r="625" ht="15.75" customHeight="1">
      <c r="B625" s="11"/>
      <c r="E625" s="11"/>
    </row>
    <row r="626" ht="15.75" customHeight="1">
      <c r="B626" s="11"/>
      <c r="E626" s="11"/>
    </row>
    <row r="627" ht="15.75" customHeight="1">
      <c r="B627" s="11"/>
      <c r="E627" s="11"/>
    </row>
    <row r="628" ht="15.75" customHeight="1">
      <c r="B628" s="11"/>
      <c r="E628" s="11"/>
    </row>
    <row r="629" ht="15.75" customHeight="1">
      <c r="B629" s="11"/>
      <c r="E629" s="11"/>
    </row>
    <row r="630" ht="15.75" customHeight="1">
      <c r="B630" s="11"/>
      <c r="E630" s="11"/>
    </row>
    <row r="631" ht="15.75" customHeight="1">
      <c r="B631" s="11"/>
      <c r="E631" s="11"/>
    </row>
    <row r="632" ht="15.75" customHeight="1">
      <c r="B632" s="11"/>
      <c r="E632" s="11"/>
    </row>
    <row r="633" ht="15.75" customHeight="1">
      <c r="B633" s="11"/>
      <c r="E633" s="11"/>
    </row>
    <row r="634" ht="15.75" customHeight="1">
      <c r="B634" s="11"/>
      <c r="E634" s="11"/>
    </row>
    <row r="635" ht="15.75" customHeight="1">
      <c r="B635" s="11"/>
      <c r="E635" s="11"/>
    </row>
    <row r="636" ht="15.75" customHeight="1">
      <c r="B636" s="11"/>
      <c r="E636" s="11"/>
    </row>
    <row r="637" ht="15.75" customHeight="1">
      <c r="B637" s="11"/>
      <c r="E637" s="11"/>
    </row>
    <row r="638" ht="15.75" customHeight="1">
      <c r="B638" s="11"/>
      <c r="E638" s="11"/>
    </row>
    <row r="639" ht="15.75" customHeight="1">
      <c r="B639" s="11"/>
      <c r="E639" s="11"/>
    </row>
    <row r="640" ht="15.75" customHeight="1">
      <c r="B640" s="11"/>
      <c r="E640" s="11"/>
    </row>
    <row r="641" ht="15.75" customHeight="1">
      <c r="B641" s="11"/>
      <c r="E641" s="11"/>
    </row>
    <row r="642" ht="15.75" customHeight="1">
      <c r="B642" s="11"/>
      <c r="E642" s="11"/>
    </row>
    <row r="643" ht="15.75" customHeight="1">
      <c r="B643" s="11"/>
      <c r="E643" s="11"/>
    </row>
    <row r="644" ht="15.75" customHeight="1">
      <c r="B644" s="11"/>
      <c r="E644" s="11"/>
    </row>
    <row r="645" ht="15.75" customHeight="1">
      <c r="B645" s="11"/>
      <c r="E645" s="11"/>
    </row>
    <row r="646" ht="15.75" customHeight="1">
      <c r="B646" s="11"/>
      <c r="E646" s="11"/>
    </row>
    <row r="647" ht="15.75" customHeight="1">
      <c r="B647" s="11"/>
      <c r="E647" s="11"/>
    </row>
    <row r="648" ht="15.75" customHeight="1">
      <c r="B648" s="11"/>
      <c r="E648" s="11"/>
    </row>
    <row r="649" ht="15.75" customHeight="1">
      <c r="B649" s="11"/>
      <c r="E649" s="11"/>
    </row>
    <row r="650" ht="15.75" customHeight="1">
      <c r="B650" s="11"/>
      <c r="E650" s="11"/>
    </row>
    <row r="651" ht="15.75" customHeight="1">
      <c r="B651" s="11"/>
      <c r="E651" s="11"/>
    </row>
    <row r="652" ht="15.75" customHeight="1">
      <c r="B652" s="11"/>
      <c r="E652" s="11"/>
    </row>
    <row r="653" ht="15.75" customHeight="1">
      <c r="B653" s="11"/>
      <c r="E653" s="11"/>
    </row>
    <row r="654" ht="15.75" customHeight="1">
      <c r="B654" s="11"/>
      <c r="E654" s="11"/>
    </row>
    <row r="655" ht="15.75" customHeight="1">
      <c r="B655" s="11"/>
      <c r="E655" s="11"/>
    </row>
    <row r="656" ht="15.75" customHeight="1">
      <c r="B656" s="11"/>
      <c r="E656" s="11"/>
    </row>
    <row r="657" ht="15.75" customHeight="1">
      <c r="B657" s="11"/>
      <c r="E657" s="11"/>
    </row>
    <row r="658" ht="15.75" customHeight="1">
      <c r="B658" s="11"/>
      <c r="E658" s="11"/>
    </row>
    <row r="659" ht="15.75" customHeight="1">
      <c r="B659" s="11"/>
      <c r="E659" s="11"/>
    </row>
    <row r="660" ht="15.75" customHeight="1">
      <c r="B660" s="11"/>
      <c r="E660" s="11"/>
    </row>
    <row r="661" ht="15.75" customHeight="1">
      <c r="B661" s="11"/>
      <c r="E661" s="11"/>
    </row>
    <row r="662" ht="15.75" customHeight="1">
      <c r="B662" s="11"/>
      <c r="E662" s="11"/>
    </row>
    <row r="663" ht="15.75" customHeight="1">
      <c r="B663" s="11"/>
      <c r="E663" s="11"/>
    </row>
    <row r="664" ht="15.75" customHeight="1">
      <c r="B664" s="11"/>
      <c r="E664" s="11"/>
    </row>
    <row r="665" ht="15.75" customHeight="1">
      <c r="B665" s="11"/>
      <c r="E665" s="11"/>
    </row>
    <row r="666" ht="15.75" customHeight="1">
      <c r="B666" s="11"/>
      <c r="E666" s="11"/>
    </row>
    <row r="667" ht="15.75" customHeight="1">
      <c r="B667" s="11"/>
      <c r="E667" s="11"/>
    </row>
    <row r="668" ht="15.75" customHeight="1">
      <c r="B668" s="11"/>
      <c r="E668" s="11"/>
    </row>
    <row r="669" ht="15.75" customHeight="1">
      <c r="B669" s="11"/>
      <c r="E669" s="11"/>
    </row>
    <row r="670" ht="15.75" customHeight="1">
      <c r="B670" s="11"/>
      <c r="E670" s="11"/>
    </row>
    <row r="671" ht="15.75" customHeight="1">
      <c r="B671" s="11"/>
      <c r="E671" s="11"/>
    </row>
    <row r="672" ht="15.75" customHeight="1">
      <c r="B672" s="11"/>
      <c r="E672" s="11"/>
    </row>
    <row r="673" ht="15.75" customHeight="1">
      <c r="B673" s="11"/>
      <c r="E673" s="11"/>
    </row>
    <row r="674" ht="15.75" customHeight="1">
      <c r="B674" s="11"/>
      <c r="E674" s="11"/>
    </row>
    <row r="675" ht="15.75" customHeight="1">
      <c r="B675" s="11"/>
      <c r="E675" s="11"/>
    </row>
    <row r="676" ht="15.75" customHeight="1">
      <c r="B676" s="11"/>
      <c r="E676" s="11"/>
    </row>
    <row r="677" ht="15.75" customHeight="1">
      <c r="B677" s="11"/>
      <c r="E677" s="11"/>
    </row>
    <row r="678" ht="15.75" customHeight="1">
      <c r="B678" s="11"/>
      <c r="E678" s="11"/>
    </row>
    <row r="679" ht="15.75" customHeight="1">
      <c r="B679" s="11"/>
      <c r="E679" s="11"/>
    </row>
    <row r="680" ht="15.75" customHeight="1">
      <c r="B680" s="11"/>
      <c r="E680" s="11"/>
    </row>
    <row r="681" ht="15.75" customHeight="1">
      <c r="B681" s="11"/>
      <c r="E681" s="11"/>
    </row>
    <row r="682" ht="15.75" customHeight="1">
      <c r="B682" s="11"/>
      <c r="E682" s="11"/>
    </row>
    <row r="683" ht="15.75" customHeight="1">
      <c r="B683" s="11"/>
      <c r="E683" s="11"/>
    </row>
    <row r="684" ht="15.75" customHeight="1">
      <c r="B684" s="11"/>
      <c r="E684" s="11"/>
    </row>
    <row r="685" ht="15.75" customHeight="1">
      <c r="B685" s="11"/>
      <c r="E685" s="11"/>
    </row>
    <row r="686" ht="15.75" customHeight="1">
      <c r="B686" s="11"/>
      <c r="E686" s="11"/>
    </row>
    <row r="687" ht="15.75" customHeight="1">
      <c r="B687" s="11"/>
      <c r="E687" s="11"/>
    </row>
    <row r="688" ht="15.75" customHeight="1">
      <c r="B688" s="11"/>
      <c r="E688" s="11"/>
    </row>
    <row r="689" ht="15.75" customHeight="1">
      <c r="B689" s="11"/>
      <c r="E689" s="11"/>
    </row>
    <row r="690" ht="15.75" customHeight="1">
      <c r="B690" s="11"/>
      <c r="E690" s="11"/>
    </row>
    <row r="691" ht="15.75" customHeight="1">
      <c r="B691" s="11"/>
      <c r="E691" s="11"/>
    </row>
    <row r="692" ht="15.75" customHeight="1">
      <c r="B692" s="11"/>
      <c r="E692" s="11"/>
    </row>
    <row r="693" ht="15.75" customHeight="1">
      <c r="B693" s="11"/>
      <c r="E693" s="11"/>
    </row>
    <row r="694" ht="15.75" customHeight="1">
      <c r="B694" s="11"/>
      <c r="E694" s="11"/>
    </row>
    <row r="695" ht="15.75" customHeight="1">
      <c r="B695" s="11"/>
      <c r="E695" s="11"/>
    </row>
    <row r="696" ht="15.75" customHeight="1">
      <c r="B696" s="11"/>
      <c r="E696" s="11"/>
    </row>
    <row r="697" ht="15.75" customHeight="1">
      <c r="B697" s="11"/>
      <c r="E697" s="11"/>
    </row>
    <row r="698" ht="15.75" customHeight="1">
      <c r="B698" s="11"/>
      <c r="E698" s="11"/>
    </row>
    <row r="699" ht="15.75" customHeight="1">
      <c r="B699" s="11"/>
      <c r="E699" s="11"/>
    </row>
    <row r="700" ht="15.75" customHeight="1">
      <c r="B700" s="11"/>
      <c r="E700" s="11"/>
    </row>
    <row r="701" ht="15.75" customHeight="1">
      <c r="B701" s="11"/>
      <c r="E701" s="11"/>
    </row>
    <row r="702" ht="15.75" customHeight="1">
      <c r="B702" s="11"/>
      <c r="E702" s="11"/>
    </row>
    <row r="703" ht="15.75" customHeight="1">
      <c r="B703" s="11"/>
      <c r="E703" s="11"/>
    </row>
    <row r="704" ht="15.75" customHeight="1">
      <c r="B704" s="11"/>
      <c r="E704" s="11"/>
    </row>
    <row r="705" ht="15.75" customHeight="1">
      <c r="B705" s="11"/>
      <c r="E705" s="11"/>
    </row>
    <row r="706" ht="15.75" customHeight="1">
      <c r="B706" s="11"/>
      <c r="E706" s="11"/>
    </row>
    <row r="707" ht="15.75" customHeight="1">
      <c r="B707" s="11"/>
      <c r="E707" s="11"/>
    </row>
    <row r="708" ht="15.75" customHeight="1">
      <c r="B708" s="11"/>
      <c r="E708" s="11"/>
    </row>
    <row r="709" ht="15.75" customHeight="1">
      <c r="B709" s="11"/>
      <c r="E709" s="11"/>
    </row>
    <row r="710" ht="15.75" customHeight="1">
      <c r="B710" s="11"/>
      <c r="E710" s="11"/>
    </row>
    <row r="711" ht="15.75" customHeight="1">
      <c r="B711" s="11"/>
      <c r="E711" s="11"/>
    </row>
    <row r="712" ht="15.75" customHeight="1">
      <c r="B712" s="11"/>
      <c r="E712" s="11"/>
    </row>
    <row r="713" ht="15.75" customHeight="1">
      <c r="B713" s="11"/>
      <c r="E713" s="11"/>
    </row>
    <row r="714" ht="15.75" customHeight="1">
      <c r="B714" s="11"/>
      <c r="E714" s="11"/>
    </row>
    <row r="715" ht="15.75" customHeight="1">
      <c r="B715" s="11"/>
      <c r="E715" s="11"/>
    </row>
    <row r="716" ht="15.75" customHeight="1">
      <c r="B716" s="11"/>
      <c r="E716" s="11"/>
    </row>
    <row r="717" ht="15.75" customHeight="1">
      <c r="B717" s="11"/>
      <c r="E717" s="11"/>
    </row>
    <row r="718" ht="15.75" customHeight="1">
      <c r="B718" s="11"/>
      <c r="E718" s="11"/>
    </row>
    <row r="719" ht="15.75" customHeight="1">
      <c r="B719" s="11"/>
      <c r="E719" s="11"/>
    </row>
    <row r="720" ht="15.75" customHeight="1">
      <c r="B720" s="11"/>
      <c r="E720" s="11"/>
    </row>
    <row r="721" ht="15.75" customHeight="1">
      <c r="B721" s="11"/>
      <c r="E721" s="11"/>
    </row>
    <row r="722" ht="15.75" customHeight="1">
      <c r="B722" s="11"/>
      <c r="E722" s="11"/>
    </row>
    <row r="723" ht="15.75" customHeight="1">
      <c r="B723" s="11"/>
      <c r="E723" s="11"/>
    </row>
    <row r="724" ht="15.75" customHeight="1">
      <c r="B724" s="11"/>
      <c r="E724" s="11"/>
    </row>
    <row r="725" ht="15.75" customHeight="1">
      <c r="B725" s="11"/>
      <c r="E725" s="11"/>
    </row>
    <row r="726" ht="15.75" customHeight="1">
      <c r="B726" s="11"/>
      <c r="E726" s="11"/>
    </row>
    <row r="727" ht="15.75" customHeight="1">
      <c r="B727" s="11"/>
      <c r="E727" s="11"/>
    </row>
    <row r="728" ht="15.75" customHeight="1">
      <c r="B728" s="11"/>
      <c r="E728" s="11"/>
    </row>
    <row r="729" ht="15.75" customHeight="1">
      <c r="B729" s="11"/>
      <c r="E729" s="11"/>
    </row>
    <row r="730" ht="15.75" customHeight="1">
      <c r="B730" s="11"/>
      <c r="E730" s="11"/>
    </row>
    <row r="731" ht="15.75" customHeight="1">
      <c r="B731" s="11"/>
      <c r="E731" s="11"/>
    </row>
    <row r="732" ht="15.75" customHeight="1">
      <c r="B732" s="11"/>
      <c r="E732" s="11"/>
    </row>
    <row r="733" ht="15.75" customHeight="1">
      <c r="B733" s="11"/>
      <c r="E733" s="11"/>
    </row>
    <row r="734" ht="15.75" customHeight="1">
      <c r="B734" s="11"/>
      <c r="E734" s="11"/>
    </row>
    <row r="735" ht="15.75" customHeight="1">
      <c r="B735" s="11"/>
      <c r="E735" s="11"/>
    </row>
    <row r="736" ht="15.75" customHeight="1">
      <c r="B736" s="11"/>
      <c r="E736" s="11"/>
    </row>
    <row r="737" ht="15.75" customHeight="1">
      <c r="B737" s="11"/>
      <c r="E737" s="11"/>
    </row>
    <row r="738" ht="15.75" customHeight="1">
      <c r="B738" s="11"/>
      <c r="E738" s="11"/>
    </row>
    <row r="739" ht="15.75" customHeight="1">
      <c r="B739" s="11"/>
      <c r="E739" s="11"/>
    </row>
    <row r="740" ht="15.75" customHeight="1">
      <c r="B740" s="11"/>
      <c r="E740" s="11"/>
    </row>
    <row r="741" ht="15.75" customHeight="1">
      <c r="B741" s="11"/>
      <c r="E741" s="11"/>
    </row>
    <row r="742" ht="15.75" customHeight="1">
      <c r="B742" s="11"/>
      <c r="E742" s="11"/>
    </row>
    <row r="743" ht="15.75" customHeight="1">
      <c r="B743" s="11"/>
      <c r="E743" s="11"/>
    </row>
    <row r="744" ht="15.75" customHeight="1">
      <c r="B744" s="11"/>
      <c r="E744" s="11"/>
    </row>
    <row r="745" ht="15.75" customHeight="1">
      <c r="B745" s="11"/>
      <c r="E745" s="11"/>
    </row>
    <row r="746" ht="15.75" customHeight="1">
      <c r="B746" s="11"/>
      <c r="E746" s="11"/>
    </row>
    <row r="747" ht="15.75" customHeight="1">
      <c r="B747" s="11"/>
      <c r="E747" s="11"/>
    </row>
    <row r="748" ht="15.75" customHeight="1">
      <c r="B748" s="11"/>
      <c r="E748" s="11"/>
    </row>
    <row r="749" ht="15.75" customHeight="1">
      <c r="B749" s="11"/>
      <c r="E749" s="11"/>
    </row>
    <row r="750" ht="15.75" customHeight="1">
      <c r="B750" s="11"/>
      <c r="E750" s="11"/>
    </row>
    <row r="751" ht="15.75" customHeight="1">
      <c r="B751" s="11"/>
      <c r="E751" s="11"/>
    </row>
    <row r="752" ht="15.75" customHeight="1">
      <c r="B752" s="11"/>
      <c r="E752" s="11"/>
    </row>
    <row r="753" ht="15.75" customHeight="1">
      <c r="B753" s="11"/>
      <c r="E753" s="11"/>
    </row>
    <row r="754" ht="15.75" customHeight="1">
      <c r="B754" s="11"/>
      <c r="E754" s="11"/>
    </row>
    <row r="755" ht="15.75" customHeight="1">
      <c r="B755" s="11"/>
      <c r="E755" s="11"/>
    </row>
    <row r="756" ht="15.75" customHeight="1">
      <c r="B756" s="11"/>
      <c r="E756" s="11"/>
    </row>
    <row r="757" ht="15.75" customHeight="1">
      <c r="B757" s="11"/>
      <c r="E757" s="11"/>
    </row>
    <row r="758" ht="15.75" customHeight="1">
      <c r="B758" s="11"/>
      <c r="E758" s="11"/>
    </row>
    <row r="759" ht="15.75" customHeight="1">
      <c r="B759" s="11"/>
      <c r="E759" s="11"/>
    </row>
    <row r="760" ht="15.75" customHeight="1">
      <c r="B760" s="11"/>
      <c r="E760" s="11"/>
    </row>
    <row r="761" ht="15.75" customHeight="1">
      <c r="B761" s="11"/>
      <c r="E761" s="11"/>
    </row>
    <row r="762" ht="15.75" customHeight="1">
      <c r="B762" s="11"/>
      <c r="E762" s="11"/>
    </row>
    <row r="763" ht="15.75" customHeight="1">
      <c r="B763" s="11"/>
      <c r="E763" s="11"/>
    </row>
    <row r="764" ht="15.75" customHeight="1">
      <c r="B764" s="11"/>
      <c r="E764" s="11"/>
    </row>
    <row r="765" ht="15.75" customHeight="1">
      <c r="B765" s="11"/>
      <c r="E765" s="11"/>
    </row>
    <row r="766" ht="15.75" customHeight="1">
      <c r="B766" s="11"/>
      <c r="E766" s="11"/>
    </row>
    <row r="767" ht="15.75" customHeight="1">
      <c r="B767" s="11"/>
      <c r="E767" s="11"/>
    </row>
    <row r="768" ht="15.75" customHeight="1">
      <c r="B768" s="11"/>
      <c r="E768" s="11"/>
    </row>
    <row r="769" ht="15.75" customHeight="1">
      <c r="B769" s="11"/>
      <c r="E769" s="11"/>
    </row>
    <row r="770" ht="15.75" customHeight="1">
      <c r="B770" s="11"/>
      <c r="E770" s="11"/>
    </row>
    <row r="771" ht="15.75" customHeight="1">
      <c r="B771" s="11"/>
      <c r="E771" s="11"/>
    </row>
    <row r="772" ht="15.75" customHeight="1">
      <c r="B772" s="11"/>
      <c r="E772" s="11"/>
    </row>
    <row r="773" ht="15.75" customHeight="1">
      <c r="B773" s="11"/>
      <c r="E773" s="11"/>
    </row>
    <row r="774" ht="15.75" customHeight="1">
      <c r="B774" s="11"/>
      <c r="E774" s="11"/>
    </row>
    <row r="775" ht="15.75" customHeight="1">
      <c r="B775" s="11"/>
      <c r="E775" s="11"/>
    </row>
    <row r="776" ht="15.75" customHeight="1">
      <c r="B776" s="11"/>
      <c r="E776" s="11"/>
    </row>
    <row r="777" ht="15.75" customHeight="1">
      <c r="B777" s="11"/>
      <c r="E777" s="11"/>
    </row>
    <row r="778" ht="15.75" customHeight="1">
      <c r="B778" s="11"/>
      <c r="E778" s="11"/>
    </row>
    <row r="779" ht="15.75" customHeight="1">
      <c r="B779" s="11"/>
      <c r="E779" s="11"/>
    </row>
    <row r="780" ht="15.75" customHeight="1">
      <c r="B780" s="11"/>
      <c r="E780" s="11"/>
    </row>
    <row r="781" ht="15.75" customHeight="1">
      <c r="B781" s="11"/>
      <c r="E781" s="11"/>
    </row>
    <row r="782" ht="15.75" customHeight="1">
      <c r="B782" s="11"/>
      <c r="E782" s="11"/>
    </row>
    <row r="783" ht="15.75" customHeight="1">
      <c r="B783" s="11"/>
      <c r="E783" s="11"/>
    </row>
    <row r="784" ht="15.75" customHeight="1">
      <c r="B784" s="11"/>
      <c r="E784" s="11"/>
    </row>
    <row r="785" ht="15.75" customHeight="1">
      <c r="B785" s="11"/>
      <c r="E785" s="11"/>
    </row>
    <row r="786" ht="15.75" customHeight="1">
      <c r="B786" s="11"/>
      <c r="E786" s="11"/>
    </row>
    <row r="787" ht="15.75" customHeight="1">
      <c r="B787" s="11"/>
      <c r="E787" s="11"/>
    </row>
    <row r="788" ht="15.75" customHeight="1">
      <c r="B788" s="11"/>
      <c r="E788" s="11"/>
    </row>
    <row r="789" ht="15.75" customHeight="1">
      <c r="B789" s="11"/>
      <c r="E789" s="11"/>
    </row>
    <row r="790" ht="15.75" customHeight="1">
      <c r="B790" s="11"/>
      <c r="E790" s="11"/>
    </row>
    <row r="791" ht="15.75" customHeight="1">
      <c r="B791" s="11"/>
      <c r="E791" s="11"/>
    </row>
    <row r="792" ht="15.75" customHeight="1">
      <c r="B792" s="11"/>
      <c r="E792" s="11"/>
    </row>
    <row r="793" ht="15.75" customHeight="1">
      <c r="B793" s="11"/>
      <c r="E793" s="11"/>
    </row>
    <row r="794" ht="15.75" customHeight="1">
      <c r="B794" s="11"/>
      <c r="E794" s="11"/>
    </row>
    <row r="795" ht="15.75" customHeight="1">
      <c r="B795" s="11"/>
      <c r="E795" s="11"/>
    </row>
    <row r="796" ht="15.75" customHeight="1">
      <c r="B796" s="11"/>
      <c r="E796" s="11"/>
    </row>
    <row r="797" ht="15.75" customHeight="1">
      <c r="B797" s="11"/>
      <c r="E797" s="11"/>
    </row>
    <row r="798" ht="15.75" customHeight="1">
      <c r="B798" s="11"/>
      <c r="E798" s="11"/>
    </row>
    <row r="799" ht="15.75" customHeight="1">
      <c r="B799" s="11"/>
      <c r="E799" s="11"/>
    </row>
    <row r="800" ht="15.75" customHeight="1">
      <c r="B800" s="11"/>
      <c r="E800" s="11"/>
    </row>
    <row r="801" ht="15.75" customHeight="1">
      <c r="B801" s="11"/>
      <c r="E801" s="11"/>
    </row>
    <row r="802" ht="15.75" customHeight="1">
      <c r="B802" s="11"/>
      <c r="E802" s="11"/>
    </row>
    <row r="803" ht="15.75" customHeight="1">
      <c r="B803" s="11"/>
      <c r="E803" s="11"/>
    </row>
    <row r="804" ht="15.75" customHeight="1">
      <c r="B804" s="11"/>
      <c r="E804" s="11"/>
    </row>
    <row r="805" ht="15.75" customHeight="1">
      <c r="B805" s="11"/>
      <c r="E805" s="11"/>
    </row>
    <row r="806" ht="15.75" customHeight="1">
      <c r="B806" s="11"/>
      <c r="E806" s="11"/>
    </row>
    <row r="807" ht="15.75" customHeight="1">
      <c r="B807" s="11"/>
      <c r="E807" s="11"/>
    </row>
    <row r="808" ht="15.75" customHeight="1">
      <c r="B808" s="11"/>
      <c r="E808" s="11"/>
    </row>
    <row r="809" ht="15.75" customHeight="1">
      <c r="B809" s="11"/>
      <c r="E809" s="11"/>
    </row>
    <row r="810" ht="15.75" customHeight="1">
      <c r="B810" s="11"/>
      <c r="E810" s="11"/>
    </row>
    <row r="811" ht="15.75" customHeight="1">
      <c r="B811" s="11"/>
      <c r="E811" s="11"/>
    </row>
    <row r="812" ht="15.75" customHeight="1">
      <c r="B812" s="11"/>
      <c r="E812" s="11"/>
    </row>
    <row r="813" ht="15.75" customHeight="1">
      <c r="B813" s="11"/>
      <c r="E813" s="11"/>
    </row>
    <row r="814" ht="15.75" customHeight="1">
      <c r="B814" s="11"/>
      <c r="E814" s="11"/>
    </row>
    <row r="815" ht="15.75" customHeight="1">
      <c r="B815" s="11"/>
      <c r="E815" s="11"/>
    </row>
    <row r="816" ht="15.75" customHeight="1">
      <c r="B816" s="11"/>
      <c r="E816" s="11"/>
    </row>
    <row r="817" ht="15.75" customHeight="1">
      <c r="B817" s="11"/>
      <c r="E817" s="11"/>
    </row>
    <row r="818" ht="15.75" customHeight="1">
      <c r="B818" s="11"/>
      <c r="E818" s="11"/>
    </row>
    <row r="819" ht="15.75" customHeight="1">
      <c r="B819" s="11"/>
      <c r="E819" s="11"/>
    </row>
    <row r="820" ht="15.75" customHeight="1">
      <c r="B820" s="11"/>
      <c r="E820" s="11"/>
    </row>
    <row r="821" ht="15.75" customHeight="1">
      <c r="B821" s="11"/>
      <c r="E821" s="11"/>
    </row>
    <row r="822" ht="15.75" customHeight="1">
      <c r="B822" s="11"/>
      <c r="E822" s="11"/>
    </row>
    <row r="823" ht="15.75" customHeight="1">
      <c r="B823" s="11"/>
      <c r="E823" s="11"/>
    </row>
    <row r="824" ht="15.75" customHeight="1">
      <c r="B824" s="11"/>
      <c r="E824" s="11"/>
    </row>
    <row r="825" ht="15.75" customHeight="1">
      <c r="B825" s="11"/>
      <c r="E825" s="11"/>
    </row>
    <row r="826" ht="15.75" customHeight="1">
      <c r="B826" s="11"/>
      <c r="E826" s="11"/>
    </row>
    <row r="827" ht="15.75" customHeight="1">
      <c r="B827" s="11"/>
      <c r="E827" s="11"/>
    </row>
    <row r="828" ht="15.75" customHeight="1">
      <c r="B828" s="11"/>
      <c r="E828" s="11"/>
    </row>
    <row r="829" ht="15.75" customHeight="1">
      <c r="B829" s="11"/>
      <c r="E829" s="11"/>
    </row>
    <row r="830" ht="15.75" customHeight="1">
      <c r="B830" s="11"/>
      <c r="E830" s="11"/>
    </row>
    <row r="831" ht="15.75" customHeight="1">
      <c r="B831" s="11"/>
      <c r="E831" s="11"/>
    </row>
    <row r="832" ht="15.75" customHeight="1">
      <c r="B832" s="11"/>
      <c r="E832" s="11"/>
    </row>
    <row r="833" ht="15.75" customHeight="1">
      <c r="B833" s="11"/>
      <c r="E833" s="11"/>
    </row>
    <row r="834" ht="15.75" customHeight="1">
      <c r="B834" s="11"/>
      <c r="E834" s="11"/>
    </row>
    <row r="835" ht="15.75" customHeight="1">
      <c r="B835" s="11"/>
      <c r="E835" s="11"/>
    </row>
    <row r="836" ht="15.75" customHeight="1">
      <c r="B836" s="11"/>
      <c r="E836" s="11"/>
    </row>
    <row r="837" ht="15.75" customHeight="1">
      <c r="B837" s="11"/>
      <c r="E837" s="11"/>
    </row>
    <row r="838" ht="15.75" customHeight="1">
      <c r="B838" s="11"/>
      <c r="E838" s="11"/>
    </row>
    <row r="839" ht="15.75" customHeight="1">
      <c r="B839" s="11"/>
      <c r="E839" s="11"/>
    </row>
    <row r="840" ht="15.75" customHeight="1">
      <c r="B840" s="11"/>
      <c r="E840" s="11"/>
    </row>
    <row r="841" ht="15.75" customHeight="1">
      <c r="B841" s="11"/>
      <c r="E841" s="11"/>
    </row>
    <row r="842" ht="15.75" customHeight="1">
      <c r="B842" s="11"/>
      <c r="E842" s="11"/>
    </row>
    <row r="843" ht="15.75" customHeight="1">
      <c r="B843" s="11"/>
      <c r="E843" s="11"/>
    </row>
    <row r="844" ht="15.75" customHeight="1">
      <c r="B844" s="11"/>
      <c r="E844" s="11"/>
    </row>
    <row r="845" ht="15.75" customHeight="1">
      <c r="B845" s="11"/>
      <c r="E845" s="11"/>
    </row>
    <row r="846" ht="15.75" customHeight="1">
      <c r="B846" s="11"/>
      <c r="E846" s="11"/>
    </row>
    <row r="847" ht="15.75" customHeight="1">
      <c r="B847" s="11"/>
      <c r="E847" s="11"/>
    </row>
    <row r="848" ht="15.75" customHeight="1">
      <c r="B848" s="11"/>
      <c r="E848" s="11"/>
    </row>
    <row r="849" ht="15.75" customHeight="1">
      <c r="B849" s="11"/>
      <c r="E849" s="11"/>
    </row>
    <row r="850" ht="15.75" customHeight="1">
      <c r="B850" s="11"/>
      <c r="E850" s="11"/>
    </row>
    <row r="851" ht="15.75" customHeight="1">
      <c r="B851" s="11"/>
      <c r="E851" s="11"/>
    </row>
    <row r="852" ht="15.75" customHeight="1">
      <c r="B852" s="11"/>
      <c r="E852" s="11"/>
    </row>
    <row r="853" ht="15.75" customHeight="1">
      <c r="B853" s="11"/>
      <c r="E853" s="11"/>
    </row>
    <row r="854" ht="15.75" customHeight="1">
      <c r="B854" s="11"/>
      <c r="E854" s="11"/>
    </row>
    <row r="855" ht="15.75" customHeight="1">
      <c r="B855" s="11"/>
      <c r="E855" s="11"/>
    </row>
    <row r="856" ht="15.75" customHeight="1">
      <c r="B856" s="11"/>
      <c r="E856" s="11"/>
    </row>
    <row r="857" ht="15.75" customHeight="1">
      <c r="B857" s="11"/>
      <c r="E857" s="11"/>
    </row>
    <row r="858" ht="15.75" customHeight="1">
      <c r="B858" s="11"/>
      <c r="E858" s="11"/>
    </row>
    <row r="859" ht="15.75" customHeight="1">
      <c r="B859" s="11"/>
      <c r="E859" s="11"/>
    </row>
    <row r="860" ht="15.75" customHeight="1">
      <c r="B860" s="11"/>
      <c r="E860" s="11"/>
    </row>
    <row r="861" ht="15.75" customHeight="1">
      <c r="B861" s="11"/>
      <c r="E861" s="11"/>
    </row>
    <row r="862" ht="15.75" customHeight="1">
      <c r="B862" s="11"/>
      <c r="E862" s="11"/>
    </row>
    <row r="863" ht="15.75" customHeight="1">
      <c r="B863" s="11"/>
      <c r="E863" s="11"/>
    </row>
    <row r="864" ht="15.75" customHeight="1">
      <c r="B864" s="11"/>
      <c r="E864" s="11"/>
    </row>
    <row r="865" ht="15.75" customHeight="1">
      <c r="B865" s="11"/>
      <c r="E865" s="11"/>
    </row>
    <row r="866" ht="15.75" customHeight="1">
      <c r="B866" s="11"/>
      <c r="E866" s="11"/>
    </row>
    <row r="867" ht="15.75" customHeight="1">
      <c r="B867" s="11"/>
      <c r="E867" s="11"/>
    </row>
    <row r="868" ht="15.75" customHeight="1">
      <c r="B868" s="11"/>
      <c r="E868" s="11"/>
    </row>
    <row r="869" ht="15.75" customHeight="1">
      <c r="B869" s="11"/>
      <c r="E869" s="11"/>
    </row>
    <row r="870" ht="15.75" customHeight="1">
      <c r="B870" s="11"/>
      <c r="E870" s="11"/>
    </row>
    <row r="871" ht="15.75" customHeight="1">
      <c r="B871" s="11"/>
      <c r="E871" s="11"/>
    </row>
    <row r="872" ht="15.75" customHeight="1">
      <c r="B872" s="11"/>
      <c r="E872" s="11"/>
    </row>
    <row r="873" ht="15.75" customHeight="1">
      <c r="B873" s="11"/>
      <c r="E873" s="11"/>
    </row>
    <row r="874" ht="15.75" customHeight="1">
      <c r="B874" s="11"/>
      <c r="E874" s="11"/>
    </row>
    <row r="875" ht="15.75" customHeight="1">
      <c r="B875" s="11"/>
      <c r="E875" s="11"/>
    </row>
    <row r="876" ht="15.75" customHeight="1">
      <c r="B876" s="11"/>
      <c r="E876" s="11"/>
    </row>
    <row r="877" ht="15.75" customHeight="1">
      <c r="B877" s="11"/>
      <c r="E877" s="11"/>
    </row>
    <row r="878" ht="15.75" customHeight="1">
      <c r="B878" s="11"/>
      <c r="E878" s="11"/>
    </row>
    <row r="879" ht="15.75" customHeight="1">
      <c r="B879" s="11"/>
      <c r="E879" s="11"/>
    </row>
    <row r="880" ht="15.75" customHeight="1">
      <c r="B880" s="11"/>
      <c r="E880" s="11"/>
    </row>
    <row r="881" ht="15.75" customHeight="1">
      <c r="B881" s="11"/>
      <c r="E881" s="11"/>
    </row>
    <row r="882" ht="15.75" customHeight="1">
      <c r="B882" s="11"/>
      <c r="E882" s="11"/>
    </row>
    <row r="883" ht="15.75" customHeight="1">
      <c r="B883" s="11"/>
      <c r="E883" s="11"/>
    </row>
    <row r="884" ht="15.75" customHeight="1">
      <c r="B884" s="11"/>
      <c r="E884" s="11"/>
    </row>
    <row r="885" ht="15.75" customHeight="1">
      <c r="B885" s="11"/>
      <c r="E885" s="11"/>
    </row>
    <row r="886" ht="15.75" customHeight="1">
      <c r="B886" s="11"/>
      <c r="E886" s="11"/>
    </row>
    <row r="887" ht="15.75" customHeight="1">
      <c r="B887" s="11"/>
      <c r="E887" s="11"/>
    </row>
    <row r="888" ht="15.75" customHeight="1">
      <c r="B888" s="11"/>
      <c r="E888" s="11"/>
    </row>
    <row r="889" ht="15.75" customHeight="1">
      <c r="B889" s="11"/>
      <c r="E889" s="11"/>
    </row>
    <row r="890" ht="15.75" customHeight="1">
      <c r="B890" s="11"/>
      <c r="E890" s="11"/>
    </row>
    <row r="891" ht="15.75" customHeight="1">
      <c r="B891" s="11"/>
      <c r="E891" s="11"/>
    </row>
    <row r="892" ht="15.75" customHeight="1">
      <c r="B892" s="11"/>
      <c r="E892" s="11"/>
    </row>
    <row r="893" ht="15.75" customHeight="1">
      <c r="B893" s="11"/>
      <c r="E893" s="11"/>
    </row>
    <row r="894" ht="15.75" customHeight="1">
      <c r="B894" s="11"/>
      <c r="E894" s="11"/>
    </row>
    <row r="895" ht="15.75" customHeight="1">
      <c r="B895" s="11"/>
      <c r="E895" s="11"/>
    </row>
    <row r="896" ht="15.75" customHeight="1">
      <c r="B896" s="11"/>
      <c r="E896" s="11"/>
    </row>
    <row r="897" ht="15.75" customHeight="1">
      <c r="B897" s="11"/>
      <c r="E897" s="11"/>
    </row>
    <row r="898" ht="15.75" customHeight="1">
      <c r="B898" s="11"/>
      <c r="E898" s="11"/>
    </row>
    <row r="899" ht="15.75" customHeight="1">
      <c r="B899" s="11"/>
      <c r="E899" s="11"/>
    </row>
    <row r="900" ht="15.75" customHeight="1">
      <c r="B900" s="11"/>
      <c r="E900" s="11"/>
    </row>
    <row r="901" ht="15.75" customHeight="1">
      <c r="B901" s="11"/>
      <c r="E901" s="11"/>
    </row>
    <row r="902" ht="15.75" customHeight="1">
      <c r="B902" s="11"/>
      <c r="E902" s="11"/>
    </row>
    <row r="903" ht="15.75" customHeight="1">
      <c r="B903" s="11"/>
      <c r="E903" s="11"/>
    </row>
    <row r="904" ht="15.75" customHeight="1">
      <c r="B904" s="11"/>
      <c r="E904" s="11"/>
    </row>
    <row r="905" ht="15.75" customHeight="1">
      <c r="B905" s="11"/>
      <c r="E905" s="11"/>
    </row>
    <row r="906" ht="15.75" customHeight="1">
      <c r="B906" s="11"/>
      <c r="E906" s="11"/>
    </row>
    <row r="907" ht="15.75" customHeight="1">
      <c r="B907" s="11"/>
      <c r="E907" s="11"/>
    </row>
    <row r="908" ht="15.75" customHeight="1">
      <c r="B908" s="11"/>
      <c r="E908" s="11"/>
    </row>
    <row r="909" ht="15.75" customHeight="1">
      <c r="B909" s="11"/>
      <c r="E909" s="11"/>
    </row>
    <row r="910" ht="15.75" customHeight="1">
      <c r="B910" s="11"/>
      <c r="E910" s="11"/>
    </row>
    <row r="911" ht="15.75" customHeight="1">
      <c r="B911" s="11"/>
      <c r="E911" s="11"/>
    </row>
    <row r="912" ht="15.75" customHeight="1">
      <c r="B912" s="11"/>
      <c r="E912" s="11"/>
    </row>
    <row r="913" ht="15.75" customHeight="1">
      <c r="B913" s="11"/>
      <c r="E913" s="11"/>
    </row>
    <row r="914" ht="15.75" customHeight="1">
      <c r="B914" s="11"/>
      <c r="E914" s="11"/>
    </row>
    <row r="915" ht="15.75" customHeight="1">
      <c r="B915" s="11"/>
      <c r="E915" s="11"/>
    </row>
    <row r="916" ht="15.75" customHeight="1">
      <c r="B916" s="11"/>
      <c r="E916" s="11"/>
    </row>
    <row r="917" ht="15.75" customHeight="1">
      <c r="B917" s="11"/>
      <c r="E917" s="11"/>
    </row>
    <row r="918" ht="15.75" customHeight="1">
      <c r="B918" s="11"/>
      <c r="E918" s="11"/>
    </row>
    <row r="919" ht="15.75" customHeight="1">
      <c r="B919" s="11"/>
      <c r="E919" s="11"/>
    </row>
    <row r="920" ht="15.75" customHeight="1">
      <c r="B920" s="11"/>
      <c r="E920" s="11"/>
    </row>
    <row r="921" ht="15.75" customHeight="1">
      <c r="B921" s="11"/>
      <c r="E921" s="11"/>
    </row>
    <row r="922" ht="15.75" customHeight="1">
      <c r="B922" s="11"/>
      <c r="E922" s="11"/>
    </row>
    <row r="923" ht="15.75" customHeight="1">
      <c r="B923" s="11"/>
      <c r="E923" s="11"/>
    </row>
    <row r="924" ht="15.75" customHeight="1">
      <c r="B924" s="11"/>
      <c r="E924" s="11"/>
    </row>
    <row r="925" ht="15.75" customHeight="1">
      <c r="B925" s="11"/>
      <c r="E925" s="11"/>
    </row>
    <row r="926" ht="15.75" customHeight="1">
      <c r="B926" s="11"/>
      <c r="E926" s="11"/>
    </row>
    <row r="927" ht="15.75" customHeight="1">
      <c r="B927" s="11"/>
      <c r="E927" s="11"/>
    </row>
    <row r="928" ht="15.75" customHeight="1">
      <c r="B928" s="11"/>
      <c r="E928" s="11"/>
    </row>
    <row r="929" ht="15.75" customHeight="1">
      <c r="B929" s="11"/>
      <c r="E929" s="11"/>
    </row>
    <row r="930" ht="15.75" customHeight="1">
      <c r="B930" s="11"/>
      <c r="E930" s="11"/>
    </row>
    <row r="931" ht="15.75" customHeight="1">
      <c r="B931" s="11"/>
      <c r="E931" s="11"/>
    </row>
    <row r="932" ht="15.75" customHeight="1">
      <c r="B932" s="11"/>
      <c r="E932" s="11"/>
    </row>
    <row r="933" ht="15.75" customHeight="1">
      <c r="B933" s="11"/>
      <c r="E933" s="11"/>
    </row>
    <row r="934" ht="15.75" customHeight="1">
      <c r="B934" s="11"/>
      <c r="E934" s="11"/>
    </row>
    <row r="935" ht="15.75" customHeight="1">
      <c r="B935" s="11"/>
      <c r="E935" s="11"/>
    </row>
    <row r="936" ht="15.75" customHeight="1">
      <c r="B936" s="11"/>
      <c r="E936" s="11"/>
    </row>
    <row r="937" ht="15.75" customHeight="1">
      <c r="B937" s="11"/>
      <c r="E937" s="11"/>
    </row>
    <row r="938" ht="15.75" customHeight="1">
      <c r="B938" s="11"/>
      <c r="E938" s="11"/>
    </row>
    <row r="939" ht="15.75" customHeight="1">
      <c r="B939" s="11"/>
      <c r="E939" s="11"/>
    </row>
    <row r="940" ht="15.75" customHeight="1">
      <c r="B940" s="11"/>
      <c r="E940" s="11"/>
    </row>
    <row r="941" ht="15.75" customHeight="1">
      <c r="B941" s="11"/>
      <c r="E941" s="11"/>
    </row>
    <row r="942" ht="15.75" customHeight="1">
      <c r="B942" s="11"/>
      <c r="E942" s="11"/>
    </row>
    <row r="943" ht="15.75" customHeight="1">
      <c r="B943" s="11"/>
      <c r="E943" s="11"/>
    </row>
    <row r="944" ht="15.75" customHeight="1">
      <c r="B944" s="11"/>
      <c r="E944" s="11"/>
    </row>
    <row r="945" ht="15.75" customHeight="1">
      <c r="B945" s="11"/>
      <c r="E945" s="11"/>
    </row>
    <row r="946" ht="15.75" customHeight="1">
      <c r="B946" s="11"/>
      <c r="E946" s="11"/>
    </row>
    <row r="947" ht="15.75" customHeight="1">
      <c r="B947" s="11"/>
      <c r="E947" s="11"/>
    </row>
    <row r="948" ht="15.75" customHeight="1">
      <c r="B948" s="11"/>
      <c r="E948" s="11"/>
    </row>
    <row r="949" ht="15.75" customHeight="1">
      <c r="B949" s="11"/>
      <c r="E949" s="11"/>
    </row>
    <row r="950" ht="15.75" customHeight="1">
      <c r="B950" s="11"/>
      <c r="E950" s="11"/>
    </row>
    <row r="951" ht="15.75" customHeight="1">
      <c r="B951" s="11"/>
      <c r="E951" s="11"/>
    </row>
    <row r="952" ht="15.75" customHeight="1">
      <c r="B952" s="11"/>
      <c r="E952" s="11"/>
    </row>
    <row r="953" ht="15.75" customHeight="1">
      <c r="B953" s="11"/>
      <c r="E953" s="11"/>
    </row>
    <row r="954" ht="15.75" customHeight="1">
      <c r="B954" s="11"/>
      <c r="E954" s="11"/>
    </row>
    <row r="955" ht="15.75" customHeight="1">
      <c r="B955" s="11"/>
      <c r="E955" s="11"/>
    </row>
    <row r="956" ht="15.75" customHeight="1">
      <c r="B956" s="11"/>
      <c r="E956" s="11"/>
    </row>
    <row r="957" ht="15.75" customHeight="1">
      <c r="B957" s="11"/>
      <c r="E957" s="11"/>
    </row>
    <row r="958" ht="15.75" customHeight="1">
      <c r="B958" s="11"/>
      <c r="E958" s="11"/>
    </row>
    <row r="959" ht="15.75" customHeight="1">
      <c r="B959" s="11"/>
      <c r="E959" s="11"/>
    </row>
    <row r="960" ht="15.75" customHeight="1">
      <c r="B960" s="11"/>
      <c r="E960" s="11"/>
    </row>
    <row r="961" ht="15.75" customHeight="1">
      <c r="B961" s="11"/>
      <c r="E961" s="11"/>
    </row>
    <row r="962" ht="15.75" customHeight="1">
      <c r="B962" s="11"/>
      <c r="E962" s="11"/>
    </row>
    <row r="963" ht="15.75" customHeight="1">
      <c r="B963" s="11"/>
      <c r="E963" s="11"/>
    </row>
    <row r="964" ht="15.75" customHeight="1">
      <c r="B964" s="11"/>
      <c r="E964" s="11"/>
    </row>
    <row r="965" ht="15.75" customHeight="1">
      <c r="B965" s="11"/>
      <c r="E965" s="11"/>
    </row>
    <row r="966" ht="15.75" customHeight="1">
      <c r="B966" s="11"/>
      <c r="E966" s="11"/>
    </row>
    <row r="967" ht="15.75" customHeight="1">
      <c r="B967" s="11"/>
      <c r="E967" s="11"/>
    </row>
    <row r="968" ht="15.75" customHeight="1">
      <c r="B968" s="11"/>
      <c r="E968" s="11"/>
    </row>
    <row r="969" ht="15.75" customHeight="1">
      <c r="B969" s="11"/>
      <c r="E969" s="11"/>
    </row>
    <row r="970" ht="15.75" customHeight="1">
      <c r="B970" s="11"/>
      <c r="E970" s="11"/>
    </row>
    <row r="971" ht="15.75" customHeight="1">
      <c r="B971" s="11"/>
      <c r="E971" s="11"/>
    </row>
    <row r="972" ht="15.75" customHeight="1">
      <c r="B972" s="11"/>
      <c r="E972" s="11"/>
    </row>
    <row r="973" ht="15.75" customHeight="1">
      <c r="B973" s="11"/>
      <c r="E973" s="11"/>
    </row>
    <row r="974" ht="15.75" customHeight="1">
      <c r="B974" s="11"/>
      <c r="E974" s="11"/>
    </row>
    <row r="975" ht="15.75" customHeight="1">
      <c r="B975" s="11"/>
      <c r="E975" s="11"/>
    </row>
    <row r="976" ht="15.75" customHeight="1">
      <c r="B976" s="11"/>
      <c r="E976" s="11"/>
    </row>
    <row r="977" ht="15.75" customHeight="1">
      <c r="B977" s="11"/>
      <c r="E977" s="11"/>
    </row>
    <row r="978" ht="15.75" customHeight="1">
      <c r="B978" s="11"/>
      <c r="E978" s="11"/>
    </row>
    <row r="979" ht="15.75" customHeight="1">
      <c r="B979" s="11"/>
      <c r="E979" s="11"/>
    </row>
    <row r="980" ht="15.75" customHeight="1">
      <c r="B980" s="11"/>
      <c r="E980" s="11"/>
    </row>
    <row r="981" ht="15.75" customHeight="1">
      <c r="B981" s="11"/>
      <c r="E981" s="11"/>
    </row>
    <row r="982" ht="15.75" customHeight="1">
      <c r="B982" s="11"/>
      <c r="E982" s="11"/>
    </row>
    <row r="983" ht="15.75" customHeight="1">
      <c r="B983" s="11"/>
      <c r="E983" s="11"/>
    </row>
    <row r="984" ht="15.75" customHeight="1">
      <c r="B984" s="11"/>
      <c r="E984" s="11"/>
    </row>
    <row r="985" ht="15.75" customHeight="1">
      <c r="B985" s="11"/>
      <c r="E985" s="11"/>
    </row>
    <row r="986" ht="15.75" customHeight="1">
      <c r="B986" s="11"/>
      <c r="E986" s="11"/>
    </row>
    <row r="987" ht="15.75" customHeight="1">
      <c r="B987" s="11"/>
      <c r="E987" s="11"/>
    </row>
    <row r="988" ht="15.75" customHeight="1">
      <c r="B988" s="11"/>
      <c r="E988" s="11"/>
    </row>
    <row r="989" ht="15.75" customHeight="1">
      <c r="B989" s="11"/>
      <c r="E989" s="11"/>
    </row>
    <row r="990" ht="15.75" customHeight="1">
      <c r="B990" s="11"/>
      <c r="E990" s="11"/>
    </row>
    <row r="991" ht="15.75" customHeight="1">
      <c r="B991" s="11"/>
      <c r="E991" s="11"/>
    </row>
    <row r="992" ht="15.75" customHeight="1">
      <c r="B992" s="11"/>
      <c r="E992" s="11"/>
    </row>
    <row r="993" ht="15.75" customHeight="1">
      <c r="B993" s="11"/>
      <c r="E993" s="11"/>
    </row>
    <row r="994" ht="15.75" customHeight="1">
      <c r="B994" s="11"/>
      <c r="E994" s="11"/>
    </row>
    <row r="995" ht="15.75" customHeight="1">
      <c r="B995" s="11"/>
      <c r="E995" s="11"/>
    </row>
    <row r="996" ht="15.75" customHeight="1">
      <c r="B996" s="11"/>
      <c r="E996" s="11"/>
    </row>
    <row r="997" ht="15.75" customHeight="1">
      <c r="B997" s="11"/>
      <c r="E997" s="11"/>
    </row>
    <row r="998" ht="15.75" customHeight="1">
      <c r="B998" s="11"/>
      <c r="E998" s="11"/>
    </row>
    <row r="999" ht="15.75" customHeight="1">
      <c r="B999" s="11"/>
      <c r="E999" s="11"/>
    </row>
    <row r="1000" ht="15.75" customHeight="1">
      <c r="B1000" s="11"/>
      <c r="E1000" s="11"/>
    </row>
  </sheetData>
  <mergeCells count="1">
    <mergeCell ref="I9:N10"/>
  </mergeCells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7.44"/>
    <col customWidth="1" min="2" max="6" width="11.22"/>
  </cols>
  <sheetData>
    <row r="1">
      <c r="A1" s="8" t="s">
        <v>337</v>
      </c>
      <c r="B1" s="8" t="s">
        <v>338</v>
      </c>
      <c r="D1" s="18" t="s">
        <v>339</v>
      </c>
      <c r="E1" s="18" t="s">
        <v>340</v>
      </c>
      <c r="I1" s="24" t="str">
        <f t="shared" ref="I1:I12" si="1">TEXT(D2,"MMM")</f>
        <v>jan.</v>
      </c>
      <c r="J1" s="25">
        <v>116.0</v>
      </c>
    </row>
    <row r="2">
      <c r="A2" s="5">
        <f>COUNTIF(mercado_acoes!H:H,"&gt;=01/01/2023")-COUNTIF(mercado_acoes!H:H,"&gt;31/12/2023")
</f>
        <v>2000</v>
      </c>
      <c r="B2" s="5">
        <f>COUNTA(mercado_acoes!D:D)-1</f>
        <v>2000</v>
      </c>
      <c r="D2" s="26">
        <v>44957.0</v>
      </c>
      <c r="E2" s="5">
        <f>COUNTIF(mercado_acoes!H:H,"&gt;=01/01/2023")-COUNTIF(mercado_acoes!H:H,"&gt;31/01/2023")
</f>
        <v>116</v>
      </c>
      <c r="I2" s="18" t="str">
        <f t="shared" si="1"/>
        <v>fev.</v>
      </c>
      <c r="J2" s="25">
        <v>200.0</v>
      </c>
    </row>
    <row r="3">
      <c r="D3" s="26">
        <v>44985.0</v>
      </c>
      <c r="E3" s="5">
        <f>COUNTIF(mercado_acoes!H:H,"&gt;=01/02/2023")-COUNTIF(mercado_acoes!H:H,"&gt;28/02/2023")
</f>
        <v>200</v>
      </c>
      <c r="I3" s="18" t="str">
        <f t="shared" si="1"/>
        <v>mar.</v>
      </c>
      <c r="J3" s="25">
        <v>156.0</v>
      </c>
    </row>
    <row r="4">
      <c r="D4" s="27">
        <v>45016.0</v>
      </c>
      <c r="E4" s="5">
        <f>COUNTIF(mercado_acoes!H:H,"&gt;=01/03/2023")-COUNTIF(mercado_acoes!H:H,"&gt;31/03/2023")
</f>
        <v>156</v>
      </c>
      <c r="I4" s="18" t="str">
        <f t="shared" si="1"/>
        <v>abr.</v>
      </c>
      <c r="J4" s="25">
        <v>169.0</v>
      </c>
    </row>
    <row r="5">
      <c r="D5" s="26">
        <v>45046.0</v>
      </c>
      <c r="E5" s="5">
        <f>COUNTIF(mercado_acoes!H:H,"&gt;=01/04/2023")-COUNTIF(mercado_acoes!H:H,"&gt;30/04/2023")
</f>
        <v>169</v>
      </c>
      <c r="I5" s="18" t="str">
        <f t="shared" si="1"/>
        <v>mai.</v>
      </c>
      <c r="J5" s="25">
        <v>167.0</v>
      </c>
    </row>
    <row r="6">
      <c r="D6" s="26">
        <v>45077.0</v>
      </c>
      <c r="E6" s="5">
        <f>COUNTIF(mercado_acoes!H:H,"&gt;=01/05/2023")-COUNTIF(mercado_acoes!H:H,"&gt;31/05/2023")
</f>
        <v>167</v>
      </c>
      <c r="I6" s="18" t="str">
        <f t="shared" si="1"/>
        <v>jun.</v>
      </c>
      <c r="J6" s="25">
        <v>172.0</v>
      </c>
    </row>
    <row r="7">
      <c r="D7" s="26">
        <v>45107.0</v>
      </c>
      <c r="E7" s="5">
        <f>COUNTIF(mercado_acoes!H:H,"&gt;=01/06/2023")-COUNTIF(mercado_acoes!H:H,"&gt;30/06/2023")
</f>
        <v>172</v>
      </c>
      <c r="I7" s="18" t="str">
        <f t="shared" si="1"/>
        <v>jul.</v>
      </c>
      <c r="J7" s="25">
        <v>158.0</v>
      </c>
    </row>
    <row r="8">
      <c r="D8" s="26">
        <v>45138.0</v>
      </c>
      <c r="E8" s="5">
        <f>COUNTIF(mercado_acoes!H:H,"&gt;=01/07/2023")-COUNTIF(mercado_acoes!H:H,"&gt;31/07/2023")
</f>
        <v>158</v>
      </c>
      <c r="I8" s="18" t="str">
        <f t="shared" si="1"/>
        <v>ago.</v>
      </c>
      <c r="J8" s="25">
        <v>180.0</v>
      </c>
    </row>
    <row r="9">
      <c r="D9" s="26">
        <v>45169.0</v>
      </c>
      <c r="E9" s="5">
        <f>COUNTIF(mercado_acoes!H:H,"&gt;=01/08/2023")-COUNTIF(mercado_acoes!H:H,"&gt;31/08/2023")
</f>
        <v>180</v>
      </c>
      <c r="I9" s="18" t="str">
        <f t="shared" si="1"/>
        <v>set.</v>
      </c>
      <c r="J9" s="25">
        <v>154.0</v>
      </c>
    </row>
    <row r="10">
      <c r="D10" s="26">
        <v>45199.0</v>
      </c>
      <c r="E10" s="5">
        <f>COUNTIF(mercado_acoes!H:H,"&gt;=01/09/2023")-COUNTIF(mercado_acoes!H:H,"&gt;30/09/2023")
</f>
        <v>154</v>
      </c>
      <c r="I10" s="18" t="str">
        <f t="shared" si="1"/>
        <v>out.</v>
      </c>
      <c r="J10" s="25">
        <v>156.0</v>
      </c>
    </row>
    <row r="11">
      <c r="D11" s="26">
        <v>45230.0</v>
      </c>
      <c r="E11" s="5">
        <f>COUNTIF(mercado_acoes!H:H,"&gt;=01/10/2023")-COUNTIF(mercado_acoes!H:H,"&gt;31/10/2023")
</f>
        <v>156</v>
      </c>
      <c r="I11" s="18" t="str">
        <f t="shared" si="1"/>
        <v>nov.</v>
      </c>
      <c r="J11" s="25">
        <v>185.0</v>
      </c>
    </row>
    <row r="12">
      <c r="D12" s="26">
        <v>45260.0</v>
      </c>
      <c r="E12" s="5">
        <f>COUNTIF(mercado_acoes!H:H,"&gt;=01/11/2023")-COUNTIF(mercado_acoes!H:H,"&gt;30/11/2023")
</f>
        <v>185</v>
      </c>
      <c r="G12" s="28"/>
      <c r="I12" s="18" t="str">
        <f t="shared" si="1"/>
        <v>dez.</v>
      </c>
      <c r="J12" s="25">
        <v>187.0</v>
      </c>
    </row>
    <row r="13">
      <c r="D13" s="29">
        <v>45291.0</v>
      </c>
      <c r="E13" s="8">
        <f>COUNTIF(mercado_acoes!H:H,"&gt;=01/12/2023")-COUNTIF(mercado_acoes!H:H,"&gt;31/12/2023")
</f>
        <v>187</v>
      </c>
    </row>
    <row r="14">
      <c r="D14" s="5"/>
      <c r="G14" s="5"/>
    </row>
    <row r="15">
      <c r="D15" s="5" t="s">
        <v>341</v>
      </c>
      <c r="E15" s="5" t="s">
        <v>342</v>
      </c>
      <c r="F15" s="5" t="s">
        <v>343</v>
      </c>
    </row>
    <row r="16">
      <c r="D16" s="8">
        <f>FORECAST(D13,E2:E12,D2:D12)</f>
        <v>174.2483201</v>
      </c>
      <c r="E16" s="5">
        <f>COUNTIF(mercado_acoes!H:H,"&gt;=01/12/2023")-COUNTIF(mercado_acoes!H:H,"&gt;31/12/2023")
</f>
        <v>187</v>
      </c>
      <c r="F16" s="5">
        <f>E16-D16</f>
        <v>12.75167991</v>
      </c>
    </row>
    <row r="17">
      <c r="D17" s="5"/>
    </row>
    <row r="20">
      <c r="D20" s="5"/>
    </row>
    <row r="21" ht="15.75" customHeight="1">
      <c r="D21" s="5"/>
    </row>
    <row r="22" ht="15.75" customHeight="1">
      <c r="D22" s="5"/>
    </row>
    <row r="23" ht="15.75" customHeight="1">
      <c r="D23" s="5"/>
    </row>
    <row r="24" ht="15.75" customHeight="1">
      <c r="D24" s="5"/>
    </row>
    <row r="25" ht="15.75" customHeight="1">
      <c r="D25" s="5"/>
    </row>
    <row r="26" ht="15.75" customHeight="1">
      <c r="D26" s="5"/>
    </row>
    <row r="27" ht="15.75" customHeight="1">
      <c r="D27" s="5"/>
    </row>
    <row r="28" ht="15.75" customHeight="1">
      <c r="D28" s="5"/>
    </row>
    <row r="29" ht="15.75" customHeight="1">
      <c r="D29" s="5"/>
    </row>
    <row r="30" ht="15.75" customHeight="1">
      <c r="D30" s="5"/>
    </row>
    <row r="31" ht="15.75" customHeight="1">
      <c r="D31" s="5"/>
    </row>
    <row r="32" ht="15.75" customHeight="1">
      <c r="D32" s="5"/>
    </row>
    <row r="33" ht="15.75" customHeight="1">
      <c r="D33" s="5"/>
    </row>
    <row r="34" ht="15.75" customHeight="1">
      <c r="D34" s="5"/>
    </row>
    <row r="35" ht="15.75" customHeight="1">
      <c r="D35" s="5"/>
    </row>
    <row r="36" ht="15.75" customHeight="1">
      <c r="D36" s="5"/>
    </row>
    <row r="37" ht="15.75" customHeight="1">
      <c r="D37" s="5"/>
    </row>
    <row r="38" ht="15.75" customHeight="1">
      <c r="D38" s="5"/>
    </row>
    <row r="39" ht="15.75" customHeight="1">
      <c r="D39" s="5"/>
    </row>
    <row r="40" ht="15.75" customHeight="1">
      <c r="D40" s="5"/>
    </row>
    <row r="41" ht="15.75" customHeight="1">
      <c r="D41" s="5"/>
    </row>
    <row r="42" ht="15.75" customHeight="1">
      <c r="D42" s="5"/>
    </row>
    <row r="43" ht="15.75" customHeight="1">
      <c r="D43" s="5"/>
    </row>
    <row r="44" ht="15.75" customHeight="1">
      <c r="D44" s="5"/>
    </row>
    <row r="45" ht="15.75" customHeight="1">
      <c r="D45" s="5"/>
    </row>
    <row r="46" ht="15.75" customHeight="1">
      <c r="D46" s="5"/>
    </row>
    <row r="47" ht="15.75" customHeight="1">
      <c r="D47" s="5"/>
    </row>
    <row r="48" ht="15.75" customHeight="1">
      <c r="D48" s="5"/>
    </row>
    <row r="49" ht="15.75" customHeight="1">
      <c r="D49" s="5"/>
    </row>
    <row r="50" ht="15.75" customHeight="1">
      <c r="D50" s="5"/>
    </row>
    <row r="51" ht="15.75" customHeight="1">
      <c r="D51" s="5"/>
    </row>
    <row r="52" ht="15.75" customHeight="1">
      <c r="D52" s="5"/>
    </row>
    <row r="53" ht="15.75" customHeight="1">
      <c r="D53" s="5"/>
    </row>
    <row r="54" ht="15.75" customHeight="1">
      <c r="D54" s="5"/>
    </row>
    <row r="55" ht="15.75" customHeight="1">
      <c r="D55" s="5"/>
    </row>
    <row r="56" ht="15.75" customHeight="1">
      <c r="D56" s="5"/>
    </row>
    <row r="57" ht="15.75" customHeight="1">
      <c r="D57" s="5"/>
    </row>
    <row r="58" ht="15.75" customHeight="1">
      <c r="D58" s="5"/>
    </row>
    <row r="59" ht="15.75" customHeight="1">
      <c r="D59" s="5"/>
    </row>
    <row r="60" ht="15.75" customHeight="1">
      <c r="D60" s="5"/>
    </row>
    <row r="61" ht="15.75" customHeight="1">
      <c r="D61" s="5"/>
    </row>
    <row r="62" ht="15.75" customHeight="1">
      <c r="D62" s="5"/>
    </row>
    <row r="63" ht="15.75" customHeight="1">
      <c r="D63" s="5"/>
    </row>
    <row r="64" ht="15.75" customHeight="1">
      <c r="D64" s="5"/>
    </row>
    <row r="65" ht="15.75" customHeight="1">
      <c r="D65" s="5"/>
    </row>
    <row r="66" ht="15.75" customHeight="1">
      <c r="D66" s="5"/>
    </row>
    <row r="67" ht="15.75" customHeight="1">
      <c r="D67" s="5"/>
    </row>
    <row r="68" ht="15.75" customHeight="1">
      <c r="D68" s="5"/>
    </row>
    <row r="69" ht="15.75" customHeight="1">
      <c r="D69" s="5"/>
    </row>
    <row r="70" ht="15.75" customHeight="1">
      <c r="D70" s="5"/>
    </row>
    <row r="71" ht="15.75" customHeight="1">
      <c r="D71" s="5"/>
    </row>
    <row r="72" ht="15.75" customHeight="1">
      <c r="D72" s="5"/>
    </row>
    <row r="73" ht="15.75" customHeight="1">
      <c r="D73" s="5"/>
    </row>
    <row r="74" ht="15.75" customHeight="1">
      <c r="D74" s="5"/>
    </row>
    <row r="75" ht="15.75" customHeight="1">
      <c r="D75" s="5"/>
    </row>
    <row r="76" ht="15.75" customHeight="1">
      <c r="D76" s="5"/>
    </row>
    <row r="77" ht="15.75" customHeight="1">
      <c r="D77" s="5"/>
    </row>
    <row r="78" ht="15.75" customHeight="1">
      <c r="D78" s="5"/>
    </row>
    <row r="79" ht="15.75" customHeight="1">
      <c r="D79" s="5"/>
    </row>
    <row r="80" ht="15.75" customHeight="1">
      <c r="D80" s="5"/>
    </row>
    <row r="81" ht="15.75" customHeight="1">
      <c r="D81" s="5"/>
    </row>
    <row r="82" ht="15.75" customHeight="1">
      <c r="D82" s="5"/>
    </row>
    <row r="83" ht="15.75" customHeight="1">
      <c r="D83" s="5"/>
    </row>
    <row r="84" ht="15.75" customHeight="1">
      <c r="D84" s="5"/>
    </row>
    <row r="85" ht="15.75" customHeight="1">
      <c r="D85" s="5"/>
    </row>
    <row r="86" ht="15.75" customHeight="1">
      <c r="D86" s="5"/>
    </row>
    <row r="87" ht="15.75" customHeight="1">
      <c r="D87" s="5"/>
    </row>
    <row r="88" ht="15.75" customHeight="1">
      <c r="D88" s="5"/>
    </row>
    <row r="89" ht="15.75" customHeight="1">
      <c r="D89" s="5"/>
    </row>
    <row r="90" ht="15.75" customHeight="1">
      <c r="D90" s="5"/>
    </row>
    <row r="91" ht="15.75" customHeight="1">
      <c r="D91" s="5"/>
    </row>
    <row r="92" ht="15.75" customHeight="1">
      <c r="D92" s="5"/>
    </row>
    <row r="93" ht="15.75" customHeight="1">
      <c r="D93" s="5"/>
    </row>
    <row r="94" ht="15.75" customHeight="1">
      <c r="D94" s="5"/>
    </row>
    <row r="95" ht="15.75" customHeight="1">
      <c r="D95" s="5"/>
    </row>
    <row r="96" ht="15.75" customHeight="1">
      <c r="D96" s="5"/>
    </row>
    <row r="97" ht="15.75" customHeight="1">
      <c r="D97" s="5"/>
    </row>
    <row r="98" ht="15.75" customHeight="1">
      <c r="D98" s="5"/>
    </row>
    <row r="99" ht="15.75" customHeight="1">
      <c r="D99" s="5"/>
    </row>
    <row r="100" ht="15.75" customHeight="1">
      <c r="D100" s="5"/>
    </row>
    <row r="101" ht="15.75" customHeight="1">
      <c r="D101" s="5"/>
    </row>
    <row r="102" ht="15.75" customHeight="1">
      <c r="D102" s="5"/>
    </row>
    <row r="103" ht="15.75" customHeight="1">
      <c r="D103" s="5"/>
    </row>
    <row r="104" ht="15.75" customHeight="1">
      <c r="D104" s="5"/>
    </row>
    <row r="105" ht="15.75" customHeight="1">
      <c r="D105" s="5"/>
    </row>
    <row r="106" ht="15.75" customHeight="1">
      <c r="D106" s="5"/>
    </row>
    <row r="107" ht="15.75" customHeight="1">
      <c r="D107" s="5"/>
    </row>
    <row r="108" ht="15.75" customHeight="1">
      <c r="D108" s="5"/>
    </row>
    <row r="109" ht="15.75" customHeight="1">
      <c r="D109" s="5"/>
    </row>
    <row r="110" ht="15.75" customHeight="1">
      <c r="D110" s="5"/>
    </row>
    <row r="111" ht="15.75" customHeight="1">
      <c r="D111" s="5"/>
    </row>
    <row r="112" ht="15.75" customHeight="1">
      <c r="D112" s="5"/>
    </row>
    <row r="113" ht="15.75" customHeight="1">
      <c r="D113" s="5"/>
    </row>
    <row r="114" ht="15.75" customHeight="1">
      <c r="D114" s="5"/>
    </row>
    <row r="115" ht="15.75" customHeight="1">
      <c r="D115" s="5"/>
    </row>
    <row r="116" ht="15.75" customHeight="1">
      <c r="D116" s="5"/>
    </row>
    <row r="117" ht="15.75" customHeight="1">
      <c r="D117" s="5"/>
    </row>
    <row r="118" ht="15.75" customHeight="1">
      <c r="D118" s="5"/>
    </row>
    <row r="119" ht="15.75" customHeight="1">
      <c r="D119" s="5"/>
    </row>
    <row r="120" ht="15.75" customHeight="1">
      <c r="D120" s="5"/>
    </row>
    <row r="121" ht="15.75" customHeight="1">
      <c r="D121" s="5"/>
    </row>
    <row r="122" ht="15.75" customHeight="1">
      <c r="D122" s="5"/>
    </row>
    <row r="123" ht="15.75" customHeight="1">
      <c r="D123" s="5"/>
    </row>
    <row r="124" ht="15.75" customHeight="1">
      <c r="D124" s="5"/>
    </row>
    <row r="125" ht="15.75" customHeight="1">
      <c r="D125" s="5"/>
    </row>
    <row r="126" ht="15.75" customHeight="1">
      <c r="D126" s="5"/>
    </row>
    <row r="127" ht="15.75" customHeight="1">
      <c r="D127" s="5"/>
    </row>
    <row r="128" ht="15.75" customHeight="1">
      <c r="D128" s="5"/>
    </row>
    <row r="129" ht="15.75" customHeight="1">
      <c r="D129" s="5"/>
    </row>
    <row r="130" ht="15.75" customHeight="1">
      <c r="D130" s="5"/>
    </row>
    <row r="131" ht="15.75" customHeight="1">
      <c r="D131" s="5"/>
    </row>
    <row r="132" ht="15.75" customHeight="1">
      <c r="D132" s="5"/>
    </row>
    <row r="133" ht="15.75" customHeight="1">
      <c r="D133" s="5"/>
    </row>
    <row r="134" ht="15.75" customHeight="1">
      <c r="D134" s="5"/>
    </row>
    <row r="135" ht="15.75" customHeight="1">
      <c r="D135" s="5"/>
    </row>
    <row r="136" ht="15.75" customHeight="1">
      <c r="D136" s="5"/>
    </row>
    <row r="137" ht="15.75" customHeight="1">
      <c r="D137" s="5"/>
    </row>
    <row r="138" ht="15.75" customHeight="1">
      <c r="D138" s="5"/>
    </row>
    <row r="139" ht="15.75" customHeight="1">
      <c r="D139" s="5"/>
    </row>
    <row r="140" ht="15.75" customHeight="1">
      <c r="D140" s="5"/>
    </row>
    <row r="141" ht="15.75" customHeight="1">
      <c r="D141" s="5"/>
    </row>
    <row r="142" ht="15.75" customHeight="1">
      <c r="D142" s="5"/>
    </row>
    <row r="143" ht="15.75" customHeight="1">
      <c r="D143" s="5"/>
    </row>
    <row r="144" ht="15.75" customHeight="1">
      <c r="D144" s="5"/>
    </row>
    <row r="145" ht="15.75" customHeight="1">
      <c r="D145" s="5"/>
    </row>
    <row r="146" ht="15.75" customHeight="1">
      <c r="D146" s="5"/>
    </row>
    <row r="147" ht="15.75" customHeight="1">
      <c r="D147" s="5"/>
    </row>
    <row r="148" ht="15.75" customHeight="1">
      <c r="D148" s="5"/>
    </row>
    <row r="149" ht="15.75" customHeight="1">
      <c r="D149" s="5"/>
    </row>
    <row r="150" ht="15.75" customHeight="1">
      <c r="D150" s="5"/>
    </row>
    <row r="151" ht="15.75" customHeight="1">
      <c r="D151" s="5"/>
    </row>
    <row r="152" ht="15.75" customHeight="1">
      <c r="D152" s="5"/>
    </row>
    <row r="153" ht="15.75" customHeight="1">
      <c r="D153" s="5"/>
    </row>
    <row r="154" ht="15.75" customHeight="1">
      <c r="D154" s="5"/>
    </row>
    <row r="155" ht="15.75" customHeight="1">
      <c r="D155" s="5"/>
    </row>
    <row r="156" ht="15.75" customHeight="1">
      <c r="D156" s="5"/>
    </row>
    <row r="157" ht="15.75" customHeight="1">
      <c r="D157" s="5"/>
    </row>
    <row r="158" ht="15.75" customHeight="1">
      <c r="D158" s="5"/>
    </row>
    <row r="159" ht="15.75" customHeight="1">
      <c r="D159" s="5"/>
    </row>
    <row r="160" ht="15.75" customHeight="1">
      <c r="D160" s="5"/>
    </row>
    <row r="161" ht="15.75" customHeight="1">
      <c r="D161" s="5"/>
    </row>
    <row r="162" ht="15.75" customHeight="1">
      <c r="D162" s="5"/>
    </row>
    <row r="163" ht="15.75" customHeight="1">
      <c r="D163" s="5"/>
    </row>
    <row r="164" ht="15.75" customHeight="1">
      <c r="D164" s="5"/>
    </row>
    <row r="165" ht="15.75" customHeight="1">
      <c r="D165" s="5"/>
    </row>
    <row r="166" ht="15.75" customHeight="1">
      <c r="D166" s="5"/>
    </row>
    <row r="167" ht="15.75" customHeight="1">
      <c r="D167" s="5"/>
    </row>
    <row r="168" ht="15.75" customHeight="1">
      <c r="D168" s="5"/>
    </row>
    <row r="169" ht="15.75" customHeight="1">
      <c r="D169" s="5"/>
    </row>
    <row r="170" ht="15.75" customHeight="1">
      <c r="D170" s="5"/>
    </row>
    <row r="171" ht="15.75" customHeight="1">
      <c r="D171" s="5"/>
    </row>
    <row r="172" ht="15.75" customHeight="1">
      <c r="D172" s="5"/>
    </row>
    <row r="173" ht="15.75" customHeight="1">
      <c r="D173" s="5"/>
    </row>
    <row r="174" ht="15.75" customHeight="1">
      <c r="D174" s="5"/>
    </row>
    <row r="175" ht="15.75" customHeight="1">
      <c r="D175" s="5"/>
    </row>
    <row r="176" ht="15.75" customHeight="1">
      <c r="D176" s="5"/>
    </row>
    <row r="177" ht="15.75" customHeight="1">
      <c r="D177" s="5"/>
    </row>
    <row r="178" ht="15.75" customHeight="1">
      <c r="D178" s="5"/>
    </row>
    <row r="179" ht="15.75" customHeight="1">
      <c r="D179" s="5"/>
    </row>
    <row r="180" ht="15.75" customHeight="1">
      <c r="D180" s="5"/>
    </row>
    <row r="181" ht="15.75" customHeight="1">
      <c r="D181" s="5"/>
    </row>
    <row r="182" ht="15.75" customHeight="1">
      <c r="D182" s="5"/>
    </row>
    <row r="183" ht="15.75" customHeight="1">
      <c r="D183" s="5"/>
    </row>
    <row r="184" ht="15.75" customHeight="1">
      <c r="D184" s="5"/>
    </row>
    <row r="185" ht="15.75" customHeight="1">
      <c r="D185" s="5"/>
    </row>
    <row r="186" ht="15.75" customHeight="1">
      <c r="D186" s="5"/>
    </row>
    <row r="187" ht="15.75" customHeight="1">
      <c r="D187" s="5"/>
    </row>
    <row r="188" ht="15.75" customHeight="1">
      <c r="D188" s="5"/>
    </row>
    <row r="189" ht="15.75" customHeight="1">
      <c r="D189" s="5"/>
    </row>
    <row r="190" ht="15.75" customHeight="1">
      <c r="D190" s="5"/>
    </row>
    <row r="191" ht="15.75" customHeight="1">
      <c r="D191" s="5"/>
    </row>
    <row r="192" ht="15.75" customHeight="1">
      <c r="D192" s="5"/>
    </row>
    <row r="193" ht="15.75" customHeight="1">
      <c r="D193" s="5"/>
    </row>
    <row r="194" ht="15.75" customHeight="1">
      <c r="D194" s="5"/>
    </row>
    <row r="195" ht="15.75" customHeight="1">
      <c r="D195" s="5"/>
    </row>
    <row r="196" ht="15.75" customHeight="1">
      <c r="D196" s="5"/>
    </row>
    <row r="197" ht="15.75" customHeight="1">
      <c r="D197" s="5"/>
    </row>
    <row r="198" ht="15.75" customHeight="1">
      <c r="D198" s="5"/>
    </row>
    <row r="199" ht="15.75" customHeight="1">
      <c r="D199" s="5"/>
    </row>
    <row r="200" ht="15.75" customHeight="1">
      <c r="D200" s="5"/>
    </row>
    <row r="201" ht="15.75" customHeight="1">
      <c r="D201" s="5"/>
    </row>
    <row r="202" ht="15.75" customHeight="1">
      <c r="D202" s="5"/>
    </row>
    <row r="203" ht="15.75" customHeight="1">
      <c r="D203" s="5"/>
    </row>
    <row r="204" ht="15.75" customHeight="1">
      <c r="D204" s="5"/>
    </row>
    <row r="205" ht="15.75" customHeight="1">
      <c r="D205" s="5"/>
    </row>
    <row r="206" ht="15.75" customHeight="1">
      <c r="D206" s="5"/>
    </row>
    <row r="207" ht="15.75" customHeight="1">
      <c r="D207" s="5"/>
    </row>
    <row r="208" ht="15.75" customHeight="1">
      <c r="D208" s="5"/>
    </row>
    <row r="209" ht="15.75" customHeight="1">
      <c r="D209" s="5"/>
    </row>
    <row r="210" ht="15.75" customHeight="1">
      <c r="D210" s="5"/>
    </row>
    <row r="211" ht="15.75" customHeight="1">
      <c r="D211" s="5"/>
    </row>
    <row r="212" ht="15.75" customHeight="1">
      <c r="D212" s="5"/>
    </row>
    <row r="213" ht="15.75" customHeight="1">
      <c r="D213" s="5"/>
    </row>
    <row r="214" ht="15.75" customHeight="1">
      <c r="D214" s="5"/>
    </row>
    <row r="215" ht="15.75" customHeight="1">
      <c r="D215" s="5"/>
    </row>
    <row r="216" ht="15.75" customHeight="1">
      <c r="D216" s="5"/>
    </row>
    <row r="217" ht="15.75" customHeight="1">
      <c r="D217" s="5"/>
    </row>
    <row r="218" ht="15.75" customHeight="1">
      <c r="D218" s="5"/>
    </row>
    <row r="219" ht="15.75" customHeight="1">
      <c r="D219" s="5"/>
    </row>
    <row r="220" ht="15.75" customHeight="1">
      <c r="D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6" width="11.22"/>
    <col customWidth="1" min="10" max="10" width="15.78"/>
    <col customWidth="1" min="16" max="16" width="10.33"/>
    <col customWidth="1" min="19" max="19" width="19.56"/>
  </cols>
  <sheetData>
    <row r="1"/>
    <row r="2">
      <c r="S2" s="30"/>
    </row>
    <row r="3">
      <c r="S3" s="30"/>
    </row>
    <row r="4">
      <c r="S4" s="30"/>
    </row>
    <row r="5">
      <c r="S5" s="30"/>
    </row>
    <row r="6">
      <c r="S6" s="30"/>
    </row>
    <row r="7">
      <c r="S7" s="30"/>
    </row>
    <row r="8">
      <c r="S8" s="30"/>
    </row>
    <row r="9">
      <c r="S9" s="30"/>
    </row>
    <row r="10">
      <c r="S10" s="30"/>
    </row>
    <row r="11">
      <c r="S11" s="30"/>
    </row>
    <row r="12">
      <c r="S12" s="30"/>
    </row>
    <row r="13">
      <c r="S13" s="30"/>
    </row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</sheetData>
  <autoFilter ref="$I$1:$J$22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0"/>
  <cols>
    <col customWidth="1" min="1" max="1" width="27.44"/>
    <col customWidth="1" min="2" max="2" width="17.89"/>
    <col customWidth="1" min="3" max="3" width="14.56"/>
    <col customWidth="1" min="4" max="6" width="11.22"/>
  </cols>
  <sheetData>
    <row r="1">
      <c r="D1" s="24" t="s">
        <v>347</v>
      </c>
      <c r="F1" s="18"/>
    </row>
    <row r="2">
      <c r="D2" s="35"/>
    </row>
    <row r="3" hidden="1">
      <c r="D3" s="36"/>
    </row>
    <row r="4" hidden="1">
      <c r="D4" s="35"/>
    </row>
    <row r="5" hidden="1">
      <c r="D5" s="36"/>
    </row>
    <row r="6" hidden="1">
      <c r="D6" s="35"/>
    </row>
    <row r="7" hidden="1">
      <c r="D7" s="36"/>
    </row>
    <row r="8" hidden="1">
      <c r="D8" s="35"/>
    </row>
    <row r="9" hidden="1">
      <c r="D9" s="36"/>
    </row>
    <row r="10" hidden="1">
      <c r="D10" s="35"/>
      <c r="E10" s="8"/>
      <c r="F10" s="7"/>
    </row>
    <row r="11" hidden="1">
      <c r="D11" s="36"/>
    </row>
    <row r="12" hidden="1">
      <c r="D12" s="35"/>
    </row>
    <row r="13" hidden="1">
      <c r="D13" s="36"/>
    </row>
    <row r="14" hidden="1">
      <c r="D14" s="35"/>
    </row>
    <row r="15" hidden="1">
      <c r="D15" s="36"/>
    </row>
    <row r="16">
      <c r="D16" s="35"/>
    </row>
    <row r="17" hidden="1">
      <c r="D17" s="36"/>
    </row>
    <row r="18" hidden="1">
      <c r="D18" s="35"/>
    </row>
    <row r="19" hidden="1">
      <c r="D19" s="36"/>
    </row>
    <row r="20" hidden="1">
      <c r="D20" s="35"/>
    </row>
    <row r="21" ht="15.75" hidden="1" customHeight="1">
      <c r="D21" s="36"/>
    </row>
    <row r="22" ht="15.75" hidden="1" customHeight="1">
      <c r="D22" s="35"/>
    </row>
    <row r="23" ht="15.75" hidden="1" customHeight="1">
      <c r="D23" s="36"/>
    </row>
    <row r="24" ht="15.75" hidden="1" customHeight="1">
      <c r="D24" s="35"/>
    </row>
    <row r="25" ht="15.75" hidden="1" customHeight="1">
      <c r="D25" s="36"/>
    </row>
    <row r="26" ht="15.75" hidden="1" customHeight="1">
      <c r="D26" s="35"/>
    </row>
    <row r="27" ht="15.75" hidden="1" customHeight="1">
      <c r="D27" s="36"/>
    </row>
    <row r="28" ht="15.75" hidden="1" customHeight="1">
      <c r="D28" s="35"/>
    </row>
    <row r="29" ht="15.75" hidden="1" customHeight="1">
      <c r="D29" s="36"/>
    </row>
    <row r="30" ht="15.75" hidden="1" customHeight="1">
      <c r="D30" s="35"/>
    </row>
    <row r="31" ht="15.75" hidden="1" customHeight="1">
      <c r="D31" s="36"/>
    </row>
    <row r="32" ht="15.75" hidden="1" customHeight="1">
      <c r="D32" s="35"/>
      <c r="F32" s="39"/>
    </row>
    <row r="33" ht="15.75" hidden="1" customHeight="1">
      <c r="D33" s="36"/>
    </row>
    <row r="34" ht="15.75" hidden="1" customHeight="1">
      <c r="D34" s="35"/>
    </row>
    <row r="35" ht="15.75" hidden="1" customHeight="1">
      <c r="D35" s="36"/>
    </row>
    <row r="36" ht="15.75" hidden="1" customHeight="1">
      <c r="D36" s="35"/>
    </row>
    <row r="37" ht="15.75" hidden="1" customHeight="1">
      <c r="D37" s="36"/>
    </row>
    <row r="38" ht="15.75" hidden="1" customHeight="1">
      <c r="D38" s="35"/>
    </row>
    <row r="39" ht="15.75" hidden="1" customHeight="1">
      <c r="D39" s="36"/>
    </row>
    <row r="40" ht="15.75" hidden="1" customHeight="1">
      <c r="D40" s="35"/>
    </row>
    <row r="41" ht="15.75" hidden="1" customHeight="1">
      <c r="D41" s="36"/>
    </row>
    <row r="42" ht="15.75" hidden="1" customHeight="1">
      <c r="D42" s="35"/>
    </row>
    <row r="43" ht="15.75" hidden="1" customHeight="1">
      <c r="D43" s="36"/>
    </row>
    <row r="44" ht="15.75" hidden="1" customHeight="1">
      <c r="D44" s="35"/>
    </row>
    <row r="45" ht="15.75" hidden="1" customHeight="1">
      <c r="D45" s="36"/>
    </row>
    <row r="46" ht="15.75" customHeight="1">
      <c r="D46" s="35"/>
    </row>
    <row r="47" ht="15.75" hidden="1" customHeight="1">
      <c r="D47" s="36"/>
    </row>
    <row r="48" ht="15.75" hidden="1" customHeight="1">
      <c r="D48" s="35"/>
    </row>
    <row r="49" ht="15.75" hidden="1" customHeight="1">
      <c r="D49" s="36"/>
    </row>
    <row r="50" ht="15.75" hidden="1" customHeight="1">
      <c r="D50" s="35"/>
    </row>
    <row r="51" ht="15.75" hidden="1" customHeight="1">
      <c r="D51" s="36"/>
    </row>
    <row r="52" ht="15.75" hidden="1" customHeight="1">
      <c r="D52" s="35"/>
    </row>
    <row r="53" ht="15.75" hidden="1" customHeight="1">
      <c r="D53" s="36"/>
    </row>
    <row r="54" ht="15.75" hidden="1" customHeight="1">
      <c r="D54" s="35"/>
    </row>
    <row r="55" ht="15.75" hidden="1" customHeight="1">
      <c r="D55" s="36"/>
    </row>
    <row r="56" ht="15.75" hidden="1" customHeight="1">
      <c r="D56" s="35"/>
    </row>
    <row r="57" ht="15.75" hidden="1" customHeight="1">
      <c r="D57" s="36"/>
    </row>
    <row r="58" ht="15.75" hidden="1" customHeight="1">
      <c r="D58" s="35"/>
    </row>
    <row r="59" ht="15.75" hidden="1" customHeight="1">
      <c r="D59" s="36"/>
    </row>
    <row r="60" ht="15.75" customHeight="1">
      <c r="D60" s="35"/>
    </row>
    <row r="61" ht="15.75" hidden="1" customHeight="1">
      <c r="D61" s="36"/>
    </row>
    <row r="62" ht="15.75" hidden="1" customHeight="1">
      <c r="D62" s="35"/>
    </row>
    <row r="63" ht="15.75" hidden="1" customHeight="1">
      <c r="D63" s="36"/>
    </row>
    <row r="64" ht="15.75" hidden="1" customHeight="1">
      <c r="D64" s="35"/>
    </row>
    <row r="65" ht="15.75" hidden="1" customHeight="1">
      <c r="D65" s="36"/>
    </row>
    <row r="66" ht="15.75" hidden="1" customHeight="1">
      <c r="D66" s="35"/>
    </row>
    <row r="67" ht="15.75" hidden="1" customHeight="1">
      <c r="D67" s="36"/>
    </row>
    <row r="68" ht="15.75" hidden="1" customHeight="1">
      <c r="D68" s="35"/>
    </row>
    <row r="69" ht="15.75" hidden="1" customHeight="1">
      <c r="D69" s="36"/>
    </row>
    <row r="70" ht="15.75" hidden="1" customHeight="1">
      <c r="D70" s="35"/>
    </row>
    <row r="71" ht="15.75" hidden="1" customHeight="1">
      <c r="D71" s="36"/>
    </row>
    <row r="72" ht="15.75" hidden="1" customHeight="1">
      <c r="D72" s="35"/>
    </row>
    <row r="73" ht="15.75" hidden="1" customHeight="1">
      <c r="D73" s="36"/>
    </row>
    <row r="74" ht="15.75" hidden="1" customHeight="1">
      <c r="D74" s="35"/>
    </row>
    <row r="75" ht="15.75" hidden="1" customHeight="1">
      <c r="D75" s="36"/>
    </row>
    <row r="76" ht="15.75" hidden="1" customHeight="1">
      <c r="D76" s="35"/>
    </row>
    <row r="77" ht="15.75" hidden="1" customHeight="1">
      <c r="D77" s="36"/>
    </row>
    <row r="78" ht="15.75" hidden="1" customHeight="1">
      <c r="D78" s="35"/>
    </row>
    <row r="79" ht="15.75" hidden="1" customHeight="1">
      <c r="D79" s="36"/>
    </row>
    <row r="80" ht="15.75" hidden="1" customHeight="1">
      <c r="D80" s="35"/>
    </row>
    <row r="81" ht="15.75" hidden="1" customHeight="1">
      <c r="D81" s="36"/>
    </row>
    <row r="82" ht="15.75" hidden="1" customHeight="1">
      <c r="D82" s="35"/>
    </row>
    <row r="83" ht="15.75" hidden="1" customHeight="1">
      <c r="D83" s="36"/>
    </row>
    <row r="84" ht="15.75" hidden="1" customHeight="1">
      <c r="D84" s="35"/>
    </row>
    <row r="85" ht="15.75" hidden="1" customHeight="1">
      <c r="D85" s="36"/>
    </row>
    <row r="86" ht="15.75" hidden="1" customHeight="1">
      <c r="D86" s="35"/>
    </row>
    <row r="87" ht="15.75" hidden="1" customHeight="1">
      <c r="D87" s="36"/>
    </row>
    <row r="88" ht="15.75" hidden="1" customHeight="1">
      <c r="D88" s="35"/>
    </row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customHeight="1"/>
    <row r="998" ht="15.75" hidden="1" customHeight="1"/>
    <row r="999" ht="15.75" hidden="1" customHeight="1"/>
    <row r="1000" ht="15.75" hidden="1" customHeight="1"/>
    <row r="1001" ht="15.75" hidden="1" customHeight="1"/>
    <row r="1002" ht="15.75" hidden="1" customHeight="1"/>
    <row r="1003" ht="15.75" hidden="1" customHeight="1"/>
    <row r="1004" ht="15.75" hidden="1" customHeight="1"/>
    <row r="1005" ht="15.75" hidden="1" customHeight="1"/>
    <row r="1006" ht="15.75" hidden="1" customHeight="1"/>
    <row r="1007" ht="15.75" hidden="1" customHeight="1"/>
    <row r="1008" ht="15.75" hidden="1" customHeight="1"/>
    <row r="1009" ht="15.75" hidden="1" customHeight="1"/>
    <row r="1010" ht="15.75" hidden="1" customHeight="1"/>
    <row r="1011" ht="15.75" hidden="1" customHeight="1"/>
    <row r="1012" ht="15.75" hidden="1" customHeight="1"/>
    <row r="1013" ht="15.75" hidden="1" customHeight="1"/>
    <row r="1014" ht="15.75" hidden="1" customHeight="1"/>
    <row r="1015" ht="15.75" hidden="1" customHeight="1"/>
    <row r="1016" ht="15.75" hidden="1" customHeight="1"/>
    <row r="1017" ht="15.75" hidden="1" customHeight="1"/>
    <row r="1018" ht="15.75" hidden="1" customHeight="1"/>
    <row r="1019" ht="15.75" hidden="1" customHeight="1"/>
    <row r="1020" ht="15.75" hidden="1" customHeight="1"/>
    <row r="1021" ht="15.75" customHeight="1"/>
    <row r="1022" ht="15.75" hidden="1" customHeight="1"/>
    <row r="1023" ht="15.75" hidden="1" customHeight="1"/>
    <row r="1024" ht="15.75" hidden="1" customHeight="1"/>
    <row r="1025" ht="15.75" hidden="1" customHeight="1"/>
    <row r="1026" ht="15.75" hidden="1" customHeight="1"/>
    <row r="1027" ht="15.75" hidden="1" customHeight="1"/>
    <row r="1028" ht="15.75" hidden="1" customHeight="1"/>
    <row r="1029" ht="15.75" hidden="1" customHeight="1"/>
    <row r="1030" ht="15.75" hidden="1" customHeight="1"/>
    <row r="1031" ht="15.75" hidden="1" customHeight="1"/>
    <row r="1032" ht="15.75" hidden="1" customHeight="1"/>
    <row r="1033" ht="15.75" hidden="1" customHeight="1"/>
    <row r="1034" ht="15.75" hidden="1" customHeight="1"/>
    <row r="1035" ht="15.75" hidden="1" customHeight="1"/>
    <row r="1036" ht="15.75" hidden="1" customHeight="1"/>
    <row r="1037" ht="15.75" hidden="1" customHeight="1"/>
    <row r="1038" ht="15.75" hidden="1" customHeight="1"/>
    <row r="1039" ht="15.75" hidden="1" customHeight="1"/>
    <row r="1040" ht="15.75" hidden="1" customHeight="1"/>
    <row r="1041" ht="15.75" hidden="1" customHeight="1"/>
    <row r="1042" ht="15.75" hidden="1" customHeight="1"/>
    <row r="1043" ht="15.75" hidden="1" customHeight="1"/>
    <row r="1044" ht="15.75" hidden="1" customHeight="1"/>
    <row r="1045" ht="15.75" hidden="1" customHeight="1"/>
    <row r="1046" ht="15.75" hidden="1" customHeight="1"/>
    <row r="1047" ht="15.75" hidden="1" customHeight="1"/>
    <row r="1048" ht="15.75" hidden="1" customHeight="1"/>
    <row r="1049" ht="15.75" hidden="1" customHeight="1"/>
    <row r="1050" ht="15.75" hidden="1" customHeight="1"/>
    <row r="1051" ht="15.75" hidden="1" customHeight="1"/>
    <row r="1052" ht="15.75" hidden="1" customHeight="1"/>
    <row r="1053" ht="15.75" hidden="1" customHeight="1"/>
    <row r="1054" ht="15.75" hidden="1" customHeight="1"/>
    <row r="1055" ht="15.75" hidden="1" customHeight="1"/>
    <row r="1056" ht="15.75" hidden="1" customHeight="1"/>
    <row r="1057" ht="15.75" hidden="1" customHeight="1"/>
    <row r="1058" ht="15.75" hidden="1" customHeight="1"/>
    <row r="1059" ht="15.75" customHeight="1"/>
    <row r="1060" ht="15.75" hidden="1" customHeight="1"/>
    <row r="1061" ht="15.75" hidden="1" customHeight="1"/>
    <row r="1062" ht="15.75" hidden="1" customHeight="1"/>
    <row r="1063" ht="15.75" hidden="1" customHeight="1"/>
    <row r="1064" ht="15.75" hidden="1" customHeight="1"/>
    <row r="1065" ht="15.75" hidden="1" customHeight="1"/>
    <row r="1066" ht="15.75" hidden="1" customHeight="1"/>
    <row r="1067" ht="15.75" hidden="1" customHeight="1"/>
    <row r="1068" ht="15.75" hidden="1" customHeight="1"/>
    <row r="1069" ht="15.75" hidden="1" customHeight="1"/>
    <row r="1070" ht="15.75" hidden="1" customHeight="1"/>
    <row r="1071" ht="15.75" hidden="1" customHeight="1"/>
    <row r="1072" ht="15.75" customHeight="1"/>
    <row r="1073" ht="15.75" hidden="1" customHeight="1"/>
    <row r="1074" ht="15.75" hidden="1" customHeight="1"/>
    <row r="1075" ht="15.75" hidden="1" customHeight="1"/>
    <row r="1076" ht="15.75" hidden="1" customHeight="1"/>
    <row r="1077" ht="15.75" hidden="1" customHeight="1"/>
    <row r="1078" ht="15.75" hidden="1" customHeight="1"/>
    <row r="1079" ht="15.75" hidden="1" customHeight="1"/>
    <row r="1080" ht="15.75" hidden="1" customHeight="1"/>
    <row r="1081" ht="15.75" hidden="1" customHeight="1"/>
    <row r="1082" ht="15.75" hidden="1" customHeight="1"/>
    <row r="1083" ht="15.75" hidden="1" customHeight="1"/>
    <row r="1084" ht="15.75" hidden="1" customHeight="1"/>
    <row r="1085" ht="15.75" hidden="1" customHeight="1"/>
    <row r="1086" ht="15.75" customHeight="1"/>
    <row r="1087" ht="15.75" hidden="1" customHeight="1"/>
    <row r="1088" ht="15.75" hidden="1" customHeight="1"/>
    <row r="1089" ht="15.75" hidden="1" customHeight="1"/>
    <row r="1090" ht="15.75" hidden="1" customHeight="1"/>
    <row r="1091" ht="15.75" hidden="1" customHeight="1"/>
    <row r="1092" ht="15.75" hidden="1" customHeight="1"/>
    <row r="1093" ht="15.75" hidden="1" customHeight="1"/>
    <row r="1094" ht="15.75" hidden="1" customHeight="1"/>
    <row r="1095" ht="15.75" hidden="1" customHeight="1"/>
    <row r="1096" ht="15.75" hidden="1" customHeight="1"/>
    <row r="1097" ht="15.75" hidden="1" customHeight="1"/>
    <row r="1098" ht="15.75" hidden="1" customHeight="1"/>
    <row r="1099" ht="15.75" hidden="1" customHeight="1"/>
    <row r="1100" ht="15.75" hidden="1" customHeight="1"/>
    <row r="1101" ht="15.75" customHeight="1"/>
    <row r="1102" ht="15.75" hidden="1" customHeight="1"/>
    <row r="1103" ht="15.75" hidden="1" customHeight="1"/>
    <row r="1104" ht="15.75" hidden="1" customHeight="1"/>
    <row r="1105" ht="15.75" hidden="1" customHeight="1"/>
    <row r="1106" ht="15.75" hidden="1" customHeight="1"/>
    <row r="1107" ht="15.75" hidden="1" customHeight="1"/>
    <row r="1108" ht="15.75" hidden="1" customHeight="1"/>
    <row r="1109" ht="15.75" hidden="1" customHeight="1"/>
    <row r="1110" ht="15.75" hidden="1" customHeight="1"/>
    <row r="1111" ht="15.75" hidden="1" customHeight="1"/>
    <row r="1112" ht="15.75" hidden="1" customHeight="1"/>
    <row r="1113" ht="15.75" hidden="1" customHeight="1"/>
    <row r="1114" ht="15.75" hidden="1" customHeight="1"/>
    <row r="1115" ht="15.75" hidden="1" customHeight="1"/>
    <row r="1116" ht="15.75" hidden="1" customHeight="1"/>
    <row r="1117" ht="15.75" hidden="1" customHeight="1"/>
    <row r="1118" ht="15.75" hidden="1" customHeight="1"/>
    <row r="1119" ht="15.75" hidden="1" customHeight="1"/>
    <row r="1120" ht="15.75" hidden="1" customHeight="1"/>
    <row r="1121" ht="15.75" hidden="1" customHeight="1"/>
    <row r="1122" ht="15.75" hidden="1" customHeight="1"/>
    <row r="1123" ht="15.75" hidden="1" customHeight="1"/>
    <row r="1124" ht="15.75" hidden="1" customHeight="1"/>
    <row r="1125" ht="15.75" hidden="1" customHeight="1"/>
    <row r="1126" ht="15.75" hidden="1" customHeight="1"/>
    <row r="1127" ht="15.75" customHeight="1"/>
    <row r="1128" ht="15.75" hidden="1" customHeight="1"/>
    <row r="1129" ht="15.75" hidden="1" customHeight="1"/>
    <row r="1130" ht="15.75" hidden="1" customHeight="1"/>
    <row r="1131" ht="15.75" hidden="1" customHeight="1"/>
    <row r="1132" ht="15.75" hidden="1" customHeight="1"/>
    <row r="1133" ht="15.75" hidden="1" customHeight="1"/>
    <row r="1134" ht="15.75" hidden="1" customHeight="1"/>
    <row r="1135" ht="15.75" hidden="1" customHeight="1"/>
    <row r="1136" ht="15.75" hidden="1" customHeight="1"/>
    <row r="1137" ht="15.75" hidden="1" customHeight="1"/>
    <row r="1138" ht="15.75" hidden="1" customHeight="1"/>
    <row r="1139" ht="15.75" hidden="1" customHeight="1"/>
    <row r="1140" ht="15.75" hidden="1" customHeight="1"/>
    <row r="1141" ht="15.75" hidden="1" customHeight="1"/>
    <row r="1142" ht="15.75" hidden="1" customHeight="1"/>
    <row r="1143" ht="15.75" hidden="1" customHeight="1"/>
    <row r="1144" ht="15.75" hidden="1" customHeight="1"/>
    <row r="1145" ht="15.75" hidden="1" customHeight="1"/>
    <row r="1146" ht="15.75" hidden="1" customHeight="1"/>
    <row r="1147" ht="15.75" hidden="1" customHeight="1"/>
    <row r="1148" ht="15.75" hidden="1" customHeight="1"/>
    <row r="1149" ht="15.75" hidden="1" customHeight="1"/>
    <row r="1150" ht="15.75" hidden="1" customHeight="1"/>
    <row r="1151" ht="15.75" hidden="1" customHeight="1"/>
    <row r="1152" ht="15.75" hidden="1" customHeight="1"/>
    <row r="1153" ht="15.75" hidden="1" customHeight="1"/>
    <row r="1154" ht="15.75" hidden="1" customHeight="1"/>
    <row r="1155" ht="15.75" customHeight="1"/>
    <row r="1156" ht="15.75" hidden="1" customHeight="1"/>
    <row r="1157" ht="15.75" hidden="1" customHeight="1"/>
    <row r="1158" ht="15.75" hidden="1" customHeight="1"/>
    <row r="1159" ht="15.75" hidden="1" customHeight="1"/>
    <row r="1160" ht="15.75" hidden="1" customHeight="1"/>
    <row r="1161" ht="15.75" hidden="1" customHeight="1"/>
    <row r="1162" ht="15.75" hidden="1" customHeight="1"/>
    <row r="1163" ht="15.75" hidden="1" customHeight="1"/>
    <row r="1164" ht="15.75" hidden="1" customHeight="1"/>
    <row r="1165" ht="15.75" hidden="1" customHeight="1"/>
    <row r="1166" ht="15.75" hidden="1" customHeight="1"/>
    <row r="1167" ht="15.75" hidden="1" customHeight="1"/>
    <row r="1168" ht="15.75" hidden="1" customHeight="1"/>
    <row r="1169" ht="15.75" hidden="1" customHeight="1"/>
    <row r="1170" ht="15.75" hidden="1" customHeight="1"/>
    <row r="1171" ht="15.75" hidden="1" customHeight="1"/>
    <row r="1172" ht="15.75" hidden="1" customHeight="1"/>
    <row r="1173" ht="15.75" hidden="1" customHeight="1"/>
    <row r="1174" ht="15.75" hidden="1" customHeight="1"/>
    <row r="1175" ht="15.75" hidden="1" customHeight="1"/>
    <row r="1176" ht="15.75" hidden="1" customHeight="1"/>
    <row r="1177" ht="15.75" hidden="1" customHeight="1"/>
    <row r="1178" ht="15.75" hidden="1" customHeight="1"/>
    <row r="1179" ht="15.75" hidden="1" customHeight="1"/>
    <row r="1180" ht="15.75" hidden="1" customHeight="1"/>
    <row r="1181" ht="15.75" hidden="1" customHeight="1"/>
    <row r="1182" ht="15.75" hidden="1" customHeight="1"/>
    <row r="1183" ht="15.75" hidden="1" customHeight="1"/>
    <row r="1184" ht="15.75" hidden="1" customHeight="1"/>
    <row r="1185" ht="15.75" hidden="1" customHeight="1"/>
    <row r="1186" ht="15.75" hidden="1" customHeight="1"/>
    <row r="1187" ht="15.75" hidden="1" customHeight="1"/>
    <row r="1188" ht="15.75" hidden="1" customHeight="1"/>
    <row r="1189" ht="15.75" hidden="1" customHeight="1"/>
    <row r="1190" ht="15.75" hidden="1" customHeight="1"/>
    <row r="1191" ht="15.75" hidden="1" customHeight="1"/>
    <row r="1192" ht="15.75" hidden="1" customHeight="1"/>
    <row r="1193" ht="15.75" hidden="1" customHeight="1"/>
    <row r="1194" ht="15.75" hidden="1" customHeight="1"/>
    <row r="1195" ht="15.75" customHeight="1"/>
    <row r="1196" ht="15.75" hidden="1" customHeight="1"/>
    <row r="1197" ht="15.75" hidden="1" customHeight="1"/>
    <row r="1198" ht="15.75" hidden="1" customHeight="1"/>
    <row r="1199" ht="15.75" hidden="1" customHeight="1"/>
    <row r="1200" ht="15.75" hidden="1" customHeight="1"/>
    <row r="1201" ht="15.75" hidden="1" customHeight="1"/>
    <row r="1202" ht="15.75" hidden="1" customHeight="1"/>
    <row r="1203" ht="15.75" hidden="1" customHeight="1"/>
    <row r="1204" ht="15.75" hidden="1" customHeight="1"/>
    <row r="1205" ht="15.75" hidden="1" customHeight="1"/>
    <row r="1206" ht="15.75" hidden="1" customHeight="1"/>
    <row r="1207" ht="15.75" customHeight="1"/>
    <row r="1208" ht="15.75" hidden="1" customHeight="1"/>
    <row r="1209" ht="15.75" hidden="1" customHeight="1"/>
    <row r="1210" ht="15.75" hidden="1" customHeight="1"/>
    <row r="1211" ht="15.75" hidden="1" customHeight="1"/>
    <row r="1212" ht="15.75" hidden="1" customHeight="1"/>
    <row r="1213" ht="15.75" hidden="1" customHeight="1"/>
    <row r="1214" ht="15.75" hidden="1" customHeight="1"/>
    <row r="1215" ht="15.75" hidden="1" customHeight="1"/>
    <row r="1216" ht="15.75" hidden="1" customHeight="1"/>
    <row r="1217" ht="15.75" hidden="1" customHeight="1"/>
    <row r="1218" ht="15.75" hidden="1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</sheetData>
  <autoFilter ref="$A$1:$C$1218">
    <filterColumn colId="1">
      <filters>
        <filter val="ABEV3"/>
      </filters>
    </filterColumn>
  </autoFilter>
  <customSheetViews>
    <customSheetView guid="{DF425A5E-EB9B-4D8F-A0C7-D38C7F9C379D}" filter="1" showAutoFilter="1">
      <autoFilter ref="$A$1:$C$220"/>
      <extLst>
        <ext uri="GoogleSheetsCustomDataVersion1">
          <go:sheetsCustomData xmlns:go="http://customooxmlschemas.google.com/" filterViewId="1432965845"/>
        </ext>
      </extLst>
    </customSheetView>
    <customSheetView guid="{08050637-8A20-421B-88A5-2AD65297B086}" filter="1" showAutoFilter="1">
      <autoFilter ref="$A$1:$C$220"/>
      <extLst>
        <ext uri="GoogleSheetsCustomDataVersion1">
          <go:sheetsCustomData xmlns:go="http://customooxmlschemas.google.com/" filterViewId="891396294"/>
        </ext>
      </extLst>
    </customSheetView>
  </customSheetViews>
  <drawing r:id="rId3"/>
  <legacyDrawing r:id="rId4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0"/>
  <cols>
    <col customWidth="1" min="1" max="1" width="18.11"/>
    <col customWidth="1" min="2" max="2" width="17.89"/>
    <col customWidth="1" min="3" max="6" width="11.22"/>
  </cols>
  <sheetData>
    <row r="1">
      <c r="D1" s="24" t="s">
        <v>347</v>
      </c>
    </row>
    <row r="2">
      <c r="D2" s="35"/>
    </row>
    <row r="3">
      <c r="D3" s="35"/>
    </row>
    <row r="4" hidden="1">
      <c r="D4" s="35"/>
    </row>
    <row r="5" hidden="1">
      <c r="D5" s="36"/>
    </row>
    <row r="6" hidden="1">
      <c r="D6" s="35"/>
    </row>
    <row r="7" hidden="1">
      <c r="D7" s="36"/>
    </row>
    <row r="8" hidden="1">
      <c r="D8" s="35"/>
    </row>
    <row r="9" hidden="1">
      <c r="D9" s="36"/>
    </row>
    <row r="10" hidden="1">
      <c r="D10" s="35"/>
    </row>
    <row r="11" hidden="1">
      <c r="D11" s="36"/>
    </row>
    <row r="12" hidden="1">
      <c r="D12" s="35"/>
    </row>
    <row r="13" hidden="1">
      <c r="D13" s="36"/>
    </row>
    <row r="14" hidden="1">
      <c r="D14" s="35"/>
    </row>
    <row r="15" hidden="1">
      <c r="D15" s="36"/>
    </row>
    <row r="16" hidden="1">
      <c r="D16" s="35"/>
    </row>
    <row r="17" hidden="1">
      <c r="D17" s="36"/>
    </row>
    <row r="18" hidden="1">
      <c r="D18" s="35"/>
    </row>
    <row r="19" hidden="1">
      <c r="D19" s="36"/>
    </row>
    <row r="20" hidden="1">
      <c r="D20" s="35"/>
    </row>
    <row r="21" ht="15.75" hidden="1" customHeight="1">
      <c r="D21" s="36"/>
    </row>
    <row r="22" ht="15.75" hidden="1" customHeight="1">
      <c r="D22" s="35"/>
    </row>
    <row r="23" ht="15.75" hidden="1" customHeight="1">
      <c r="D23" s="36"/>
    </row>
    <row r="24" ht="15.75" hidden="1" customHeight="1">
      <c r="D24" s="35"/>
    </row>
    <row r="25" ht="15.75" hidden="1" customHeight="1">
      <c r="D25" s="36"/>
    </row>
    <row r="26" ht="15.75" customHeight="1">
      <c r="D26" s="35"/>
    </row>
    <row r="27" ht="15.75" hidden="1" customHeight="1">
      <c r="D27" s="36"/>
    </row>
    <row r="28" ht="15.75" hidden="1" customHeight="1">
      <c r="D28" s="35"/>
    </row>
    <row r="29" ht="15.75" hidden="1" customHeight="1">
      <c r="D29" s="36"/>
    </row>
    <row r="30" ht="15.75" hidden="1" customHeight="1">
      <c r="D30" s="35"/>
    </row>
    <row r="31" ht="15.75" hidden="1" customHeight="1">
      <c r="D31" s="36"/>
    </row>
    <row r="32" ht="15.75" hidden="1" customHeight="1">
      <c r="D32" s="35"/>
      <c r="F32" s="39"/>
    </row>
    <row r="33" ht="15.75" hidden="1" customHeight="1">
      <c r="D33" s="36"/>
    </row>
    <row r="34" ht="15.75" hidden="1" customHeight="1">
      <c r="D34" s="35"/>
    </row>
    <row r="35" ht="15.75" hidden="1" customHeight="1">
      <c r="D35" s="36"/>
    </row>
    <row r="36" ht="15.75" hidden="1" customHeight="1">
      <c r="D36" s="35"/>
    </row>
    <row r="37" ht="15.75" hidden="1" customHeight="1">
      <c r="D37" s="36"/>
    </row>
    <row r="38" ht="15.75" hidden="1" customHeight="1">
      <c r="D38" s="35"/>
    </row>
    <row r="39" ht="15.75" hidden="1" customHeight="1">
      <c r="D39" s="36"/>
    </row>
    <row r="40" ht="15.75" hidden="1" customHeight="1">
      <c r="D40" s="35"/>
    </row>
    <row r="41" ht="15.75" hidden="1" customHeight="1">
      <c r="D41" s="36"/>
    </row>
    <row r="42" ht="15.75" hidden="1" customHeight="1">
      <c r="D42" s="35"/>
    </row>
    <row r="43" ht="15.75" hidden="1" customHeight="1">
      <c r="D43" s="36"/>
    </row>
    <row r="44" ht="15.75" hidden="1" customHeight="1">
      <c r="D44" s="35"/>
    </row>
    <row r="45" ht="15.75" hidden="1" customHeight="1">
      <c r="D45" s="36"/>
    </row>
    <row r="46" ht="15.75" hidden="1" customHeight="1">
      <c r="D46" s="35"/>
    </row>
    <row r="47" ht="15.75" hidden="1" customHeight="1">
      <c r="D47" s="36"/>
    </row>
    <row r="48" ht="15.75" hidden="1" customHeight="1">
      <c r="D48" s="35"/>
    </row>
    <row r="49" ht="15.75" hidden="1" customHeight="1">
      <c r="D49" s="36"/>
    </row>
    <row r="50" ht="15.75" hidden="1" customHeight="1">
      <c r="D50" s="35"/>
    </row>
    <row r="51" ht="15.75" hidden="1" customHeight="1">
      <c r="D51" s="36"/>
    </row>
    <row r="52" ht="15.75" hidden="1" customHeight="1">
      <c r="D52" s="35"/>
    </row>
    <row r="53" ht="15.75" hidden="1" customHeight="1">
      <c r="D53" s="36"/>
    </row>
    <row r="54" ht="15.75" hidden="1" customHeight="1">
      <c r="D54" s="35"/>
    </row>
    <row r="55" ht="15.75" hidden="1" customHeight="1">
      <c r="D55" s="36"/>
    </row>
    <row r="56" ht="15.75" hidden="1" customHeight="1">
      <c r="D56" s="35"/>
    </row>
    <row r="57" ht="15.75" hidden="1" customHeight="1">
      <c r="D57" s="36"/>
    </row>
    <row r="58" ht="15.75" hidden="1" customHeight="1">
      <c r="D58" s="35"/>
    </row>
    <row r="59" ht="15.75" hidden="1" customHeight="1">
      <c r="D59" s="36"/>
    </row>
    <row r="60" ht="15.75" hidden="1" customHeight="1">
      <c r="D60" s="35"/>
    </row>
    <row r="61" ht="15.75" hidden="1" customHeight="1">
      <c r="D61" s="36"/>
    </row>
    <row r="62" ht="15.75" hidden="1" customHeight="1">
      <c r="D62" s="35"/>
    </row>
    <row r="63" ht="15.75" hidden="1" customHeight="1">
      <c r="D63" s="36"/>
    </row>
    <row r="64" ht="15.75" hidden="1" customHeight="1">
      <c r="D64" s="35"/>
    </row>
    <row r="65" ht="15.75" hidden="1" customHeight="1">
      <c r="D65" s="36"/>
    </row>
    <row r="66" ht="15.75" hidden="1" customHeight="1">
      <c r="D66" s="35"/>
    </row>
    <row r="67" ht="15.75" hidden="1" customHeight="1">
      <c r="D67" s="36"/>
    </row>
    <row r="68" ht="15.75" hidden="1" customHeight="1">
      <c r="D68" s="35"/>
    </row>
    <row r="69" ht="15.75" hidden="1" customHeight="1">
      <c r="D69" s="36"/>
    </row>
    <row r="70" ht="15.75" hidden="1" customHeight="1">
      <c r="D70" s="35"/>
    </row>
    <row r="71" ht="15.75" hidden="1" customHeight="1">
      <c r="D71" s="36"/>
    </row>
    <row r="72" ht="15.75" hidden="1" customHeight="1">
      <c r="D72" s="35"/>
    </row>
    <row r="73" ht="15.75" hidden="1" customHeight="1">
      <c r="D73" s="36"/>
    </row>
    <row r="74" ht="15.75" hidden="1" customHeight="1">
      <c r="D74" s="35"/>
    </row>
    <row r="75" ht="15.75" hidden="1" customHeight="1">
      <c r="D75" s="36"/>
    </row>
    <row r="76" ht="15.75" hidden="1" customHeight="1">
      <c r="D76" s="35"/>
    </row>
    <row r="77" ht="15.75" hidden="1" customHeight="1">
      <c r="D77" s="36"/>
    </row>
    <row r="78" ht="15.75" hidden="1" customHeight="1">
      <c r="D78" s="35"/>
    </row>
    <row r="79" ht="15.75" hidden="1" customHeight="1">
      <c r="D79" s="36"/>
    </row>
    <row r="80" ht="15.75" hidden="1" customHeight="1">
      <c r="D80" s="35"/>
    </row>
    <row r="81" ht="15.75" hidden="1" customHeight="1">
      <c r="D81" s="36"/>
    </row>
    <row r="82" ht="15.75" hidden="1" customHeight="1">
      <c r="D82" s="35"/>
    </row>
    <row r="83" ht="15.75" hidden="1" customHeight="1">
      <c r="D83" s="36"/>
    </row>
    <row r="84" ht="15.75" hidden="1" customHeight="1">
      <c r="D84" s="35"/>
    </row>
    <row r="85" ht="15.75" hidden="1" customHeight="1">
      <c r="D85" s="36"/>
    </row>
    <row r="86" ht="15.75" hidden="1" customHeight="1">
      <c r="D86" s="35"/>
    </row>
    <row r="87" ht="15.75" hidden="1" customHeight="1">
      <c r="D87" s="36"/>
    </row>
    <row r="88" ht="15.75" hidden="1" customHeight="1">
      <c r="D88" s="35"/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88">
    <filterColumn colId="0">
      <filters>
        <filter val="Alice Machado"/>
        <filter val="Amanda Almeida"/>
        <filter val="Felipe Oliveira"/>
      </filters>
    </filterColumn>
  </autoFilter>
  <drawing r:id="rId3"/>
  <legacyDrawing r:id="rId4"/>
  <tableParts count="1">
    <tablePart r:id="rId6"/>
  </tableParts>
</worksheet>
</file>