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spgaya-my.sharepoint.com/personal/ispg2021103166_ispgaya_pt/Documents/Faculdade/IPSGAYA/Licenciatura - Engenharia Informática/2º Ano/2º Semestre/Probabilidade e Estatística/Trabalho/EXCEL/"/>
    </mc:Choice>
  </mc:AlternateContent>
  <xr:revisionPtr revIDLastSave="0" documentId="8_{D5C008DF-7146-B74E-A472-2BEAB879FF2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Tabelas" sheetId="3" r:id="rId1"/>
    <sheet name="Variância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0" i="5" l="1"/>
  <c r="S25" i="5"/>
  <c r="S20" i="5"/>
  <c r="O30" i="5"/>
  <c r="O25" i="5"/>
  <c r="O20" i="5"/>
  <c r="L30" i="5"/>
  <c r="L25" i="5"/>
  <c r="L20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J745" i="3"/>
  <c r="F745" i="3"/>
  <c r="E734" i="3"/>
  <c r="G734" i="3" s="1"/>
  <c r="I734" i="3" s="1"/>
  <c r="K734" i="3" s="1"/>
  <c r="F724" i="3"/>
  <c r="K737" i="3" s="1"/>
  <c r="J714" i="3"/>
  <c r="F714" i="3"/>
  <c r="E703" i="3"/>
  <c r="G703" i="3" s="1"/>
  <c r="I703" i="3" s="1"/>
  <c r="K703" i="3" s="1"/>
  <c r="F693" i="3"/>
  <c r="K706" i="3" s="1"/>
  <c r="J683" i="3"/>
  <c r="F683" i="3"/>
  <c r="E672" i="3"/>
  <c r="G672" i="3" s="1"/>
  <c r="I672" i="3" s="1"/>
  <c r="K672" i="3" s="1"/>
  <c r="F662" i="3"/>
  <c r="K675" i="3" s="1"/>
  <c r="J652" i="3"/>
  <c r="F652" i="3"/>
  <c r="E641" i="3"/>
  <c r="G641" i="3" s="1"/>
  <c r="I641" i="3" s="1"/>
  <c r="K641" i="3" s="1"/>
  <c r="F631" i="3"/>
  <c r="K644" i="3" s="1"/>
  <c r="J621" i="3"/>
  <c r="F621" i="3"/>
  <c r="E610" i="3"/>
  <c r="G610" i="3" s="1"/>
  <c r="I610" i="3" s="1"/>
  <c r="K610" i="3" s="1"/>
  <c r="F600" i="3"/>
  <c r="K613" i="3" s="1"/>
  <c r="J590" i="3"/>
  <c r="F590" i="3"/>
  <c r="E579" i="3"/>
  <c r="G579" i="3" s="1"/>
  <c r="I579" i="3" s="1"/>
  <c r="K579" i="3" s="1"/>
  <c r="F569" i="3"/>
  <c r="K582" i="3" s="1"/>
  <c r="J559" i="3"/>
  <c r="F559" i="3"/>
  <c r="E548" i="3"/>
  <c r="G548" i="3" s="1"/>
  <c r="I548" i="3" s="1"/>
  <c r="K548" i="3" s="1"/>
  <c r="F538" i="3"/>
  <c r="K551" i="3" s="1"/>
  <c r="J528" i="3"/>
  <c r="F528" i="3"/>
  <c r="E517" i="3"/>
  <c r="G517" i="3" s="1"/>
  <c r="I517" i="3" s="1"/>
  <c r="K517" i="3" s="1"/>
  <c r="F507" i="3"/>
  <c r="G520" i="3" s="1"/>
  <c r="J497" i="3"/>
  <c r="F497" i="3"/>
  <c r="E486" i="3"/>
  <c r="G486" i="3" s="1"/>
  <c r="I486" i="3" s="1"/>
  <c r="K486" i="3" s="1"/>
  <c r="F476" i="3"/>
  <c r="G489" i="3" s="1"/>
  <c r="J466" i="3"/>
  <c r="F466" i="3"/>
  <c r="E455" i="3"/>
  <c r="G455" i="3" s="1"/>
  <c r="I455" i="3" s="1"/>
  <c r="K455" i="3" s="1"/>
  <c r="F445" i="3"/>
  <c r="G458" i="3" s="1"/>
  <c r="J435" i="3"/>
  <c r="F435" i="3"/>
  <c r="E424" i="3"/>
  <c r="G424" i="3" s="1"/>
  <c r="I424" i="3" s="1"/>
  <c r="K424" i="3" s="1"/>
  <c r="F414" i="3"/>
  <c r="G427" i="3" s="1"/>
  <c r="J404" i="3"/>
  <c r="F404" i="3"/>
  <c r="E393" i="3"/>
  <c r="G393" i="3" s="1"/>
  <c r="I393" i="3" s="1"/>
  <c r="K393" i="3" s="1"/>
  <c r="F383" i="3"/>
  <c r="G396" i="3" s="1"/>
  <c r="J373" i="3"/>
  <c r="F373" i="3"/>
  <c r="E362" i="3"/>
  <c r="G362" i="3" s="1"/>
  <c r="I362" i="3" s="1"/>
  <c r="K362" i="3" s="1"/>
  <c r="F352" i="3"/>
  <c r="E365" i="3" s="1"/>
  <c r="E368" i="3" s="1"/>
  <c r="J342" i="3"/>
  <c r="F342" i="3"/>
  <c r="E331" i="3"/>
  <c r="G331" i="3" s="1"/>
  <c r="I331" i="3" s="1"/>
  <c r="K331" i="3" s="1"/>
  <c r="F321" i="3"/>
  <c r="K334" i="3" s="1"/>
  <c r="J311" i="3"/>
  <c r="F311" i="3"/>
  <c r="E300" i="3"/>
  <c r="G300" i="3" s="1"/>
  <c r="I300" i="3" s="1"/>
  <c r="K300" i="3" s="1"/>
  <c r="F290" i="3"/>
  <c r="E303" i="3" s="1"/>
  <c r="E306" i="3" s="1"/>
  <c r="J280" i="3"/>
  <c r="F280" i="3"/>
  <c r="E269" i="3"/>
  <c r="G269" i="3" s="1"/>
  <c r="I269" i="3" s="1"/>
  <c r="K269" i="3" s="1"/>
  <c r="F259" i="3"/>
  <c r="G272" i="3" s="1"/>
  <c r="J249" i="3"/>
  <c r="F249" i="3"/>
  <c r="E238" i="3"/>
  <c r="G238" i="3" s="1"/>
  <c r="I238" i="3" s="1"/>
  <c r="K238" i="3" s="1"/>
  <c r="F228" i="3"/>
  <c r="G241" i="3" s="1"/>
  <c r="J218" i="3"/>
  <c r="F218" i="3"/>
  <c r="E207" i="3"/>
  <c r="G207" i="3" s="1"/>
  <c r="I207" i="3" s="1"/>
  <c r="K207" i="3" s="1"/>
  <c r="F197" i="3"/>
  <c r="G210" i="3" s="1"/>
  <c r="J187" i="3"/>
  <c r="F187" i="3"/>
  <c r="F189" i="3" s="1"/>
  <c r="E176" i="3"/>
  <c r="G176" i="3" s="1"/>
  <c r="I176" i="3" s="1"/>
  <c r="K176" i="3" s="1"/>
  <c r="F166" i="3"/>
  <c r="G179" i="3" s="1"/>
  <c r="J156" i="3"/>
  <c r="F156" i="3"/>
  <c r="E145" i="3"/>
  <c r="G145" i="3" s="1"/>
  <c r="I145" i="3" s="1"/>
  <c r="K145" i="3" s="1"/>
  <c r="F135" i="3"/>
  <c r="I148" i="3" s="1"/>
  <c r="J125" i="3"/>
  <c r="F125" i="3"/>
  <c r="E114" i="3"/>
  <c r="G114" i="3" s="1"/>
  <c r="I114" i="3" s="1"/>
  <c r="K114" i="3" s="1"/>
  <c r="F104" i="3"/>
  <c r="G117" i="3" s="1"/>
  <c r="J94" i="3"/>
  <c r="F94" i="3"/>
  <c r="E83" i="3"/>
  <c r="G83" i="3" s="1"/>
  <c r="I83" i="3" s="1"/>
  <c r="K83" i="3" s="1"/>
  <c r="F73" i="3"/>
  <c r="G86" i="3" s="1"/>
  <c r="E24" i="3"/>
  <c r="G24" i="3"/>
  <c r="I24" i="3"/>
  <c r="K24" i="3"/>
  <c r="E52" i="3"/>
  <c r="G52" i="3"/>
  <c r="F42" i="3"/>
  <c r="J63" i="3"/>
  <c r="F63" i="3"/>
  <c r="I52" i="3"/>
  <c r="K52" i="3" s="1"/>
  <c r="K55" i="3"/>
  <c r="J34" i="3"/>
  <c r="F11" i="3"/>
  <c r="E21" i="3"/>
  <c r="G21" i="3" s="1"/>
  <c r="I21" i="3" s="1"/>
  <c r="K21" i="3" s="1"/>
  <c r="J32" i="3"/>
  <c r="F32" i="3"/>
  <c r="F34" i="3" s="1"/>
  <c r="E737" i="3" l="1"/>
  <c r="E740" i="3" s="1"/>
  <c r="I737" i="3"/>
  <c r="G737" i="3"/>
  <c r="F747" i="3"/>
  <c r="J747" i="3"/>
  <c r="E706" i="3"/>
  <c r="E709" i="3" s="1"/>
  <c r="I706" i="3"/>
  <c r="F716" i="3"/>
  <c r="G706" i="3"/>
  <c r="J716" i="3"/>
  <c r="I675" i="3"/>
  <c r="G675" i="3"/>
  <c r="F685" i="3"/>
  <c r="E675" i="3"/>
  <c r="E678" i="3" s="1"/>
  <c r="G678" i="3" s="1"/>
  <c r="I678" i="3" s="1"/>
  <c r="K678" i="3" s="1"/>
  <c r="J685" i="3"/>
  <c r="F654" i="3"/>
  <c r="E644" i="3"/>
  <c r="E647" i="3" s="1"/>
  <c r="G644" i="3"/>
  <c r="J654" i="3"/>
  <c r="I644" i="3"/>
  <c r="G613" i="3"/>
  <c r="F623" i="3"/>
  <c r="E613" i="3"/>
  <c r="E616" i="3" s="1"/>
  <c r="G616" i="3" s="1"/>
  <c r="J623" i="3"/>
  <c r="I613" i="3"/>
  <c r="I616" i="3" s="1"/>
  <c r="K616" i="3" s="1"/>
  <c r="G582" i="3"/>
  <c r="F592" i="3"/>
  <c r="E582" i="3"/>
  <c r="E585" i="3" s="1"/>
  <c r="G585" i="3" s="1"/>
  <c r="J592" i="3"/>
  <c r="I582" i="3"/>
  <c r="I585" i="3" s="1"/>
  <c r="K585" i="3" s="1"/>
  <c r="E551" i="3"/>
  <c r="E554" i="3" s="1"/>
  <c r="F561" i="3"/>
  <c r="J561" i="3"/>
  <c r="G551" i="3"/>
  <c r="I551" i="3"/>
  <c r="F530" i="3"/>
  <c r="I520" i="3"/>
  <c r="J530" i="3"/>
  <c r="K520" i="3"/>
  <c r="E520" i="3"/>
  <c r="E523" i="3" s="1"/>
  <c r="G523" i="3" s="1"/>
  <c r="F499" i="3"/>
  <c r="I489" i="3"/>
  <c r="K489" i="3"/>
  <c r="J499" i="3"/>
  <c r="E489" i="3"/>
  <c r="E492" i="3" s="1"/>
  <c r="G492" i="3" s="1"/>
  <c r="F468" i="3"/>
  <c r="I458" i="3"/>
  <c r="K458" i="3"/>
  <c r="J468" i="3"/>
  <c r="E458" i="3"/>
  <c r="E461" i="3" s="1"/>
  <c r="G461" i="3" s="1"/>
  <c r="I461" i="3" s="1"/>
  <c r="F437" i="3"/>
  <c r="I427" i="3"/>
  <c r="K427" i="3"/>
  <c r="E427" i="3"/>
  <c r="E430" i="3" s="1"/>
  <c r="G430" i="3" s="1"/>
  <c r="J437" i="3"/>
  <c r="F406" i="3"/>
  <c r="I396" i="3"/>
  <c r="K396" i="3"/>
  <c r="J406" i="3"/>
  <c r="E396" i="3"/>
  <c r="E399" i="3" s="1"/>
  <c r="G399" i="3" s="1"/>
  <c r="I365" i="3"/>
  <c r="F375" i="3"/>
  <c r="J375" i="3"/>
  <c r="G365" i="3"/>
  <c r="G368" i="3" s="1"/>
  <c r="K365" i="3"/>
  <c r="F344" i="3"/>
  <c r="J344" i="3"/>
  <c r="I334" i="3"/>
  <c r="E334" i="3"/>
  <c r="E337" i="3" s="1"/>
  <c r="G334" i="3"/>
  <c r="F313" i="3"/>
  <c r="G303" i="3"/>
  <c r="G306" i="3" s="1"/>
  <c r="J313" i="3"/>
  <c r="I303" i="3"/>
  <c r="K303" i="3"/>
  <c r="I272" i="3"/>
  <c r="F282" i="3"/>
  <c r="K272" i="3"/>
  <c r="J282" i="3"/>
  <c r="E272" i="3"/>
  <c r="E275" i="3" s="1"/>
  <c r="G275" i="3" s="1"/>
  <c r="I241" i="3"/>
  <c r="F251" i="3"/>
  <c r="K241" i="3"/>
  <c r="J251" i="3"/>
  <c r="E241" i="3"/>
  <c r="E244" i="3" s="1"/>
  <c r="G244" i="3" s="1"/>
  <c r="I210" i="3"/>
  <c r="F220" i="3"/>
  <c r="K210" i="3"/>
  <c r="J220" i="3"/>
  <c r="E210" i="3"/>
  <c r="E213" i="3" s="1"/>
  <c r="G213" i="3" s="1"/>
  <c r="I179" i="3"/>
  <c r="K179" i="3"/>
  <c r="J189" i="3"/>
  <c r="E179" i="3"/>
  <c r="E182" i="3" s="1"/>
  <c r="G182" i="3" s="1"/>
  <c r="F158" i="3"/>
  <c r="J158" i="3"/>
  <c r="E148" i="3"/>
  <c r="E151" i="3" s="1"/>
  <c r="K148" i="3"/>
  <c r="G148" i="3"/>
  <c r="F127" i="3"/>
  <c r="I117" i="3"/>
  <c r="K117" i="3"/>
  <c r="J127" i="3"/>
  <c r="E117" i="3"/>
  <c r="E120" i="3" s="1"/>
  <c r="G120" i="3" s="1"/>
  <c r="I86" i="3"/>
  <c r="F96" i="3"/>
  <c r="K86" i="3"/>
  <c r="J96" i="3"/>
  <c r="E86" i="3"/>
  <c r="E89" i="3" s="1"/>
  <c r="G89" i="3" s="1"/>
  <c r="F65" i="3"/>
  <c r="J65" i="3"/>
  <c r="E55" i="3"/>
  <c r="E58" i="3" s="1"/>
  <c r="G55" i="3"/>
  <c r="I55" i="3"/>
  <c r="E27" i="3"/>
  <c r="G27" i="3" s="1"/>
  <c r="G740" i="3" l="1"/>
  <c r="I740" i="3" s="1"/>
  <c r="K740" i="3" s="1"/>
  <c r="G709" i="3"/>
  <c r="I709" i="3" s="1"/>
  <c r="K709" i="3" s="1"/>
  <c r="G647" i="3"/>
  <c r="I647" i="3" s="1"/>
  <c r="K647" i="3" s="1"/>
  <c r="G554" i="3"/>
  <c r="I554" i="3" s="1"/>
  <c r="K554" i="3" s="1"/>
  <c r="I523" i="3"/>
  <c r="K523" i="3" s="1"/>
  <c r="I492" i="3"/>
  <c r="K492" i="3"/>
  <c r="K461" i="3"/>
  <c r="I430" i="3"/>
  <c r="K430" i="3" s="1"/>
  <c r="I399" i="3"/>
  <c r="K399" i="3" s="1"/>
  <c r="I368" i="3"/>
  <c r="K368" i="3" s="1"/>
  <c r="G337" i="3"/>
  <c r="I337" i="3" s="1"/>
  <c r="K337" i="3" s="1"/>
  <c r="I306" i="3"/>
  <c r="K306" i="3" s="1"/>
  <c r="I275" i="3"/>
  <c r="K275" i="3" s="1"/>
  <c r="I244" i="3"/>
  <c r="K244" i="3" s="1"/>
  <c r="I213" i="3"/>
  <c r="K213" i="3" s="1"/>
  <c r="I182" i="3"/>
  <c r="K182" i="3" s="1"/>
  <c r="G151" i="3"/>
  <c r="I151" i="3" s="1"/>
  <c r="K151" i="3" s="1"/>
  <c r="I120" i="3"/>
  <c r="K120" i="3"/>
  <c r="I89" i="3"/>
  <c r="K89" i="3"/>
  <c r="G58" i="3"/>
  <c r="I58" i="3" s="1"/>
  <c r="K58" i="3" s="1"/>
  <c r="I27" i="3"/>
  <c r="K27" i="3" s="1"/>
</calcChain>
</file>

<file path=xl/sharedStrings.xml><?xml version="1.0" encoding="utf-8"?>
<sst xmlns="http://schemas.openxmlformats.org/spreadsheetml/2006/main" count="303" uniqueCount="23">
  <si>
    <t>Total</t>
  </si>
  <si>
    <t>Universitário</t>
  </si>
  <si>
    <t>Politécnico</t>
  </si>
  <si>
    <t>Homens</t>
  </si>
  <si>
    <t>Mulheres</t>
  </si>
  <si>
    <t>Tabelas de frequências de alunos por ano</t>
  </si>
  <si>
    <t>Frequência absoluta</t>
  </si>
  <si>
    <t>Frequência relativa (%)</t>
  </si>
  <si>
    <t>Fr. absoluta acumulada</t>
  </si>
  <si>
    <t>Fr. relativa acumulada (%)</t>
  </si>
  <si>
    <t>(%) do nº total de alunos</t>
  </si>
  <si>
    <t>nº total de alunos</t>
  </si>
  <si>
    <t>Variância e desvio padrão</t>
  </si>
  <si>
    <t>Abaixo, estão os cálculos da variância e desvio padrão relativamente ao nº de alunos que ingressaram no ensino superior.</t>
  </si>
  <si>
    <t>Média geral</t>
  </si>
  <si>
    <t>Média universitário</t>
  </si>
  <si>
    <t>Média politécnico</t>
  </si>
  <si>
    <t>Variância geral</t>
  </si>
  <si>
    <t>Variância universitário</t>
  </si>
  <si>
    <t>Variância politécnico</t>
  </si>
  <si>
    <t>Desvio padrão geral</t>
  </si>
  <si>
    <t>Desvio padrão universitário</t>
  </si>
  <si>
    <t>Desvio padrão politécnico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</si>
</sst>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10"/>
      <color indexed="0"/>
      <name val="Arial"/>
    </font>
    <font>
      <b/>
      <sz val="10"/>
      <color indexed="0"/>
      <name val="Arial"/>
    </font>
    <font>
      <sz val="11"/>
      <name val="Arial"/>
      <family val="2"/>
    </font>
    <font>
      <sz val="14"/>
      <name val="Arial"/>
      <family val="2"/>
    </font>
    <font>
      <sz val="10"/>
      <name val="Arial"/>
      <family val="2"/>
    </font>
    <font>
      <b/>
      <sz val="16"/>
      <color theme="0"/>
      <name val="Arial"/>
      <family val="2"/>
    </font>
    <font>
      <b/>
      <sz val="10"/>
      <name val="Arial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sz val="14"/>
      <color theme="0"/>
      <name val="Arial"/>
      <family val="2"/>
    </font>
    <font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1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 diagonalDown="1"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1">
      <alignment horizontal="center" vertical="top" wrapText="1"/>
    </xf>
    <xf numFmtId="0" fontId="2" fillId="3" borderId="1">
      <alignment horizontal="center" vertical="top" wrapText="1"/>
    </xf>
    <xf numFmtId="0" fontId="1" fillId="2" borderId="1">
      <alignment horizontal="center" vertical="top" wrapText="1"/>
    </xf>
    <xf numFmtId="0" fontId="1" fillId="3" borderId="1">
      <alignment horizontal="center" vertical="top" wrapText="1"/>
    </xf>
  </cellStyleXfs>
  <cellXfs count="38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5" borderId="12" xfId="0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</cellXfs>
  <cellStyles count="5">
    <cellStyle name="Normal" xfId="0" builtinId="0"/>
    <cellStyle name="TableEvenline" xfId="2" xr:uid="{00000000-0005-0000-0000-000002000000}"/>
    <cellStyle name="TableEvenlineData" xfId="4" xr:uid="{00000000-0005-0000-0000-000004000000}"/>
    <cellStyle name="TableOddline" xfId="1" xr:uid="{00000000-0005-0000-0000-000001000000}"/>
    <cellStyle name="TableOddlineData" xfId="3" xr:uid="{00000000-0005-0000-0000-000003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29A8EF"/>
      <rgbColor rgb="FFDDDDDD"/>
      <rgbColor rgb="FFFFE467"/>
      <rgbColor rgb="FFFFF2B3"/>
      <rgbColor rgb="FFFFEB8C"/>
      <rgbColor rgb="FFEDEDED"/>
      <rgbColor rgb="FF005586"/>
      <rgbColor rgb="FF121212"/>
      <rgbColor rgb="FFFFD200"/>
      <rgbColor rgb="FF444444"/>
      <rgbColor rgb="FFDCDBDB"/>
      <rgbColor rgb="FFEBEBEB"/>
      <rgbColor rgb="FFF9F9F9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Alunos</a:t>
            </a:r>
            <a:r>
              <a:rPr lang="pt-PT" baseline="0"/>
              <a:t> no ensino superior</a:t>
            </a:r>
            <a:r>
              <a:rPr lang="pt-PT"/>
              <a:t> (2000)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Tabelas!$E$14:$L$16</c:f>
              <c:multiLvlStrCache>
                <c:ptCount val="7"/>
                <c:lvl>
                  <c:pt idx="0">
                    <c:v>Homens</c:v>
                  </c:pt>
                  <c:pt idx="2">
                    <c:v>Mulheres</c:v>
                  </c:pt>
                  <c:pt idx="4">
                    <c:v>Homens</c:v>
                  </c:pt>
                  <c:pt idx="6">
                    <c:v>Mulheres</c:v>
                  </c:pt>
                </c:lvl>
                <c:lvl>
                  <c:pt idx="0">
                    <c:v>Universitário</c:v>
                  </c:pt>
                  <c:pt idx="4">
                    <c:v>Politécnico</c:v>
                  </c:pt>
                </c:lvl>
              </c:multiLvlStrCache>
            </c:multiLvlStrRef>
          </c:cat>
          <c:val>
            <c:numRef>
              <c:f>Tabelas!$E$18:$L$18</c:f>
              <c:numCache>
                <c:formatCode>General</c:formatCode>
                <c:ptCount val="8"/>
                <c:pt idx="0">
                  <c:v>111258</c:v>
                </c:pt>
                <c:pt idx="2">
                  <c:v>141654</c:v>
                </c:pt>
                <c:pt idx="4">
                  <c:v>51266</c:v>
                </c:pt>
                <c:pt idx="6">
                  <c:v>69567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1E-4F6B-B26C-3B81A1875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488991"/>
        <c:axId val="804885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Tabelas!$E$14:$L$16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Tabelas!$E$17:$L$17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C1E-4F6B-B26C-3B81A187522E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Tabelas!$E$14:$L$16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Tabelas!$E$19:$L$19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C1E-4F6B-B26C-3B81A187522E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Tabelas!$E$14:$L$16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Tabelas!$E$20:$L$20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C1E-4F6B-B26C-3B81A187522E}"/>
                  </c:ext>
                </c:extLst>
              </c15:ser>
            </c15:filteredBarSeries>
          </c:ext>
        </c:extLst>
      </c:barChart>
      <c:catAx>
        <c:axId val="80488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488511"/>
        <c:crosses val="autoZero"/>
        <c:auto val="1"/>
        <c:lblAlgn val="ctr"/>
        <c:lblOffset val="100"/>
        <c:noMultiLvlLbl val="0"/>
      </c:catAx>
      <c:valAx>
        <c:axId val="8048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488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Alunos no ensino superior (2009)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Tabelas!$E$293:$L$295</c:f>
              <c:multiLvlStrCache>
                <c:ptCount val="7"/>
                <c:lvl>
                  <c:pt idx="0">
                    <c:v>Homens</c:v>
                  </c:pt>
                  <c:pt idx="2">
                    <c:v>Mulheres</c:v>
                  </c:pt>
                  <c:pt idx="4">
                    <c:v>Homens</c:v>
                  </c:pt>
                  <c:pt idx="6">
                    <c:v>Mulheres</c:v>
                  </c:pt>
                </c:lvl>
                <c:lvl>
                  <c:pt idx="0">
                    <c:v>Universitário</c:v>
                  </c:pt>
                  <c:pt idx="4">
                    <c:v>Politécnico</c:v>
                  </c:pt>
                </c:lvl>
              </c:multiLvlStrCache>
            </c:multiLvlStrRef>
          </c:cat>
          <c:val>
            <c:numRef>
              <c:f>Tabelas!$E$297:$L$297</c:f>
              <c:numCache>
                <c:formatCode>General</c:formatCode>
                <c:ptCount val="8"/>
                <c:pt idx="0">
                  <c:v>113959</c:v>
                </c:pt>
                <c:pt idx="2">
                  <c:v>122261</c:v>
                </c:pt>
                <c:pt idx="4">
                  <c:v>60041</c:v>
                </c:pt>
                <c:pt idx="6">
                  <c:v>76741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94-4271-9533-57DD9A57E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055455"/>
        <c:axId val="7405593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Tabelas!$E$293:$L$295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Tabelas!$E$296:$L$296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C94-4271-9533-57DD9A57E049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Tabelas!$E$293:$L$295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Tabelas!$E$298:$L$298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C94-4271-9533-57DD9A57E049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Tabelas!$E$293:$L$295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Tabelas!$E$299:$L$299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C94-4271-9533-57DD9A57E049}"/>
                  </c:ext>
                </c:extLst>
              </c15:ser>
            </c15:filteredBarSeries>
          </c:ext>
        </c:extLst>
      </c:barChart>
      <c:catAx>
        <c:axId val="74055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055935"/>
        <c:crosses val="autoZero"/>
        <c:auto val="1"/>
        <c:lblAlgn val="ctr"/>
        <c:lblOffset val="100"/>
        <c:noMultiLvlLbl val="0"/>
      </c:catAx>
      <c:valAx>
        <c:axId val="7405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05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Alunos no ensino superior (2010)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Tabelas!$E$324:$L$326</c:f>
              <c:multiLvlStrCache>
                <c:ptCount val="7"/>
                <c:lvl>
                  <c:pt idx="0">
                    <c:v>Homens</c:v>
                  </c:pt>
                  <c:pt idx="2">
                    <c:v>Mulheres</c:v>
                  </c:pt>
                  <c:pt idx="4">
                    <c:v>Homens</c:v>
                  </c:pt>
                  <c:pt idx="6">
                    <c:v>Mulheres</c:v>
                  </c:pt>
                </c:lvl>
                <c:lvl>
                  <c:pt idx="0">
                    <c:v>Universitário</c:v>
                  </c:pt>
                  <c:pt idx="4">
                    <c:v>Politécnico</c:v>
                  </c:pt>
                </c:lvl>
              </c:multiLvlStrCache>
            </c:multiLvlStrRef>
          </c:cat>
          <c:val>
            <c:numRef>
              <c:f>Tabelas!$E$328:$L$328</c:f>
              <c:numCache>
                <c:formatCode>General</c:formatCode>
                <c:ptCount val="8"/>
                <c:pt idx="0">
                  <c:v>117506</c:v>
                </c:pt>
                <c:pt idx="2">
                  <c:v>126474</c:v>
                </c:pt>
                <c:pt idx="4">
                  <c:v>61645</c:v>
                </c:pt>
                <c:pt idx="6">
                  <c:v>78002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D8-4CF9-A86E-CC2B79084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539887"/>
        <c:axId val="885437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Tabelas!$E$324:$L$326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Tabelas!$E$327:$L$327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5D8-4CF9-A86E-CC2B790841CB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Tabelas!$E$324:$L$326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Tabelas!$E$329:$L$329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5D8-4CF9-A86E-CC2B790841CB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Tabelas!$E$324:$L$326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Tabelas!$E$330:$L$330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5D8-4CF9-A86E-CC2B790841CB}"/>
                  </c:ext>
                </c:extLst>
              </c15:ser>
            </c15:filteredBarSeries>
          </c:ext>
        </c:extLst>
      </c:barChart>
      <c:catAx>
        <c:axId val="88539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8543727"/>
        <c:crosses val="autoZero"/>
        <c:auto val="1"/>
        <c:lblAlgn val="ctr"/>
        <c:lblOffset val="100"/>
        <c:noMultiLvlLbl val="0"/>
      </c:catAx>
      <c:valAx>
        <c:axId val="8854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853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Alunos no ensino superior (2011)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Tabelas!$E$355:$L$357</c:f>
              <c:multiLvlStrCache>
                <c:ptCount val="7"/>
                <c:lvl>
                  <c:pt idx="0">
                    <c:v>Homens</c:v>
                  </c:pt>
                  <c:pt idx="2">
                    <c:v>Mulheres</c:v>
                  </c:pt>
                  <c:pt idx="4">
                    <c:v>Homens</c:v>
                  </c:pt>
                  <c:pt idx="6">
                    <c:v>Mulheres</c:v>
                  </c:pt>
                </c:lvl>
                <c:lvl>
                  <c:pt idx="0">
                    <c:v>Universitário</c:v>
                  </c:pt>
                  <c:pt idx="4">
                    <c:v>Politécnico</c:v>
                  </c:pt>
                </c:lvl>
              </c:multiLvlStrCache>
            </c:multiLvlStrRef>
          </c:cat>
          <c:val>
            <c:numRef>
              <c:f>Tabelas!$E$359:$L$359</c:f>
              <c:numCache>
                <c:formatCode>General</c:formatCode>
                <c:ptCount val="8"/>
                <c:pt idx="0">
                  <c:v>121294</c:v>
                </c:pt>
                <c:pt idx="2">
                  <c:v>132264</c:v>
                </c:pt>
                <c:pt idx="4">
                  <c:v>63333</c:v>
                </c:pt>
                <c:pt idx="6">
                  <c:v>79377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E-4379-9510-B2BB2FD89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093567"/>
        <c:axId val="750724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Tabelas!$E$355:$L$357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Tabelas!$E$358:$L$358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81E-4379-9510-B2BB2FD89AF7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Tabelas!$E$355:$L$357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Tabelas!$E$360:$L$360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81E-4379-9510-B2BB2FD89AF7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Tabelas!$E$355:$L$357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Tabelas!$E$361:$L$361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81E-4379-9510-B2BB2FD89AF7}"/>
                  </c:ext>
                </c:extLst>
              </c15:ser>
            </c15:filteredBarSeries>
          </c:ext>
        </c:extLst>
      </c:barChart>
      <c:catAx>
        <c:axId val="75093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5072447"/>
        <c:crosses val="autoZero"/>
        <c:auto val="1"/>
        <c:lblAlgn val="ctr"/>
        <c:lblOffset val="100"/>
        <c:noMultiLvlLbl val="0"/>
      </c:catAx>
      <c:valAx>
        <c:axId val="7507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509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Alunos no ensino superior (2012)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Tabelas!$E$386:$L$388</c:f>
              <c:multiLvlStrCache>
                <c:ptCount val="7"/>
                <c:lvl>
                  <c:pt idx="0">
                    <c:v>Homens</c:v>
                  </c:pt>
                  <c:pt idx="2">
                    <c:v>Mulheres</c:v>
                  </c:pt>
                  <c:pt idx="4">
                    <c:v>Homens</c:v>
                  </c:pt>
                  <c:pt idx="6">
                    <c:v>Mulheres</c:v>
                  </c:pt>
                </c:lvl>
                <c:lvl>
                  <c:pt idx="0">
                    <c:v>Universitário</c:v>
                  </c:pt>
                  <c:pt idx="4">
                    <c:v>Politécnico</c:v>
                  </c:pt>
                </c:lvl>
              </c:multiLvlStrCache>
            </c:multiLvlStrRef>
          </c:cat>
          <c:val>
            <c:numRef>
              <c:f>Tabelas!$E$390:$L$390</c:f>
              <c:numCache>
                <c:formatCode>General</c:formatCode>
                <c:ptCount val="8"/>
                <c:pt idx="0">
                  <c:v>120632</c:v>
                </c:pt>
                <c:pt idx="2">
                  <c:v>132427</c:v>
                </c:pt>
                <c:pt idx="4">
                  <c:v>60883</c:v>
                </c:pt>
                <c:pt idx="6">
                  <c:v>76331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BE-45E0-96BD-72BBC9233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2031119"/>
        <c:axId val="1320277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Tabelas!$E$386:$L$388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Tabelas!$E$389:$L$389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6BE-45E0-96BD-72BBC92338BA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Tabelas!$E$386:$L$388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Tabelas!$E$391:$L$391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6BE-45E0-96BD-72BBC92338BA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Tabelas!$E$386:$L$388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Tabelas!$E$392:$L$392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6BE-45E0-96BD-72BBC92338BA}"/>
                  </c:ext>
                </c:extLst>
              </c15:ser>
            </c15:filteredBarSeries>
          </c:ext>
        </c:extLst>
      </c:barChart>
      <c:catAx>
        <c:axId val="132031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2027759"/>
        <c:crosses val="autoZero"/>
        <c:auto val="1"/>
        <c:lblAlgn val="ctr"/>
        <c:lblOffset val="100"/>
        <c:noMultiLvlLbl val="0"/>
      </c:catAx>
      <c:valAx>
        <c:axId val="13202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203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Alunos no ensino superior (2013)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Tabelas!$E$417:$L$419</c:f>
              <c:multiLvlStrCache>
                <c:ptCount val="7"/>
                <c:lvl>
                  <c:pt idx="0">
                    <c:v>Homens</c:v>
                  </c:pt>
                  <c:pt idx="2">
                    <c:v>Mulheres</c:v>
                  </c:pt>
                  <c:pt idx="4">
                    <c:v>Homens</c:v>
                  </c:pt>
                  <c:pt idx="6">
                    <c:v>Mulheres</c:v>
                  </c:pt>
                </c:lvl>
                <c:lvl>
                  <c:pt idx="0">
                    <c:v>Universitário</c:v>
                  </c:pt>
                  <c:pt idx="4">
                    <c:v>Politécnico</c:v>
                  </c:pt>
                </c:lvl>
              </c:multiLvlStrCache>
            </c:multiLvlStrRef>
          </c:cat>
          <c:val>
            <c:numRef>
              <c:f>Tabelas!$E$421:$L$421</c:f>
              <c:numCache>
                <c:formatCode>General</c:formatCode>
                <c:ptCount val="8"/>
                <c:pt idx="0">
                  <c:v>117382</c:v>
                </c:pt>
                <c:pt idx="2">
                  <c:v>128370</c:v>
                </c:pt>
                <c:pt idx="4">
                  <c:v>56363</c:v>
                </c:pt>
                <c:pt idx="6">
                  <c:v>68885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7B-44DF-8F3E-A49EA5682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839919"/>
        <c:axId val="1358461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Tabelas!$E$417:$L$419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Tabelas!$E$420:$L$420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77B-44DF-8F3E-A49EA5682084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Tabelas!$E$417:$L$419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Tabelas!$E$422:$L$422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77B-44DF-8F3E-A49EA5682084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Tabelas!$E$417:$L$419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Tabelas!$E$423:$L$423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77B-44DF-8F3E-A49EA5682084}"/>
                  </c:ext>
                </c:extLst>
              </c15:ser>
            </c15:filteredBarSeries>
          </c:ext>
        </c:extLst>
      </c:barChart>
      <c:catAx>
        <c:axId val="135839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846159"/>
        <c:crosses val="autoZero"/>
        <c:auto val="1"/>
        <c:lblAlgn val="ctr"/>
        <c:lblOffset val="100"/>
        <c:noMultiLvlLbl val="0"/>
      </c:catAx>
      <c:valAx>
        <c:axId val="13584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83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Alunos no ensino superior (2014)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Tabelas!$E$448:$L$450</c:f>
              <c:multiLvlStrCache>
                <c:ptCount val="7"/>
                <c:lvl>
                  <c:pt idx="0">
                    <c:v>Homens</c:v>
                  </c:pt>
                  <c:pt idx="2">
                    <c:v>Mulheres</c:v>
                  </c:pt>
                  <c:pt idx="4">
                    <c:v>Homens</c:v>
                  </c:pt>
                  <c:pt idx="6">
                    <c:v>Mulheres</c:v>
                  </c:pt>
                </c:lvl>
                <c:lvl>
                  <c:pt idx="0">
                    <c:v>Universitário</c:v>
                  </c:pt>
                  <c:pt idx="4">
                    <c:v>Politécnico</c:v>
                  </c:pt>
                </c:lvl>
              </c:multiLvlStrCache>
            </c:multiLvlStrRef>
          </c:cat>
          <c:val>
            <c:numRef>
              <c:f>Tabelas!$E$452:$L$452</c:f>
              <c:numCache>
                <c:formatCode>General</c:formatCode>
                <c:ptCount val="8"/>
                <c:pt idx="0">
                  <c:v>114685</c:v>
                </c:pt>
                <c:pt idx="2">
                  <c:v>128190</c:v>
                </c:pt>
                <c:pt idx="4">
                  <c:v>53567</c:v>
                </c:pt>
                <c:pt idx="6">
                  <c:v>65758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51-42DC-860A-96D5BDE4E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540847"/>
        <c:axId val="8854180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Tabelas!$E$448:$L$450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Tabelas!$E$451:$L$451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551-42DC-860A-96D5BDE4EC2F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Tabelas!$E$448:$L$450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Tabelas!$E$453:$L$453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551-42DC-860A-96D5BDE4EC2F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Tabelas!$E$448:$L$450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Tabelas!$E$454:$L$454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551-42DC-860A-96D5BDE4EC2F}"/>
                  </c:ext>
                </c:extLst>
              </c15:ser>
            </c15:filteredBarSeries>
          </c:ext>
        </c:extLst>
      </c:barChart>
      <c:catAx>
        <c:axId val="88540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8541807"/>
        <c:crosses val="autoZero"/>
        <c:auto val="1"/>
        <c:lblAlgn val="ctr"/>
        <c:lblOffset val="100"/>
        <c:noMultiLvlLbl val="0"/>
      </c:catAx>
      <c:valAx>
        <c:axId val="8854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854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Alunos no ensino superior (2015)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Tabelas!$E$479:$L$481</c:f>
              <c:multiLvlStrCache>
                <c:ptCount val="7"/>
                <c:lvl>
                  <c:pt idx="0">
                    <c:v>Homens</c:v>
                  </c:pt>
                  <c:pt idx="2">
                    <c:v>Mulheres</c:v>
                  </c:pt>
                  <c:pt idx="4">
                    <c:v>Homens</c:v>
                  </c:pt>
                  <c:pt idx="6">
                    <c:v>Mulheres</c:v>
                  </c:pt>
                </c:lvl>
                <c:lvl>
                  <c:pt idx="0">
                    <c:v>Universitário</c:v>
                  </c:pt>
                  <c:pt idx="4">
                    <c:v>Politécnico</c:v>
                  </c:pt>
                </c:lvl>
              </c:multiLvlStrCache>
            </c:multiLvlStrRef>
          </c:cat>
          <c:val>
            <c:numRef>
              <c:f>Tabelas!$E$483:$L$483</c:f>
              <c:numCache>
                <c:formatCode>General</c:formatCode>
                <c:ptCount val="8"/>
                <c:pt idx="0">
                  <c:v>110397</c:v>
                </c:pt>
                <c:pt idx="2">
                  <c:v>123976</c:v>
                </c:pt>
                <c:pt idx="4">
                  <c:v>51926</c:v>
                </c:pt>
                <c:pt idx="6">
                  <c:v>63359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AB-437B-9CCE-00DD099BF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493999"/>
        <c:axId val="7350119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Tabelas!$E$479:$L$481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Tabelas!$E$482:$L$482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6AB-437B-9CCE-00DD099BF3A1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Tabelas!$E$479:$L$481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Tabelas!$E$484:$L$484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6AB-437B-9CCE-00DD099BF3A1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Tabelas!$E$479:$L$481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Tabelas!$E$485:$L$485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6AB-437B-9CCE-00DD099BF3A1}"/>
                  </c:ext>
                </c:extLst>
              </c15:ser>
            </c15:filteredBarSeries>
          </c:ext>
        </c:extLst>
      </c:barChart>
      <c:catAx>
        <c:axId val="73493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501199"/>
        <c:crosses val="autoZero"/>
        <c:auto val="1"/>
        <c:lblAlgn val="ctr"/>
        <c:lblOffset val="100"/>
        <c:noMultiLvlLbl val="0"/>
      </c:catAx>
      <c:valAx>
        <c:axId val="7350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49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Alunos no ensino superior (2016)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Tabelas!$E$510:$L$512</c:f>
              <c:multiLvlStrCache>
                <c:ptCount val="7"/>
                <c:lvl>
                  <c:pt idx="0">
                    <c:v>Homens</c:v>
                  </c:pt>
                  <c:pt idx="2">
                    <c:v>Mulheres</c:v>
                  </c:pt>
                  <c:pt idx="4">
                    <c:v>Homens</c:v>
                  </c:pt>
                  <c:pt idx="6">
                    <c:v>Mulheres</c:v>
                  </c:pt>
                </c:lvl>
                <c:lvl>
                  <c:pt idx="0">
                    <c:v>Universitário</c:v>
                  </c:pt>
                  <c:pt idx="4">
                    <c:v>Politécnico</c:v>
                  </c:pt>
                </c:lvl>
              </c:multiLvlStrCache>
            </c:multiLvlStrRef>
          </c:cat>
          <c:val>
            <c:numRef>
              <c:f>Tabelas!$E$514:$L$514</c:f>
              <c:numCache>
                <c:formatCode>General</c:formatCode>
                <c:ptCount val="8"/>
                <c:pt idx="0">
                  <c:v>109952</c:v>
                </c:pt>
                <c:pt idx="2">
                  <c:v>124662</c:v>
                </c:pt>
                <c:pt idx="4">
                  <c:v>56165</c:v>
                </c:pt>
                <c:pt idx="6">
                  <c:v>65620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6-40CF-9975-77217A17A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523871"/>
        <c:axId val="775229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Tabelas!$E$510:$L$512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Tabelas!$E$513:$L$513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4C6-40CF-9975-77217A17A08F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Tabelas!$E$510:$L$512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Tabelas!$E$515:$L$515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4C6-40CF-9975-77217A17A08F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Tabelas!$E$510:$L$512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Tabelas!$E$516:$L$516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4C6-40CF-9975-77217A17A08F}"/>
                  </c:ext>
                </c:extLst>
              </c15:ser>
            </c15:filteredBarSeries>
          </c:ext>
        </c:extLst>
      </c:barChart>
      <c:catAx>
        <c:axId val="77523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7522911"/>
        <c:crosses val="autoZero"/>
        <c:auto val="1"/>
        <c:lblAlgn val="ctr"/>
        <c:lblOffset val="100"/>
        <c:noMultiLvlLbl val="0"/>
      </c:catAx>
      <c:valAx>
        <c:axId val="7752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752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Alunos no ensino superior (2017)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Tabelas!$E$541:$L$543</c:f>
              <c:multiLvlStrCache>
                <c:ptCount val="7"/>
                <c:lvl>
                  <c:pt idx="0">
                    <c:v>Homens</c:v>
                  </c:pt>
                  <c:pt idx="2">
                    <c:v>Mulheres</c:v>
                  </c:pt>
                  <c:pt idx="4">
                    <c:v>Homens</c:v>
                  </c:pt>
                  <c:pt idx="6">
                    <c:v>Mulheres</c:v>
                  </c:pt>
                </c:lvl>
                <c:lvl>
                  <c:pt idx="0">
                    <c:v>Universitário</c:v>
                  </c:pt>
                  <c:pt idx="4">
                    <c:v>Politécnico</c:v>
                  </c:pt>
                </c:lvl>
              </c:multiLvlStrCache>
            </c:multiLvlStrRef>
          </c:cat>
          <c:val>
            <c:numRef>
              <c:f>Tabelas!$E$545:$L$545</c:f>
              <c:numCache>
                <c:formatCode>General</c:formatCode>
                <c:ptCount val="8"/>
                <c:pt idx="0">
                  <c:v>109224</c:v>
                </c:pt>
                <c:pt idx="2">
                  <c:v>125990</c:v>
                </c:pt>
                <c:pt idx="4">
                  <c:v>58695</c:v>
                </c:pt>
                <c:pt idx="6">
                  <c:v>68034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3D-48AB-BC9F-59FB71E6F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0594943"/>
        <c:axId val="16059686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Tabelas!$E$541:$L$543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Tabelas!$E$544:$L$544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33D-48AB-BC9F-59FB71E6FAAB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Tabelas!$E$541:$L$543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Tabelas!$E$546:$L$546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33D-48AB-BC9F-59FB71E6FAAB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Tabelas!$E$541:$L$543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Tabelas!$E$547:$L$547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33D-48AB-BC9F-59FB71E6FAAB}"/>
                  </c:ext>
                </c:extLst>
              </c15:ser>
            </c15:filteredBarSeries>
          </c:ext>
        </c:extLst>
      </c:barChart>
      <c:catAx>
        <c:axId val="160594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0596863"/>
        <c:crosses val="autoZero"/>
        <c:auto val="1"/>
        <c:lblAlgn val="ctr"/>
        <c:lblOffset val="100"/>
        <c:noMultiLvlLbl val="0"/>
      </c:catAx>
      <c:valAx>
        <c:axId val="16059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059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Alunos no ensino superior (2018)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Tabelas!$E$572:$L$574</c:f>
              <c:multiLvlStrCache>
                <c:ptCount val="7"/>
                <c:lvl>
                  <c:pt idx="0">
                    <c:v>Homens</c:v>
                  </c:pt>
                  <c:pt idx="2">
                    <c:v>Mulheres</c:v>
                  </c:pt>
                  <c:pt idx="4">
                    <c:v>Homens</c:v>
                  </c:pt>
                  <c:pt idx="6">
                    <c:v>Mulheres</c:v>
                  </c:pt>
                </c:lvl>
                <c:lvl>
                  <c:pt idx="0">
                    <c:v>Universitário</c:v>
                  </c:pt>
                  <c:pt idx="4">
                    <c:v>Politécnico</c:v>
                  </c:pt>
                </c:lvl>
              </c:multiLvlStrCache>
            </c:multiLvlStrRef>
          </c:cat>
          <c:val>
            <c:numRef>
              <c:f>Tabelas!$E$576:$L$576</c:f>
              <c:numCache>
                <c:formatCode>General</c:formatCode>
                <c:ptCount val="8"/>
                <c:pt idx="0">
                  <c:v>111214</c:v>
                </c:pt>
                <c:pt idx="2">
                  <c:v>130021</c:v>
                </c:pt>
                <c:pt idx="4">
                  <c:v>61021</c:v>
                </c:pt>
                <c:pt idx="6">
                  <c:v>70497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D4-4A51-9ED4-C1BD6826E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66245807"/>
        <c:axId val="16662462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Tabelas!$E$572:$L$574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Tabelas!$E$575:$L$575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DD4-4A51-9ED4-C1BD6826EE32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Tabelas!$E$572:$L$574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Tabelas!$E$577:$L$577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DD4-4A51-9ED4-C1BD6826EE32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Tabelas!$E$572:$L$574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Tabelas!$E$578:$L$578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DD4-4A51-9ED4-C1BD6826EE32}"/>
                  </c:ext>
                </c:extLst>
              </c15:ser>
            </c15:filteredBarSeries>
          </c:ext>
        </c:extLst>
      </c:barChart>
      <c:catAx>
        <c:axId val="1666245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6246287"/>
        <c:crosses val="autoZero"/>
        <c:auto val="1"/>
        <c:lblAlgn val="ctr"/>
        <c:lblOffset val="100"/>
        <c:noMultiLvlLbl val="0"/>
      </c:catAx>
      <c:valAx>
        <c:axId val="166624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624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Alunos</a:t>
            </a:r>
            <a:r>
              <a:rPr lang="pt-PT" baseline="0"/>
              <a:t> no ensino superior (2001)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Tabelas!$E$45:$L$47</c:f>
              <c:multiLvlStrCache>
                <c:ptCount val="7"/>
                <c:lvl>
                  <c:pt idx="0">
                    <c:v>Homens</c:v>
                  </c:pt>
                  <c:pt idx="2">
                    <c:v>Mulheres</c:v>
                  </c:pt>
                  <c:pt idx="4">
                    <c:v>Homens</c:v>
                  </c:pt>
                  <c:pt idx="6">
                    <c:v>Mulheres</c:v>
                  </c:pt>
                </c:lvl>
                <c:lvl>
                  <c:pt idx="0">
                    <c:v>Universitário</c:v>
                  </c:pt>
                  <c:pt idx="4">
                    <c:v>Politécnico</c:v>
                  </c:pt>
                </c:lvl>
              </c:multiLvlStrCache>
            </c:multiLvlStrRef>
          </c:cat>
          <c:val>
            <c:numRef>
              <c:f>Tabelas!$E$49:$L$49</c:f>
              <c:numCache>
                <c:formatCode>General</c:formatCode>
                <c:ptCount val="8"/>
                <c:pt idx="0">
                  <c:v>111775</c:v>
                </c:pt>
                <c:pt idx="2">
                  <c:v>142939</c:v>
                </c:pt>
                <c:pt idx="4">
                  <c:v>54886</c:v>
                </c:pt>
                <c:pt idx="6">
                  <c:v>78103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19-4ECD-AC7A-80277B66C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763087"/>
        <c:axId val="767621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Tabelas!$E$45:$L$47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Tabelas!$E$48:$L$48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E19-4ECD-AC7A-80277B66C181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Tabelas!$E$45:$L$47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Tabelas!$E$50:$L$50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E19-4ECD-AC7A-80277B66C181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Tabelas!$E$45:$L$47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Tabelas!$E$51:$L$51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E19-4ECD-AC7A-80277B66C181}"/>
                  </c:ext>
                </c:extLst>
              </c15:ser>
            </c15:filteredBarSeries>
          </c:ext>
        </c:extLst>
      </c:barChart>
      <c:catAx>
        <c:axId val="76763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6762127"/>
        <c:crosses val="autoZero"/>
        <c:auto val="1"/>
        <c:lblAlgn val="ctr"/>
        <c:lblOffset val="100"/>
        <c:noMultiLvlLbl val="0"/>
      </c:catAx>
      <c:valAx>
        <c:axId val="7676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676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Alunos no ensino superior (2019)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Tabelas!$E$603:$L$605</c:f>
              <c:multiLvlStrCache>
                <c:ptCount val="7"/>
                <c:lvl>
                  <c:pt idx="0">
                    <c:v>Homens</c:v>
                  </c:pt>
                  <c:pt idx="2">
                    <c:v>Mulheres</c:v>
                  </c:pt>
                  <c:pt idx="4">
                    <c:v>Homens</c:v>
                  </c:pt>
                  <c:pt idx="6">
                    <c:v>Mulheres</c:v>
                  </c:pt>
                </c:lvl>
                <c:lvl>
                  <c:pt idx="0">
                    <c:v>Universitário</c:v>
                  </c:pt>
                  <c:pt idx="4">
                    <c:v>Politécnico</c:v>
                  </c:pt>
                </c:lvl>
              </c:multiLvlStrCache>
            </c:multiLvlStrRef>
          </c:cat>
          <c:val>
            <c:numRef>
              <c:f>Tabelas!$E$607:$L$607</c:f>
              <c:numCache>
                <c:formatCode>General</c:formatCode>
                <c:ptCount val="8"/>
                <c:pt idx="0">
                  <c:v>112846</c:v>
                </c:pt>
                <c:pt idx="2">
                  <c:v>135021</c:v>
                </c:pt>
                <c:pt idx="4">
                  <c:v>63814</c:v>
                </c:pt>
                <c:pt idx="6">
                  <c:v>73566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B0-4803-A331-F5F18A084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049263"/>
        <c:axId val="8504590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Tabelas!$E$603:$L$605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Tabelas!$E$606:$L$606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8B0-4803-A331-F5F18A08448E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Tabelas!$E$603:$L$605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Tabelas!$E$608:$L$608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8B0-4803-A331-F5F18A08448E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Tabelas!$E$603:$L$605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Tabelas!$E$609:$L$609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8B0-4803-A331-F5F18A08448E}"/>
                  </c:ext>
                </c:extLst>
              </c15:ser>
            </c15:filteredBarSeries>
          </c:ext>
        </c:extLst>
      </c:barChart>
      <c:catAx>
        <c:axId val="85049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5045903"/>
        <c:crosses val="autoZero"/>
        <c:auto val="1"/>
        <c:lblAlgn val="ctr"/>
        <c:lblOffset val="100"/>
        <c:noMultiLvlLbl val="0"/>
      </c:catAx>
      <c:valAx>
        <c:axId val="8504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504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Alunos no ensino superior (2020)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Tabelas!$E$634:$L$636</c:f>
              <c:multiLvlStrCache>
                <c:ptCount val="7"/>
                <c:lvl>
                  <c:pt idx="0">
                    <c:v>Homens</c:v>
                  </c:pt>
                  <c:pt idx="2">
                    <c:v>Mulheres</c:v>
                  </c:pt>
                  <c:pt idx="4">
                    <c:v>Homens</c:v>
                  </c:pt>
                  <c:pt idx="6">
                    <c:v>Mulheres</c:v>
                  </c:pt>
                </c:lvl>
                <c:lvl>
                  <c:pt idx="0">
                    <c:v>Universitário</c:v>
                  </c:pt>
                  <c:pt idx="4">
                    <c:v>Politécnico</c:v>
                  </c:pt>
                </c:lvl>
              </c:multiLvlStrCache>
            </c:multiLvlStrRef>
          </c:cat>
          <c:val>
            <c:numRef>
              <c:f>Tabelas!$E$638:$L$638</c:f>
              <c:numCache>
                <c:formatCode>General</c:formatCode>
                <c:ptCount val="8"/>
                <c:pt idx="0">
                  <c:v>115032</c:v>
                </c:pt>
                <c:pt idx="2">
                  <c:v>138428</c:v>
                </c:pt>
                <c:pt idx="4">
                  <c:v>67146</c:v>
                </c:pt>
                <c:pt idx="6">
                  <c:v>76303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2-40EE-9DBA-513EEBFDF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323583"/>
        <c:axId val="16232118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Tabelas!$E$634:$L$636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Tabelas!$E$637:$L$637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D22-40EE-9DBA-513EEBFDF923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Tabelas!$E$634:$L$636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Tabelas!$E$639:$L$639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22-40EE-9DBA-513EEBFDF923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Tabelas!$E$634:$L$636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Tabelas!$E$640:$L$640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22-40EE-9DBA-513EEBFDF923}"/>
                  </c:ext>
                </c:extLst>
              </c15:ser>
            </c15:filteredBarSeries>
          </c:ext>
        </c:extLst>
      </c:barChart>
      <c:catAx>
        <c:axId val="162323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2321183"/>
        <c:crosses val="autoZero"/>
        <c:auto val="1"/>
        <c:lblAlgn val="ctr"/>
        <c:lblOffset val="100"/>
        <c:noMultiLvlLbl val="0"/>
      </c:catAx>
      <c:valAx>
        <c:axId val="16232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232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Alunos no ensino superior (2021)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Tabelas!$E$665:$L$667</c:f>
              <c:multiLvlStrCache>
                <c:ptCount val="7"/>
                <c:lvl>
                  <c:pt idx="0">
                    <c:v>Homens</c:v>
                  </c:pt>
                  <c:pt idx="2">
                    <c:v>Mulheres</c:v>
                  </c:pt>
                  <c:pt idx="4">
                    <c:v>Homens</c:v>
                  </c:pt>
                  <c:pt idx="6">
                    <c:v>Mulheres</c:v>
                  </c:pt>
                </c:lvl>
                <c:lvl>
                  <c:pt idx="0">
                    <c:v>Universitário</c:v>
                  </c:pt>
                  <c:pt idx="4">
                    <c:v>Politécnico</c:v>
                  </c:pt>
                </c:lvl>
              </c:multiLvlStrCache>
            </c:multiLvlStrRef>
          </c:cat>
          <c:val>
            <c:numRef>
              <c:f>Tabelas!$E$669:$L$669</c:f>
              <c:numCache>
                <c:formatCode>General</c:formatCode>
                <c:ptCount val="8"/>
                <c:pt idx="0">
                  <c:v>119593</c:v>
                </c:pt>
                <c:pt idx="2">
                  <c:v>141706</c:v>
                </c:pt>
                <c:pt idx="4">
                  <c:v>71551</c:v>
                </c:pt>
                <c:pt idx="6">
                  <c:v>79145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D8-4704-AAFC-936633FBE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4028959"/>
        <c:axId val="16402799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Tabelas!$E$665:$L$667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Tabelas!$E$668:$L$668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DD8-4704-AAFC-936633FBECBE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Tabelas!$E$665:$L$667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Tabelas!$E$670:$L$670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DD8-4704-AAFC-936633FBECBE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Tabelas!$E$665:$L$667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Tabelas!$E$671:$L$671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DD8-4704-AAFC-936633FBECBE}"/>
                  </c:ext>
                </c:extLst>
              </c15:ser>
            </c15:filteredBarSeries>
          </c:ext>
        </c:extLst>
      </c:barChart>
      <c:catAx>
        <c:axId val="16402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4027999"/>
        <c:crosses val="autoZero"/>
        <c:auto val="1"/>
        <c:lblAlgn val="ctr"/>
        <c:lblOffset val="100"/>
        <c:noMultiLvlLbl val="0"/>
      </c:catAx>
      <c:valAx>
        <c:axId val="16402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402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Alunos no ensino superior (2022)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Tabelas!$E$696:$L$698</c:f>
              <c:multiLvlStrCache>
                <c:ptCount val="7"/>
                <c:lvl>
                  <c:pt idx="0">
                    <c:v>Homens</c:v>
                  </c:pt>
                  <c:pt idx="2">
                    <c:v>Mulheres</c:v>
                  </c:pt>
                  <c:pt idx="4">
                    <c:v>Homens</c:v>
                  </c:pt>
                  <c:pt idx="6">
                    <c:v>Mulheres</c:v>
                  </c:pt>
                </c:lvl>
                <c:lvl>
                  <c:pt idx="0">
                    <c:v>Universitário</c:v>
                  </c:pt>
                  <c:pt idx="4">
                    <c:v>Politécnico</c:v>
                  </c:pt>
                </c:lvl>
              </c:multiLvlStrCache>
            </c:multiLvlStrRef>
          </c:cat>
          <c:val>
            <c:numRef>
              <c:f>Tabelas!$E$700:$L$700</c:f>
              <c:numCache>
                <c:formatCode>General</c:formatCode>
                <c:ptCount val="8"/>
                <c:pt idx="0">
                  <c:v>124441</c:v>
                </c:pt>
                <c:pt idx="2">
                  <c:v>150153</c:v>
                </c:pt>
                <c:pt idx="4">
                  <c:v>75029</c:v>
                </c:pt>
                <c:pt idx="6">
                  <c:v>83594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21-49D7-9DC7-8D52C57DE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085215"/>
        <c:axId val="850861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Tabelas!$E$696:$L$698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Tabelas!$E$699:$L$699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E21-49D7-9DC7-8D52C57DE052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Tabelas!$E$696:$L$698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Tabelas!$E$701:$L$701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E21-49D7-9DC7-8D52C57DE052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Tabelas!$E$696:$L$698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Tabelas!$E$702:$L$702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E21-49D7-9DC7-8D52C57DE052}"/>
                  </c:ext>
                </c:extLst>
              </c15:ser>
            </c15:filteredBarSeries>
          </c:ext>
        </c:extLst>
      </c:barChart>
      <c:catAx>
        <c:axId val="85085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5086175"/>
        <c:crosses val="autoZero"/>
        <c:auto val="1"/>
        <c:lblAlgn val="ctr"/>
        <c:lblOffset val="100"/>
        <c:noMultiLvlLbl val="0"/>
      </c:catAx>
      <c:valAx>
        <c:axId val="8508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508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Alunos no ensino superior (2023)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Tabelas!$E$727:$L$729</c:f>
              <c:multiLvlStrCache>
                <c:ptCount val="7"/>
                <c:lvl>
                  <c:pt idx="0">
                    <c:v>Homens</c:v>
                  </c:pt>
                  <c:pt idx="2">
                    <c:v>Mulheres</c:v>
                  </c:pt>
                  <c:pt idx="4">
                    <c:v>Homens</c:v>
                  </c:pt>
                  <c:pt idx="6">
                    <c:v>Mulheres</c:v>
                  </c:pt>
                </c:lvl>
                <c:lvl>
                  <c:pt idx="0">
                    <c:v>Universitário</c:v>
                  </c:pt>
                  <c:pt idx="4">
                    <c:v>Politécnico</c:v>
                  </c:pt>
                </c:lvl>
              </c:multiLvlStrCache>
            </c:multiLvlStrRef>
          </c:cat>
          <c:val>
            <c:numRef>
              <c:f>Tabelas!$E$731:$L$731</c:f>
              <c:numCache>
                <c:formatCode>General</c:formatCode>
                <c:ptCount val="8"/>
                <c:pt idx="0">
                  <c:v>127274</c:v>
                </c:pt>
                <c:pt idx="2">
                  <c:v>155307</c:v>
                </c:pt>
                <c:pt idx="4">
                  <c:v>77398</c:v>
                </c:pt>
                <c:pt idx="6">
                  <c:v>86049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2F-4819-98BE-65866B69C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4033279"/>
        <c:axId val="1640342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Tabelas!$E$727:$L$729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Tabelas!$E$730:$L$730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E2F-4819-98BE-65866B69C15F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Tabelas!$E$727:$L$729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Tabelas!$E$732:$L$732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E2F-4819-98BE-65866B69C15F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Tabelas!$E$727:$L$729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Tabelas!$E$733:$L$733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2F-4819-98BE-65866B69C15F}"/>
                  </c:ext>
                </c:extLst>
              </c15:ser>
            </c15:filteredBarSeries>
          </c:ext>
        </c:extLst>
      </c:barChart>
      <c:catAx>
        <c:axId val="164033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4034239"/>
        <c:crosses val="autoZero"/>
        <c:auto val="1"/>
        <c:lblAlgn val="ctr"/>
        <c:lblOffset val="100"/>
        <c:noMultiLvlLbl val="0"/>
      </c:catAx>
      <c:valAx>
        <c:axId val="16403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403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Alunos</a:t>
            </a:r>
            <a:r>
              <a:rPr lang="pt-PT" baseline="0"/>
              <a:t> no ensino superior (2002)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Tabelas!$E$76:$L$78</c:f>
              <c:multiLvlStrCache>
                <c:ptCount val="7"/>
                <c:lvl>
                  <c:pt idx="0">
                    <c:v>Homens</c:v>
                  </c:pt>
                  <c:pt idx="2">
                    <c:v>Mulheres</c:v>
                  </c:pt>
                  <c:pt idx="4">
                    <c:v>Homens</c:v>
                  </c:pt>
                  <c:pt idx="6">
                    <c:v>Mulheres</c:v>
                  </c:pt>
                </c:lvl>
                <c:lvl>
                  <c:pt idx="0">
                    <c:v>Universitário</c:v>
                  </c:pt>
                  <c:pt idx="4">
                    <c:v>Politécnico</c:v>
                  </c:pt>
                </c:lvl>
              </c:multiLvlStrCache>
            </c:multiLvlStrRef>
          </c:cat>
          <c:val>
            <c:numRef>
              <c:f>Tabelas!$E$80:$L$80</c:f>
              <c:numCache>
                <c:formatCode>General</c:formatCode>
                <c:ptCount val="8"/>
                <c:pt idx="0">
                  <c:v>112599</c:v>
                </c:pt>
                <c:pt idx="2">
                  <c:v>143612</c:v>
                </c:pt>
                <c:pt idx="4">
                  <c:v>57889</c:v>
                </c:pt>
                <c:pt idx="6">
                  <c:v>82501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2C-4044-AAEF-5C9F44296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1483823"/>
        <c:axId val="8148430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Tabelas!$E$76:$L$78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Tabelas!$E$79:$L$79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32C-4044-AAEF-5C9F44296060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Tabelas!$E$76:$L$78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Tabelas!$E$81:$L$81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32C-4044-AAEF-5C9F44296060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Tabelas!$E$76:$L$78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Tabelas!$E$82:$L$82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32C-4044-AAEF-5C9F44296060}"/>
                  </c:ext>
                </c:extLst>
              </c15:ser>
            </c15:filteredBarSeries>
          </c:ext>
        </c:extLst>
      </c:barChart>
      <c:catAx>
        <c:axId val="8148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484303"/>
        <c:crosses val="autoZero"/>
        <c:auto val="1"/>
        <c:lblAlgn val="ctr"/>
        <c:lblOffset val="100"/>
        <c:noMultiLvlLbl val="0"/>
      </c:catAx>
      <c:valAx>
        <c:axId val="8148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48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Alunos</a:t>
            </a:r>
            <a:r>
              <a:rPr lang="pt-PT" baseline="0"/>
              <a:t> no ensino superior (2003)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Tabelas!$E$107:$L$109</c:f>
              <c:multiLvlStrCache>
                <c:ptCount val="7"/>
                <c:lvl>
                  <c:pt idx="0">
                    <c:v>Homens</c:v>
                  </c:pt>
                  <c:pt idx="2">
                    <c:v>Mulheres</c:v>
                  </c:pt>
                  <c:pt idx="4">
                    <c:v>Homens</c:v>
                  </c:pt>
                  <c:pt idx="6">
                    <c:v>Mulheres</c:v>
                  </c:pt>
                </c:lvl>
                <c:lvl>
                  <c:pt idx="0">
                    <c:v>Universitário</c:v>
                  </c:pt>
                  <c:pt idx="4">
                    <c:v>Politécnico</c:v>
                  </c:pt>
                </c:lvl>
              </c:multiLvlStrCache>
            </c:multiLvlStrRef>
          </c:cat>
          <c:val>
            <c:numRef>
              <c:f>Tabelas!$E$111:$L$111</c:f>
              <c:numCache>
                <c:formatCode>General</c:formatCode>
                <c:ptCount val="8"/>
                <c:pt idx="0">
                  <c:v>113487</c:v>
                </c:pt>
                <c:pt idx="2">
                  <c:v>141622</c:v>
                </c:pt>
                <c:pt idx="4">
                  <c:v>60484</c:v>
                </c:pt>
                <c:pt idx="6">
                  <c:v>85238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2-4EF1-8758-99BADD943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015647"/>
        <c:axId val="770151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Tabelas!$E$107:$L$109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Tabelas!$E$110:$L$110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672-4EF1-8758-99BADD943CF0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Tabelas!$E$107:$L$109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Tabelas!$E$112:$L$112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672-4EF1-8758-99BADD943CF0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Tabelas!$E$107:$L$109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Tabelas!$E$113:$L$113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672-4EF1-8758-99BADD943CF0}"/>
                  </c:ext>
                </c:extLst>
              </c15:ser>
            </c15:filteredBarSeries>
          </c:ext>
        </c:extLst>
      </c:barChart>
      <c:catAx>
        <c:axId val="77015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7015167"/>
        <c:crosses val="autoZero"/>
        <c:auto val="1"/>
        <c:lblAlgn val="ctr"/>
        <c:lblOffset val="100"/>
        <c:noMultiLvlLbl val="0"/>
      </c:catAx>
      <c:valAx>
        <c:axId val="7701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7015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Alunos</a:t>
            </a:r>
            <a:r>
              <a:rPr lang="pt-PT" baseline="0"/>
              <a:t> no ensino superior (2004)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Tabelas!$E$138:$L$140</c:f>
              <c:multiLvlStrCache>
                <c:ptCount val="7"/>
                <c:lvl>
                  <c:pt idx="0">
                    <c:v>Homens</c:v>
                  </c:pt>
                  <c:pt idx="2">
                    <c:v>Mulheres</c:v>
                  </c:pt>
                  <c:pt idx="4">
                    <c:v>Homens</c:v>
                  </c:pt>
                  <c:pt idx="6">
                    <c:v>Mulheres</c:v>
                  </c:pt>
                </c:lvl>
                <c:lvl>
                  <c:pt idx="0">
                    <c:v>Universitário</c:v>
                  </c:pt>
                  <c:pt idx="4">
                    <c:v>Politécnico</c:v>
                  </c:pt>
                </c:lvl>
              </c:multiLvlStrCache>
            </c:multiLvlStrRef>
          </c:cat>
          <c:val>
            <c:numRef>
              <c:f>Tabelas!$E$142:$L$142</c:f>
              <c:numCache>
                <c:formatCode>General</c:formatCode>
                <c:ptCount val="8"/>
                <c:pt idx="0">
                  <c:v>113132</c:v>
                </c:pt>
                <c:pt idx="2">
                  <c:v>137403</c:v>
                </c:pt>
                <c:pt idx="4">
                  <c:v>60435</c:v>
                </c:pt>
                <c:pt idx="6">
                  <c:v>84093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DB-41CE-8229-1B3B9FC0B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76409295"/>
        <c:axId val="16764097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Tabelas!$E$138:$L$140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Tabelas!$E$141:$L$141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4DB-41CE-8229-1B3B9FC0BE60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Tabelas!$E$138:$L$140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Tabelas!$E$143:$L$143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4DB-41CE-8229-1B3B9FC0BE60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Tabelas!$E$138:$L$140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Tabelas!$E$144:$L$144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4DB-41CE-8229-1B3B9FC0BE60}"/>
                  </c:ext>
                </c:extLst>
              </c15:ser>
            </c15:filteredBarSeries>
          </c:ext>
        </c:extLst>
      </c:barChart>
      <c:catAx>
        <c:axId val="1676409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6409775"/>
        <c:crosses val="autoZero"/>
        <c:auto val="1"/>
        <c:lblAlgn val="ctr"/>
        <c:lblOffset val="100"/>
        <c:noMultiLvlLbl val="0"/>
      </c:catAx>
      <c:valAx>
        <c:axId val="167640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640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Alunos</a:t>
            </a:r>
            <a:r>
              <a:rPr lang="pt-PT" baseline="0"/>
              <a:t> no ensino superior (2005)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Tabelas!$E$169:$L$171</c:f>
              <c:multiLvlStrCache>
                <c:ptCount val="7"/>
                <c:lvl>
                  <c:pt idx="0">
                    <c:v>Homens</c:v>
                  </c:pt>
                  <c:pt idx="2">
                    <c:v>Mulheres</c:v>
                  </c:pt>
                  <c:pt idx="4">
                    <c:v>Homens</c:v>
                  </c:pt>
                  <c:pt idx="6">
                    <c:v>Mulheres</c:v>
                  </c:pt>
                </c:lvl>
                <c:lvl>
                  <c:pt idx="0">
                    <c:v>Universitário</c:v>
                  </c:pt>
                  <c:pt idx="4">
                    <c:v>Politécnico</c:v>
                  </c:pt>
                </c:lvl>
              </c:multiLvlStrCache>
            </c:multiLvlStrRef>
          </c:cat>
          <c:val>
            <c:numRef>
              <c:f>Tabelas!$E$173:$L$173</c:f>
              <c:numCache>
                <c:formatCode>General</c:formatCode>
                <c:ptCount val="8"/>
                <c:pt idx="0">
                  <c:v>110238</c:v>
                </c:pt>
                <c:pt idx="2">
                  <c:v>130816</c:v>
                </c:pt>
                <c:pt idx="4">
                  <c:v>58646</c:v>
                </c:pt>
                <c:pt idx="6">
                  <c:v>81237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D3-47BD-AD36-9816DF82E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797583"/>
        <c:axId val="8279806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Tabelas!$E$169:$L$171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Tabelas!$E$172:$L$172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8D3-47BD-AD36-9816DF82EF22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Tabelas!$E$169:$L$171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Tabelas!$E$174:$L$174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8D3-47BD-AD36-9816DF82EF22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Tabelas!$E$169:$L$171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Tabelas!$E$175:$L$175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8D3-47BD-AD36-9816DF82EF22}"/>
                  </c:ext>
                </c:extLst>
              </c15:ser>
            </c15:filteredBarSeries>
          </c:ext>
        </c:extLst>
      </c:barChart>
      <c:catAx>
        <c:axId val="82797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2798063"/>
        <c:crosses val="autoZero"/>
        <c:auto val="1"/>
        <c:lblAlgn val="ctr"/>
        <c:lblOffset val="100"/>
        <c:noMultiLvlLbl val="0"/>
      </c:catAx>
      <c:valAx>
        <c:axId val="8279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279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Alunos</a:t>
            </a:r>
            <a:r>
              <a:rPr lang="pt-PT" baseline="0"/>
              <a:t> no ensino superior (2006)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Tabelas!$E$200:$L$202</c:f>
              <c:multiLvlStrCache>
                <c:ptCount val="7"/>
                <c:lvl>
                  <c:pt idx="0">
                    <c:v>Homens</c:v>
                  </c:pt>
                  <c:pt idx="2">
                    <c:v>Mulheres</c:v>
                  </c:pt>
                  <c:pt idx="4">
                    <c:v>Homens</c:v>
                  </c:pt>
                  <c:pt idx="6">
                    <c:v>Mulheres</c:v>
                  </c:pt>
                </c:lvl>
                <c:lvl>
                  <c:pt idx="0">
                    <c:v>Universitário</c:v>
                  </c:pt>
                  <c:pt idx="4">
                    <c:v>Politécnico</c:v>
                  </c:pt>
                </c:lvl>
              </c:multiLvlStrCache>
            </c:multiLvlStrRef>
          </c:cat>
          <c:val>
            <c:numRef>
              <c:f>Tabelas!$E$204:$L$204</c:f>
              <c:numCache>
                <c:formatCode>General</c:formatCode>
                <c:ptCount val="8"/>
                <c:pt idx="0">
                  <c:v>108863</c:v>
                </c:pt>
                <c:pt idx="2">
                  <c:v>124452</c:v>
                </c:pt>
                <c:pt idx="4">
                  <c:v>55657</c:v>
                </c:pt>
                <c:pt idx="6">
                  <c:v>78340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2-4A3B-A75D-BDDD7F3C7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077247"/>
        <c:axId val="750810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Tabelas!$E$200:$L$202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Tabelas!$E$203:$L$203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E92-4A3B-A75D-BDDD7F3C7AC0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Tabelas!$E$200:$L$202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Tabelas!$E$205:$L$205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E92-4A3B-A75D-BDDD7F3C7AC0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Tabelas!$E$200:$L$202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Tabelas!$E$206:$L$206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E92-4A3B-A75D-BDDD7F3C7AC0}"/>
                  </c:ext>
                </c:extLst>
              </c15:ser>
            </c15:filteredBarSeries>
          </c:ext>
        </c:extLst>
      </c:barChart>
      <c:catAx>
        <c:axId val="75077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5081087"/>
        <c:crosses val="autoZero"/>
        <c:auto val="1"/>
        <c:lblAlgn val="ctr"/>
        <c:lblOffset val="100"/>
        <c:noMultiLvlLbl val="0"/>
      </c:catAx>
      <c:valAx>
        <c:axId val="7508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507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Alunos no ensino superior (2007)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Tabelas!$E$231:$L$233</c:f>
              <c:multiLvlStrCache>
                <c:ptCount val="7"/>
                <c:lvl>
                  <c:pt idx="0">
                    <c:v>Homens</c:v>
                  </c:pt>
                  <c:pt idx="2">
                    <c:v>Mulheres</c:v>
                  </c:pt>
                  <c:pt idx="4">
                    <c:v>Homens</c:v>
                  </c:pt>
                  <c:pt idx="6">
                    <c:v>Mulheres</c:v>
                  </c:pt>
                </c:lvl>
                <c:lvl>
                  <c:pt idx="0">
                    <c:v>Universitário</c:v>
                  </c:pt>
                  <c:pt idx="4">
                    <c:v>Politécnico</c:v>
                  </c:pt>
                </c:lvl>
              </c:multiLvlStrCache>
            </c:multiLvlStrRef>
          </c:cat>
          <c:val>
            <c:numRef>
              <c:f>Tabelas!$E$235:$L$235</c:f>
              <c:numCache>
                <c:formatCode>General</c:formatCode>
                <c:ptCount val="8"/>
                <c:pt idx="0">
                  <c:v>110367</c:v>
                </c:pt>
                <c:pt idx="2">
                  <c:v>119741</c:v>
                </c:pt>
                <c:pt idx="4">
                  <c:v>58454</c:v>
                </c:pt>
                <c:pt idx="6">
                  <c:v>78167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90-4350-A691-9B685A565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578111"/>
        <c:axId val="1285776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Tabelas!$E$231:$L$233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Tabelas!$E$234:$L$234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A90-4350-A691-9B685A565E0C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Tabelas!$E$231:$L$233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Tabelas!$E$236:$L$236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A90-4350-A691-9B685A565E0C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Tabelas!$E$231:$L$233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Tabelas!$E$237:$L$237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A90-4350-A691-9B685A565E0C}"/>
                  </c:ext>
                </c:extLst>
              </c15:ser>
            </c15:filteredBarSeries>
          </c:ext>
        </c:extLst>
      </c:barChart>
      <c:catAx>
        <c:axId val="128578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8577631"/>
        <c:crosses val="autoZero"/>
        <c:auto val="1"/>
        <c:lblAlgn val="ctr"/>
        <c:lblOffset val="100"/>
        <c:noMultiLvlLbl val="0"/>
      </c:catAx>
      <c:valAx>
        <c:axId val="12857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857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Alunos no ensino superior (2008)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Tabelas!$E$262:$L$264</c:f>
              <c:multiLvlStrCache>
                <c:ptCount val="7"/>
                <c:lvl>
                  <c:pt idx="0">
                    <c:v>Homens</c:v>
                  </c:pt>
                  <c:pt idx="2">
                    <c:v>Mulheres</c:v>
                  </c:pt>
                  <c:pt idx="4">
                    <c:v>Homens</c:v>
                  </c:pt>
                  <c:pt idx="6">
                    <c:v>Mulheres</c:v>
                  </c:pt>
                </c:lvl>
                <c:lvl>
                  <c:pt idx="0">
                    <c:v>Universitário</c:v>
                  </c:pt>
                  <c:pt idx="4">
                    <c:v>Politécnico</c:v>
                  </c:pt>
                </c:lvl>
              </c:multiLvlStrCache>
            </c:multiLvlStrRef>
          </c:cat>
          <c:val>
            <c:numRef>
              <c:f>Tabelas!$E$266:$L$266</c:f>
              <c:numCache>
                <c:formatCode>General</c:formatCode>
                <c:ptCount val="8"/>
                <c:pt idx="0">
                  <c:v>114301</c:v>
                </c:pt>
                <c:pt idx="2">
                  <c:v>122918</c:v>
                </c:pt>
                <c:pt idx="4">
                  <c:v>60876</c:v>
                </c:pt>
                <c:pt idx="6">
                  <c:v>78822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96-4880-86F9-A9220CCC9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363935"/>
        <c:axId val="763644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Tabelas!$E$262:$L$264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Tabelas!$E$265:$L$265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A96-4880-86F9-A9220CCC9B4A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Tabelas!$E$262:$L$264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Tabelas!$E$267:$L$267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A96-4880-86F9-A9220CCC9B4A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Tabelas!$E$262:$L$264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Tabelas!$E$268:$L$268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96-4880-86F9-A9220CCC9B4A}"/>
                  </c:ext>
                </c:extLst>
              </c15:ser>
            </c15:filteredBarSeries>
          </c:ext>
        </c:extLst>
      </c:barChart>
      <c:catAx>
        <c:axId val="76363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6364415"/>
        <c:crosses val="autoZero"/>
        <c:auto val="1"/>
        <c:lblAlgn val="ctr"/>
        <c:lblOffset val="100"/>
        <c:noMultiLvlLbl val="0"/>
      </c:catAx>
      <c:valAx>
        <c:axId val="763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636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13</xdr:row>
      <xdr:rowOff>15240</xdr:rowOff>
    </xdr:from>
    <xdr:to>
      <xdr:col>20</xdr:col>
      <xdr:colOff>312420</xdr:colOff>
      <xdr:row>28</xdr:row>
      <xdr:rowOff>160020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2E2643B-1D01-0AB7-21A0-A2E529C2B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</xdr:colOff>
      <xdr:row>43</xdr:row>
      <xdr:rowOff>121920</xdr:rowOff>
    </xdr:from>
    <xdr:to>
      <xdr:col>20</xdr:col>
      <xdr:colOff>312420</xdr:colOff>
      <xdr:row>60</xdr:row>
      <xdr:rowOff>15240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D428EA4-4FD5-E2AD-DA00-704B75890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845820</xdr:colOff>
      <xdr:row>74</xdr:row>
      <xdr:rowOff>160020</xdr:rowOff>
    </xdr:from>
    <xdr:to>
      <xdr:col>20</xdr:col>
      <xdr:colOff>297180</xdr:colOff>
      <xdr:row>91</xdr:row>
      <xdr:rowOff>53340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162DE43-E998-3FB8-8B37-E435F4FA5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</xdr:colOff>
      <xdr:row>105</xdr:row>
      <xdr:rowOff>152400</xdr:rowOff>
    </xdr:from>
    <xdr:to>
      <xdr:col>20</xdr:col>
      <xdr:colOff>312420</xdr:colOff>
      <xdr:row>122</xdr:row>
      <xdr:rowOff>45720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5C180FB-D350-34EB-EE79-783EA43B7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136</xdr:row>
      <xdr:rowOff>106680</xdr:rowOff>
    </xdr:from>
    <xdr:to>
      <xdr:col>20</xdr:col>
      <xdr:colOff>304800</xdr:colOff>
      <xdr:row>153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52A231F-E8DD-EB15-2D17-D704465BE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15240</xdr:colOff>
      <xdr:row>167</xdr:row>
      <xdr:rowOff>129540</xdr:rowOff>
    </xdr:from>
    <xdr:to>
      <xdr:col>20</xdr:col>
      <xdr:colOff>320040</xdr:colOff>
      <xdr:row>184</xdr:row>
      <xdr:rowOff>22860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452AEEF-8AAC-CC28-416F-86C9B5EB9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7620</xdr:colOff>
      <xdr:row>198</xdr:row>
      <xdr:rowOff>152400</xdr:rowOff>
    </xdr:from>
    <xdr:to>
      <xdr:col>20</xdr:col>
      <xdr:colOff>312420</xdr:colOff>
      <xdr:row>215</xdr:row>
      <xdr:rowOff>45720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28D086B-68CC-236E-D031-EB75FA2E2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229</xdr:row>
      <xdr:rowOff>114300</xdr:rowOff>
    </xdr:from>
    <xdr:to>
      <xdr:col>20</xdr:col>
      <xdr:colOff>304800</xdr:colOff>
      <xdr:row>246</xdr:row>
      <xdr:rowOff>7620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6A5295C-E4CD-5924-0541-CC1078A4A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15240</xdr:colOff>
      <xdr:row>260</xdr:row>
      <xdr:rowOff>144780</xdr:rowOff>
    </xdr:from>
    <xdr:to>
      <xdr:col>20</xdr:col>
      <xdr:colOff>320040</xdr:colOff>
      <xdr:row>277</xdr:row>
      <xdr:rowOff>38100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49A5E81-ADD1-DD06-5BBE-78CFE197A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291</xdr:row>
      <xdr:rowOff>152400</xdr:rowOff>
    </xdr:from>
    <xdr:to>
      <xdr:col>20</xdr:col>
      <xdr:colOff>304800</xdr:colOff>
      <xdr:row>308</xdr:row>
      <xdr:rowOff>45720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C2347B0-9700-34DF-9D0E-7C44DC5BA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15240</xdr:colOff>
      <xdr:row>322</xdr:row>
      <xdr:rowOff>129540</xdr:rowOff>
    </xdr:from>
    <xdr:to>
      <xdr:col>20</xdr:col>
      <xdr:colOff>320040</xdr:colOff>
      <xdr:row>339</xdr:row>
      <xdr:rowOff>22860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7E588EA-DB9B-252A-F94C-38DBE1560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22860</xdr:colOff>
      <xdr:row>353</xdr:row>
      <xdr:rowOff>129540</xdr:rowOff>
    </xdr:from>
    <xdr:to>
      <xdr:col>20</xdr:col>
      <xdr:colOff>327660</xdr:colOff>
      <xdr:row>370</xdr:row>
      <xdr:rowOff>22860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25D470FD-20CE-09A9-0ABD-BE7AD8A6F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15240</xdr:colOff>
      <xdr:row>384</xdr:row>
      <xdr:rowOff>160020</xdr:rowOff>
    </xdr:from>
    <xdr:to>
      <xdr:col>20</xdr:col>
      <xdr:colOff>320040</xdr:colOff>
      <xdr:row>401</xdr:row>
      <xdr:rowOff>53340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E57F51B-3B14-E27D-7F00-03EA86EC8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7620</xdr:colOff>
      <xdr:row>415</xdr:row>
      <xdr:rowOff>152400</xdr:rowOff>
    </xdr:from>
    <xdr:to>
      <xdr:col>20</xdr:col>
      <xdr:colOff>312420</xdr:colOff>
      <xdr:row>432</xdr:row>
      <xdr:rowOff>45720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1B856337-3712-E59F-F9F8-E54BF1B2A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7620</xdr:colOff>
      <xdr:row>446</xdr:row>
      <xdr:rowOff>144780</xdr:rowOff>
    </xdr:from>
    <xdr:to>
      <xdr:col>20</xdr:col>
      <xdr:colOff>312420</xdr:colOff>
      <xdr:row>463</xdr:row>
      <xdr:rowOff>38100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AE6318BB-5681-8038-D5DA-357DBBCBB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7620</xdr:colOff>
      <xdr:row>477</xdr:row>
      <xdr:rowOff>129540</xdr:rowOff>
    </xdr:from>
    <xdr:to>
      <xdr:col>20</xdr:col>
      <xdr:colOff>312420</xdr:colOff>
      <xdr:row>494</xdr:row>
      <xdr:rowOff>22860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63F89072-5096-354E-BC43-13FBE0BC1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7620</xdr:colOff>
      <xdr:row>508</xdr:row>
      <xdr:rowOff>137160</xdr:rowOff>
    </xdr:from>
    <xdr:to>
      <xdr:col>20</xdr:col>
      <xdr:colOff>312420</xdr:colOff>
      <xdr:row>525</xdr:row>
      <xdr:rowOff>30480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EC2F83C4-D14A-62ED-BDCA-9F47A13AA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7620</xdr:colOff>
      <xdr:row>539</xdr:row>
      <xdr:rowOff>137160</xdr:rowOff>
    </xdr:from>
    <xdr:to>
      <xdr:col>20</xdr:col>
      <xdr:colOff>312420</xdr:colOff>
      <xdr:row>556</xdr:row>
      <xdr:rowOff>30480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DD91E922-E30B-D52E-8150-B38174AA1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570</xdr:row>
      <xdr:rowOff>121920</xdr:rowOff>
    </xdr:from>
    <xdr:to>
      <xdr:col>20</xdr:col>
      <xdr:colOff>304800</xdr:colOff>
      <xdr:row>587</xdr:row>
      <xdr:rowOff>15240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000FD1FA-F1E0-F9E5-B0C6-772B8C26F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7620</xdr:colOff>
      <xdr:row>601</xdr:row>
      <xdr:rowOff>137160</xdr:rowOff>
    </xdr:from>
    <xdr:to>
      <xdr:col>20</xdr:col>
      <xdr:colOff>312420</xdr:colOff>
      <xdr:row>618</xdr:row>
      <xdr:rowOff>30480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772164AD-0EC9-5180-5650-46B15829E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0</xdr:colOff>
      <xdr:row>632</xdr:row>
      <xdr:rowOff>129540</xdr:rowOff>
    </xdr:from>
    <xdr:to>
      <xdr:col>20</xdr:col>
      <xdr:colOff>304800</xdr:colOff>
      <xdr:row>649</xdr:row>
      <xdr:rowOff>22860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3D630C29-5724-BDD8-F2D0-743DD71B4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7620</xdr:colOff>
      <xdr:row>663</xdr:row>
      <xdr:rowOff>137160</xdr:rowOff>
    </xdr:from>
    <xdr:to>
      <xdr:col>20</xdr:col>
      <xdr:colOff>312420</xdr:colOff>
      <xdr:row>680</xdr:row>
      <xdr:rowOff>30480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870ADEDF-6200-5F89-81AE-9EAC1AAE0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7620</xdr:colOff>
      <xdr:row>695</xdr:row>
      <xdr:rowOff>0</xdr:rowOff>
    </xdr:from>
    <xdr:to>
      <xdr:col>20</xdr:col>
      <xdr:colOff>312420</xdr:colOff>
      <xdr:row>711</xdr:row>
      <xdr:rowOff>60960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11CAA740-70BA-DCF7-47EB-B1B8AF1E1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15240</xdr:colOff>
      <xdr:row>725</xdr:row>
      <xdr:rowOff>129540</xdr:rowOff>
    </xdr:from>
    <xdr:to>
      <xdr:col>20</xdr:col>
      <xdr:colOff>320040</xdr:colOff>
      <xdr:row>742</xdr:row>
      <xdr:rowOff>22860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D7FA6927-68B7-4AE2-5C52-43E6CF80C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EAFF-D079-4D5D-953E-305BB6911884}">
  <dimension ref="B4:M748"/>
  <sheetViews>
    <sheetView tabSelected="1" workbookViewId="0">
      <selection activeCell="C4" sqref="C4:J6"/>
    </sheetView>
  </sheetViews>
  <sheetFormatPr baseColWidth="10" defaultColWidth="8.83203125" defaultRowHeight="13" x14ac:dyDescent="0.15"/>
  <cols>
    <col min="5" max="5" width="10.5" customWidth="1"/>
    <col min="8" max="8" width="10.1640625" customWidth="1"/>
    <col min="10" max="10" width="12.33203125" customWidth="1"/>
    <col min="13" max="13" width="12.5" customWidth="1"/>
  </cols>
  <sheetData>
    <row r="4" spans="2:13" x14ac:dyDescent="0.15">
      <c r="C4" s="25" t="s">
        <v>5</v>
      </c>
      <c r="D4" s="25"/>
      <c r="E4" s="25"/>
      <c r="F4" s="25"/>
      <c r="G4" s="25"/>
      <c r="H4" s="25"/>
      <c r="I4" s="25"/>
      <c r="J4" s="25"/>
    </row>
    <row r="5" spans="2:13" x14ac:dyDescent="0.15">
      <c r="C5" s="25"/>
      <c r="D5" s="25"/>
      <c r="E5" s="25"/>
      <c r="F5" s="25"/>
      <c r="G5" s="25"/>
      <c r="H5" s="25"/>
      <c r="I5" s="25"/>
      <c r="J5" s="25"/>
    </row>
    <row r="6" spans="2:13" x14ac:dyDescent="0.15">
      <c r="C6" s="25"/>
      <c r="D6" s="25"/>
      <c r="E6" s="25"/>
      <c r="F6" s="25"/>
      <c r="G6" s="25"/>
      <c r="H6" s="25"/>
      <c r="I6" s="25"/>
      <c r="J6" s="25"/>
    </row>
    <row r="9" spans="2:13" ht="15" customHeight="1" x14ac:dyDescent="0.15"/>
    <row r="10" spans="2:13" ht="15" customHeight="1" x14ac:dyDescent="0.15">
      <c r="F10" s="1"/>
      <c r="H10" s="5"/>
      <c r="I10" s="5"/>
      <c r="J10" s="5"/>
    </row>
    <row r="11" spans="2:13" ht="13.25" customHeight="1" x14ac:dyDescent="0.15">
      <c r="B11" s="29">
        <v>2000</v>
      </c>
      <c r="C11" s="29"/>
      <c r="F11" s="30">
        <f>E18+G18+I18+K18</f>
        <v>373745</v>
      </c>
      <c r="H11" s="30" t="s">
        <v>11</v>
      </c>
      <c r="I11" s="30"/>
      <c r="J11" s="30"/>
      <c r="K11" s="4"/>
    </row>
    <row r="12" spans="2:13" ht="13.75" customHeight="1" x14ac:dyDescent="0.15">
      <c r="B12" s="29"/>
      <c r="C12" s="29"/>
      <c r="D12" s="3"/>
      <c r="E12" s="3"/>
      <c r="F12" s="30"/>
      <c r="H12" s="30"/>
      <c r="I12" s="30"/>
      <c r="J12" s="30"/>
      <c r="K12" s="4"/>
    </row>
    <row r="14" spans="2:13" ht="15.5" customHeight="1" x14ac:dyDescent="0.15">
      <c r="E14" s="19" t="s">
        <v>1</v>
      </c>
      <c r="F14" s="20"/>
      <c r="G14" s="20"/>
      <c r="H14" s="21"/>
      <c r="I14" s="19" t="s">
        <v>2</v>
      </c>
      <c r="J14" s="20"/>
      <c r="K14" s="20"/>
      <c r="L14" s="21"/>
      <c r="M14" s="1"/>
    </row>
    <row r="15" spans="2:13" ht="15.5" customHeight="1" x14ac:dyDescent="0.15">
      <c r="E15" s="22"/>
      <c r="F15" s="23"/>
      <c r="G15" s="23"/>
      <c r="H15" s="24"/>
      <c r="I15" s="22"/>
      <c r="J15" s="23"/>
      <c r="K15" s="23"/>
      <c r="L15" s="24"/>
      <c r="M15" s="1"/>
    </row>
    <row r="16" spans="2:13" x14ac:dyDescent="0.15">
      <c r="E16" s="15" t="s">
        <v>3</v>
      </c>
      <c r="F16" s="16"/>
      <c r="G16" s="15" t="s">
        <v>4</v>
      </c>
      <c r="H16" s="16"/>
      <c r="I16" s="15" t="s">
        <v>3</v>
      </c>
      <c r="J16" s="16"/>
      <c r="K16" s="15" t="s">
        <v>4</v>
      </c>
      <c r="L16" s="16"/>
      <c r="M16" s="1"/>
    </row>
    <row r="17" spans="2:13" x14ac:dyDescent="0.15">
      <c r="C17" s="1"/>
      <c r="D17" s="2"/>
      <c r="E17" s="17"/>
      <c r="F17" s="18"/>
      <c r="G17" s="17"/>
      <c r="H17" s="18"/>
      <c r="I17" s="17"/>
      <c r="J17" s="18"/>
      <c r="K17" s="17"/>
      <c r="L17" s="18"/>
      <c r="M17" s="1"/>
    </row>
    <row r="18" spans="2:13" x14ac:dyDescent="0.15">
      <c r="B18" s="31" t="s">
        <v>6</v>
      </c>
      <c r="C18" s="32"/>
      <c r="D18" s="32"/>
      <c r="E18" s="8">
        <v>111258</v>
      </c>
      <c r="F18" s="9"/>
      <c r="G18" s="8">
        <v>141654</v>
      </c>
      <c r="H18" s="9"/>
      <c r="I18" s="8">
        <v>51266</v>
      </c>
      <c r="J18" s="9"/>
      <c r="K18" s="8">
        <v>69567</v>
      </c>
      <c r="L18" s="9"/>
      <c r="M18" s="1"/>
    </row>
    <row r="19" spans="2:13" x14ac:dyDescent="0.15">
      <c r="B19" s="32"/>
      <c r="C19" s="32"/>
      <c r="D19" s="32"/>
      <c r="E19" s="10"/>
      <c r="F19" s="11"/>
      <c r="G19" s="10"/>
      <c r="H19" s="11"/>
      <c r="I19" s="10"/>
      <c r="J19" s="11"/>
      <c r="K19" s="10"/>
      <c r="L19" s="11"/>
      <c r="M19" s="1"/>
    </row>
    <row r="20" spans="2:13" x14ac:dyDescent="0.15">
      <c r="B20" s="32"/>
      <c r="C20" s="32"/>
      <c r="D20" s="32"/>
      <c r="E20" s="12"/>
      <c r="F20" s="13"/>
      <c r="G20" s="12"/>
      <c r="H20" s="13"/>
      <c r="I20" s="12"/>
      <c r="J20" s="13"/>
      <c r="K20" s="12"/>
      <c r="L20" s="13"/>
      <c r="M20" s="1"/>
    </row>
    <row r="21" spans="2:13" x14ac:dyDescent="0.15">
      <c r="B21" s="31" t="s">
        <v>8</v>
      </c>
      <c r="C21" s="32"/>
      <c r="D21" s="32"/>
      <c r="E21" s="8">
        <f>E18</f>
        <v>111258</v>
      </c>
      <c r="F21" s="9"/>
      <c r="G21" s="8">
        <f>E21+G18</f>
        <v>252912</v>
      </c>
      <c r="H21" s="9"/>
      <c r="I21" s="8">
        <f>I18+G21</f>
        <v>304178</v>
      </c>
      <c r="J21" s="9"/>
      <c r="K21" s="8">
        <f>K18+I21</f>
        <v>373745</v>
      </c>
      <c r="L21" s="9"/>
    </row>
    <row r="22" spans="2:13" x14ac:dyDescent="0.15">
      <c r="B22" s="32"/>
      <c r="C22" s="32"/>
      <c r="D22" s="32"/>
      <c r="E22" s="10"/>
      <c r="F22" s="11"/>
      <c r="G22" s="10"/>
      <c r="H22" s="11"/>
      <c r="I22" s="10"/>
      <c r="J22" s="11"/>
      <c r="K22" s="10"/>
      <c r="L22" s="11"/>
    </row>
    <row r="23" spans="2:13" x14ac:dyDescent="0.15">
      <c r="B23" s="32"/>
      <c r="C23" s="32"/>
      <c r="D23" s="32"/>
      <c r="E23" s="12"/>
      <c r="F23" s="13"/>
      <c r="G23" s="12"/>
      <c r="H23" s="13"/>
      <c r="I23" s="12"/>
      <c r="J23" s="13"/>
      <c r="K23" s="12"/>
      <c r="L23" s="13"/>
    </row>
    <row r="24" spans="2:13" x14ac:dyDescent="0.15">
      <c r="B24" s="31" t="s">
        <v>7</v>
      </c>
      <c r="C24" s="32"/>
      <c r="D24" s="32"/>
      <c r="E24" s="8">
        <f>ROUND((E18/F11)*100, 2)</f>
        <v>29.77</v>
      </c>
      <c r="F24" s="9"/>
      <c r="G24" s="8">
        <f>ROUND((G18/F11)*100, 2)</f>
        <v>37.9</v>
      </c>
      <c r="H24" s="9"/>
      <c r="I24" s="8">
        <f>ROUND((I18/F11)*100, 2)</f>
        <v>13.72</v>
      </c>
      <c r="J24" s="9"/>
      <c r="K24" s="8">
        <f>ROUND((K18/F11)*100, 2)</f>
        <v>18.61</v>
      </c>
      <c r="L24" s="9"/>
    </row>
    <row r="25" spans="2:13" x14ac:dyDescent="0.15">
      <c r="B25" s="32"/>
      <c r="C25" s="32"/>
      <c r="D25" s="32"/>
      <c r="E25" s="10"/>
      <c r="F25" s="11"/>
      <c r="G25" s="10"/>
      <c r="H25" s="11"/>
      <c r="I25" s="10"/>
      <c r="J25" s="11"/>
      <c r="K25" s="10"/>
      <c r="L25" s="11"/>
    </row>
    <row r="26" spans="2:13" ht="15" customHeight="1" x14ac:dyDescent="0.15">
      <c r="B26" s="32"/>
      <c r="C26" s="32"/>
      <c r="D26" s="32"/>
      <c r="E26" s="12"/>
      <c r="F26" s="13"/>
      <c r="G26" s="12"/>
      <c r="H26" s="13"/>
      <c r="I26" s="12"/>
      <c r="J26" s="13"/>
      <c r="K26" s="12"/>
      <c r="L26" s="13"/>
    </row>
    <row r="27" spans="2:13" ht="13.25" customHeight="1" x14ac:dyDescent="0.15">
      <c r="B27" s="31" t="s">
        <v>9</v>
      </c>
      <c r="C27" s="32"/>
      <c r="D27" s="32"/>
      <c r="E27" s="8">
        <f>E24</f>
        <v>29.77</v>
      </c>
      <c r="F27" s="9"/>
      <c r="G27" s="8">
        <f>G24+E27</f>
        <v>67.67</v>
      </c>
      <c r="H27" s="9"/>
      <c r="I27" s="8">
        <f>I24+G27</f>
        <v>81.39</v>
      </c>
      <c r="J27" s="9"/>
      <c r="K27" s="8">
        <f>K24+I27</f>
        <v>100</v>
      </c>
      <c r="L27" s="9"/>
    </row>
    <row r="28" spans="2:13" x14ac:dyDescent="0.15">
      <c r="B28" s="32"/>
      <c r="C28" s="32"/>
      <c r="D28" s="32"/>
      <c r="E28" s="10"/>
      <c r="F28" s="11"/>
      <c r="G28" s="10"/>
      <c r="H28" s="11"/>
      <c r="I28" s="10"/>
      <c r="J28" s="11"/>
      <c r="K28" s="10"/>
      <c r="L28" s="11"/>
    </row>
    <row r="29" spans="2:13" x14ac:dyDescent="0.15">
      <c r="B29" s="32"/>
      <c r="C29" s="32"/>
      <c r="D29" s="32"/>
      <c r="E29" s="12"/>
      <c r="F29" s="13"/>
      <c r="G29" s="12"/>
      <c r="H29" s="13"/>
      <c r="I29" s="12"/>
      <c r="J29" s="13"/>
      <c r="K29" s="12"/>
      <c r="L29" s="13"/>
    </row>
    <row r="32" spans="2:13" x14ac:dyDescent="0.15">
      <c r="F32" s="14">
        <f>E18+G18</f>
        <v>252912</v>
      </c>
      <c r="G32" s="14"/>
      <c r="J32" s="14">
        <f>I18+K18</f>
        <v>120833</v>
      </c>
      <c r="K32" s="14"/>
    </row>
    <row r="33" spans="2:12" x14ac:dyDescent="0.15">
      <c r="F33" s="14"/>
      <c r="G33" s="14"/>
      <c r="J33" s="14"/>
      <c r="K33" s="14"/>
    </row>
    <row r="34" spans="2:12" x14ac:dyDescent="0.15">
      <c r="B34" s="28" t="s">
        <v>10</v>
      </c>
      <c r="C34" s="28"/>
      <c r="D34" s="28"/>
      <c r="F34" s="26">
        <f>ROUND((F32/F11)*100, 2)</f>
        <v>67.67</v>
      </c>
      <c r="G34" s="26"/>
      <c r="J34" s="26">
        <f>ROUND((J32/F11)*100, 2)</f>
        <v>32.33</v>
      </c>
      <c r="K34" s="26"/>
    </row>
    <row r="35" spans="2:12" x14ac:dyDescent="0.15">
      <c r="B35" s="28"/>
      <c r="C35" s="28"/>
      <c r="D35" s="28"/>
      <c r="F35" s="27"/>
      <c r="G35" s="27"/>
      <c r="J35" s="27"/>
      <c r="K35" s="27"/>
    </row>
    <row r="42" spans="2:12" ht="18" x14ac:dyDescent="0.15">
      <c r="B42" s="29">
        <v>2001</v>
      </c>
      <c r="C42" s="29"/>
      <c r="F42" s="30">
        <f>E49+G49+I49+K49</f>
        <v>387703</v>
      </c>
      <c r="H42" s="30" t="s">
        <v>11</v>
      </c>
      <c r="I42" s="30"/>
      <c r="J42" s="30"/>
      <c r="K42" s="4"/>
    </row>
    <row r="43" spans="2:12" ht="18" x14ac:dyDescent="0.15">
      <c r="B43" s="29"/>
      <c r="C43" s="29"/>
      <c r="D43" s="3"/>
      <c r="E43" s="3"/>
      <c r="F43" s="30"/>
      <c r="H43" s="30"/>
      <c r="I43" s="30"/>
      <c r="J43" s="30"/>
      <c r="K43" s="4"/>
    </row>
    <row r="45" spans="2:12" x14ac:dyDescent="0.15">
      <c r="E45" s="19" t="s">
        <v>1</v>
      </c>
      <c r="F45" s="20"/>
      <c r="G45" s="20"/>
      <c r="H45" s="21"/>
      <c r="I45" s="19" t="s">
        <v>2</v>
      </c>
      <c r="J45" s="20"/>
      <c r="K45" s="20"/>
      <c r="L45" s="21"/>
    </row>
    <row r="46" spans="2:12" x14ac:dyDescent="0.15">
      <c r="E46" s="22"/>
      <c r="F46" s="23"/>
      <c r="G46" s="23"/>
      <c r="H46" s="24"/>
      <c r="I46" s="22"/>
      <c r="J46" s="23"/>
      <c r="K46" s="23"/>
      <c r="L46" s="24"/>
    </row>
    <row r="47" spans="2:12" x14ac:dyDescent="0.15">
      <c r="E47" s="15" t="s">
        <v>3</v>
      </c>
      <c r="F47" s="16"/>
      <c r="G47" s="15" t="s">
        <v>4</v>
      </c>
      <c r="H47" s="16"/>
      <c r="I47" s="15" t="s">
        <v>3</v>
      </c>
      <c r="J47" s="16"/>
      <c r="K47" s="15" t="s">
        <v>4</v>
      </c>
      <c r="L47" s="16"/>
    </row>
    <row r="48" spans="2:12" x14ac:dyDescent="0.15">
      <c r="C48" s="1"/>
      <c r="D48" s="2"/>
      <c r="E48" s="17"/>
      <c r="F48" s="18"/>
      <c r="G48" s="17"/>
      <c r="H48" s="18"/>
      <c r="I48" s="17"/>
      <c r="J48" s="18"/>
      <c r="K48" s="17"/>
      <c r="L48" s="18"/>
    </row>
    <row r="49" spans="2:12" x14ac:dyDescent="0.15">
      <c r="B49" s="31" t="s">
        <v>6</v>
      </c>
      <c r="C49" s="32"/>
      <c r="D49" s="32"/>
      <c r="E49" s="8">
        <v>111775</v>
      </c>
      <c r="F49" s="9"/>
      <c r="G49" s="8">
        <v>142939</v>
      </c>
      <c r="H49" s="9"/>
      <c r="I49" s="8">
        <v>54886</v>
      </c>
      <c r="J49" s="9"/>
      <c r="K49" s="8">
        <v>78103</v>
      </c>
      <c r="L49" s="9"/>
    </row>
    <row r="50" spans="2:12" x14ac:dyDescent="0.15">
      <c r="B50" s="32"/>
      <c r="C50" s="32"/>
      <c r="D50" s="32"/>
      <c r="E50" s="10"/>
      <c r="F50" s="11"/>
      <c r="G50" s="10"/>
      <c r="H50" s="11"/>
      <c r="I50" s="10"/>
      <c r="J50" s="11"/>
      <c r="K50" s="10"/>
      <c r="L50" s="11"/>
    </row>
    <row r="51" spans="2:12" x14ac:dyDescent="0.15">
      <c r="B51" s="32"/>
      <c r="C51" s="32"/>
      <c r="D51" s="32"/>
      <c r="E51" s="12"/>
      <c r="F51" s="13"/>
      <c r="G51" s="12"/>
      <c r="H51" s="13"/>
      <c r="I51" s="12"/>
      <c r="J51" s="13"/>
      <c r="K51" s="12"/>
      <c r="L51" s="13"/>
    </row>
    <row r="52" spans="2:12" x14ac:dyDescent="0.15">
      <c r="B52" s="31" t="s">
        <v>8</v>
      </c>
      <c r="C52" s="32"/>
      <c r="D52" s="32"/>
      <c r="E52" s="8">
        <f>E49</f>
        <v>111775</v>
      </c>
      <c r="F52" s="9"/>
      <c r="G52" s="8">
        <f>E52+G49</f>
        <v>254714</v>
      </c>
      <c r="H52" s="9"/>
      <c r="I52" s="8">
        <f>I49+G52</f>
        <v>309600</v>
      </c>
      <c r="J52" s="9"/>
      <c r="K52" s="8">
        <f>K49+I52</f>
        <v>387703</v>
      </c>
      <c r="L52" s="9"/>
    </row>
    <row r="53" spans="2:12" x14ac:dyDescent="0.15">
      <c r="B53" s="32"/>
      <c r="C53" s="32"/>
      <c r="D53" s="32"/>
      <c r="E53" s="10"/>
      <c r="F53" s="11"/>
      <c r="G53" s="10"/>
      <c r="H53" s="11"/>
      <c r="I53" s="10"/>
      <c r="J53" s="11"/>
      <c r="K53" s="10"/>
      <c r="L53" s="11"/>
    </row>
    <row r="54" spans="2:12" x14ac:dyDescent="0.15">
      <c r="B54" s="32"/>
      <c r="C54" s="32"/>
      <c r="D54" s="32"/>
      <c r="E54" s="12"/>
      <c r="F54" s="13"/>
      <c r="G54" s="12"/>
      <c r="H54" s="13"/>
      <c r="I54" s="12"/>
      <c r="J54" s="13"/>
      <c r="K54" s="12"/>
      <c r="L54" s="13"/>
    </row>
    <row r="55" spans="2:12" x14ac:dyDescent="0.15">
      <c r="B55" s="31" t="s">
        <v>7</v>
      </c>
      <c r="C55" s="32"/>
      <c r="D55" s="32"/>
      <c r="E55" s="8">
        <f>ROUND((E49/F42)*100, 2)</f>
        <v>28.83</v>
      </c>
      <c r="F55" s="9"/>
      <c r="G55" s="8">
        <f>ROUND((G49/F42)*100, 2)</f>
        <v>36.869999999999997</v>
      </c>
      <c r="H55" s="9"/>
      <c r="I55" s="8">
        <f>ROUND((I49/F42)*100, 2)</f>
        <v>14.16</v>
      </c>
      <c r="J55" s="9"/>
      <c r="K55" s="8">
        <f>ROUND((K49/F42)*100, 2)</f>
        <v>20.149999999999999</v>
      </c>
      <c r="L55" s="9"/>
    </row>
    <row r="56" spans="2:12" x14ac:dyDescent="0.15">
      <c r="B56" s="32"/>
      <c r="C56" s="32"/>
      <c r="D56" s="32"/>
      <c r="E56" s="10"/>
      <c r="F56" s="11"/>
      <c r="G56" s="10"/>
      <c r="H56" s="11"/>
      <c r="I56" s="10"/>
      <c r="J56" s="11"/>
      <c r="K56" s="10"/>
      <c r="L56" s="11"/>
    </row>
    <row r="57" spans="2:12" x14ac:dyDescent="0.15">
      <c r="B57" s="32"/>
      <c r="C57" s="32"/>
      <c r="D57" s="32"/>
      <c r="E57" s="12"/>
      <c r="F57" s="13"/>
      <c r="G57" s="12"/>
      <c r="H57" s="13"/>
      <c r="I57" s="12"/>
      <c r="J57" s="13"/>
      <c r="K57" s="12"/>
      <c r="L57" s="13"/>
    </row>
    <row r="58" spans="2:12" x14ac:dyDescent="0.15">
      <c r="B58" s="31" t="s">
        <v>9</v>
      </c>
      <c r="C58" s="32"/>
      <c r="D58" s="32"/>
      <c r="E58" s="8">
        <f>E55</f>
        <v>28.83</v>
      </c>
      <c r="F58" s="9"/>
      <c r="G58" s="8">
        <f>G55+E58</f>
        <v>65.699999999999989</v>
      </c>
      <c r="H58" s="9"/>
      <c r="I58" s="8">
        <f>I55+G58</f>
        <v>79.859999999999985</v>
      </c>
      <c r="J58" s="9"/>
      <c r="K58" s="8">
        <f>K55+I58</f>
        <v>100.00999999999999</v>
      </c>
      <c r="L58" s="9"/>
    </row>
    <row r="59" spans="2:12" x14ac:dyDescent="0.15">
      <c r="B59" s="32"/>
      <c r="C59" s="32"/>
      <c r="D59" s="32"/>
      <c r="E59" s="10"/>
      <c r="F59" s="11"/>
      <c r="G59" s="10"/>
      <c r="H59" s="11"/>
      <c r="I59" s="10"/>
      <c r="J59" s="11"/>
      <c r="K59" s="10"/>
      <c r="L59" s="11"/>
    </row>
    <row r="60" spans="2:12" x14ac:dyDescent="0.15">
      <c r="B60" s="32"/>
      <c r="C60" s="32"/>
      <c r="D60" s="32"/>
      <c r="E60" s="12"/>
      <c r="F60" s="13"/>
      <c r="G60" s="12"/>
      <c r="H60" s="13"/>
      <c r="I60" s="12"/>
      <c r="J60" s="13"/>
      <c r="K60" s="12"/>
      <c r="L60" s="13"/>
    </row>
    <row r="63" spans="2:12" x14ac:dyDescent="0.15">
      <c r="F63" s="14">
        <f>E49+G49</f>
        <v>254714</v>
      </c>
      <c r="G63" s="14"/>
      <c r="J63" s="14">
        <f>I49+K49</f>
        <v>132989</v>
      </c>
      <c r="K63" s="14"/>
    </row>
    <row r="64" spans="2:12" x14ac:dyDescent="0.15">
      <c r="F64" s="14"/>
      <c r="G64" s="14"/>
      <c r="J64" s="14"/>
      <c r="K64" s="14"/>
    </row>
    <row r="65" spans="2:12" x14ac:dyDescent="0.15">
      <c r="B65" s="28" t="s">
        <v>10</v>
      </c>
      <c r="C65" s="28"/>
      <c r="D65" s="28"/>
      <c r="F65" s="26">
        <f>ROUND((F63/F42)*100, 2)</f>
        <v>65.7</v>
      </c>
      <c r="G65" s="26"/>
      <c r="J65" s="26">
        <f>ROUND((J63/F42)*100, 2)</f>
        <v>34.299999999999997</v>
      </c>
      <c r="K65" s="26"/>
    </row>
    <row r="66" spans="2:12" x14ac:dyDescent="0.15">
      <c r="B66" s="28"/>
      <c r="C66" s="28"/>
      <c r="D66" s="28"/>
      <c r="F66" s="27"/>
      <c r="G66" s="27"/>
      <c r="J66" s="27"/>
      <c r="K66" s="27"/>
    </row>
    <row r="73" spans="2:12" ht="18" x14ac:dyDescent="0.15">
      <c r="B73" s="29">
        <v>2002</v>
      </c>
      <c r="C73" s="29"/>
      <c r="F73" s="30">
        <f>E80+G80+I80+K80</f>
        <v>396601</v>
      </c>
      <c r="H73" s="30" t="s">
        <v>11</v>
      </c>
      <c r="I73" s="30"/>
      <c r="J73" s="30"/>
      <c r="K73" s="4"/>
    </row>
    <row r="74" spans="2:12" ht="18" x14ac:dyDescent="0.15">
      <c r="B74" s="29"/>
      <c r="C74" s="29"/>
      <c r="D74" s="3"/>
      <c r="E74" s="3"/>
      <c r="F74" s="30"/>
      <c r="H74" s="30"/>
      <c r="I74" s="30"/>
      <c r="J74" s="30"/>
      <c r="K74" s="4"/>
    </row>
    <row r="76" spans="2:12" x14ac:dyDescent="0.15">
      <c r="E76" s="19" t="s">
        <v>1</v>
      </c>
      <c r="F76" s="20"/>
      <c r="G76" s="20"/>
      <c r="H76" s="21"/>
      <c r="I76" s="19" t="s">
        <v>2</v>
      </c>
      <c r="J76" s="20"/>
      <c r="K76" s="20"/>
      <c r="L76" s="21"/>
    </row>
    <row r="77" spans="2:12" x14ac:dyDescent="0.15">
      <c r="E77" s="22"/>
      <c r="F77" s="23"/>
      <c r="G77" s="23"/>
      <c r="H77" s="24"/>
      <c r="I77" s="22"/>
      <c r="J77" s="23"/>
      <c r="K77" s="23"/>
      <c r="L77" s="24"/>
    </row>
    <row r="78" spans="2:12" x14ac:dyDescent="0.15">
      <c r="E78" s="15" t="s">
        <v>3</v>
      </c>
      <c r="F78" s="16"/>
      <c r="G78" s="15" t="s">
        <v>4</v>
      </c>
      <c r="H78" s="16"/>
      <c r="I78" s="15" t="s">
        <v>3</v>
      </c>
      <c r="J78" s="16"/>
      <c r="K78" s="15" t="s">
        <v>4</v>
      </c>
      <c r="L78" s="16"/>
    </row>
    <row r="79" spans="2:12" x14ac:dyDescent="0.15">
      <c r="C79" s="1"/>
      <c r="D79" s="2"/>
      <c r="E79" s="17"/>
      <c r="F79" s="18"/>
      <c r="G79" s="17"/>
      <c r="H79" s="18"/>
      <c r="I79" s="17"/>
      <c r="J79" s="18"/>
      <c r="K79" s="17"/>
      <c r="L79" s="18"/>
    </row>
    <row r="80" spans="2:12" x14ac:dyDescent="0.15">
      <c r="B80" s="31" t="s">
        <v>6</v>
      </c>
      <c r="C80" s="32"/>
      <c r="D80" s="32"/>
      <c r="E80" s="8">
        <v>112599</v>
      </c>
      <c r="F80" s="9"/>
      <c r="G80" s="8">
        <v>143612</v>
      </c>
      <c r="H80" s="9"/>
      <c r="I80" s="8">
        <v>57889</v>
      </c>
      <c r="J80" s="9"/>
      <c r="K80" s="8">
        <v>82501</v>
      </c>
      <c r="L80" s="9"/>
    </row>
    <row r="81" spans="2:12" x14ac:dyDescent="0.15">
      <c r="B81" s="32"/>
      <c r="C81" s="32"/>
      <c r="D81" s="32"/>
      <c r="E81" s="10"/>
      <c r="F81" s="11"/>
      <c r="G81" s="10"/>
      <c r="H81" s="11"/>
      <c r="I81" s="10"/>
      <c r="J81" s="11"/>
      <c r="K81" s="10"/>
      <c r="L81" s="11"/>
    </row>
    <row r="82" spans="2:12" x14ac:dyDescent="0.15">
      <c r="B82" s="32"/>
      <c r="C82" s="32"/>
      <c r="D82" s="32"/>
      <c r="E82" s="12"/>
      <c r="F82" s="13"/>
      <c r="G82" s="12"/>
      <c r="H82" s="13"/>
      <c r="I82" s="12"/>
      <c r="J82" s="13"/>
      <c r="K82" s="12"/>
      <c r="L82" s="13"/>
    </row>
    <row r="83" spans="2:12" x14ac:dyDescent="0.15">
      <c r="B83" s="31" t="s">
        <v>8</v>
      </c>
      <c r="C83" s="32"/>
      <c r="D83" s="32"/>
      <c r="E83" s="8">
        <f>E80</f>
        <v>112599</v>
      </c>
      <c r="F83" s="9"/>
      <c r="G83" s="8">
        <f>E83+G80</f>
        <v>256211</v>
      </c>
      <c r="H83" s="9"/>
      <c r="I83" s="8">
        <f>I80+G83</f>
        <v>314100</v>
      </c>
      <c r="J83" s="9"/>
      <c r="K83" s="8">
        <f>K80+I83</f>
        <v>396601</v>
      </c>
      <c r="L83" s="9"/>
    </row>
    <row r="84" spans="2:12" x14ac:dyDescent="0.15">
      <c r="B84" s="32"/>
      <c r="C84" s="32"/>
      <c r="D84" s="32"/>
      <c r="E84" s="10"/>
      <c r="F84" s="11"/>
      <c r="G84" s="10"/>
      <c r="H84" s="11"/>
      <c r="I84" s="10"/>
      <c r="J84" s="11"/>
      <c r="K84" s="10"/>
      <c r="L84" s="11"/>
    </row>
    <row r="85" spans="2:12" x14ac:dyDescent="0.15">
      <c r="B85" s="32"/>
      <c r="C85" s="32"/>
      <c r="D85" s="32"/>
      <c r="E85" s="12"/>
      <c r="F85" s="13"/>
      <c r="G85" s="12"/>
      <c r="H85" s="13"/>
      <c r="I85" s="12"/>
      <c r="J85" s="13"/>
      <c r="K85" s="12"/>
      <c r="L85" s="13"/>
    </row>
    <row r="86" spans="2:12" x14ac:dyDescent="0.15">
      <c r="B86" s="31" t="s">
        <v>7</v>
      </c>
      <c r="C86" s="32"/>
      <c r="D86" s="32"/>
      <c r="E86" s="8">
        <f>ROUND((E80/F73)*100, 2)</f>
        <v>28.39</v>
      </c>
      <c r="F86" s="9"/>
      <c r="G86" s="8">
        <f>ROUND((G80/F73)*100, 2)</f>
        <v>36.21</v>
      </c>
      <c r="H86" s="9"/>
      <c r="I86" s="8">
        <f>ROUND((I80/F73)*100, 2)</f>
        <v>14.6</v>
      </c>
      <c r="J86" s="9"/>
      <c r="K86" s="8">
        <f>ROUND((K80/F73)*100, 2)</f>
        <v>20.8</v>
      </c>
      <c r="L86" s="9"/>
    </row>
    <row r="87" spans="2:12" x14ac:dyDescent="0.15">
      <c r="B87" s="32"/>
      <c r="C87" s="32"/>
      <c r="D87" s="32"/>
      <c r="E87" s="10"/>
      <c r="F87" s="11"/>
      <c r="G87" s="10"/>
      <c r="H87" s="11"/>
      <c r="I87" s="10"/>
      <c r="J87" s="11"/>
      <c r="K87" s="10"/>
      <c r="L87" s="11"/>
    </row>
    <row r="88" spans="2:12" x14ac:dyDescent="0.15">
      <c r="B88" s="32"/>
      <c r="C88" s="32"/>
      <c r="D88" s="32"/>
      <c r="E88" s="12"/>
      <c r="F88" s="13"/>
      <c r="G88" s="12"/>
      <c r="H88" s="13"/>
      <c r="I88" s="12"/>
      <c r="J88" s="13"/>
      <c r="K88" s="12"/>
      <c r="L88" s="13"/>
    </row>
    <row r="89" spans="2:12" x14ac:dyDescent="0.15">
      <c r="B89" s="31" t="s">
        <v>9</v>
      </c>
      <c r="C89" s="32"/>
      <c r="D89" s="32"/>
      <c r="E89" s="8">
        <f>E86</f>
        <v>28.39</v>
      </c>
      <c r="F89" s="9"/>
      <c r="G89" s="8">
        <f>G86+E89</f>
        <v>64.599999999999994</v>
      </c>
      <c r="H89" s="9"/>
      <c r="I89" s="8">
        <f>I86+G89</f>
        <v>79.199999999999989</v>
      </c>
      <c r="J89" s="9"/>
      <c r="K89" s="8">
        <f>K86+I89</f>
        <v>99.999999999999986</v>
      </c>
      <c r="L89" s="9"/>
    </row>
    <row r="90" spans="2:12" x14ac:dyDescent="0.15">
      <c r="B90" s="32"/>
      <c r="C90" s="32"/>
      <c r="D90" s="32"/>
      <c r="E90" s="10"/>
      <c r="F90" s="11"/>
      <c r="G90" s="10"/>
      <c r="H90" s="11"/>
      <c r="I90" s="10"/>
      <c r="J90" s="11"/>
      <c r="K90" s="10"/>
      <c r="L90" s="11"/>
    </row>
    <row r="91" spans="2:12" x14ac:dyDescent="0.15">
      <c r="B91" s="32"/>
      <c r="C91" s="32"/>
      <c r="D91" s="32"/>
      <c r="E91" s="12"/>
      <c r="F91" s="13"/>
      <c r="G91" s="12"/>
      <c r="H91" s="13"/>
      <c r="I91" s="12"/>
      <c r="J91" s="13"/>
      <c r="K91" s="12"/>
      <c r="L91" s="13"/>
    </row>
    <row r="94" spans="2:12" x14ac:dyDescent="0.15">
      <c r="F94" s="14">
        <f>E80+G80</f>
        <v>256211</v>
      </c>
      <c r="G94" s="14"/>
      <c r="J94" s="14">
        <f>I80+K80</f>
        <v>140390</v>
      </c>
      <c r="K94" s="14"/>
    </row>
    <row r="95" spans="2:12" x14ac:dyDescent="0.15">
      <c r="F95" s="14"/>
      <c r="G95" s="14"/>
      <c r="J95" s="14"/>
      <c r="K95" s="14"/>
    </row>
    <row r="96" spans="2:12" x14ac:dyDescent="0.15">
      <c r="B96" s="28" t="s">
        <v>10</v>
      </c>
      <c r="C96" s="28"/>
      <c r="D96" s="28"/>
      <c r="F96" s="26">
        <f>ROUND((F94/F73)*100, 2)</f>
        <v>64.599999999999994</v>
      </c>
      <c r="G96" s="26"/>
      <c r="J96" s="26">
        <f>ROUND((J94/F73)*100, 2)</f>
        <v>35.4</v>
      </c>
      <c r="K96" s="26"/>
    </row>
    <row r="97" spans="2:12" x14ac:dyDescent="0.15">
      <c r="B97" s="28"/>
      <c r="C97" s="28"/>
      <c r="D97" s="28"/>
      <c r="F97" s="27"/>
      <c r="G97" s="27"/>
      <c r="J97" s="27"/>
      <c r="K97" s="27"/>
    </row>
    <row r="104" spans="2:12" ht="18" x14ac:dyDescent="0.15">
      <c r="B104" s="29">
        <v>2003</v>
      </c>
      <c r="C104" s="29"/>
      <c r="F104" s="30">
        <f>E111+G111+I111+K111</f>
        <v>400831</v>
      </c>
      <c r="H104" s="30" t="s">
        <v>11</v>
      </c>
      <c r="I104" s="30"/>
      <c r="J104" s="30"/>
      <c r="K104" s="4"/>
    </row>
    <row r="105" spans="2:12" ht="18" x14ac:dyDescent="0.15">
      <c r="B105" s="29"/>
      <c r="C105" s="29"/>
      <c r="D105" s="3"/>
      <c r="E105" s="3"/>
      <c r="F105" s="30"/>
      <c r="H105" s="30"/>
      <c r="I105" s="30"/>
      <c r="J105" s="30"/>
      <c r="K105" s="4"/>
    </row>
    <row r="107" spans="2:12" x14ac:dyDescent="0.15">
      <c r="E107" s="19" t="s">
        <v>1</v>
      </c>
      <c r="F107" s="20"/>
      <c r="G107" s="20"/>
      <c r="H107" s="21"/>
      <c r="I107" s="19" t="s">
        <v>2</v>
      </c>
      <c r="J107" s="20"/>
      <c r="K107" s="20"/>
      <c r="L107" s="21"/>
    </row>
    <row r="108" spans="2:12" x14ac:dyDescent="0.15">
      <c r="E108" s="22"/>
      <c r="F108" s="23"/>
      <c r="G108" s="23"/>
      <c r="H108" s="24"/>
      <c r="I108" s="22"/>
      <c r="J108" s="23"/>
      <c r="K108" s="23"/>
      <c r="L108" s="24"/>
    </row>
    <row r="109" spans="2:12" x14ac:dyDescent="0.15">
      <c r="E109" s="15" t="s">
        <v>3</v>
      </c>
      <c r="F109" s="16"/>
      <c r="G109" s="15" t="s">
        <v>4</v>
      </c>
      <c r="H109" s="16"/>
      <c r="I109" s="15" t="s">
        <v>3</v>
      </c>
      <c r="J109" s="16"/>
      <c r="K109" s="15" t="s">
        <v>4</v>
      </c>
      <c r="L109" s="16"/>
    </row>
    <row r="110" spans="2:12" x14ac:dyDescent="0.15">
      <c r="C110" s="1"/>
      <c r="D110" s="2"/>
      <c r="E110" s="17"/>
      <c r="F110" s="18"/>
      <c r="G110" s="17"/>
      <c r="H110" s="18"/>
      <c r="I110" s="17"/>
      <c r="J110" s="18"/>
      <c r="K110" s="17"/>
      <c r="L110" s="18"/>
    </row>
    <row r="111" spans="2:12" x14ac:dyDescent="0.15">
      <c r="B111" s="31" t="s">
        <v>6</v>
      </c>
      <c r="C111" s="32"/>
      <c r="D111" s="32"/>
      <c r="E111" s="8">
        <v>113487</v>
      </c>
      <c r="F111" s="9"/>
      <c r="G111" s="8">
        <v>141622</v>
      </c>
      <c r="H111" s="9"/>
      <c r="I111" s="8">
        <v>60484</v>
      </c>
      <c r="J111" s="9"/>
      <c r="K111" s="8">
        <v>85238</v>
      </c>
      <c r="L111" s="9"/>
    </row>
    <row r="112" spans="2:12" x14ac:dyDescent="0.15">
      <c r="B112" s="32"/>
      <c r="C112" s="32"/>
      <c r="D112" s="32"/>
      <c r="E112" s="10"/>
      <c r="F112" s="11"/>
      <c r="G112" s="10"/>
      <c r="H112" s="11"/>
      <c r="I112" s="10"/>
      <c r="J112" s="11"/>
      <c r="K112" s="10"/>
      <c r="L112" s="11"/>
    </row>
    <row r="113" spans="2:12" x14ac:dyDescent="0.15">
      <c r="B113" s="32"/>
      <c r="C113" s="32"/>
      <c r="D113" s="32"/>
      <c r="E113" s="12"/>
      <c r="F113" s="13"/>
      <c r="G113" s="12"/>
      <c r="H113" s="13"/>
      <c r="I113" s="12"/>
      <c r="J113" s="13"/>
      <c r="K113" s="12"/>
      <c r="L113" s="13"/>
    </row>
    <row r="114" spans="2:12" x14ac:dyDescent="0.15">
      <c r="B114" s="31" t="s">
        <v>8</v>
      </c>
      <c r="C114" s="32"/>
      <c r="D114" s="32"/>
      <c r="E114" s="8">
        <f>E111</f>
        <v>113487</v>
      </c>
      <c r="F114" s="9"/>
      <c r="G114" s="8">
        <f>E114+G111</f>
        <v>255109</v>
      </c>
      <c r="H114" s="9"/>
      <c r="I114" s="8">
        <f>I111+G114</f>
        <v>315593</v>
      </c>
      <c r="J114" s="9"/>
      <c r="K114" s="8">
        <f>K111+I114</f>
        <v>400831</v>
      </c>
      <c r="L114" s="9"/>
    </row>
    <row r="115" spans="2:12" x14ac:dyDescent="0.15">
      <c r="B115" s="32"/>
      <c r="C115" s="32"/>
      <c r="D115" s="32"/>
      <c r="E115" s="10"/>
      <c r="F115" s="11"/>
      <c r="G115" s="10"/>
      <c r="H115" s="11"/>
      <c r="I115" s="10"/>
      <c r="J115" s="11"/>
      <c r="K115" s="10"/>
      <c r="L115" s="11"/>
    </row>
    <row r="116" spans="2:12" x14ac:dyDescent="0.15">
      <c r="B116" s="32"/>
      <c r="C116" s="32"/>
      <c r="D116" s="32"/>
      <c r="E116" s="12"/>
      <c r="F116" s="13"/>
      <c r="G116" s="12"/>
      <c r="H116" s="13"/>
      <c r="I116" s="12"/>
      <c r="J116" s="13"/>
      <c r="K116" s="12"/>
      <c r="L116" s="13"/>
    </row>
    <row r="117" spans="2:12" x14ac:dyDescent="0.15">
      <c r="B117" s="31" t="s">
        <v>7</v>
      </c>
      <c r="C117" s="32"/>
      <c r="D117" s="32"/>
      <c r="E117" s="8">
        <f>ROUND((E111/F104)*100, 2)</f>
        <v>28.31</v>
      </c>
      <c r="F117" s="9"/>
      <c r="G117" s="8">
        <f>ROUND((G111/F104)*100, 2)</f>
        <v>35.33</v>
      </c>
      <c r="H117" s="9"/>
      <c r="I117" s="8">
        <f>ROUND((I111/F104)*100, 2)</f>
        <v>15.09</v>
      </c>
      <c r="J117" s="9"/>
      <c r="K117" s="8">
        <f>ROUND((K111/F104)*100, 2)</f>
        <v>21.27</v>
      </c>
      <c r="L117" s="9"/>
    </row>
    <row r="118" spans="2:12" x14ac:dyDescent="0.15">
      <c r="B118" s="32"/>
      <c r="C118" s="32"/>
      <c r="D118" s="32"/>
      <c r="E118" s="10"/>
      <c r="F118" s="11"/>
      <c r="G118" s="10"/>
      <c r="H118" s="11"/>
      <c r="I118" s="10"/>
      <c r="J118" s="11"/>
      <c r="K118" s="10"/>
      <c r="L118" s="11"/>
    </row>
    <row r="119" spans="2:12" x14ac:dyDescent="0.15">
      <c r="B119" s="32"/>
      <c r="C119" s="32"/>
      <c r="D119" s="32"/>
      <c r="E119" s="12"/>
      <c r="F119" s="13"/>
      <c r="G119" s="12"/>
      <c r="H119" s="13"/>
      <c r="I119" s="12"/>
      <c r="J119" s="13"/>
      <c r="K119" s="12"/>
      <c r="L119" s="13"/>
    </row>
    <row r="120" spans="2:12" x14ac:dyDescent="0.15">
      <c r="B120" s="31" t="s">
        <v>9</v>
      </c>
      <c r="C120" s="32"/>
      <c r="D120" s="32"/>
      <c r="E120" s="8">
        <f>E117</f>
        <v>28.31</v>
      </c>
      <c r="F120" s="9"/>
      <c r="G120" s="8">
        <f>G117+E120</f>
        <v>63.64</v>
      </c>
      <c r="H120" s="9"/>
      <c r="I120" s="8">
        <f>I117+G120</f>
        <v>78.73</v>
      </c>
      <c r="J120" s="9"/>
      <c r="K120" s="8">
        <f>K117+I120</f>
        <v>100</v>
      </c>
      <c r="L120" s="9"/>
    </row>
    <row r="121" spans="2:12" x14ac:dyDescent="0.15">
      <c r="B121" s="32"/>
      <c r="C121" s="32"/>
      <c r="D121" s="32"/>
      <c r="E121" s="10"/>
      <c r="F121" s="11"/>
      <c r="G121" s="10"/>
      <c r="H121" s="11"/>
      <c r="I121" s="10"/>
      <c r="J121" s="11"/>
      <c r="K121" s="10"/>
      <c r="L121" s="11"/>
    </row>
    <row r="122" spans="2:12" x14ac:dyDescent="0.15">
      <c r="B122" s="32"/>
      <c r="C122" s="32"/>
      <c r="D122" s="32"/>
      <c r="E122" s="12"/>
      <c r="F122" s="13"/>
      <c r="G122" s="12"/>
      <c r="H122" s="13"/>
      <c r="I122" s="12"/>
      <c r="J122" s="13"/>
      <c r="K122" s="12"/>
      <c r="L122" s="13"/>
    </row>
    <row r="125" spans="2:12" x14ac:dyDescent="0.15">
      <c r="F125" s="14">
        <f>E111+G111</f>
        <v>255109</v>
      </c>
      <c r="G125" s="14"/>
      <c r="J125" s="14">
        <f>I111+K111</f>
        <v>145722</v>
      </c>
      <c r="K125" s="14"/>
    </row>
    <row r="126" spans="2:12" x14ac:dyDescent="0.15">
      <c r="F126" s="14"/>
      <c r="G126" s="14"/>
      <c r="J126" s="14"/>
      <c r="K126" s="14"/>
    </row>
    <row r="127" spans="2:12" x14ac:dyDescent="0.15">
      <c r="B127" s="28" t="s">
        <v>10</v>
      </c>
      <c r="C127" s="28"/>
      <c r="D127" s="28"/>
      <c r="F127" s="26">
        <f>ROUND((F125/F104)*100, 2)</f>
        <v>63.65</v>
      </c>
      <c r="G127" s="26"/>
      <c r="J127" s="26">
        <f>ROUND((J125/F104)*100, 2)</f>
        <v>36.35</v>
      </c>
      <c r="K127" s="26"/>
    </row>
    <row r="128" spans="2:12" x14ac:dyDescent="0.15">
      <c r="B128" s="28"/>
      <c r="C128" s="28"/>
      <c r="D128" s="28"/>
      <c r="F128" s="27"/>
      <c r="G128" s="27"/>
      <c r="J128" s="27"/>
      <c r="K128" s="27"/>
    </row>
    <row r="135" spans="2:12" ht="18" x14ac:dyDescent="0.15">
      <c r="B135" s="29">
        <v>2004</v>
      </c>
      <c r="C135" s="29"/>
      <c r="F135" s="30">
        <f>E142+G142+I142+K142</f>
        <v>395063</v>
      </c>
      <c r="H135" s="30" t="s">
        <v>11</v>
      </c>
      <c r="I135" s="30"/>
      <c r="J135" s="30"/>
      <c r="K135" s="4"/>
    </row>
    <row r="136" spans="2:12" ht="18" x14ac:dyDescent="0.15">
      <c r="B136" s="29"/>
      <c r="C136" s="29"/>
      <c r="D136" s="3"/>
      <c r="E136" s="3"/>
      <c r="F136" s="30"/>
      <c r="H136" s="30"/>
      <c r="I136" s="30"/>
      <c r="J136" s="30"/>
      <c r="K136" s="4"/>
    </row>
    <row r="138" spans="2:12" x14ac:dyDescent="0.15">
      <c r="E138" s="19" t="s">
        <v>1</v>
      </c>
      <c r="F138" s="20"/>
      <c r="G138" s="20"/>
      <c r="H138" s="21"/>
      <c r="I138" s="19" t="s">
        <v>2</v>
      </c>
      <c r="J138" s="20"/>
      <c r="K138" s="20"/>
      <c r="L138" s="21"/>
    </row>
    <row r="139" spans="2:12" x14ac:dyDescent="0.15">
      <c r="E139" s="22"/>
      <c r="F139" s="23"/>
      <c r="G139" s="23"/>
      <c r="H139" s="24"/>
      <c r="I139" s="22"/>
      <c r="J139" s="23"/>
      <c r="K139" s="23"/>
      <c r="L139" s="24"/>
    </row>
    <row r="140" spans="2:12" x14ac:dyDescent="0.15">
      <c r="E140" s="15" t="s">
        <v>3</v>
      </c>
      <c r="F140" s="16"/>
      <c r="G140" s="15" t="s">
        <v>4</v>
      </c>
      <c r="H140" s="16"/>
      <c r="I140" s="15" t="s">
        <v>3</v>
      </c>
      <c r="J140" s="16"/>
      <c r="K140" s="15" t="s">
        <v>4</v>
      </c>
      <c r="L140" s="16"/>
    </row>
    <row r="141" spans="2:12" x14ac:dyDescent="0.15">
      <c r="C141" s="1"/>
      <c r="D141" s="2"/>
      <c r="E141" s="17"/>
      <c r="F141" s="18"/>
      <c r="G141" s="17"/>
      <c r="H141" s="18"/>
      <c r="I141" s="17"/>
      <c r="J141" s="18"/>
      <c r="K141" s="17"/>
      <c r="L141" s="18"/>
    </row>
    <row r="142" spans="2:12" x14ac:dyDescent="0.15">
      <c r="B142" s="31" t="s">
        <v>6</v>
      </c>
      <c r="C142" s="32"/>
      <c r="D142" s="32"/>
      <c r="E142" s="8">
        <v>113132</v>
      </c>
      <c r="F142" s="9"/>
      <c r="G142" s="8">
        <v>137403</v>
      </c>
      <c r="H142" s="9"/>
      <c r="I142" s="8">
        <v>60435</v>
      </c>
      <c r="J142" s="9"/>
      <c r="K142" s="8">
        <v>84093</v>
      </c>
      <c r="L142" s="9"/>
    </row>
    <row r="143" spans="2:12" x14ac:dyDescent="0.15">
      <c r="B143" s="32"/>
      <c r="C143" s="32"/>
      <c r="D143" s="32"/>
      <c r="E143" s="10"/>
      <c r="F143" s="11"/>
      <c r="G143" s="10"/>
      <c r="H143" s="11"/>
      <c r="I143" s="10"/>
      <c r="J143" s="11"/>
      <c r="K143" s="10"/>
      <c r="L143" s="11"/>
    </row>
    <row r="144" spans="2:12" x14ac:dyDescent="0.15">
      <c r="B144" s="32"/>
      <c r="C144" s="32"/>
      <c r="D144" s="32"/>
      <c r="E144" s="12"/>
      <c r="F144" s="13"/>
      <c r="G144" s="12"/>
      <c r="H144" s="13"/>
      <c r="I144" s="12"/>
      <c r="J144" s="13"/>
      <c r="K144" s="12"/>
      <c r="L144" s="13"/>
    </row>
    <row r="145" spans="2:12" x14ac:dyDescent="0.15">
      <c r="B145" s="31" t="s">
        <v>8</v>
      </c>
      <c r="C145" s="32"/>
      <c r="D145" s="32"/>
      <c r="E145" s="8">
        <f>E142</f>
        <v>113132</v>
      </c>
      <c r="F145" s="9"/>
      <c r="G145" s="8">
        <f>E145+G142</f>
        <v>250535</v>
      </c>
      <c r="H145" s="9"/>
      <c r="I145" s="8">
        <f>I142+G145</f>
        <v>310970</v>
      </c>
      <c r="J145" s="9"/>
      <c r="K145" s="8">
        <f>K142+I145</f>
        <v>395063</v>
      </c>
      <c r="L145" s="9"/>
    </row>
    <row r="146" spans="2:12" x14ac:dyDescent="0.15">
      <c r="B146" s="32"/>
      <c r="C146" s="32"/>
      <c r="D146" s="32"/>
      <c r="E146" s="10"/>
      <c r="F146" s="11"/>
      <c r="G146" s="10"/>
      <c r="H146" s="11"/>
      <c r="I146" s="10"/>
      <c r="J146" s="11"/>
      <c r="K146" s="10"/>
      <c r="L146" s="11"/>
    </row>
    <row r="147" spans="2:12" x14ac:dyDescent="0.15">
      <c r="B147" s="32"/>
      <c r="C147" s="32"/>
      <c r="D147" s="32"/>
      <c r="E147" s="12"/>
      <c r="F147" s="13"/>
      <c r="G147" s="12"/>
      <c r="H147" s="13"/>
      <c r="I147" s="12"/>
      <c r="J147" s="13"/>
      <c r="K147" s="12"/>
      <c r="L147" s="13"/>
    </row>
    <row r="148" spans="2:12" x14ac:dyDescent="0.15">
      <c r="B148" s="31" t="s">
        <v>7</v>
      </c>
      <c r="C148" s="32"/>
      <c r="D148" s="32"/>
      <c r="E148" s="8">
        <f>ROUND((E142/F135)*100, 2)</f>
        <v>28.64</v>
      </c>
      <c r="F148" s="9"/>
      <c r="G148" s="8">
        <f>ROUND((G142/F135)*100, 2)</f>
        <v>34.78</v>
      </c>
      <c r="H148" s="9"/>
      <c r="I148" s="8">
        <f>ROUND((I142/F135)*100, 2)</f>
        <v>15.3</v>
      </c>
      <c r="J148" s="9"/>
      <c r="K148" s="8">
        <f>ROUND((K142/F135)*100, 2)</f>
        <v>21.29</v>
      </c>
      <c r="L148" s="9"/>
    </row>
    <row r="149" spans="2:12" x14ac:dyDescent="0.15">
      <c r="B149" s="32"/>
      <c r="C149" s="32"/>
      <c r="D149" s="32"/>
      <c r="E149" s="10"/>
      <c r="F149" s="11"/>
      <c r="G149" s="10"/>
      <c r="H149" s="11"/>
      <c r="I149" s="10"/>
      <c r="J149" s="11"/>
      <c r="K149" s="10"/>
      <c r="L149" s="11"/>
    </row>
    <row r="150" spans="2:12" x14ac:dyDescent="0.15">
      <c r="B150" s="32"/>
      <c r="C150" s="32"/>
      <c r="D150" s="32"/>
      <c r="E150" s="12"/>
      <c r="F150" s="13"/>
      <c r="G150" s="12"/>
      <c r="H150" s="13"/>
      <c r="I150" s="12"/>
      <c r="J150" s="13"/>
      <c r="K150" s="12"/>
      <c r="L150" s="13"/>
    </row>
    <row r="151" spans="2:12" x14ac:dyDescent="0.15">
      <c r="B151" s="31" t="s">
        <v>9</v>
      </c>
      <c r="C151" s="32"/>
      <c r="D151" s="32"/>
      <c r="E151" s="8">
        <f>E148</f>
        <v>28.64</v>
      </c>
      <c r="F151" s="9"/>
      <c r="G151" s="8">
        <f>G148+E151</f>
        <v>63.42</v>
      </c>
      <c r="H151" s="9"/>
      <c r="I151" s="8">
        <f>I148+G151</f>
        <v>78.72</v>
      </c>
      <c r="J151" s="9"/>
      <c r="K151" s="8">
        <f>K148+I151</f>
        <v>100.00999999999999</v>
      </c>
      <c r="L151" s="9"/>
    </row>
    <row r="152" spans="2:12" x14ac:dyDescent="0.15">
      <c r="B152" s="32"/>
      <c r="C152" s="32"/>
      <c r="D152" s="32"/>
      <c r="E152" s="10"/>
      <c r="F152" s="11"/>
      <c r="G152" s="10"/>
      <c r="H152" s="11"/>
      <c r="I152" s="10"/>
      <c r="J152" s="11"/>
      <c r="K152" s="10"/>
      <c r="L152" s="11"/>
    </row>
    <row r="153" spans="2:12" x14ac:dyDescent="0.15">
      <c r="B153" s="32"/>
      <c r="C153" s="32"/>
      <c r="D153" s="32"/>
      <c r="E153" s="12"/>
      <c r="F153" s="13"/>
      <c r="G153" s="12"/>
      <c r="H153" s="13"/>
      <c r="I153" s="12"/>
      <c r="J153" s="13"/>
      <c r="K153" s="12"/>
      <c r="L153" s="13"/>
    </row>
    <row r="156" spans="2:12" x14ac:dyDescent="0.15">
      <c r="F156" s="14">
        <f>E142+G142</f>
        <v>250535</v>
      </c>
      <c r="G156" s="14"/>
      <c r="J156" s="14">
        <f>I142+K142</f>
        <v>144528</v>
      </c>
      <c r="K156" s="14"/>
    </row>
    <row r="157" spans="2:12" x14ac:dyDescent="0.15">
      <c r="F157" s="14"/>
      <c r="G157" s="14"/>
      <c r="J157" s="14"/>
      <c r="K157" s="14"/>
    </row>
    <row r="158" spans="2:12" x14ac:dyDescent="0.15">
      <c r="B158" s="28" t="s">
        <v>10</v>
      </c>
      <c r="C158" s="28"/>
      <c r="D158" s="28"/>
      <c r="F158" s="26">
        <f>ROUND((F156/F135)*100, 2)</f>
        <v>63.42</v>
      </c>
      <c r="G158" s="26"/>
      <c r="J158" s="26">
        <f>ROUND((J156/F135)*100, 2)</f>
        <v>36.58</v>
      </c>
      <c r="K158" s="26"/>
    </row>
    <row r="159" spans="2:12" x14ac:dyDescent="0.15">
      <c r="B159" s="28"/>
      <c r="C159" s="28"/>
      <c r="D159" s="28"/>
      <c r="F159" s="27"/>
      <c r="G159" s="27"/>
      <c r="J159" s="27"/>
      <c r="K159" s="27"/>
    </row>
    <row r="166" spans="2:12" ht="18" x14ac:dyDescent="0.15">
      <c r="B166" s="29">
        <v>2005</v>
      </c>
      <c r="C166" s="29"/>
      <c r="F166" s="30">
        <f>E173+G173+I173+K173</f>
        <v>380937</v>
      </c>
      <c r="H166" s="30" t="s">
        <v>11</v>
      </c>
      <c r="I166" s="30"/>
      <c r="J166" s="30"/>
      <c r="K166" s="4"/>
    </row>
    <row r="167" spans="2:12" ht="18" x14ac:dyDescent="0.15">
      <c r="B167" s="29"/>
      <c r="C167" s="29"/>
      <c r="D167" s="3"/>
      <c r="E167" s="3"/>
      <c r="F167" s="30"/>
      <c r="H167" s="30"/>
      <c r="I167" s="30"/>
      <c r="J167" s="30"/>
      <c r="K167" s="4"/>
    </row>
    <row r="169" spans="2:12" x14ac:dyDescent="0.15">
      <c r="E169" s="19" t="s">
        <v>1</v>
      </c>
      <c r="F169" s="20"/>
      <c r="G169" s="20"/>
      <c r="H169" s="21"/>
      <c r="I169" s="19" t="s">
        <v>2</v>
      </c>
      <c r="J169" s="20"/>
      <c r="K169" s="20"/>
      <c r="L169" s="21"/>
    </row>
    <row r="170" spans="2:12" x14ac:dyDescent="0.15">
      <c r="E170" s="22"/>
      <c r="F170" s="23"/>
      <c r="G170" s="23"/>
      <c r="H170" s="24"/>
      <c r="I170" s="22"/>
      <c r="J170" s="23"/>
      <c r="K170" s="23"/>
      <c r="L170" s="24"/>
    </row>
    <row r="171" spans="2:12" x14ac:dyDescent="0.15">
      <c r="E171" s="15" t="s">
        <v>3</v>
      </c>
      <c r="F171" s="16"/>
      <c r="G171" s="15" t="s">
        <v>4</v>
      </c>
      <c r="H171" s="16"/>
      <c r="I171" s="15" t="s">
        <v>3</v>
      </c>
      <c r="J171" s="16"/>
      <c r="K171" s="15" t="s">
        <v>4</v>
      </c>
      <c r="L171" s="16"/>
    </row>
    <row r="172" spans="2:12" x14ac:dyDescent="0.15">
      <c r="C172" s="1"/>
      <c r="D172" s="2"/>
      <c r="E172" s="17"/>
      <c r="F172" s="18"/>
      <c r="G172" s="17"/>
      <c r="H172" s="18"/>
      <c r="I172" s="17"/>
      <c r="J172" s="18"/>
      <c r="K172" s="17"/>
      <c r="L172" s="18"/>
    </row>
    <row r="173" spans="2:12" x14ac:dyDescent="0.15">
      <c r="B173" s="31" t="s">
        <v>6</v>
      </c>
      <c r="C173" s="32"/>
      <c r="D173" s="32"/>
      <c r="E173" s="8">
        <v>110238</v>
      </c>
      <c r="F173" s="9"/>
      <c r="G173" s="8">
        <v>130816</v>
      </c>
      <c r="H173" s="9"/>
      <c r="I173" s="8">
        <v>58646</v>
      </c>
      <c r="J173" s="9"/>
      <c r="K173" s="8">
        <v>81237</v>
      </c>
      <c r="L173" s="9"/>
    </row>
    <row r="174" spans="2:12" x14ac:dyDescent="0.15">
      <c r="B174" s="32"/>
      <c r="C174" s="32"/>
      <c r="D174" s="32"/>
      <c r="E174" s="10"/>
      <c r="F174" s="11"/>
      <c r="G174" s="10"/>
      <c r="H174" s="11"/>
      <c r="I174" s="10"/>
      <c r="J174" s="11"/>
      <c r="K174" s="10"/>
      <c r="L174" s="11"/>
    </row>
    <row r="175" spans="2:12" x14ac:dyDescent="0.15">
      <c r="B175" s="32"/>
      <c r="C175" s="32"/>
      <c r="D175" s="32"/>
      <c r="E175" s="12"/>
      <c r="F175" s="13"/>
      <c r="G175" s="12"/>
      <c r="H175" s="13"/>
      <c r="I175" s="12"/>
      <c r="J175" s="13"/>
      <c r="K175" s="12"/>
      <c r="L175" s="13"/>
    </row>
    <row r="176" spans="2:12" x14ac:dyDescent="0.15">
      <c r="B176" s="31" t="s">
        <v>8</v>
      </c>
      <c r="C176" s="32"/>
      <c r="D176" s="32"/>
      <c r="E176" s="8">
        <f>E173</f>
        <v>110238</v>
      </c>
      <c r="F176" s="9"/>
      <c r="G176" s="8">
        <f>E176+G173</f>
        <v>241054</v>
      </c>
      <c r="H176" s="9"/>
      <c r="I176" s="8">
        <f>I173+G176</f>
        <v>299700</v>
      </c>
      <c r="J176" s="9"/>
      <c r="K176" s="8">
        <f>K173+I176</f>
        <v>380937</v>
      </c>
      <c r="L176" s="9"/>
    </row>
    <row r="177" spans="2:12" x14ac:dyDescent="0.15">
      <c r="B177" s="32"/>
      <c r="C177" s="32"/>
      <c r="D177" s="32"/>
      <c r="E177" s="10"/>
      <c r="F177" s="11"/>
      <c r="G177" s="10"/>
      <c r="H177" s="11"/>
      <c r="I177" s="10"/>
      <c r="J177" s="11"/>
      <c r="K177" s="10"/>
      <c r="L177" s="11"/>
    </row>
    <row r="178" spans="2:12" x14ac:dyDescent="0.15">
      <c r="B178" s="32"/>
      <c r="C178" s="32"/>
      <c r="D178" s="32"/>
      <c r="E178" s="12"/>
      <c r="F178" s="13"/>
      <c r="G178" s="12"/>
      <c r="H178" s="13"/>
      <c r="I178" s="12"/>
      <c r="J178" s="13"/>
      <c r="K178" s="12"/>
      <c r="L178" s="13"/>
    </row>
    <row r="179" spans="2:12" x14ac:dyDescent="0.15">
      <c r="B179" s="31" t="s">
        <v>7</v>
      </c>
      <c r="C179" s="32"/>
      <c r="D179" s="32"/>
      <c r="E179" s="8">
        <f>ROUND((E173/F166)*100, 2)</f>
        <v>28.94</v>
      </c>
      <c r="F179" s="9"/>
      <c r="G179" s="8">
        <f>ROUND((G173/F166)*100, 2)</f>
        <v>34.340000000000003</v>
      </c>
      <c r="H179" s="9"/>
      <c r="I179" s="8">
        <f>ROUND((I173/F166)*100, 2)</f>
        <v>15.4</v>
      </c>
      <c r="J179" s="9"/>
      <c r="K179" s="8">
        <f>ROUND((K173/F166)*100, 2)</f>
        <v>21.33</v>
      </c>
      <c r="L179" s="9"/>
    </row>
    <row r="180" spans="2:12" x14ac:dyDescent="0.15">
      <c r="B180" s="32"/>
      <c r="C180" s="32"/>
      <c r="D180" s="32"/>
      <c r="E180" s="10"/>
      <c r="F180" s="11"/>
      <c r="G180" s="10"/>
      <c r="H180" s="11"/>
      <c r="I180" s="10"/>
      <c r="J180" s="11"/>
      <c r="K180" s="10"/>
      <c r="L180" s="11"/>
    </row>
    <row r="181" spans="2:12" x14ac:dyDescent="0.15">
      <c r="B181" s="32"/>
      <c r="C181" s="32"/>
      <c r="D181" s="32"/>
      <c r="E181" s="12"/>
      <c r="F181" s="13"/>
      <c r="G181" s="12"/>
      <c r="H181" s="13"/>
      <c r="I181" s="12"/>
      <c r="J181" s="13"/>
      <c r="K181" s="12"/>
      <c r="L181" s="13"/>
    </row>
    <row r="182" spans="2:12" x14ac:dyDescent="0.15">
      <c r="B182" s="31" t="s">
        <v>9</v>
      </c>
      <c r="C182" s="32"/>
      <c r="D182" s="32"/>
      <c r="E182" s="8">
        <f>E179</f>
        <v>28.94</v>
      </c>
      <c r="F182" s="9"/>
      <c r="G182" s="8">
        <f>G179+E182</f>
        <v>63.28</v>
      </c>
      <c r="H182" s="9"/>
      <c r="I182" s="8">
        <f>I179+G182</f>
        <v>78.680000000000007</v>
      </c>
      <c r="J182" s="9"/>
      <c r="K182" s="8">
        <f>K179+I182</f>
        <v>100.01</v>
      </c>
      <c r="L182" s="9"/>
    </row>
    <row r="183" spans="2:12" x14ac:dyDescent="0.15">
      <c r="B183" s="32"/>
      <c r="C183" s="32"/>
      <c r="D183" s="32"/>
      <c r="E183" s="10"/>
      <c r="F183" s="11"/>
      <c r="G183" s="10"/>
      <c r="H183" s="11"/>
      <c r="I183" s="10"/>
      <c r="J183" s="11"/>
      <c r="K183" s="10"/>
      <c r="L183" s="11"/>
    </row>
    <row r="184" spans="2:12" x14ac:dyDescent="0.15">
      <c r="B184" s="32"/>
      <c r="C184" s="32"/>
      <c r="D184" s="32"/>
      <c r="E184" s="12"/>
      <c r="F184" s="13"/>
      <c r="G184" s="12"/>
      <c r="H184" s="13"/>
      <c r="I184" s="12"/>
      <c r="J184" s="13"/>
      <c r="K184" s="12"/>
      <c r="L184" s="13"/>
    </row>
    <row r="187" spans="2:12" x14ac:dyDescent="0.15">
      <c r="F187" s="14">
        <f>E173+G173</f>
        <v>241054</v>
      </c>
      <c r="G187" s="14"/>
      <c r="J187" s="14">
        <f>I173+K173</f>
        <v>139883</v>
      </c>
      <c r="K187" s="14"/>
    </row>
    <row r="188" spans="2:12" x14ac:dyDescent="0.15">
      <c r="F188" s="14"/>
      <c r="G188" s="14"/>
      <c r="J188" s="14"/>
      <c r="K188" s="14"/>
    </row>
    <row r="189" spans="2:12" x14ac:dyDescent="0.15">
      <c r="B189" s="28" t="s">
        <v>10</v>
      </c>
      <c r="C189" s="28"/>
      <c r="D189" s="28"/>
      <c r="F189" s="26">
        <f>ROUND((F187/F166)*100, 2)</f>
        <v>63.28</v>
      </c>
      <c r="G189" s="26"/>
      <c r="J189" s="26">
        <f>ROUND((J187/F166)*100, 2)</f>
        <v>36.72</v>
      </c>
      <c r="K189" s="26"/>
    </row>
    <row r="190" spans="2:12" x14ac:dyDescent="0.15">
      <c r="B190" s="28"/>
      <c r="C190" s="28"/>
      <c r="D190" s="28"/>
      <c r="F190" s="27"/>
      <c r="G190" s="27"/>
      <c r="J190" s="27"/>
      <c r="K190" s="27"/>
    </row>
    <row r="197" spans="2:12" ht="18" x14ac:dyDescent="0.15">
      <c r="B197" s="29">
        <v>2006</v>
      </c>
      <c r="C197" s="29"/>
      <c r="F197" s="30">
        <f>E204+G204+I204+K204</f>
        <v>367312</v>
      </c>
      <c r="H197" s="30" t="s">
        <v>11</v>
      </c>
      <c r="I197" s="30"/>
      <c r="J197" s="30"/>
      <c r="K197" s="4"/>
    </row>
    <row r="198" spans="2:12" ht="18" x14ac:dyDescent="0.15">
      <c r="B198" s="29"/>
      <c r="C198" s="29"/>
      <c r="D198" s="3"/>
      <c r="E198" s="3"/>
      <c r="F198" s="30"/>
      <c r="H198" s="30"/>
      <c r="I198" s="30"/>
      <c r="J198" s="30"/>
      <c r="K198" s="4"/>
    </row>
    <row r="200" spans="2:12" x14ac:dyDescent="0.15">
      <c r="E200" s="19" t="s">
        <v>1</v>
      </c>
      <c r="F200" s="20"/>
      <c r="G200" s="20"/>
      <c r="H200" s="21"/>
      <c r="I200" s="19" t="s">
        <v>2</v>
      </c>
      <c r="J200" s="20"/>
      <c r="K200" s="20"/>
      <c r="L200" s="21"/>
    </row>
    <row r="201" spans="2:12" x14ac:dyDescent="0.15">
      <c r="E201" s="22"/>
      <c r="F201" s="23"/>
      <c r="G201" s="23"/>
      <c r="H201" s="24"/>
      <c r="I201" s="22"/>
      <c r="J201" s="23"/>
      <c r="K201" s="23"/>
      <c r="L201" s="24"/>
    </row>
    <row r="202" spans="2:12" x14ac:dyDescent="0.15">
      <c r="E202" s="15" t="s">
        <v>3</v>
      </c>
      <c r="F202" s="16"/>
      <c r="G202" s="15" t="s">
        <v>4</v>
      </c>
      <c r="H202" s="16"/>
      <c r="I202" s="15" t="s">
        <v>3</v>
      </c>
      <c r="J202" s="16"/>
      <c r="K202" s="15" t="s">
        <v>4</v>
      </c>
      <c r="L202" s="16"/>
    </row>
    <row r="203" spans="2:12" x14ac:dyDescent="0.15">
      <c r="C203" s="1"/>
      <c r="D203" s="2"/>
      <c r="E203" s="17"/>
      <c r="F203" s="18"/>
      <c r="G203" s="17"/>
      <c r="H203" s="18"/>
      <c r="I203" s="17"/>
      <c r="J203" s="18"/>
      <c r="K203" s="17"/>
      <c r="L203" s="18"/>
    </row>
    <row r="204" spans="2:12" x14ac:dyDescent="0.15">
      <c r="B204" s="31" t="s">
        <v>6</v>
      </c>
      <c r="C204" s="32"/>
      <c r="D204" s="32"/>
      <c r="E204" s="8">
        <v>108863</v>
      </c>
      <c r="F204" s="9"/>
      <c r="G204" s="8">
        <v>124452</v>
      </c>
      <c r="H204" s="9"/>
      <c r="I204" s="8">
        <v>55657</v>
      </c>
      <c r="J204" s="9"/>
      <c r="K204" s="8">
        <v>78340</v>
      </c>
      <c r="L204" s="9"/>
    </row>
    <row r="205" spans="2:12" x14ac:dyDescent="0.15">
      <c r="B205" s="32"/>
      <c r="C205" s="32"/>
      <c r="D205" s="32"/>
      <c r="E205" s="10"/>
      <c r="F205" s="11"/>
      <c r="G205" s="10"/>
      <c r="H205" s="11"/>
      <c r="I205" s="10"/>
      <c r="J205" s="11"/>
      <c r="K205" s="10"/>
      <c r="L205" s="11"/>
    </row>
    <row r="206" spans="2:12" x14ac:dyDescent="0.15">
      <c r="B206" s="32"/>
      <c r="C206" s="32"/>
      <c r="D206" s="32"/>
      <c r="E206" s="12"/>
      <c r="F206" s="13"/>
      <c r="G206" s="12"/>
      <c r="H206" s="13"/>
      <c r="I206" s="12"/>
      <c r="J206" s="13"/>
      <c r="K206" s="12"/>
      <c r="L206" s="13"/>
    </row>
    <row r="207" spans="2:12" x14ac:dyDescent="0.15">
      <c r="B207" s="31" t="s">
        <v>8</v>
      </c>
      <c r="C207" s="32"/>
      <c r="D207" s="32"/>
      <c r="E207" s="8">
        <f>E204</f>
        <v>108863</v>
      </c>
      <c r="F207" s="9"/>
      <c r="G207" s="8">
        <f>E207+G204</f>
        <v>233315</v>
      </c>
      <c r="H207" s="9"/>
      <c r="I207" s="8">
        <f>I204+G207</f>
        <v>288972</v>
      </c>
      <c r="J207" s="9"/>
      <c r="K207" s="8">
        <f>K204+I207</f>
        <v>367312</v>
      </c>
      <c r="L207" s="9"/>
    </row>
    <row r="208" spans="2:12" x14ac:dyDescent="0.15">
      <c r="B208" s="32"/>
      <c r="C208" s="32"/>
      <c r="D208" s="32"/>
      <c r="E208" s="10"/>
      <c r="F208" s="11"/>
      <c r="G208" s="10"/>
      <c r="H208" s="11"/>
      <c r="I208" s="10"/>
      <c r="J208" s="11"/>
      <c r="K208" s="10"/>
      <c r="L208" s="11"/>
    </row>
    <row r="209" spans="2:12" x14ac:dyDescent="0.15">
      <c r="B209" s="32"/>
      <c r="C209" s="32"/>
      <c r="D209" s="32"/>
      <c r="E209" s="12"/>
      <c r="F209" s="13"/>
      <c r="G209" s="12"/>
      <c r="H209" s="13"/>
      <c r="I209" s="12"/>
      <c r="J209" s="13"/>
      <c r="K209" s="12"/>
      <c r="L209" s="13"/>
    </row>
    <row r="210" spans="2:12" x14ac:dyDescent="0.15">
      <c r="B210" s="31" t="s">
        <v>7</v>
      </c>
      <c r="C210" s="32"/>
      <c r="D210" s="32"/>
      <c r="E210" s="8">
        <f>ROUND((E204/F197)*100, 2)</f>
        <v>29.64</v>
      </c>
      <c r="F210" s="9"/>
      <c r="G210" s="8">
        <f>ROUND((G204/F197)*100, 2)</f>
        <v>33.880000000000003</v>
      </c>
      <c r="H210" s="9"/>
      <c r="I210" s="8">
        <f>ROUND((I204/F197)*100, 2)</f>
        <v>15.15</v>
      </c>
      <c r="J210" s="9"/>
      <c r="K210" s="8">
        <f>ROUND((K204/F197)*100, 2)</f>
        <v>21.33</v>
      </c>
      <c r="L210" s="9"/>
    </row>
    <row r="211" spans="2:12" x14ac:dyDescent="0.15">
      <c r="B211" s="32"/>
      <c r="C211" s="32"/>
      <c r="D211" s="32"/>
      <c r="E211" s="10"/>
      <c r="F211" s="11"/>
      <c r="G211" s="10"/>
      <c r="H211" s="11"/>
      <c r="I211" s="10"/>
      <c r="J211" s="11"/>
      <c r="K211" s="10"/>
      <c r="L211" s="11"/>
    </row>
    <row r="212" spans="2:12" x14ac:dyDescent="0.15">
      <c r="B212" s="32"/>
      <c r="C212" s="32"/>
      <c r="D212" s="32"/>
      <c r="E212" s="12"/>
      <c r="F212" s="13"/>
      <c r="G212" s="12"/>
      <c r="H212" s="13"/>
      <c r="I212" s="12"/>
      <c r="J212" s="13"/>
      <c r="K212" s="12"/>
      <c r="L212" s="13"/>
    </row>
    <row r="213" spans="2:12" x14ac:dyDescent="0.15">
      <c r="B213" s="31" t="s">
        <v>9</v>
      </c>
      <c r="C213" s="32"/>
      <c r="D213" s="32"/>
      <c r="E213" s="8">
        <f>E210</f>
        <v>29.64</v>
      </c>
      <c r="F213" s="9"/>
      <c r="G213" s="8">
        <f>G210+E213</f>
        <v>63.52</v>
      </c>
      <c r="H213" s="9"/>
      <c r="I213" s="8">
        <f>I210+G213</f>
        <v>78.67</v>
      </c>
      <c r="J213" s="9"/>
      <c r="K213" s="8">
        <f>K210+I213</f>
        <v>100</v>
      </c>
      <c r="L213" s="9"/>
    </row>
    <row r="214" spans="2:12" x14ac:dyDescent="0.15">
      <c r="B214" s="32"/>
      <c r="C214" s="32"/>
      <c r="D214" s="32"/>
      <c r="E214" s="10"/>
      <c r="F214" s="11"/>
      <c r="G214" s="10"/>
      <c r="H214" s="11"/>
      <c r="I214" s="10"/>
      <c r="J214" s="11"/>
      <c r="K214" s="10"/>
      <c r="L214" s="11"/>
    </row>
    <row r="215" spans="2:12" x14ac:dyDescent="0.15">
      <c r="B215" s="32"/>
      <c r="C215" s="32"/>
      <c r="D215" s="32"/>
      <c r="E215" s="12"/>
      <c r="F215" s="13"/>
      <c r="G215" s="12"/>
      <c r="H215" s="13"/>
      <c r="I215" s="12"/>
      <c r="J215" s="13"/>
      <c r="K215" s="12"/>
      <c r="L215" s="13"/>
    </row>
    <row r="218" spans="2:12" x14ac:dyDescent="0.15">
      <c r="F218" s="14">
        <f>E204+G204</f>
        <v>233315</v>
      </c>
      <c r="G218" s="14"/>
      <c r="J218" s="14">
        <f>I204+K204</f>
        <v>133997</v>
      </c>
      <c r="K218" s="14"/>
    </row>
    <row r="219" spans="2:12" x14ac:dyDescent="0.15">
      <c r="F219" s="14"/>
      <c r="G219" s="14"/>
      <c r="J219" s="14"/>
      <c r="K219" s="14"/>
    </row>
    <row r="220" spans="2:12" x14ac:dyDescent="0.15">
      <c r="B220" s="28" t="s">
        <v>10</v>
      </c>
      <c r="C220" s="28"/>
      <c r="D220" s="28"/>
      <c r="F220" s="26">
        <f>ROUND((F218/F197)*100, 2)</f>
        <v>63.52</v>
      </c>
      <c r="G220" s="26"/>
      <c r="J220" s="26">
        <f>ROUND((J218/F197)*100, 2)</f>
        <v>36.479999999999997</v>
      </c>
      <c r="K220" s="26"/>
    </row>
    <row r="221" spans="2:12" x14ac:dyDescent="0.15">
      <c r="B221" s="28"/>
      <c r="C221" s="28"/>
      <c r="D221" s="28"/>
      <c r="F221" s="27"/>
      <c r="G221" s="27"/>
      <c r="J221" s="27"/>
      <c r="K221" s="27"/>
    </row>
    <row r="228" spans="2:12" ht="18" x14ac:dyDescent="0.15">
      <c r="B228" s="29">
        <v>2007</v>
      </c>
      <c r="C228" s="29"/>
      <c r="F228" s="30">
        <f>E235+G235+I235+K235</f>
        <v>366729</v>
      </c>
      <c r="H228" s="30" t="s">
        <v>11</v>
      </c>
      <c r="I228" s="30"/>
      <c r="J228" s="30"/>
      <c r="K228" s="4"/>
    </row>
    <row r="229" spans="2:12" ht="18" x14ac:dyDescent="0.15">
      <c r="B229" s="29"/>
      <c r="C229" s="29"/>
      <c r="D229" s="3"/>
      <c r="E229" s="3"/>
      <c r="F229" s="30"/>
      <c r="H229" s="30"/>
      <c r="I229" s="30"/>
      <c r="J229" s="30"/>
      <c r="K229" s="4"/>
    </row>
    <row r="231" spans="2:12" x14ac:dyDescent="0.15">
      <c r="E231" s="19" t="s">
        <v>1</v>
      </c>
      <c r="F231" s="20"/>
      <c r="G231" s="20"/>
      <c r="H231" s="21"/>
      <c r="I231" s="19" t="s">
        <v>2</v>
      </c>
      <c r="J231" s="20"/>
      <c r="K231" s="20"/>
      <c r="L231" s="21"/>
    </row>
    <row r="232" spans="2:12" x14ac:dyDescent="0.15">
      <c r="E232" s="22"/>
      <c r="F232" s="23"/>
      <c r="G232" s="23"/>
      <c r="H232" s="24"/>
      <c r="I232" s="22"/>
      <c r="J232" s="23"/>
      <c r="K232" s="23"/>
      <c r="L232" s="24"/>
    </row>
    <row r="233" spans="2:12" x14ac:dyDescent="0.15">
      <c r="E233" s="15" t="s">
        <v>3</v>
      </c>
      <c r="F233" s="16"/>
      <c r="G233" s="15" t="s">
        <v>4</v>
      </c>
      <c r="H233" s="16"/>
      <c r="I233" s="15" t="s">
        <v>3</v>
      </c>
      <c r="J233" s="16"/>
      <c r="K233" s="15" t="s">
        <v>4</v>
      </c>
      <c r="L233" s="16"/>
    </row>
    <row r="234" spans="2:12" x14ac:dyDescent="0.15">
      <c r="C234" s="1"/>
      <c r="D234" s="2"/>
      <c r="E234" s="17"/>
      <c r="F234" s="18"/>
      <c r="G234" s="17"/>
      <c r="H234" s="18"/>
      <c r="I234" s="17"/>
      <c r="J234" s="18"/>
      <c r="K234" s="17"/>
      <c r="L234" s="18"/>
    </row>
    <row r="235" spans="2:12" x14ac:dyDescent="0.15">
      <c r="B235" s="31" t="s">
        <v>6</v>
      </c>
      <c r="C235" s="32"/>
      <c r="D235" s="32"/>
      <c r="E235" s="8">
        <v>110367</v>
      </c>
      <c r="F235" s="9"/>
      <c r="G235" s="8">
        <v>119741</v>
      </c>
      <c r="H235" s="9"/>
      <c r="I235" s="8">
        <v>58454</v>
      </c>
      <c r="J235" s="9"/>
      <c r="K235" s="8">
        <v>78167</v>
      </c>
      <c r="L235" s="9"/>
    </row>
    <row r="236" spans="2:12" x14ac:dyDescent="0.15">
      <c r="B236" s="32"/>
      <c r="C236" s="32"/>
      <c r="D236" s="32"/>
      <c r="E236" s="10"/>
      <c r="F236" s="11"/>
      <c r="G236" s="10"/>
      <c r="H236" s="11"/>
      <c r="I236" s="10"/>
      <c r="J236" s="11"/>
      <c r="K236" s="10"/>
      <c r="L236" s="11"/>
    </row>
    <row r="237" spans="2:12" x14ac:dyDescent="0.15">
      <c r="B237" s="32"/>
      <c r="C237" s="32"/>
      <c r="D237" s="32"/>
      <c r="E237" s="12"/>
      <c r="F237" s="13"/>
      <c r="G237" s="12"/>
      <c r="H237" s="13"/>
      <c r="I237" s="12"/>
      <c r="J237" s="13"/>
      <c r="K237" s="12"/>
      <c r="L237" s="13"/>
    </row>
    <row r="238" spans="2:12" x14ac:dyDescent="0.15">
      <c r="B238" s="31" t="s">
        <v>8</v>
      </c>
      <c r="C238" s="32"/>
      <c r="D238" s="32"/>
      <c r="E238" s="8">
        <f>E235</f>
        <v>110367</v>
      </c>
      <c r="F238" s="9"/>
      <c r="G238" s="8">
        <f>E238+G235</f>
        <v>230108</v>
      </c>
      <c r="H238" s="9"/>
      <c r="I238" s="8">
        <f>I235+G238</f>
        <v>288562</v>
      </c>
      <c r="J238" s="9"/>
      <c r="K238" s="8">
        <f>K235+I238</f>
        <v>366729</v>
      </c>
      <c r="L238" s="9"/>
    </row>
    <row r="239" spans="2:12" x14ac:dyDescent="0.15">
      <c r="B239" s="32"/>
      <c r="C239" s="32"/>
      <c r="D239" s="32"/>
      <c r="E239" s="10"/>
      <c r="F239" s="11"/>
      <c r="G239" s="10"/>
      <c r="H239" s="11"/>
      <c r="I239" s="10"/>
      <c r="J239" s="11"/>
      <c r="K239" s="10"/>
      <c r="L239" s="11"/>
    </row>
    <row r="240" spans="2:12" x14ac:dyDescent="0.15">
      <c r="B240" s="32"/>
      <c r="C240" s="32"/>
      <c r="D240" s="32"/>
      <c r="E240" s="12"/>
      <c r="F240" s="13"/>
      <c r="G240" s="12"/>
      <c r="H240" s="13"/>
      <c r="I240" s="12"/>
      <c r="J240" s="13"/>
      <c r="K240" s="12"/>
      <c r="L240" s="13"/>
    </row>
    <row r="241" spans="2:12" x14ac:dyDescent="0.15">
      <c r="B241" s="31" t="s">
        <v>7</v>
      </c>
      <c r="C241" s="32"/>
      <c r="D241" s="32"/>
      <c r="E241" s="8">
        <f>ROUND((E235/F228)*100, 2)</f>
        <v>30.09</v>
      </c>
      <c r="F241" s="9"/>
      <c r="G241" s="8">
        <f>ROUND((G235/F228)*100, 2)</f>
        <v>32.65</v>
      </c>
      <c r="H241" s="9"/>
      <c r="I241" s="8">
        <f>ROUND((I235/F228)*100, 2)</f>
        <v>15.94</v>
      </c>
      <c r="J241" s="9"/>
      <c r="K241" s="8">
        <f>ROUND((K235/F228)*100, 2)</f>
        <v>21.31</v>
      </c>
      <c r="L241" s="9"/>
    </row>
    <row r="242" spans="2:12" x14ac:dyDescent="0.15">
      <c r="B242" s="32"/>
      <c r="C242" s="32"/>
      <c r="D242" s="32"/>
      <c r="E242" s="10"/>
      <c r="F242" s="11"/>
      <c r="G242" s="10"/>
      <c r="H242" s="11"/>
      <c r="I242" s="10"/>
      <c r="J242" s="11"/>
      <c r="K242" s="10"/>
      <c r="L242" s="11"/>
    </row>
    <row r="243" spans="2:12" x14ac:dyDescent="0.15">
      <c r="B243" s="32"/>
      <c r="C243" s="32"/>
      <c r="D243" s="32"/>
      <c r="E243" s="12"/>
      <c r="F243" s="13"/>
      <c r="G243" s="12"/>
      <c r="H243" s="13"/>
      <c r="I243" s="12"/>
      <c r="J243" s="13"/>
      <c r="K243" s="12"/>
      <c r="L243" s="13"/>
    </row>
    <row r="244" spans="2:12" x14ac:dyDescent="0.15">
      <c r="B244" s="31" t="s">
        <v>9</v>
      </c>
      <c r="C244" s="32"/>
      <c r="D244" s="32"/>
      <c r="E244" s="8">
        <f>E241</f>
        <v>30.09</v>
      </c>
      <c r="F244" s="9"/>
      <c r="G244" s="8">
        <f>G241+E244</f>
        <v>62.739999999999995</v>
      </c>
      <c r="H244" s="9"/>
      <c r="I244" s="8">
        <f>I241+G244</f>
        <v>78.679999999999993</v>
      </c>
      <c r="J244" s="9"/>
      <c r="K244" s="8">
        <f>K241+I244</f>
        <v>99.99</v>
      </c>
      <c r="L244" s="9"/>
    </row>
    <row r="245" spans="2:12" x14ac:dyDescent="0.15">
      <c r="B245" s="32"/>
      <c r="C245" s="32"/>
      <c r="D245" s="32"/>
      <c r="E245" s="10"/>
      <c r="F245" s="11"/>
      <c r="G245" s="10"/>
      <c r="H245" s="11"/>
      <c r="I245" s="10"/>
      <c r="J245" s="11"/>
      <c r="K245" s="10"/>
      <c r="L245" s="11"/>
    </row>
    <row r="246" spans="2:12" x14ac:dyDescent="0.15">
      <c r="B246" s="32"/>
      <c r="C246" s="32"/>
      <c r="D246" s="32"/>
      <c r="E246" s="12"/>
      <c r="F246" s="13"/>
      <c r="G246" s="12"/>
      <c r="H246" s="13"/>
      <c r="I246" s="12"/>
      <c r="J246" s="13"/>
      <c r="K246" s="12"/>
      <c r="L246" s="13"/>
    </row>
    <row r="249" spans="2:12" x14ac:dyDescent="0.15">
      <c r="F249" s="14">
        <f>E235+G235</f>
        <v>230108</v>
      </c>
      <c r="G249" s="14"/>
      <c r="J249" s="14">
        <f>I235+K235</f>
        <v>136621</v>
      </c>
      <c r="K249" s="14"/>
    </row>
    <row r="250" spans="2:12" x14ac:dyDescent="0.15">
      <c r="F250" s="14"/>
      <c r="G250" s="14"/>
      <c r="J250" s="14"/>
      <c r="K250" s="14"/>
    </row>
    <row r="251" spans="2:12" x14ac:dyDescent="0.15">
      <c r="B251" s="28" t="s">
        <v>10</v>
      </c>
      <c r="C251" s="28"/>
      <c r="D251" s="28"/>
      <c r="F251" s="26">
        <f>ROUND((F249/F228)*100, 2)</f>
        <v>62.75</v>
      </c>
      <c r="G251" s="26"/>
      <c r="J251" s="26">
        <f>ROUND((J249/F228)*100, 2)</f>
        <v>37.25</v>
      </c>
      <c r="K251" s="26"/>
    </row>
    <row r="252" spans="2:12" x14ac:dyDescent="0.15">
      <c r="B252" s="28"/>
      <c r="C252" s="28"/>
      <c r="D252" s="28"/>
      <c r="F252" s="27"/>
      <c r="G252" s="27"/>
      <c r="J252" s="27"/>
      <c r="K252" s="27"/>
    </row>
    <row r="259" spans="2:12" ht="18" x14ac:dyDescent="0.15">
      <c r="B259" s="29">
        <v>2008</v>
      </c>
      <c r="C259" s="29"/>
      <c r="F259" s="30">
        <f>E266+G266+I266+K266</f>
        <v>376917</v>
      </c>
      <c r="H259" s="30" t="s">
        <v>11</v>
      </c>
      <c r="I259" s="30"/>
      <c r="J259" s="30"/>
      <c r="K259" s="4"/>
    </row>
    <row r="260" spans="2:12" ht="18" x14ac:dyDescent="0.15">
      <c r="B260" s="29"/>
      <c r="C260" s="29"/>
      <c r="D260" s="3"/>
      <c r="E260" s="3"/>
      <c r="F260" s="30"/>
      <c r="H260" s="30"/>
      <c r="I260" s="30"/>
      <c r="J260" s="30"/>
      <c r="K260" s="4"/>
    </row>
    <row r="262" spans="2:12" x14ac:dyDescent="0.15">
      <c r="E262" s="19" t="s">
        <v>1</v>
      </c>
      <c r="F262" s="20"/>
      <c r="G262" s="20"/>
      <c r="H262" s="21"/>
      <c r="I262" s="19" t="s">
        <v>2</v>
      </c>
      <c r="J262" s="20"/>
      <c r="K262" s="20"/>
      <c r="L262" s="21"/>
    </row>
    <row r="263" spans="2:12" x14ac:dyDescent="0.15">
      <c r="E263" s="22"/>
      <c r="F263" s="23"/>
      <c r="G263" s="23"/>
      <c r="H263" s="24"/>
      <c r="I263" s="22"/>
      <c r="J263" s="23"/>
      <c r="K263" s="23"/>
      <c r="L263" s="24"/>
    </row>
    <row r="264" spans="2:12" x14ac:dyDescent="0.15">
      <c r="E264" s="15" t="s">
        <v>3</v>
      </c>
      <c r="F264" s="16"/>
      <c r="G264" s="15" t="s">
        <v>4</v>
      </c>
      <c r="H264" s="16"/>
      <c r="I264" s="15" t="s">
        <v>3</v>
      </c>
      <c r="J264" s="16"/>
      <c r="K264" s="15" t="s">
        <v>4</v>
      </c>
      <c r="L264" s="16"/>
    </row>
    <row r="265" spans="2:12" x14ac:dyDescent="0.15">
      <c r="C265" s="1"/>
      <c r="D265" s="2"/>
      <c r="E265" s="17"/>
      <c r="F265" s="18"/>
      <c r="G265" s="17"/>
      <c r="H265" s="18"/>
      <c r="I265" s="17"/>
      <c r="J265" s="18"/>
      <c r="K265" s="17"/>
      <c r="L265" s="18"/>
    </row>
    <row r="266" spans="2:12" x14ac:dyDescent="0.15">
      <c r="B266" s="31" t="s">
        <v>6</v>
      </c>
      <c r="C266" s="32"/>
      <c r="D266" s="32"/>
      <c r="E266" s="8">
        <v>114301</v>
      </c>
      <c r="F266" s="9"/>
      <c r="G266" s="8">
        <v>122918</v>
      </c>
      <c r="H266" s="9"/>
      <c r="I266" s="8">
        <v>60876</v>
      </c>
      <c r="J266" s="9"/>
      <c r="K266" s="8">
        <v>78822</v>
      </c>
      <c r="L266" s="9"/>
    </row>
    <row r="267" spans="2:12" x14ac:dyDescent="0.15">
      <c r="B267" s="32"/>
      <c r="C267" s="32"/>
      <c r="D267" s="32"/>
      <c r="E267" s="10"/>
      <c r="F267" s="11"/>
      <c r="G267" s="10"/>
      <c r="H267" s="11"/>
      <c r="I267" s="10"/>
      <c r="J267" s="11"/>
      <c r="K267" s="10"/>
      <c r="L267" s="11"/>
    </row>
    <row r="268" spans="2:12" x14ac:dyDescent="0.15">
      <c r="B268" s="32"/>
      <c r="C268" s="32"/>
      <c r="D268" s="32"/>
      <c r="E268" s="12"/>
      <c r="F268" s="13"/>
      <c r="G268" s="12"/>
      <c r="H268" s="13"/>
      <c r="I268" s="12"/>
      <c r="J268" s="13"/>
      <c r="K268" s="12"/>
      <c r="L268" s="13"/>
    </row>
    <row r="269" spans="2:12" x14ac:dyDescent="0.15">
      <c r="B269" s="31" t="s">
        <v>8</v>
      </c>
      <c r="C269" s="32"/>
      <c r="D269" s="32"/>
      <c r="E269" s="8">
        <f>E266</f>
        <v>114301</v>
      </c>
      <c r="F269" s="9"/>
      <c r="G269" s="8">
        <f>E269+G266</f>
        <v>237219</v>
      </c>
      <c r="H269" s="9"/>
      <c r="I269" s="8">
        <f>I266+G269</f>
        <v>298095</v>
      </c>
      <c r="J269" s="9"/>
      <c r="K269" s="8">
        <f>K266+I269</f>
        <v>376917</v>
      </c>
      <c r="L269" s="9"/>
    </row>
    <row r="270" spans="2:12" x14ac:dyDescent="0.15">
      <c r="B270" s="32"/>
      <c r="C270" s="32"/>
      <c r="D270" s="32"/>
      <c r="E270" s="10"/>
      <c r="F270" s="11"/>
      <c r="G270" s="10"/>
      <c r="H270" s="11"/>
      <c r="I270" s="10"/>
      <c r="J270" s="11"/>
      <c r="K270" s="10"/>
      <c r="L270" s="11"/>
    </row>
    <row r="271" spans="2:12" x14ac:dyDescent="0.15">
      <c r="B271" s="32"/>
      <c r="C271" s="32"/>
      <c r="D271" s="32"/>
      <c r="E271" s="12"/>
      <c r="F271" s="13"/>
      <c r="G271" s="12"/>
      <c r="H271" s="13"/>
      <c r="I271" s="12"/>
      <c r="J271" s="13"/>
      <c r="K271" s="12"/>
      <c r="L271" s="13"/>
    </row>
    <row r="272" spans="2:12" x14ac:dyDescent="0.15">
      <c r="B272" s="31" t="s">
        <v>7</v>
      </c>
      <c r="C272" s="32"/>
      <c r="D272" s="32"/>
      <c r="E272" s="8">
        <f>ROUND((E266/F259)*100, 2)</f>
        <v>30.33</v>
      </c>
      <c r="F272" s="9"/>
      <c r="G272" s="8">
        <f>ROUND((G266/F259)*100, 2)</f>
        <v>32.61</v>
      </c>
      <c r="H272" s="9"/>
      <c r="I272" s="8">
        <f>ROUND((I266/F259)*100, 2)</f>
        <v>16.149999999999999</v>
      </c>
      <c r="J272" s="9"/>
      <c r="K272" s="8">
        <f>ROUND((K266/F259)*100, 2)</f>
        <v>20.91</v>
      </c>
      <c r="L272" s="9"/>
    </row>
    <row r="273" spans="2:12" x14ac:dyDescent="0.15">
      <c r="B273" s="32"/>
      <c r="C273" s="32"/>
      <c r="D273" s="32"/>
      <c r="E273" s="10"/>
      <c r="F273" s="11"/>
      <c r="G273" s="10"/>
      <c r="H273" s="11"/>
      <c r="I273" s="10"/>
      <c r="J273" s="11"/>
      <c r="K273" s="10"/>
      <c r="L273" s="11"/>
    </row>
    <row r="274" spans="2:12" x14ac:dyDescent="0.15">
      <c r="B274" s="32"/>
      <c r="C274" s="32"/>
      <c r="D274" s="32"/>
      <c r="E274" s="12"/>
      <c r="F274" s="13"/>
      <c r="G274" s="12"/>
      <c r="H274" s="13"/>
      <c r="I274" s="12"/>
      <c r="J274" s="13"/>
      <c r="K274" s="12"/>
      <c r="L274" s="13"/>
    </row>
    <row r="275" spans="2:12" x14ac:dyDescent="0.15">
      <c r="B275" s="31" t="s">
        <v>9</v>
      </c>
      <c r="C275" s="32"/>
      <c r="D275" s="32"/>
      <c r="E275" s="8">
        <f>E272</f>
        <v>30.33</v>
      </c>
      <c r="F275" s="9"/>
      <c r="G275" s="8">
        <f>G272+E275</f>
        <v>62.94</v>
      </c>
      <c r="H275" s="9"/>
      <c r="I275" s="8">
        <f>I272+G275</f>
        <v>79.09</v>
      </c>
      <c r="J275" s="9"/>
      <c r="K275" s="8">
        <f>K272+I275</f>
        <v>100</v>
      </c>
      <c r="L275" s="9"/>
    </row>
    <row r="276" spans="2:12" x14ac:dyDescent="0.15">
      <c r="B276" s="32"/>
      <c r="C276" s="32"/>
      <c r="D276" s="32"/>
      <c r="E276" s="10"/>
      <c r="F276" s="11"/>
      <c r="G276" s="10"/>
      <c r="H276" s="11"/>
      <c r="I276" s="10"/>
      <c r="J276" s="11"/>
      <c r="K276" s="10"/>
      <c r="L276" s="11"/>
    </row>
    <row r="277" spans="2:12" x14ac:dyDescent="0.15">
      <c r="B277" s="32"/>
      <c r="C277" s="32"/>
      <c r="D277" s="32"/>
      <c r="E277" s="12"/>
      <c r="F277" s="13"/>
      <c r="G277" s="12"/>
      <c r="H277" s="13"/>
      <c r="I277" s="12"/>
      <c r="J277" s="13"/>
      <c r="K277" s="12"/>
      <c r="L277" s="13"/>
    </row>
    <row r="280" spans="2:12" x14ac:dyDescent="0.15">
      <c r="F280" s="14">
        <f>E266+G266</f>
        <v>237219</v>
      </c>
      <c r="G280" s="14"/>
      <c r="J280" s="14">
        <f>I266+K266</f>
        <v>139698</v>
      </c>
      <c r="K280" s="14"/>
    </row>
    <row r="281" spans="2:12" x14ac:dyDescent="0.15">
      <c r="F281" s="14"/>
      <c r="G281" s="14"/>
      <c r="J281" s="14"/>
      <c r="K281" s="14"/>
    </row>
    <row r="282" spans="2:12" x14ac:dyDescent="0.15">
      <c r="B282" s="28" t="s">
        <v>10</v>
      </c>
      <c r="C282" s="28"/>
      <c r="D282" s="28"/>
      <c r="F282" s="26">
        <f>ROUND((F280/F259)*100, 2)</f>
        <v>62.94</v>
      </c>
      <c r="G282" s="26"/>
      <c r="J282" s="26">
        <f>ROUND((J280/F259)*100, 2)</f>
        <v>37.06</v>
      </c>
      <c r="K282" s="26"/>
    </row>
    <row r="283" spans="2:12" x14ac:dyDescent="0.15">
      <c r="B283" s="28"/>
      <c r="C283" s="28"/>
      <c r="D283" s="28"/>
      <c r="F283" s="27"/>
      <c r="G283" s="27"/>
      <c r="J283" s="27"/>
      <c r="K283" s="27"/>
    </row>
    <row r="290" spans="2:12" ht="18" x14ac:dyDescent="0.15">
      <c r="B290" s="29">
        <v>2009</v>
      </c>
      <c r="C290" s="29"/>
      <c r="F290" s="30">
        <f>E297+G297+I297+K297</f>
        <v>373002</v>
      </c>
      <c r="H290" s="30" t="s">
        <v>11</v>
      </c>
      <c r="I290" s="30"/>
      <c r="J290" s="30"/>
      <c r="K290" s="4"/>
    </row>
    <row r="291" spans="2:12" ht="18" x14ac:dyDescent="0.15">
      <c r="B291" s="29"/>
      <c r="C291" s="29"/>
      <c r="D291" s="3"/>
      <c r="E291" s="3"/>
      <c r="F291" s="30"/>
      <c r="H291" s="30"/>
      <c r="I291" s="30"/>
      <c r="J291" s="30"/>
      <c r="K291" s="4"/>
    </row>
    <row r="293" spans="2:12" x14ac:dyDescent="0.15">
      <c r="E293" s="19" t="s">
        <v>1</v>
      </c>
      <c r="F293" s="20"/>
      <c r="G293" s="20"/>
      <c r="H293" s="21"/>
      <c r="I293" s="19" t="s">
        <v>2</v>
      </c>
      <c r="J293" s="20"/>
      <c r="K293" s="20"/>
      <c r="L293" s="21"/>
    </row>
    <row r="294" spans="2:12" x14ac:dyDescent="0.15">
      <c r="E294" s="22"/>
      <c r="F294" s="23"/>
      <c r="G294" s="23"/>
      <c r="H294" s="24"/>
      <c r="I294" s="22"/>
      <c r="J294" s="23"/>
      <c r="K294" s="23"/>
      <c r="L294" s="24"/>
    </row>
    <row r="295" spans="2:12" x14ac:dyDescent="0.15">
      <c r="E295" s="15" t="s">
        <v>3</v>
      </c>
      <c r="F295" s="16"/>
      <c r="G295" s="15" t="s">
        <v>4</v>
      </c>
      <c r="H295" s="16"/>
      <c r="I295" s="15" t="s">
        <v>3</v>
      </c>
      <c r="J295" s="16"/>
      <c r="K295" s="15" t="s">
        <v>4</v>
      </c>
      <c r="L295" s="16"/>
    </row>
    <row r="296" spans="2:12" x14ac:dyDescent="0.15">
      <c r="C296" s="1"/>
      <c r="D296" s="2"/>
      <c r="E296" s="17"/>
      <c r="F296" s="18"/>
      <c r="G296" s="17"/>
      <c r="H296" s="18"/>
      <c r="I296" s="17"/>
      <c r="J296" s="18"/>
      <c r="K296" s="17"/>
      <c r="L296" s="18"/>
    </row>
    <row r="297" spans="2:12" x14ac:dyDescent="0.15">
      <c r="B297" s="31" t="s">
        <v>6</v>
      </c>
      <c r="C297" s="32"/>
      <c r="D297" s="32"/>
      <c r="E297" s="8">
        <v>113959</v>
      </c>
      <c r="F297" s="9"/>
      <c r="G297" s="8">
        <v>122261</v>
      </c>
      <c r="H297" s="9"/>
      <c r="I297" s="8">
        <v>60041</v>
      </c>
      <c r="J297" s="9"/>
      <c r="K297" s="8">
        <v>76741</v>
      </c>
      <c r="L297" s="9"/>
    </row>
    <row r="298" spans="2:12" x14ac:dyDescent="0.15">
      <c r="B298" s="32"/>
      <c r="C298" s="32"/>
      <c r="D298" s="32"/>
      <c r="E298" s="10"/>
      <c r="F298" s="11"/>
      <c r="G298" s="10"/>
      <c r="H298" s="11"/>
      <c r="I298" s="10"/>
      <c r="J298" s="11"/>
      <c r="K298" s="10"/>
      <c r="L298" s="11"/>
    </row>
    <row r="299" spans="2:12" x14ac:dyDescent="0.15">
      <c r="B299" s="32"/>
      <c r="C299" s="32"/>
      <c r="D299" s="32"/>
      <c r="E299" s="12"/>
      <c r="F299" s="13"/>
      <c r="G299" s="12"/>
      <c r="H299" s="13"/>
      <c r="I299" s="12"/>
      <c r="J299" s="13"/>
      <c r="K299" s="12"/>
      <c r="L299" s="13"/>
    </row>
    <row r="300" spans="2:12" x14ac:dyDescent="0.15">
      <c r="B300" s="31" t="s">
        <v>8</v>
      </c>
      <c r="C300" s="32"/>
      <c r="D300" s="32"/>
      <c r="E300" s="8">
        <f>E297</f>
        <v>113959</v>
      </c>
      <c r="F300" s="9"/>
      <c r="G300" s="8">
        <f>E300+G297</f>
        <v>236220</v>
      </c>
      <c r="H300" s="9"/>
      <c r="I300" s="8">
        <f>I297+G300</f>
        <v>296261</v>
      </c>
      <c r="J300" s="9"/>
      <c r="K300" s="8">
        <f>K297+I300</f>
        <v>373002</v>
      </c>
      <c r="L300" s="9"/>
    </row>
    <row r="301" spans="2:12" x14ac:dyDescent="0.15">
      <c r="B301" s="32"/>
      <c r="C301" s="32"/>
      <c r="D301" s="32"/>
      <c r="E301" s="10"/>
      <c r="F301" s="11"/>
      <c r="G301" s="10"/>
      <c r="H301" s="11"/>
      <c r="I301" s="10"/>
      <c r="J301" s="11"/>
      <c r="K301" s="10"/>
      <c r="L301" s="11"/>
    </row>
    <row r="302" spans="2:12" x14ac:dyDescent="0.15">
      <c r="B302" s="32"/>
      <c r="C302" s="32"/>
      <c r="D302" s="32"/>
      <c r="E302" s="12"/>
      <c r="F302" s="13"/>
      <c r="G302" s="12"/>
      <c r="H302" s="13"/>
      <c r="I302" s="12"/>
      <c r="J302" s="13"/>
      <c r="K302" s="12"/>
      <c r="L302" s="13"/>
    </row>
    <row r="303" spans="2:12" x14ac:dyDescent="0.15">
      <c r="B303" s="31" t="s">
        <v>7</v>
      </c>
      <c r="C303" s="32"/>
      <c r="D303" s="32"/>
      <c r="E303" s="8">
        <f>ROUND((E297/F290)*100, 2)</f>
        <v>30.55</v>
      </c>
      <c r="F303" s="9"/>
      <c r="G303" s="8">
        <f>ROUND((G297/F290)*100, 2)</f>
        <v>32.78</v>
      </c>
      <c r="H303" s="9"/>
      <c r="I303" s="8">
        <f>ROUND((I297/F290)*100, 2)</f>
        <v>16.100000000000001</v>
      </c>
      <c r="J303" s="9"/>
      <c r="K303" s="8">
        <f>ROUND((K297/F290)*100, 2)</f>
        <v>20.57</v>
      </c>
      <c r="L303" s="9"/>
    </row>
    <row r="304" spans="2:12" x14ac:dyDescent="0.15">
      <c r="B304" s="32"/>
      <c r="C304" s="32"/>
      <c r="D304" s="32"/>
      <c r="E304" s="10"/>
      <c r="F304" s="11"/>
      <c r="G304" s="10"/>
      <c r="H304" s="11"/>
      <c r="I304" s="10"/>
      <c r="J304" s="11"/>
      <c r="K304" s="10"/>
      <c r="L304" s="11"/>
    </row>
    <row r="305" spans="2:12" x14ac:dyDescent="0.15">
      <c r="B305" s="32"/>
      <c r="C305" s="32"/>
      <c r="D305" s="32"/>
      <c r="E305" s="12"/>
      <c r="F305" s="13"/>
      <c r="G305" s="12"/>
      <c r="H305" s="13"/>
      <c r="I305" s="12"/>
      <c r="J305" s="13"/>
      <c r="K305" s="12"/>
      <c r="L305" s="13"/>
    </row>
    <row r="306" spans="2:12" x14ac:dyDescent="0.15">
      <c r="B306" s="31" t="s">
        <v>9</v>
      </c>
      <c r="C306" s="32"/>
      <c r="D306" s="32"/>
      <c r="E306" s="8">
        <f>E303</f>
        <v>30.55</v>
      </c>
      <c r="F306" s="9"/>
      <c r="G306" s="8">
        <f>G303+E306</f>
        <v>63.33</v>
      </c>
      <c r="H306" s="9"/>
      <c r="I306" s="8">
        <f>I303+G306</f>
        <v>79.430000000000007</v>
      </c>
      <c r="J306" s="9"/>
      <c r="K306" s="8">
        <f>K303+I306</f>
        <v>100</v>
      </c>
      <c r="L306" s="9"/>
    </row>
    <row r="307" spans="2:12" x14ac:dyDescent="0.15">
      <c r="B307" s="32"/>
      <c r="C307" s="32"/>
      <c r="D307" s="32"/>
      <c r="E307" s="10"/>
      <c r="F307" s="11"/>
      <c r="G307" s="10"/>
      <c r="H307" s="11"/>
      <c r="I307" s="10"/>
      <c r="J307" s="11"/>
      <c r="K307" s="10"/>
      <c r="L307" s="11"/>
    </row>
    <row r="308" spans="2:12" x14ac:dyDescent="0.15">
      <c r="B308" s="32"/>
      <c r="C308" s="32"/>
      <c r="D308" s="32"/>
      <c r="E308" s="12"/>
      <c r="F308" s="13"/>
      <c r="G308" s="12"/>
      <c r="H308" s="13"/>
      <c r="I308" s="12"/>
      <c r="J308" s="13"/>
      <c r="K308" s="12"/>
      <c r="L308" s="13"/>
    </row>
    <row r="311" spans="2:12" x14ac:dyDescent="0.15">
      <c r="F311" s="14">
        <f>E297+G297</f>
        <v>236220</v>
      </c>
      <c r="G311" s="14"/>
      <c r="J311" s="14">
        <f>I297+K297</f>
        <v>136782</v>
      </c>
      <c r="K311" s="14"/>
    </row>
    <row r="312" spans="2:12" x14ac:dyDescent="0.15">
      <c r="F312" s="14"/>
      <c r="G312" s="14"/>
      <c r="J312" s="14"/>
      <c r="K312" s="14"/>
    </row>
    <row r="313" spans="2:12" x14ac:dyDescent="0.15">
      <c r="B313" s="28" t="s">
        <v>10</v>
      </c>
      <c r="C313" s="28"/>
      <c r="D313" s="28"/>
      <c r="F313" s="26">
        <f>ROUND((F311/F290)*100, 2)</f>
        <v>63.33</v>
      </c>
      <c r="G313" s="26"/>
      <c r="J313" s="26">
        <f>ROUND((J311/F290)*100, 2)</f>
        <v>36.67</v>
      </c>
      <c r="K313" s="26"/>
    </row>
    <row r="314" spans="2:12" x14ac:dyDescent="0.15">
      <c r="B314" s="28"/>
      <c r="C314" s="28"/>
      <c r="D314" s="28"/>
      <c r="F314" s="27"/>
      <c r="G314" s="27"/>
      <c r="J314" s="27"/>
      <c r="K314" s="27"/>
    </row>
    <row r="321" spans="2:12" ht="18" x14ac:dyDescent="0.15">
      <c r="B321" s="29">
        <v>2010</v>
      </c>
      <c r="C321" s="29"/>
      <c r="F321" s="30">
        <f>E328+G328+I328+K328</f>
        <v>383627</v>
      </c>
      <c r="H321" s="30" t="s">
        <v>11</v>
      </c>
      <c r="I321" s="30"/>
      <c r="J321" s="30"/>
      <c r="K321" s="4"/>
    </row>
    <row r="322" spans="2:12" ht="18" x14ac:dyDescent="0.15">
      <c r="B322" s="29"/>
      <c r="C322" s="29"/>
      <c r="D322" s="3"/>
      <c r="E322" s="3"/>
      <c r="F322" s="30"/>
      <c r="H322" s="30"/>
      <c r="I322" s="30"/>
      <c r="J322" s="30"/>
      <c r="K322" s="4"/>
    </row>
    <row r="324" spans="2:12" x14ac:dyDescent="0.15">
      <c r="E324" s="19" t="s">
        <v>1</v>
      </c>
      <c r="F324" s="20"/>
      <c r="G324" s="20"/>
      <c r="H324" s="21"/>
      <c r="I324" s="19" t="s">
        <v>2</v>
      </c>
      <c r="J324" s="20"/>
      <c r="K324" s="20"/>
      <c r="L324" s="21"/>
    </row>
    <row r="325" spans="2:12" x14ac:dyDescent="0.15">
      <c r="E325" s="22"/>
      <c r="F325" s="23"/>
      <c r="G325" s="23"/>
      <c r="H325" s="24"/>
      <c r="I325" s="22"/>
      <c r="J325" s="23"/>
      <c r="K325" s="23"/>
      <c r="L325" s="24"/>
    </row>
    <row r="326" spans="2:12" x14ac:dyDescent="0.15">
      <c r="E326" s="15" t="s">
        <v>3</v>
      </c>
      <c r="F326" s="16"/>
      <c r="G326" s="15" t="s">
        <v>4</v>
      </c>
      <c r="H326" s="16"/>
      <c r="I326" s="15" t="s">
        <v>3</v>
      </c>
      <c r="J326" s="16"/>
      <c r="K326" s="15" t="s">
        <v>4</v>
      </c>
      <c r="L326" s="16"/>
    </row>
    <row r="327" spans="2:12" x14ac:dyDescent="0.15">
      <c r="C327" s="1"/>
      <c r="D327" s="2"/>
      <c r="E327" s="17"/>
      <c r="F327" s="18"/>
      <c r="G327" s="17"/>
      <c r="H327" s="18"/>
      <c r="I327" s="17"/>
      <c r="J327" s="18"/>
      <c r="K327" s="17"/>
      <c r="L327" s="18"/>
    </row>
    <row r="328" spans="2:12" x14ac:dyDescent="0.15">
      <c r="B328" s="31" t="s">
        <v>6</v>
      </c>
      <c r="C328" s="32"/>
      <c r="D328" s="32"/>
      <c r="E328" s="8">
        <v>117506</v>
      </c>
      <c r="F328" s="9"/>
      <c r="G328" s="8">
        <v>126474</v>
      </c>
      <c r="H328" s="9"/>
      <c r="I328" s="8">
        <v>61645</v>
      </c>
      <c r="J328" s="9"/>
      <c r="K328" s="8">
        <v>78002</v>
      </c>
      <c r="L328" s="9"/>
    </row>
    <row r="329" spans="2:12" x14ac:dyDescent="0.15">
      <c r="B329" s="32"/>
      <c r="C329" s="32"/>
      <c r="D329" s="32"/>
      <c r="E329" s="10"/>
      <c r="F329" s="11"/>
      <c r="G329" s="10"/>
      <c r="H329" s="11"/>
      <c r="I329" s="10"/>
      <c r="J329" s="11"/>
      <c r="K329" s="10"/>
      <c r="L329" s="11"/>
    </row>
    <row r="330" spans="2:12" x14ac:dyDescent="0.15">
      <c r="B330" s="32"/>
      <c r="C330" s="32"/>
      <c r="D330" s="32"/>
      <c r="E330" s="12"/>
      <c r="F330" s="13"/>
      <c r="G330" s="12"/>
      <c r="H330" s="13"/>
      <c r="I330" s="12"/>
      <c r="J330" s="13"/>
      <c r="K330" s="12"/>
      <c r="L330" s="13"/>
    </row>
    <row r="331" spans="2:12" x14ac:dyDescent="0.15">
      <c r="B331" s="31" t="s">
        <v>8</v>
      </c>
      <c r="C331" s="32"/>
      <c r="D331" s="32"/>
      <c r="E331" s="8">
        <f>E328</f>
        <v>117506</v>
      </c>
      <c r="F331" s="9"/>
      <c r="G331" s="8">
        <f>E331+G328</f>
        <v>243980</v>
      </c>
      <c r="H331" s="9"/>
      <c r="I331" s="8">
        <f>I328+G331</f>
        <v>305625</v>
      </c>
      <c r="J331" s="9"/>
      <c r="K331" s="8">
        <f>K328+I331</f>
        <v>383627</v>
      </c>
      <c r="L331" s="9"/>
    </row>
    <row r="332" spans="2:12" x14ac:dyDescent="0.15">
      <c r="B332" s="32"/>
      <c r="C332" s="32"/>
      <c r="D332" s="32"/>
      <c r="E332" s="10"/>
      <c r="F332" s="11"/>
      <c r="G332" s="10"/>
      <c r="H332" s="11"/>
      <c r="I332" s="10"/>
      <c r="J332" s="11"/>
      <c r="K332" s="10"/>
      <c r="L332" s="11"/>
    </row>
    <row r="333" spans="2:12" x14ac:dyDescent="0.15">
      <c r="B333" s="32"/>
      <c r="C333" s="32"/>
      <c r="D333" s="32"/>
      <c r="E333" s="12"/>
      <c r="F333" s="13"/>
      <c r="G333" s="12"/>
      <c r="H333" s="13"/>
      <c r="I333" s="12"/>
      <c r="J333" s="13"/>
      <c r="K333" s="12"/>
      <c r="L333" s="13"/>
    </row>
    <row r="334" spans="2:12" x14ac:dyDescent="0.15">
      <c r="B334" s="31" t="s">
        <v>7</v>
      </c>
      <c r="C334" s="32"/>
      <c r="D334" s="32"/>
      <c r="E334" s="8">
        <f>ROUND((E328/F321)*100, 2)</f>
        <v>30.63</v>
      </c>
      <c r="F334" s="9"/>
      <c r="G334" s="8">
        <f>ROUND((G328/F321)*100, 2)</f>
        <v>32.97</v>
      </c>
      <c r="H334" s="9"/>
      <c r="I334" s="8">
        <f>ROUND((I328/F321)*100, 2)</f>
        <v>16.07</v>
      </c>
      <c r="J334" s="9"/>
      <c r="K334" s="8">
        <f>ROUND((K328/F321)*100, 2)</f>
        <v>20.329999999999998</v>
      </c>
      <c r="L334" s="9"/>
    </row>
    <row r="335" spans="2:12" x14ac:dyDescent="0.15">
      <c r="B335" s="32"/>
      <c r="C335" s="32"/>
      <c r="D335" s="32"/>
      <c r="E335" s="10"/>
      <c r="F335" s="11"/>
      <c r="G335" s="10"/>
      <c r="H335" s="11"/>
      <c r="I335" s="10"/>
      <c r="J335" s="11"/>
      <c r="K335" s="10"/>
      <c r="L335" s="11"/>
    </row>
    <row r="336" spans="2:12" x14ac:dyDescent="0.15">
      <c r="B336" s="32"/>
      <c r="C336" s="32"/>
      <c r="D336" s="32"/>
      <c r="E336" s="12"/>
      <c r="F336" s="13"/>
      <c r="G336" s="12"/>
      <c r="H336" s="13"/>
      <c r="I336" s="12"/>
      <c r="J336" s="13"/>
      <c r="K336" s="12"/>
      <c r="L336" s="13"/>
    </row>
    <row r="337" spans="2:12" x14ac:dyDescent="0.15">
      <c r="B337" s="31" t="s">
        <v>9</v>
      </c>
      <c r="C337" s="32"/>
      <c r="D337" s="32"/>
      <c r="E337" s="8">
        <f>E334</f>
        <v>30.63</v>
      </c>
      <c r="F337" s="9"/>
      <c r="G337" s="8">
        <f>G334+E337</f>
        <v>63.599999999999994</v>
      </c>
      <c r="H337" s="9"/>
      <c r="I337" s="8">
        <f>I334+G337</f>
        <v>79.669999999999987</v>
      </c>
      <c r="J337" s="9"/>
      <c r="K337" s="8">
        <f>K334+I337</f>
        <v>99.999999999999986</v>
      </c>
      <c r="L337" s="9"/>
    </row>
    <row r="338" spans="2:12" x14ac:dyDescent="0.15">
      <c r="B338" s="32"/>
      <c r="C338" s="32"/>
      <c r="D338" s="32"/>
      <c r="E338" s="10"/>
      <c r="F338" s="11"/>
      <c r="G338" s="10"/>
      <c r="H338" s="11"/>
      <c r="I338" s="10"/>
      <c r="J338" s="11"/>
      <c r="K338" s="10"/>
      <c r="L338" s="11"/>
    </row>
    <row r="339" spans="2:12" x14ac:dyDescent="0.15">
      <c r="B339" s="32"/>
      <c r="C339" s="32"/>
      <c r="D339" s="32"/>
      <c r="E339" s="12"/>
      <c r="F339" s="13"/>
      <c r="G339" s="12"/>
      <c r="H339" s="13"/>
      <c r="I339" s="12"/>
      <c r="J339" s="13"/>
      <c r="K339" s="12"/>
      <c r="L339" s="13"/>
    </row>
    <row r="342" spans="2:12" x14ac:dyDescent="0.15">
      <c r="F342" s="14">
        <f>E328+G328</f>
        <v>243980</v>
      </c>
      <c r="G342" s="14"/>
      <c r="J342" s="14">
        <f>I328+K328</f>
        <v>139647</v>
      </c>
      <c r="K342" s="14"/>
    </row>
    <row r="343" spans="2:12" x14ac:dyDescent="0.15">
      <c r="F343" s="14"/>
      <c r="G343" s="14"/>
      <c r="J343" s="14"/>
      <c r="K343" s="14"/>
    </row>
    <row r="344" spans="2:12" x14ac:dyDescent="0.15">
      <c r="B344" s="28" t="s">
        <v>10</v>
      </c>
      <c r="C344" s="28"/>
      <c r="D344" s="28"/>
      <c r="F344" s="26">
        <f>ROUND((F342/F321)*100, 2)</f>
        <v>63.6</v>
      </c>
      <c r="G344" s="26"/>
      <c r="J344" s="26">
        <f>ROUND((J342/F321)*100, 2)</f>
        <v>36.4</v>
      </c>
      <c r="K344" s="26"/>
    </row>
    <row r="345" spans="2:12" x14ac:dyDescent="0.15">
      <c r="B345" s="28"/>
      <c r="C345" s="28"/>
      <c r="D345" s="28"/>
      <c r="F345" s="27"/>
      <c r="G345" s="27"/>
      <c r="J345" s="27"/>
      <c r="K345" s="27"/>
    </row>
    <row r="352" spans="2:12" ht="18" x14ac:dyDescent="0.15">
      <c r="B352" s="29">
        <v>2011</v>
      </c>
      <c r="C352" s="29"/>
      <c r="F352" s="30">
        <f>E359+G359+I359+K359</f>
        <v>396268</v>
      </c>
      <c r="H352" s="30" t="s">
        <v>11</v>
      </c>
      <c r="I352" s="30"/>
      <c r="J352" s="30"/>
      <c r="K352" s="4"/>
    </row>
    <row r="353" spans="2:12" ht="18" x14ac:dyDescent="0.15">
      <c r="B353" s="29"/>
      <c r="C353" s="29"/>
      <c r="D353" s="3"/>
      <c r="E353" s="3"/>
      <c r="F353" s="30"/>
      <c r="H353" s="30"/>
      <c r="I353" s="30"/>
      <c r="J353" s="30"/>
      <c r="K353" s="4"/>
    </row>
    <row r="355" spans="2:12" x14ac:dyDescent="0.15">
      <c r="E355" s="19" t="s">
        <v>1</v>
      </c>
      <c r="F355" s="20"/>
      <c r="G355" s="20"/>
      <c r="H355" s="21"/>
      <c r="I355" s="19" t="s">
        <v>2</v>
      </c>
      <c r="J355" s="20"/>
      <c r="K355" s="20"/>
      <c r="L355" s="21"/>
    </row>
    <row r="356" spans="2:12" x14ac:dyDescent="0.15">
      <c r="E356" s="22"/>
      <c r="F356" s="23"/>
      <c r="G356" s="23"/>
      <c r="H356" s="24"/>
      <c r="I356" s="22"/>
      <c r="J356" s="23"/>
      <c r="K356" s="23"/>
      <c r="L356" s="24"/>
    </row>
    <row r="357" spans="2:12" x14ac:dyDescent="0.15">
      <c r="E357" s="15" t="s">
        <v>3</v>
      </c>
      <c r="F357" s="16"/>
      <c r="G357" s="15" t="s">
        <v>4</v>
      </c>
      <c r="H357" s="16"/>
      <c r="I357" s="15" t="s">
        <v>3</v>
      </c>
      <c r="J357" s="16"/>
      <c r="K357" s="15" t="s">
        <v>4</v>
      </c>
      <c r="L357" s="16"/>
    </row>
    <row r="358" spans="2:12" x14ac:dyDescent="0.15">
      <c r="C358" s="1"/>
      <c r="D358" s="2"/>
      <c r="E358" s="17"/>
      <c r="F358" s="18"/>
      <c r="G358" s="17"/>
      <c r="H358" s="18"/>
      <c r="I358" s="17"/>
      <c r="J358" s="18"/>
      <c r="K358" s="17"/>
      <c r="L358" s="18"/>
    </row>
    <row r="359" spans="2:12" x14ac:dyDescent="0.15">
      <c r="B359" s="31" t="s">
        <v>6</v>
      </c>
      <c r="C359" s="32"/>
      <c r="D359" s="32"/>
      <c r="E359" s="8">
        <v>121294</v>
      </c>
      <c r="F359" s="9"/>
      <c r="G359" s="8">
        <v>132264</v>
      </c>
      <c r="H359" s="9"/>
      <c r="I359" s="8">
        <v>63333</v>
      </c>
      <c r="J359" s="9"/>
      <c r="K359" s="8">
        <v>79377</v>
      </c>
      <c r="L359" s="9"/>
    </row>
    <row r="360" spans="2:12" x14ac:dyDescent="0.15">
      <c r="B360" s="32"/>
      <c r="C360" s="32"/>
      <c r="D360" s="32"/>
      <c r="E360" s="10"/>
      <c r="F360" s="11"/>
      <c r="G360" s="10"/>
      <c r="H360" s="11"/>
      <c r="I360" s="10"/>
      <c r="J360" s="11"/>
      <c r="K360" s="10"/>
      <c r="L360" s="11"/>
    </row>
    <row r="361" spans="2:12" x14ac:dyDescent="0.15">
      <c r="B361" s="32"/>
      <c r="C361" s="32"/>
      <c r="D361" s="32"/>
      <c r="E361" s="12"/>
      <c r="F361" s="13"/>
      <c r="G361" s="12"/>
      <c r="H361" s="13"/>
      <c r="I361" s="12"/>
      <c r="J361" s="13"/>
      <c r="K361" s="12"/>
      <c r="L361" s="13"/>
    </row>
    <row r="362" spans="2:12" x14ac:dyDescent="0.15">
      <c r="B362" s="31" t="s">
        <v>8</v>
      </c>
      <c r="C362" s="32"/>
      <c r="D362" s="32"/>
      <c r="E362" s="8">
        <f>E359</f>
        <v>121294</v>
      </c>
      <c r="F362" s="9"/>
      <c r="G362" s="8">
        <f>E362+G359</f>
        <v>253558</v>
      </c>
      <c r="H362" s="9"/>
      <c r="I362" s="8">
        <f>I359+G362</f>
        <v>316891</v>
      </c>
      <c r="J362" s="9"/>
      <c r="K362" s="8">
        <f>K359+I362</f>
        <v>396268</v>
      </c>
      <c r="L362" s="9"/>
    </row>
    <row r="363" spans="2:12" x14ac:dyDescent="0.15">
      <c r="B363" s="32"/>
      <c r="C363" s="32"/>
      <c r="D363" s="32"/>
      <c r="E363" s="10"/>
      <c r="F363" s="11"/>
      <c r="G363" s="10"/>
      <c r="H363" s="11"/>
      <c r="I363" s="10"/>
      <c r="J363" s="11"/>
      <c r="K363" s="10"/>
      <c r="L363" s="11"/>
    </row>
    <row r="364" spans="2:12" x14ac:dyDescent="0.15">
      <c r="B364" s="32"/>
      <c r="C364" s="32"/>
      <c r="D364" s="32"/>
      <c r="E364" s="12"/>
      <c r="F364" s="13"/>
      <c r="G364" s="12"/>
      <c r="H364" s="13"/>
      <c r="I364" s="12"/>
      <c r="J364" s="13"/>
      <c r="K364" s="12"/>
      <c r="L364" s="13"/>
    </row>
    <row r="365" spans="2:12" x14ac:dyDescent="0.15">
      <c r="B365" s="31" t="s">
        <v>7</v>
      </c>
      <c r="C365" s="32"/>
      <c r="D365" s="32"/>
      <c r="E365" s="8">
        <f>ROUND((E359/F352)*100, 2)</f>
        <v>30.61</v>
      </c>
      <c r="F365" s="9"/>
      <c r="G365" s="8">
        <f>ROUND((G359/F352)*100, 2)</f>
        <v>33.380000000000003</v>
      </c>
      <c r="H365" s="9"/>
      <c r="I365" s="8">
        <f>ROUND((I359/F352)*100, 2)</f>
        <v>15.98</v>
      </c>
      <c r="J365" s="9"/>
      <c r="K365" s="8">
        <f>ROUND((K359/F352)*100, 2)</f>
        <v>20.03</v>
      </c>
      <c r="L365" s="9"/>
    </row>
    <row r="366" spans="2:12" x14ac:dyDescent="0.15">
      <c r="B366" s="32"/>
      <c r="C366" s="32"/>
      <c r="D366" s="32"/>
      <c r="E366" s="10"/>
      <c r="F366" s="11"/>
      <c r="G366" s="10"/>
      <c r="H366" s="11"/>
      <c r="I366" s="10"/>
      <c r="J366" s="11"/>
      <c r="K366" s="10"/>
      <c r="L366" s="11"/>
    </row>
    <row r="367" spans="2:12" x14ac:dyDescent="0.15">
      <c r="B367" s="32"/>
      <c r="C367" s="32"/>
      <c r="D367" s="32"/>
      <c r="E367" s="12"/>
      <c r="F367" s="13"/>
      <c r="G367" s="12"/>
      <c r="H367" s="13"/>
      <c r="I367" s="12"/>
      <c r="J367" s="13"/>
      <c r="K367" s="12"/>
      <c r="L367" s="13"/>
    </row>
    <row r="368" spans="2:12" x14ac:dyDescent="0.15">
      <c r="B368" s="31" t="s">
        <v>9</v>
      </c>
      <c r="C368" s="32"/>
      <c r="D368" s="32"/>
      <c r="E368" s="8">
        <f>E365</f>
        <v>30.61</v>
      </c>
      <c r="F368" s="9"/>
      <c r="G368" s="8">
        <f>G365+E368</f>
        <v>63.99</v>
      </c>
      <c r="H368" s="9"/>
      <c r="I368" s="8">
        <f>I365+G368</f>
        <v>79.97</v>
      </c>
      <c r="J368" s="9"/>
      <c r="K368" s="8">
        <f>K365+I368</f>
        <v>100</v>
      </c>
      <c r="L368" s="9"/>
    </row>
    <row r="369" spans="2:12" x14ac:dyDescent="0.15">
      <c r="B369" s="32"/>
      <c r="C369" s="32"/>
      <c r="D369" s="32"/>
      <c r="E369" s="10"/>
      <c r="F369" s="11"/>
      <c r="G369" s="10"/>
      <c r="H369" s="11"/>
      <c r="I369" s="10"/>
      <c r="J369" s="11"/>
      <c r="K369" s="10"/>
      <c r="L369" s="11"/>
    </row>
    <row r="370" spans="2:12" x14ac:dyDescent="0.15">
      <c r="B370" s="32"/>
      <c r="C370" s="32"/>
      <c r="D370" s="32"/>
      <c r="E370" s="12"/>
      <c r="F370" s="13"/>
      <c r="G370" s="12"/>
      <c r="H370" s="13"/>
      <c r="I370" s="12"/>
      <c r="J370" s="13"/>
      <c r="K370" s="12"/>
      <c r="L370" s="13"/>
    </row>
    <row r="373" spans="2:12" x14ac:dyDescent="0.15">
      <c r="F373" s="14">
        <f>E359+G359</f>
        <v>253558</v>
      </c>
      <c r="G373" s="14"/>
      <c r="J373" s="14">
        <f>I359+K359</f>
        <v>142710</v>
      </c>
      <c r="K373" s="14"/>
    </row>
    <row r="374" spans="2:12" x14ac:dyDescent="0.15">
      <c r="F374" s="14"/>
      <c r="G374" s="14"/>
      <c r="J374" s="14"/>
      <c r="K374" s="14"/>
    </row>
    <row r="375" spans="2:12" x14ac:dyDescent="0.15">
      <c r="B375" s="28" t="s">
        <v>10</v>
      </c>
      <c r="C375" s="28"/>
      <c r="D375" s="28"/>
      <c r="F375" s="26">
        <f>ROUND((F373/F352)*100, 2)</f>
        <v>63.99</v>
      </c>
      <c r="G375" s="26"/>
      <c r="J375" s="26">
        <f>ROUND((J373/F352)*100, 2)</f>
        <v>36.01</v>
      </c>
      <c r="K375" s="26"/>
    </row>
    <row r="376" spans="2:12" x14ac:dyDescent="0.15">
      <c r="B376" s="28"/>
      <c r="C376" s="28"/>
      <c r="D376" s="28"/>
      <c r="F376" s="27"/>
      <c r="G376" s="27"/>
      <c r="J376" s="27"/>
      <c r="K376" s="27"/>
    </row>
    <row r="383" spans="2:12" ht="18" x14ac:dyDescent="0.15">
      <c r="B383" s="29">
        <v>2012</v>
      </c>
      <c r="C383" s="29"/>
      <c r="F383" s="30">
        <f>E390+G390+I390+K390</f>
        <v>390273</v>
      </c>
      <c r="H383" s="30" t="s">
        <v>11</v>
      </c>
      <c r="I383" s="30"/>
      <c r="J383" s="30"/>
      <c r="K383" s="4"/>
    </row>
    <row r="384" spans="2:12" ht="18" x14ac:dyDescent="0.15">
      <c r="B384" s="29"/>
      <c r="C384" s="29"/>
      <c r="D384" s="3"/>
      <c r="E384" s="3"/>
      <c r="F384" s="30"/>
      <c r="H384" s="30"/>
      <c r="I384" s="30"/>
      <c r="J384" s="30"/>
      <c r="K384" s="4"/>
    </row>
    <row r="386" spans="2:12" x14ac:dyDescent="0.15">
      <c r="E386" s="19" t="s">
        <v>1</v>
      </c>
      <c r="F386" s="20"/>
      <c r="G386" s="20"/>
      <c r="H386" s="21"/>
      <c r="I386" s="19" t="s">
        <v>2</v>
      </c>
      <c r="J386" s="20"/>
      <c r="K386" s="20"/>
      <c r="L386" s="21"/>
    </row>
    <row r="387" spans="2:12" x14ac:dyDescent="0.15">
      <c r="E387" s="22"/>
      <c r="F387" s="23"/>
      <c r="G387" s="23"/>
      <c r="H387" s="24"/>
      <c r="I387" s="22"/>
      <c r="J387" s="23"/>
      <c r="K387" s="23"/>
      <c r="L387" s="24"/>
    </row>
    <row r="388" spans="2:12" x14ac:dyDescent="0.15">
      <c r="E388" s="15" t="s">
        <v>3</v>
      </c>
      <c r="F388" s="16"/>
      <c r="G388" s="15" t="s">
        <v>4</v>
      </c>
      <c r="H388" s="16"/>
      <c r="I388" s="15" t="s">
        <v>3</v>
      </c>
      <c r="J388" s="16"/>
      <c r="K388" s="15" t="s">
        <v>4</v>
      </c>
      <c r="L388" s="16"/>
    </row>
    <row r="389" spans="2:12" x14ac:dyDescent="0.15">
      <c r="C389" s="1"/>
      <c r="D389" s="2"/>
      <c r="E389" s="17"/>
      <c r="F389" s="18"/>
      <c r="G389" s="17"/>
      <c r="H389" s="18"/>
      <c r="I389" s="17"/>
      <c r="J389" s="18"/>
      <c r="K389" s="17"/>
      <c r="L389" s="18"/>
    </row>
    <row r="390" spans="2:12" x14ac:dyDescent="0.15">
      <c r="B390" s="31" t="s">
        <v>6</v>
      </c>
      <c r="C390" s="32"/>
      <c r="D390" s="32"/>
      <c r="E390" s="8">
        <v>120632</v>
      </c>
      <c r="F390" s="9"/>
      <c r="G390" s="8">
        <v>132427</v>
      </c>
      <c r="H390" s="9"/>
      <c r="I390" s="8">
        <v>60883</v>
      </c>
      <c r="J390" s="9"/>
      <c r="K390" s="8">
        <v>76331</v>
      </c>
      <c r="L390" s="9"/>
    </row>
    <row r="391" spans="2:12" x14ac:dyDescent="0.15">
      <c r="B391" s="32"/>
      <c r="C391" s="32"/>
      <c r="D391" s="32"/>
      <c r="E391" s="10"/>
      <c r="F391" s="11"/>
      <c r="G391" s="10"/>
      <c r="H391" s="11"/>
      <c r="I391" s="10"/>
      <c r="J391" s="11"/>
      <c r="K391" s="10"/>
      <c r="L391" s="11"/>
    </row>
    <row r="392" spans="2:12" x14ac:dyDescent="0.15">
      <c r="B392" s="32"/>
      <c r="C392" s="32"/>
      <c r="D392" s="32"/>
      <c r="E392" s="12"/>
      <c r="F392" s="13"/>
      <c r="G392" s="12"/>
      <c r="H392" s="13"/>
      <c r="I392" s="12"/>
      <c r="J392" s="13"/>
      <c r="K392" s="12"/>
      <c r="L392" s="13"/>
    </row>
    <row r="393" spans="2:12" x14ac:dyDescent="0.15">
      <c r="B393" s="31" t="s">
        <v>8</v>
      </c>
      <c r="C393" s="32"/>
      <c r="D393" s="32"/>
      <c r="E393" s="8">
        <f>E390</f>
        <v>120632</v>
      </c>
      <c r="F393" s="9"/>
      <c r="G393" s="8">
        <f>E393+G390</f>
        <v>253059</v>
      </c>
      <c r="H393" s="9"/>
      <c r="I393" s="8">
        <f>I390+G393</f>
        <v>313942</v>
      </c>
      <c r="J393" s="9"/>
      <c r="K393" s="8">
        <f>K390+I393</f>
        <v>390273</v>
      </c>
      <c r="L393" s="9"/>
    </row>
    <row r="394" spans="2:12" x14ac:dyDescent="0.15">
      <c r="B394" s="32"/>
      <c r="C394" s="32"/>
      <c r="D394" s="32"/>
      <c r="E394" s="10"/>
      <c r="F394" s="11"/>
      <c r="G394" s="10"/>
      <c r="H394" s="11"/>
      <c r="I394" s="10"/>
      <c r="J394" s="11"/>
      <c r="K394" s="10"/>
      <c r="L394" s="11"/>
    </row>
    <row r="395" spans="2:12" x14ac:dyDescent="0.15">
      <c r="B395" s="32"/>
      <c r="C395" s="32"/>
      <c r="D395" s="32"/>
      <c r="E395" s="12"/>
      <c r="F395" s="13"/>
      <c r="G395" s="12"/>
      <c r="H395" s="13"/>
      <c r="I395" s="12"/>
      <c r="J395" s="13"/>
      <c r="K395" s="12"/>
      <c r="L395" s="13"/>
    </row>
    <row r="396" spans="2:12" x14ac:dyDescent="0.15">
      <c r="B396" s="31" t="s">
        <v>7</v>
      </c>
      <c r="C396" s="32"/>
      <c r="D396" s="32"/>
      <c r="E396" s="8">
        <f>ROUND((E390/F383)*100, 2)</f>
        <v>30.91</v>
      </c>
      <c r="F396" s="9"/>
      <c r="G396" s="8">
        <f>ROUND((G390/F383)*100, 2)</f>
        <v>33.93</v>
      </c>
      <c r="H396" s="9"/>
      <c r="I396" s="8">
        <f>ROUND((I390/F383)*100, 2)</f>
        <v>15.6</v>
      </c>
      <c r="J396" s="9"/>
      <c r="K396" s="8">
        <f>ROUND((K390/F383)*100, 2)</f>
        <v>19.559999999999999</v>
      </c>
      <c r="L396" s="9"/>
    </row>
    <row r="397" spans="2:12" x14ac:dyDescent="0.15">
      <c r="B397" s="32"/>
      <c r="C397" s="32"/>
      <c r="D397" s="32"/>
      <c r="E397" s="10"/>
      <c r="F397" s="11"/>
      <c r="G397" s="10"/>
      <c r="H397" s="11"/>
      <c r="I397" s="10"/>
      <c r="J397" s="11"/>
      <c r="K397" s="10"/>
      <c r="L397" s="11"/>
    </row>
    <row r="398" spans="2:12" x14ac:dyDescent="0.15">
      <c r="B398" s="32"/>
      <c r="C398" s="32"/>
      <c r="D398" s="32"/>
      <c r="E398" s="12"/>
      <c r="F398" s="13"/>
      <c r="G398" s="12"/>
      <c r="H398" s="13"/>
      <c r="I398" s="12"/>
      <c r="J398" s="13"/>
      <c r="K398" s="12"/>
      <c r="L398" s="13"/>
    </row>
    <row r="399" spans="2:12" x14ac:dyDescent="0.15">
      <c r="B399" s="31" t="s">
        <v>9</v>
      </c>
      <c r="C399" s="32"/>
      <c r="D399" s="32"/>
      <c r="E399" s="8">
        <f>E396</f>
        <v>30.91</v>
      </c>
      <c r="F399" s="9"/>
      <c r="G399" s="8">
        <f>G396+E399</f>
        <v>64.84</v>
      </c>
      <c r="H399" s="9"/>
      <c r="I399" s="8">
        <f>I396+G399</f>
        <v>80.44</v>
      </c>
      <c r="J399" s="9"/>
      <c r="K399" s="8">
        <f>K396+I399</f>
        <v>100</v>
      </c>
      <c r="L399" s="9"/>
    </row>
    <row r="400" spans="2:12" x14ac:dyDescent="0.15">
      <c r="B400" s="32"/>
      <c r="C400" s="32"/>
      <c r="D400" s="32"/>
      <c r="E400" s="10"/>
      <c r="F400" s="11"/>
      <c r="G400" s="10"/>
      <c r="H400" s="11"/>
      <c r="I400" s="10"/>
      <c r="J400" s="11"/>
      <c r="K400" s="10"/>
      <c r="L400" s="11"/>
    </row>
    <row r="401" spans="2:12" x14ac:dyDescent="0.15">
      <c r="B401" s="32"/>
      <c r="C401" s="32"/>
      <c r="D401" s="32"/>
      <c r="E401" s="12"/>
      <c r="F401" s="13"/>
      <c r="G401" s="12"/>
      <c r="H401" s="13"/>
      <c r="I401" s="12"/>
      <c r="J401" s="13"/>
      <c r="K401" s="12"/>
      <c r="L401" s="13"/>
    </row>
    <row r="404" spans="2:12" x14ac:dyDescent="0.15">
      <c r="F404" s="14">
        <f>E390+G390</f>
        <v>253059</v>
      </c>
      <c r="G404" s="14"/>
      <c r="J404" s="14">
        <f>I390+K390</f>
        <v>137214</v>
      </c>
      <c r="K404" s="14"/>
    </row>
    <row r="405" spans="2:12" x14ac:dyDescent="0.15">
      <c r="F405" s="14"/>
      <c r="G405" s="14"/>
      <c r="J405" s="14"/>
      <c r="K405" s="14"/>
    </row>
    <row r="406" spans="2:12" x14ac:dyDescent="0.15">
      <c r="B406" s="28" t="s">
        <v>10</v>
      </c>
      <c r="C406" s="28"/>
      <c r="D406" s="28"/>
      <c r="F406" s="26">
        <f>ROUND((F404/F383)*100, 2)</f>
        <v>64.84</v>
      </c>
      <c r="G406" s="26"/>
      <c r="J406" s="26">
        <f>ROUND((J404/F383)*100, 2)</f>
        <v>35.159999999999997</v>
      </c>
      <c r="K406" s="26"/>
    </row>
    <row r="407" spans="2:12" x14ac:dyDescent="0.15">
      <c r="B407" s="28"/>
      <c r="C407" s="28"/>
      <c r="D407" s="28"/>
      <c r="F407" s="27"/>
      <c r="G407" s="27"/>
      <c r="J407" s="27"/>
      <c r="K407" s="27"/>
    </row>
    <row r="414" spans="2:12" ht="18" x14ac:dyDescent="0.15">
      <c r="B414" s="29">
        <v>2013</v>
      </c>
      <c r="C414" s="29"/>
      <c r="F414" s="30">
        <f>E421+G421+I421+K421</f>
        <v>371000</v>
      </c>
      <c r="H414" s="30" t="s">
        <v>11</v>
      </c>
      <c r="I414" s="30"/>
      <c r="J414" s="30"/>
      <c r="K414" s="4"/>
    </row>
    <row r="415" spans="2:12" ht="18" x14ac:dyDescent="0.15">
      <c r="B415" s="29"/>
      <c r="C415" s="29"/>
      <c r="D415" s="3"/>
      <c r="E415" s="3"/>
      <c r="F415" s="30"/>
      <c r="H415" s="30"/>
      <c r="I415" s="30"/>
      <c r="J415" s="30"/>
      <c r="K415" s="4"/>
    </row>
    <row r="417" spans="2:12" x14ac:dyDescent="0.15">
      <c r="E417" s="19" t="s">
        <v>1</v>
      </c>
      <c r="F417" s="20"/>
      <c r="G417" s="20"/>
      <c r="H417" s="21"/>
      <c r="I417" s="19" t="s">
        <v>2</v>
      </c>
      <c r="J417" s="20"/>
      <c r="K417" s="20"/>
      <c r="L417" s="21"/>
    </row>
    <row r="418" spans="2:12" x14ac:dyDescent="0.15">
      <c r="E418" s="22"/>
      <c r="F418" s="23"/>
      <c r="G418" s="23"/>
      <c r="H418" s="24"/>
      <c r="I418" s="22"/>
      <c r="J418" s="23"/>
      <c r="K418" s="23"/>
      <c r="L418" s="24"/>
    </row>
    <row r="419" spans="2:12" x14ac:dyDescent="0.15">
      <c r="E419" s="15" t="s">
        <v>3</v>
      </c>
      <c r="F419" s="16"/>
      <c r="G419" s="15" t="s">
        <v>4</v>
      </c>
      <c r="H419" s="16"/>
      <c r="I419" s="15" t="s">
        <v>3</v>
      </c>
      <c r="J419" s="16"/>
      <c r="K419" s="15" t="s">
        <v>4</v>
      </c>
      <c r="L419" s="16"/>
    </row>
    <row r="420" spans="2:12" x14ac:dyDescent="0.15">
      <c r="C420" s="1"/>
      <c r="D420" s="2"/>
      <c r="E420" s="17"/>
      <c r="F420" s="18"/>
      <c r="G420" s="17"/>
      <c r="H420" s="18"/>
      <c r="I420" s="17"/>
      <c r="J420" s="18"/>
      <c r="K420" s="17"/>
      <c r="L420" s="18"/>
    </row>
    <row r="421" spans="2:12" x14ac:dyDescent="0.15">
      <c r="B421" s="31" t="s">
        <v>6</v>
      </c>
      <c r="C421" s="32"/>
      <c r="D421" s="32"/>
      <c r="E421" s="8">
        <v>117382</v>
      </c>
      <c r="F421" s="9"/>
      <c r="G421" s="8">
        <v>128370</v>
      </c>
      <c r="H421" s="9"/>
      <c r="I421" s="8">
        <v>56363</v>
      </c>
      <c r="J421" s="9"/>
      <c r="K421" s="8">
        <v>68885</v>
      </c>
      <c r="L421" s="9"/>
    </row>
    <row r="422" spans="2:12" x14ac:dyDescent="0.15">
      <c r="B422" s="32"/>
      <c r="C422" s="32"/>
      <c r="D422" s="32"/>
      <c r="E422" s="10"/>
      <c r="F422" s="11"/>
      <c r="G422" s="10"/>
      <c r="H422" s="11"/>
      <c r="I422" s="10"/>
      <c r="J422" s="11"/>
      <c r="K422" s="10"/>
      <c r="L422" s="11"/>
    </row>
    <row r="423" spans="2:12" x14ac:dyDescent="0.15">
      <c r="B423" s="32"/>
      <c r="C423" s="32"/>
      <c r="D423" s="32"/>
      <c r="E423" s="12"/>
      <c r="F423" s="13"/>
      <c r="G423" s="12"/>
      <c r="H423" s="13"/>
      <c r="I423" s="12"/>
      <c r="J423" s="13"/>
      <c r="K423" s="12"/>
      <c r="L423" s="13"/>
    </row>
    <row r="424" spans="2:12" x14ac:dyDescent="0.15">
      <c r="B424" s="31" t="s">
        <v>8</v>
      </c>
      <c r="C424" s="32"/>
      <c r="D424" s="32"/>
      <c r="E424" s="8">
        <f>E421</f>
        <v>117382</v>
      </c>
      <c r="F424" s="9"/>
      <c r="G424" s="8">
        <f>E424+G421</f>
        <v>245752</v>
      </c>
      <c r="H424" s="9"/>
      <c r="I424" s="8">
        <f>I421+G424</f>
        <v>302115</v>
      </c>
      <c r="J424" s="9"/>
      <c r="K424" s="8">
        <f>K421+I424</f>
        <v>371000</v>
      </c>
      <c r="L424" s="9"/>
    </row>
    <row r="425" spans="2:12" x14ac:dyDescent="0.15">
      <c r="B425" s="32"/>
      <c r="C425" s="32"/>
      <c r="D425" s="32"/>
      <c r="E425" s="10"/>
      <c r="F425" s="11"/>
      <c r="G425" s="10"/>
      <c r="H425" s="11"/>
      <c r="I425" s="10"/>
      <c r="J425" s="11"/>
      <c r="K425" s="10"/>
      <c r="L425" s="11"/>
    </row>
    <row r="426" spans="2:12" x14ac:dyDescent="0.15">
      <c r="B426" s="32"/>
      <c r="C426" s="32"/>
      <c r="D426" s="32"/>
      <c r="E426" s="12"/>
      <c r="F426" s="13"/>
      <c r="G426" s="12"/>
      <c r="H426" s="13"/>
      <c r="I426" s="12"/>
      <c r="J426" s="13"/>
      <c r="K426" s="12"/>
      <c r="L426" s="13"/>
    </row>
    <row r="427" spans="2:12" x14ac:dyDescent="0.15">
      <c r="B427" s="31" t="s">
        <v>7</v>
      </c>
      <c r="C427" s="32"/>
      <c r="D427" s="32"/>
      <c r="E427" s="8">
        <f>ROUND((E421/F414)*100, 2)</f>
        <v>31.64</v>
      </c>
      <c r="F427" s="9"/>
      <c r="G427" s="8">
        <f>ROUND((G421/F414)*100, 2)</f>
        <v>34.6</v>
      </c>
      <c r="H427" s="9"/>
      <c r="I427" s="8">
        <f>ROUND((I421/F414)*100, 2)</f>
        <v>15.19</v>
      </c>
      <c r="J427" s="9"/>
      <c r="K427" s="8">
        <f>ROUND((K421/F414)*100, 2)</f>
        <v>18.57</v>
      </c>
      <c r="L427" s="9"/>
    </row>
    <row r="428" spans="2:12" x14ac:dyDescent="0.15">
      <c r="B428" s="32"/>
      <c r="C428" s="32"/>
      <c r="D428" s="32"/>
      <c r="E428" s="10"/>
      <c r="F428" s="11"/>
      <c r="G428" s="10"/>
      <c r="H428" s="11"/>
      <c r="I428" s="10"/>
      <c r="J428" s="11"/>
      <c r="K428" s="10"/>
      <c r="L428" s="11"/>
    </row>
    <row r="429" spans="2:12" x14ac:dyDescent="0.15">
      <c r="B429" s="32"/>
      <c r="C429" s="32"/>
      <c r="D429" s="32"/>
      <c r="E429" s="12"/>
      <c r="F429" s="13"/>
      <c r="G429" s="12"/>
      <c r="H429" s="13"/>
      <c r="I429" s="12"/>
      <c r="J429" s="13"/>
      <c r="K429" s="12"/>
      <c r="L429" s="13"/>
    </row>
    <row r="430" spans="2:12" x14ac:dyDescent="0.15">
      <c r="B430" s="31" t="s">
        <v>9</v>
      </c>
      <c r="C430" s="32"/>
      <c r="D430" s="32"/>
      <c r="E430" s="8">
        <f>E427</f>
        <v>31.64</v>
      </c>
      <c r="F430" s="9"/>
      <c r="G430" s="8">
        <f>G427+E430</f>
        <v>66.240000000000009</v>
      </c>
      <c r="H430" s="9"/>
      <c r="I430" s="8">
        <f>I427+G430</f>
        <v>81.430000000000007</v>
      </c>
      <c r="J430" s="9"/>
      <c r="K430" s="8">
        <f>K427+I430</f>
        <v>100</v>
      </c>
      <c r="L430" s="9"/>
    </row>
    <row r="431" spans="2:12" x14ac:dyDescent="0.15">
      <c r="B431" s="32"/>
      <c r="C431" s="32"/>
      <c r="D431" s="32"/>
      <c r="E431" s="10"/>
      <c r="F431" s="11"/>
      <c r="G431" s="10"/>
      <c r="H431" s="11"/>
      <c r="I431" s="10"/>
      <c r="J431" s="11"/>
      <c r="K431" s="10"/>
      <c r="L431" s="11"/>
    </row>
    <row r="432" spans="2:12" x14ac:dyDescent="0.15">
      <c r="B432" s="32"/>
      <c r="C432" s="32"/>
      <c r="D432" s="32"/>
      <c r="E432" s="12"/>
      <c r="F432" s="13"/>
      <c r="G432" s="12"/>
      <c r="H432" s="13"/>
      <c r="I432" s="12"/>
      <c r="J432" s="13"/>
      <c r="K432" s="12"/>
      <c r="L432" s="13"/>
    </row>
    <row r="435" spans="2:12" x14ac:dyDescent="0.15">
      <c r="F435" s="14">
        <f>E421+G421</f>
        <v>245752</v>
      </c>
      <c r="G435" s="14"/>
      <c r="J435" s="14">
        <f>I421+K421</f>
        <v>125248</v>
      </c>
      <c r="K435" s="14"/>
    </row>
    <row r="436" spans="2:12" x14ac:dyDescent="0.15">
      <c r="F436" s="14"/>
      <c r="G436" s="14"/>
      <c r="J436" s="14"/>
      <c r="K436" s="14"/>
    </row>
    <row r="437" spans="2:12" x14ac:dyDescent="0.15">
      <c r="B437" s="28" t="s">
        <v>10</v>
      </c>
      <c r="C437" s="28"/>
      <c r="D437" s="28"/>
      <c r="F437" s="26">
        <f>ROUND((F435/F414)*100, 2)</f>
        <v>66.239999999999995</v>
      </c>
      <c r="G437" s="26"/>
      <c r="J437" s="26">
        <f>ROUND((J435/F414)*100, 2)</f>
        <v>33.76</v>
      </c>
      <c r="K437" s="26"/>
    </row>
    <row r="438" spans="2:12" x14ac:dyDescent="0.15">
      <c r="B438" s="28"/>
      <c r="C438" s="28"/>
      <c r="D438" s="28"/>
      <c r="F438" s="27"/>
      <c r="G438" s="27"/>
      <c r="J438" s="27"/>
      <c r="K438" s="27"/>
    </row>
    <row r="445" spans="2:12" ht="18" x14ac:dyDescent="0.15">
      <c r="B445" s="29">
        <v>2014</v>
      </c>
      <c r="C445" s="29"/>
      <c r="F445" s="30">
        <f>E452+G452+I452+K452</f>
        <v>362200</v>
      </c>
      <c r="H445" s="30" t="s">
        <v>11</v>
      </c>
      <c r="I445" s="30"/>
      <c r="J445" s="30"/>
      <c r="K445" s="4"/>
    </row>
    <row r="446" spans="2:12" ht="18" x14ac:dyDescent="0.15">
      <c r="B446" s="29"/>
      <c r="C446" s="29"/>
      <c r="D446" s="3"/>
      <c r="E446" s="3"/>
      <c r="F446" s="30"/>
      <c r="H446" s="30"/>
      <c r="I446" s="30"/>
      <c r="J446" s="30"/>
      <c r="K446" s="4"/>
    </row>
    <row r="448" spans="2:12" x14ac:dyDescent="0.15">
      <c r="E448" s="19" t="s">
        <v>1</v>
      </c>
      <c r="F448" s="20"/>
      <c r="G448" s="20"/>
      <c r="H448" s="21"/>
      <c r="I448" s="19" t="s">
        <v>2</v>
      </c>
      <c r="J448" s="20"/>
      <c r="K448" s="20"/>
      <c r="L448" s="21"/>
    </row>
    <row r="449" spans="2:12" x14ac:dyDescent="0.15">
      <c r="E449" s="22"/>
      <c r="F449" s="23"/>
      <c r="G449" s="23"/>
      <c r="H449" s="24"/>
      <c r="I449" s="22"/>
      <c r="J449" s="23"/>
      <c r="K449" s="23"/>
      <c r="L449" s="24"/>
    </row>
    <row r="450" spans="2:12" x14ac:dyDescent="0.15">
      <c r="E450" s="15" t="s">
        <v>3</v>
      </c>
      <c r="F450" s="16"/>
      <c r="G450" s="15" t="s">
        <v>4</v>
      </c>
      <c r="H450" s="16"/>
      <c r="I450" s="15" t="s">
        <v>3</v>
      </c>
      <c r="J450" s="16"/>
      <c r="K450" s="15" t="s">
        <v>4</v>
      </c>
      <c r="L450" s="16"/>
    </row>
    <row r="451" spans="2:12" x14ac:dyDescent="0.15">
      <c r="C451" s="1"/>
      <c r="D451" s="2"/>
      <c r="E451" s="17"/>
      <c r="F451" s="18"/>
      <c r="G451" s="17"/>
      <c r="H451" s="18"/>
      <c r="I451" s="17"/>
      <c r="J451" s="18"/>
      <c r="K451" s="17"/>
      <c r="L451" s="18"/>
    </row>
    <row r="452" spans="2:12" x14ac:dyDescent="0.15">
      <c r="B452" s="31" t="s">
        <v>6</v>
      </c>
      <c r="C452" s="32"/>
      <c r="D452" s="32"/>
      <c r="E452" s="8">
        <v>114685</v>
      </c>
      <c r="F452" s="9"/>
      <c r="G452" s="8">
        <v>128190</v>
      </c>
      <c r="H452" s="9"/>
      <c r="I452" s="8">
        <v>53567</v>
      </c>
      <c r="J452" s="9"/>
      <c r="K452" s="8">
        <v>65758</v>
      </c>
      <c r="L452" s="9"/>
    </row>
    <row r="453" spans="2:12" x14ac:dyDescent="0.15">
      <c r="B453" s="32"/>
      <c r="C453" s="32"/>
      <c r="D453" s="32"/>
      <c r="E453" s="10"/>
      <c r="F453" s="11"/>
      <c r="G453" s="10"/>
      <c r="H453" s="11"/>
      <c r="I453" s="10"/>
      <c r="J453" s="11"/>
      <c r="K453" s="10"/>
      <c r="L453" s="11"/>
    </row>
    <row r="454" spans="2:12" x14ac:dyDescent="0.15">
      <c r="B454" s="32"/>
      <c r="C454" s="32"/>
      <c r="D454" s="32"/>
      <c r="E454" s="12"/>
      <c r="F454" s="13"/>
      <c r="G454" s="12"/>
      <c r="H454" s="13"/>
      <c r="I454" s="12"/>
      <c r="J454" s="13"/>
      <c r="K454" s="12"/>
      <c r="L454" s="13"/>
    </row>
    <row r="455" spans="2:12" x14ac:dyDescent="0.15">
      <c r="B455" s="31" t="s">
        <v>8</v>
      </c>
      <c r="C455" s="32"/>
      <c r="D455" s="32"/>
      <c r="E455" s="8">
        <f>E452</f>
        <v>114685</v>
      </c>
      <c r="F455" s="9"/>
      <c r="G455" s="8">
        <f>E455+G452</f>
        <v>242875</v>
      </c>
      <c r="H455" s="9"/>
      <c r="I455" s="8">
        <f>I452+G455</f>
        <v>296442</v>
      </c>
      <c r="J455" s="9"/>
      <c r="K455" s="8">
        <f>K452+I455</f>
        <v>362200</v>
      </c>
      <c r="L455" s="9"/>
    </row>
    <row r="456" spans="2:12" x14ac:dyDescent="0.15">
      <c r="B456" s="32"/>
      <c r="C456" s="32"/>
      <c r="D456" s="32"/>
      <c r="E456" s="10"/>
      <c r="F456" s="11"/>
      <c r="G456" s="10"/>
      <c r="H456" s="11"/>
      <c r="I456" s="10"/>
      <c r="J456" s="11"/>
      <c r="K456" s="10"/>
      <c r="L456" s="11"/>
    </row>
    <row r="457" spans="2:12" x14ac:dyDescent="0.15">
      <c r="B457" s="32"/>
      <c r="C457" s="32"/>
      <c r="D457" s="32"/>
      <c r="E457" s="12"/>
      <c r="F457" s="13"/>
      <c r="G457" s="12"/>
      <c r="H457" s="13"/>
      <c r="I457" s="12"/>
      <c r="J457" s="13"/>
      <c r="K457" s="12"/>
      <c r="L457" s="13"/>
    </row>
    <row r="458" spans="2:12" x14ac:dyDescent="0.15">
      <c r="B458" s="31" t="s">
        <v>7</v>
      </c>
      <c r="C458" s="32"/>
      <c r="D458" s="32"/>
      <c r="E458" s="8">
        <f>ROUND((E452/F445)*100, 2)</f>
        <v>31.66</v>
      </c>
      <c r="F458" s="9"/>
      <c r="G458" s="8">
        <f>ROUND((G452/F445)*100, 2)</f>
        <v>35.39</v>
      </c>
      <c r="H458" s="9"/>
      <c r="I458" s="8">
        <f>ROUND((I452/F445)*100, 2)</f>
        <v>14.79</v>
      </c>
      <c r="J458" s="9"/>
      <c r="K458" s="8">
        <f>ROUND((K452/F445)*100, 2)</f>
        <v>18.16</v>
      </c>
      <c r="L458" s="9"/>
    </row>
    <row r="459" spans="2:12" x14ac:dyDescent="0.15">
      <c r="B459" s="32"/>
      <c r="C459" s="32"/>
      <c r="D459" s="32"/>
      <c r="E459" s="10"/>
      <c r="F459" s="11"/>
      <c r="G459" s="10"/>
      <c r="H459" s="11"/>
      <c r="I459" s="10"/>
      <c r="J459" s="11"/>
      <c r="K459" s="10"/>
      <c r="L459" s="11"/>
    </row>
    <row r="460" spans="2:12" x14ac:dyDescent="0.15">
      <c r="B460" s="32"/>
      <c r="C460" s="32"/>
      <c r="D460" s="32"/>
      <c r="E460" s="12"/>
      <c r="F460" s="13"/>
      <c r="G460" s="12"/>
      <c r="H460" s="13"/>
      <c r="I460" s="12"/>
      <c r="J460" s="13"/>
      <c r="K460" s="12"/>
      <c r="L460" s="13"/>
    </row>
    <row r="461" spans="2:12" x14ac:dyDescent="0.15">
      <c r="B461" s="31" t="s">
        <v>9</v>
      </c>
      <c r="C461" s="32"/>
      <c r="D461" s="32"/>
      <c r="E461" s="8">
        <f>E458</f>
        <v>31.66</v>
      </c>
      <c r="F461" s="9"/>
      <c r="G461" s="8">
        <f>G458+E461</f>
        <v>67.05</v>
      </c>
      <c r="H461" s="9"/>
      <c r="I461" s="8">
        <f>I458+G461</f>
        <v>81.84</v>
      </c>
      <c r="J461" s="9"/>
      <c r="K461" s="8">
        <f>K458+I461</f>
        <v>100</v>
      </c>
      <c r="L461" s="9"/>
    </row>
    <row r="462" spans="2:12" x14ac:dyDescent="0.15">
      <c r="B462" s="32"/>
      <c r="C462" s="32"/>
      <c r="D462" s="32"/>
      <c r="E462" s="10"/>
      <c r="F462" s="11"/>
      <c r="G462" s="10"/>
      <c r="H462" s="11"/>
      <c r="I462" s="10"/>
      <c r="J462" s="11"/>
      <c r="K462" s="10"/>
      <c r="L462" s="11"/>
    </row>
    <row r="463" spans="2:12" x14ac:dyDescent="0.15">
      <c r="B463" s="32"/>
      <c r="C463" s="32"/>
      <c r="D463" s="32"/>
      <c r="E463" s="12"/>
      <c r="F463" s="13"/>
      <c r="G463" s="12"/>
      <c r="H463" s="13"/>
      <c r="I463" s="12"/>
      <c r="J463" s="13"/>
      <c r="K463" s="12"/>
      <c r="L463" s="13"/>
    </row>
    <row r="466" spans="2:12" x14ac:dyDescent="0.15">
      <c r="F466" s="14">
        <f>E452+G452</f>
        <v>242875</v>
      </c>
      <c r="G466" s="14"/>
      <c r="J466" s="14">
        <f>I452+K452</f>
        <v>119325</v>
      </c>
      <c r="K466" s="14"/>
    </row>
    <row r="467" spans="2:12" x14ac:dyDescent="0.15">
      <c r="F467" s="14"/>
      <c r="G467" s="14"/>
      <c r="J467" s="14"/>
      <c r="K467" s="14"/>
    </row>
    <row r="468" spans="2:12" x14ac:dyDescent="0.15">
      <c r="B468" s="28" t="s">
        <v>10</v>
      </c>
      <c r="C468" s="28"/>
      <c r="D468" s="28"/>
      <c r="F468" s="26">
        <f>ROUND((F466/F445)*100, 2)</f>
        <v>67.06</v>
      </c>
      <c r="G468" s="26"/>
      <c r="J468" s="26">
        <f>ROUND((J466/F445)*100, 2)</f>
        <v>32.94</v>
      </c>
      <c r="K468" s="26"/>
    </row>
    <row r="469" spans="2:12" x14ac:dyDescent="0.15">
      <c r="B469" s="28"/>
      <c r="C469" s="28"/>
      <c r="D469" s="28"/>
      <c r="F469" s="27"/>
      <c r="G469" s="27"/>
      <c r="J469" s="27"/>
      <c r="K469" s="27"/>
    </row>
    <row r="476" spans="2:12" ht="18" x14ac:dyDescent="0.15">
      <c r="B476" s="29">
        <v>2015</v>
      </c>
      <c r="C476" s="29"/>
      <c r="F476" s="30">
        <f>E483+G483+I483+K483</f>
        <v>349658</v>
      </c>
      <c r="H476" s="30" t="s">
        <v>11</v>
      </c>
      <c r="I476" s="30"/>
      <c r="J476" s="30"/>
      <c r="K476" s="4"/>
    </row>
    <row r="477" spans="2:12" ht="18" x14ac:dyDescent="0.15">
      <c r="B477" s="29"/>
      <c r="C477" s="29"/>
      <c r="D477" s="3"/>
      <c r="E477" s="3"/>
      <c r="F477" s="30"/>
      <c r="H477" s="30"/>
      <c r="I477" s="30"/>
      <c r="J477" s="30"/>
      <c r="K477" s="4"/>
    </row>
    <row r="479" spans="2:12" x14ac:dyDescent="0.15">
      <c r="E479" s="19" t="s">
        <v>1</v>
      </c>
      <c r="F479" s="20"/>
      <c r="G479" s="20"/>
      <c r="H479" s="21"/>
      <c r="I479" s="19" t="s">
        <v>2</v>
      </c>
      <c r="J479" s="20"/>
      <c r="K479" s="20"/>
      <c r="L479" s="21"/>
    </row>
    <row r="480" spans="2:12" x14ac:dyDescent="0.15">
      <c r="E480" s="22"/>
      <c r="F480" s="23"/>
      <c r="G480" s="23"/>
      <c r="H480" s="24"/>
      <c r="I480" s="22"/>
      <c r="J480" s="23"/>
      <c r="K480" s="23"/>
      <c r="L480" s="24"/>
    </row>
    <row r="481" spans="2:12" x14ac:dyDescent="0.15">
      <c r="E481" s="15" t="s">
        <v>3</v>
      </c>
      <c r="F481" s="16"/>
      <c r="G481" s="15" t="s">
        <v>4</v>
      </c>
      <c r="H481" s="16"/>
      <c r="I481" s="15" t="s">
        <v>3</v>
      </c>
      <c r="J481" s="16"/>
      <c r="K481" s="15" t="s">
        <v>4</v>
      </c>
      <c r="L481" s="16"/>
    </row>
    <row r="482" spans="2:12" x14ac:dyDescent="0.15">
      <c r="C482" s="1"/>
      <c r="D482" s="2"/>
      <c r="E482" s="17"/>
      <c r="F482" s="18"/>
      <c r="G482" s="17"/>
      <c r="H482" s="18"/>
      <c r="I482" s="17"/>
      <c r="J482" s="18"/>
      <c r="K482" s="17"/>
      <c r="L482" s="18"/>
    </row>
    <row r="483" spans="2:12" x14ac:dyDescent="0.15">
      <c r="B483" s="31" t="s">
        <v>6</v>
      </c>
      <c r="C483" s="32"/>
      <c r="D483" s="32"/>
      <c r="E483" s="8">
        <v>110397</v>
      </c>
      <c r="F483" s="9"/>
      <c r="G483" s="8">
        <v>123976</v>
      </c>
      <c r="H483" s="9"/>
      <c r="I483" s="8">
        <v>51926</v>
      </c>
      <c r="J483" s="9"/>
      <c r="K483" s="8">
        <v>63359</v>
      </c>
      <c r="L483" s="9"/>
    </row>
    <row r="484" spans="2:12" x14ac:dyDescent="0.15">
      <c r="B484" s="32"/>
      <c r="C484" s="32"/>
      <c r="D484" s="32"/>
      <c r="E484" s="10"/>
      <c r="F484" s="11"/>
      <c r="G484" s="10"/>
      <c r="H484" s="11"/>
      <c r="I484" s="10"/>
      <c r="J484" s="11"/>
      <c r="K484" s="10"/>
      <c r="L484" s="11"/>
    </row>
    <row r="485" spans="2:12" x14ac:dyDescent="0.15">
      <c r="B485" s="32"/>
      <c r="C485" s="32"/>
      <c r="D485" s="32"/>
      <c r="E485" s="12"/>
      <c r="F485" s="13"/>
      <c r="G485" s="12"/>
      <c r="H485" s="13"/>
      <c r="I485" s="12"/>
      <c r="J485" s="13"/>
      <c r="K485" s="12"/>
      <c r="L485" s="13"/>
    </row>
    <row r="486" spans="2:12" x14ac:dyDescent="0.15">
      <c r="B486" s="31" t="s">
        <v>8</v>
      </c>
      <c r="C486" s="32"/>
      <c r="D486" s="32"/>
      <c r="E486" s="8">
        <f>E483</f>
        <v>110397</v>
      </c>
      <c r="F486" s="9"/>
      <c r="G486" s="8">
        <f>E486+G483</f>
        <v>234373</v>
      </c>
      <c r="H486" s="9"/>
      <c r="I486" s="8">
        <f>I483+G486</f>
        <v>286299</v>
      </c>
      <c r="J486" s="9"/>
      <c r="K486" s="8">
        <f>K483+I486</f>
        <v>349658</v>
      </c>
      <c r="L486" s="9"/>
    </row>
    <row r="487" spans="2:12" x14ac:dyDescent="0.15">
      <c r="B487" s="32"/>
      <c r="C487" s="32"/>
      <c r="D487" s="32"/>
      <c r="E487" s="10"/>
      <c r="F487" s="11"/>
      <c r="G487" s="10"/>
      <c r="H487" s="11"/>
      <c r="I487" s="10"/>
      <c r="J487" s="11"/>
      <c r="K487" s="10"/>
      <c r="L487" s="11"/>
    </row>
    <row r="488" spans="2:12" x14ac:dyDescent="0.15">
      <c r="B488" s="32"/>
      <c r="C488" s="32"/>
      <c r="D488" s="32"/>
      <c r="E488" s="12"/>
      <c r="F488" s="13"/>
      <c r="G488" s="12"/>
      <c r="H488" s="13"/>
      <c r="I488" s="12"/>
      <c r="J488" s="13"/>
      <c r="K488" s="12"/>
      <c r="L488" s="13"/>
    </row>
    <row r="489" spans="2:12" x14ac:dyDescent="0.15">
      <c r="B489" s="31" t="s">
        <v>7</v>
      </c>
      <c r="C489" s="32"/>
      <c r="D489" s="32"/>
      <c r="E489" s="8">
        <f>ROUND((E483/F476)*100, 2)</f>
        <v>31.57</v>
      </c>
      <c r="F489" s="9"/>
      <c r="G489" s="8">
        <f>ROUND((G483/F476)*100, 2)</f>
        <v>35.46</v>
      </c>
      <c r="H489" s="9"/>
      <c r="I489" s="8">
        <f>ROUND((I483/F476)*100, 2)</f>
        <v>14.85</v>
      </c>
      <c r="J489" s="9"/>
      <c r="K489" s="8">
        <f>ROUND((K483/F476)*100, 2)</f>
        <v>18.12</v>
      </c>
      <c r="L489" s="9"/>
    </row>
    <row r="490" spans="2:12" x14ac:dyDescent="0.15">
      <c r="B490" s="32"/>
      <c r="C490" s="32"/>
      <c r="D490" s="32"/>
      <c r="E490" s="10"/>
      <c r="F490" s="11"/>
      <c r="G490" s="10"/>
      <c r="H490" s="11"/>
      <c r="I490" s="10"/>
      <c r="J490" s="11"/>
      <c r="K490" s="10"/>
      <c r="L490" s="11"/>
    </row>
    <row r="491" spans="2:12" x14ac:dyDescent="0.15">
      <c r="B491" s="32"/>
      <c r="C491" s="32"/>
      <c r="D491" s="32"/>
      <c r="E491" s="12"/>
      <c r="F491" s="13"/>
      <c r="G491" s="12"/>
      <c r="H491" s="13"/>
      <c r="I491" s="12"/>
      <c r="J491" s="13"/>
      <c r="K491" s="12"/>
      <c r="L491" s="13"/>
    </row>
    <row r="492" spans="2:12" x14ac:dyDescent="0.15">
      <c r="B492" s="31" t="s">
        <v>9</v>
      </c>
      <c r="C492" s="32"/>
      <c r="D492" s="32"/>
      <c r="E492" s="8">
        <f>E489</f>
        <v>31.57</v>
      </c>
      <c r="F492" s="9"/>
      <c r="G492" s="8">
        <f>G489+E492</f>
        <v>67.03</v>
      </c>
      <c r="H492" s="9"/>
      <c r="I492" s="8">
        <f>I489+G492</f>
        <v>81.88</v>
      </c>
      <c r="J492" s="9"/>
      <c r="K492" s="8">
        <f>K489+I492</f>
        <v>100</v>
      </c>
      <c r="L492" s="9"/>
    </row>
    <row r="493" spans="2:12" x14ac:dyDescent="0.15">
      <c r="B493" s="32"/>
      <c r="C493" s="32"/>
      <c r="D493" s="32"/>
      <c r="E493" s="10"/>
      <c r="F493" s="11"/>
      <c r="G493" s="10"/>
      <c r="H493" s="11"/>
      <c r="I493" s="10"/>
      <c r="J493" s="11"/>
      <c r="K493" s="10"/>
      <c r="L493" s="11"/>
    </row>
    <row r="494" spans="2:12" x14ac:dyDescent="0.15">
      <c r="B494" s="32"/>
      <c r="C494" s="32"/>
      <c r="D494" s="32"/>
      <c r="E494" s="12"/>
      <c r="F494" s="13"/>
      <c r="G494" s="12"/>
      <c r="H494" s="13"/>
      <c r="I494" s="12"/>
      <c r="J494" s="13"/>
      <c r="K494" s="12"/>
      <c r="L494" s="13"/>
    </row>
    <row r="497" spans="2:12" x14ac:dyDescent="0.15">
      <c r="F497" s="14">
        <f>E483+G483</f>
        <v>234373</v>
      </c>
      <c r="G497" s="14"/>
      <c r="J497" s="14">
        <f>I483+K483</f>
        <v>115285</v>
      </c>
      <c r="K497" s="14"/>
    </row>
    <row r="498" spans="2:12" x14ac:dyDescent="0.15">
      <c r="F498" s="14"/>
      <c r="G498" s="14"/>
      <c r="J498" s="14"/>
      <c r="K498" s="14"/>
    </row>
    <row r="499" spans="2:12" x14ac:dyDescent="0.15">
      <c r="B499" s="28" t="s">
        <v>10</v>
      </c>
      <c r="C499" s="28"/>
      <c r="D499" s="28"/>
      <c r="F499" s="26">
        <f>ROUND((F497/F476)*100, 2)</f>
        <v>67.03</v>
      </c>
      <c r="G499" s="26"/>
      <c r="J499" s="26">
        <f>ROUND((J497/F476)*100, 2)</f>
        <v>32.97</v>
      </c>
      <c r="K499" s="26"/>
    </row>
    <row r="500" spans="2:12" x14ac:dyDescent="0.15">
      <c r="B500" s="28"/>
      <c r="C500" s="28"/>
      <c r="D500" s="28"/>
      <c r="F500" s="27"/>
      <c r="G500" s="27"/>
      <c r="J500" s="27"/>
      <c r="K500" s="27"/>
    </row>
    <row r="507" spans="2:12" ht="18" x14ac:dyDescent="0.15">
      <c r="B507" s="29">
        <v>2016</v>
      </c>
      <c r="C507" s="29"/>
      <c r="F507" s="30">
        <f>E514+G514+I514+K514</f>
        <v>356399</v>
      </c>
      <c r="H507" s="30" t="s">
        <v>11</v>
      </c>
      <c r="I507" s="30"/>
      <c r="J507" s="30"/>
      <c r="K507" s="4"/>
    </row>
    <row r="508" spans="2:12" ht="18" x14ac:dyDescent="0.15">
      <c r="B508" s="29"/>
      <c r="C508" s="29"/>
      <c r="D508" s="3"/>
      <c r="E508" s="3"/>
      <c r="F508" s="30"/>
      <c r="H508" s="30"/>
      <c r="I508" s="30"/>
      <c r="J508" s="30"/>
      <c r="K508" s="4"/>
    </row>
    <row r="510" spans="2:12" x14ac:dyDescent="0.15">
      <c r="E510" s="19" t="s">
        <v>1</v>
      </c>
      <c r="F510" s="20"/>
      <c r="G510" s="20"/>
      <c r="H510" s="21"/>
      <c r="I510" s="19" t="s">
        <v>2</v>
      </c>
      <c r="J510" s="20"/>
      <c r="K510" s="20"/>
      <c r="L510" s="21"/>
    </row>
    <row r="511" spans="2:12" x14ac:dyDescent="0.15">
      <c r="E511" s="22"/>
      <c r="F511" s="23"/>
      <c r="G511" s="23"/>
      <c r="H511" s="24"/>
      <c r="I511" s="22"/>
      <c r="J511" s="23"/>
      <c r="K511" s="23"/>
      <c r="L511" s="24"/>
    </row>
    <row r="512" spans="2:12" x14ac:dyDescent="0.15">
      <c r="E512" s="15" t="s">
        <v>3</v>
      </c>
      <c r="F512" s="16"/>
      <c r="G512" s="15" t="s">
        <v>4</v>
      </c>
      <c r="H512" s="16"/>
      <c r="I512" s="15" t="s">
        <v>3</v>
      </c>
      <c r="J512" s="16"/>
      <c r="K512" s="15" t="s">
        <v>4</v>
      </c>
      <c r="L512" s="16"/>
    </row>
    <row r="513" spans="2:12" x14ac:dyDescent="0.15">
      <c r="C513" s="1"/>
      <c r="D513" s="2"/>
      <c r="E513" s="17"/>
      <c r="F513" s="18"/>
      <c r="G513" s="17"/>
      <c r="H513" s="18"/>
      <c r="I513" s="17"/>
      <c r="J513" s="18"/>
      <c r="K513" s="17"/>
      <c r="L513" s="18"/>
    </row>
    <row r="514" spans="2:12" x14ac:dyDescent="0.15">
      <c r="B514" s="31" t="s">
        <v>6</v>
      </c>
      <c r="C514" s="32"/>
      <c r="D514" s="32"/>
      <c r="E514" s="8">
        <v>109952</v>
      </c>
      <c r="F514" s="9"/>
      <c r="G514" s="8">
        <v>124662</v>
      </c>
      <c r="H514" s="9"/>
      <c r="I514" s="8">
        <v>56165</v>
      </c>
      <c r="J514" s="9"/>
      <c r="K514" s="8">
        <v>65620</v>
      </c>
      <c r="L514" s="9"/>
    </row>
    <row r="515" spans="2:12" x14ac:dyDescent="0.15">
      <c r="B515" s="32"/>
      <c r="C515" s="32"/>
      <c r="D515" s="32"/>
      <c r="E515" s="10"/>
      <c r="F515" s="11"/>
      <c r="G515" s="10"/>
      <c r="H515" s="11"/>
      <c r="I515" s="10"/>
      <c r="J515" s="11"/>
      <c r="K515" s="10"/>
      <c r="L515" s="11"/>
    </row>
    <row r="516" spans="2:12" x14ac:dyDescent="0.15">
      <c r="B516" s="32"/>
      <c r="C516" s="32"/>
      <c r="D516" s="32"/>
      <c r="E516" s="12"/>
      <c r="F516" s="13"/>
      <c r="G516" s="12"/>
      <c r="H516" s="13"/>
      <c r="I516" s="12"/>
      <c r="J516" s="13"/>
      <c r="K516" s="12"/>
      <c r="L516" s="13"/>
    </row>
    <row r="517" spans="2:12" x14ac:dyDescent="0.15">
      <c r="B517" s="31" t="s">
        <v>8</v>
      </c>
      <c r="C517" s="32"/>
      <c r="D517" s="32"/>
      <c r="E517" s="8">
        <f>E514</f>
        <v>109952</v>
      </c>
      <c r="F517" s="9"/>
      <c r="G517" s="8">
        <f>E517+G514</f>
        <v>234614</v>
      </c>
      <c r="H517" s="9"/>
      <c r="I517" s="8">
        <f>I514+G517</f>
        <v>290779</v>
      </c>
      <c r="J517" s="9"/>
      <c r="K517" s="8">
        <f>K514+I517</f>
        <v>356399</v>
      </c>
      <c r="L517" s="9"/>
    </row>
    <row r="518" spans="2:12" x14ac:dyDescent="0.15">
      <c r="B518" s="32"/>
      <c r="C518" s="32"/>
      <c r="D518" s="32"/>
      <c r="E518" s="10"/>
      <c r="F518" s="11"/>
      <c r="G518" s="10"/>
      <c r="H518" s="11"/>
      <c r="I518" s="10"/>
      <c r="J518" s="11"/>
      <c r="K518" s="10"/>
      <c r="L518" s="11"/>
    </row>
    <row r="519" spans="2:12" x14ac:dyDescent="0.15">
      <c r="B519" s="32"/>
      <c r="C519" s="32"/>
      <c r="D519" s="32"/>
      <c r="E519" s="12"/>
      <c r="F519" s="13"/>
      <c r="G519" s="12"/>
      <c r="H519" s="13"/>
      <c r="I519" s="12"/>
      <c r="J519" s="13"/>
      <c r="K519" s="12"/>
      <c r="L519" s="13"/>
    </row>
    <row r="520" spans="2:12" x14ac:dyDescent="0.15">
      <c r="B520" s="31" t="s">
        <v>7</v>
      </c>
      <c r="C520" s="32"/>
      <c r="D520" s="32"/>
      <c r="E520" s="8">
        <f>ROUND((E514/F507)*100, 2)</f>
        <v>30.85</v>
      </c>
      <c r="F520" s="9"/>
      <c r="G520" s="8">
        <f>ROUND((G514/F507)*100, 2)</f>
        <v>34.979999999999997</v>
      </c>
      <c r="H520" s="9"/>
      <c r="I520" s="8">
        <f>ROUND((I514/F507)*100, 2)</f>
        <v>15.76</v>
      </c>
      <c r="J520" s="9"/>
      <c r="K520" s="8">
        <f>ROUND((K514/F507)*100, 2)</f>
        <v>18.41</v>
      </c>
      <c r="L520" s="9"/>
    </row>
    <row r="521" spans="2:12" x14ac:dyDescent="0.15">
      <c r="B521" s="32"/>
      <c r="C521" s="32"/>
      <c r="D521" s="32"/>
      <c r="E521" s="10"/>
      <c r="F521" s="11"/>
      <c r="G521" s="10"/>
      <c r="H521" s="11"/>
      <c r="I521" s="10"/>
      <c r="J521" s="11"/>
      <c r="K521" s="10"/>
      <c r="L521" s="11"/>
    </row>
    <row r="522" spans="2:12" x14ac:dyDescent="0.15">
      <c r="B522" s="32"/>
      <c r="C522" s="32"/>
      <c r="D522" s="32"/>
      <c r="E522" s="12"/>
      <c r="F522" s="13"/>
      <c r="G522" s="12"/>
      <c r="H522" s="13"/>
      <c r="I522" s="12"/>
      <c r="J522" s="13"/>
      <c r="K522" s="12"/>
      <c r="L522" s="13"/>
    </row>
    <row r="523" spans="2:12" x14ac:dyDescent="0.15">
      <c r="B523" s="31" t="s">
        <v>9</v>
      </c>
      <c r="C523" s="32"/>
      <c r="D523" s="32"/>
      <c r="E523" s="8">
        <f>E520</f>
        <v>30.85</v>
      </c>
      <c r="F523" s="9"/>
      <c r="G523" s="8">
        <f>G520+E523</f>
        <v>65.83</v>
      </c>
      <c r="H523" s="9"/>
      <c r="I523" s="8">
        <f>I520+G523</f>
        <v>81.59</v>
      </c>
      <c r="J523" s="9"/>
      <c r="K523" s="8">
        <f>K520+I523</f>
        <v>100</v>
      </c>
      <c r="L523" s="9"/>
    </row>
    <row r="524" spans="2:12" x14ac:dyDescent="0.15">
      <c r="B524" s="32"/>
      <c r="C524" s="32"/>
      <c r="D524" s="32"/>
      <c r="E524" s="10"/>
      <c r="F524" s="11"/>
      <c r="G524" s="10"/>
      <c r="H524" s="11"/>
      <c r="I524" s="10"/>
      <c r="J524" s="11"/>
      <c r="K524" s="10"/>
      <c r="L524" s="11"/>
    </row>
    <row r="525" spans="2:12" x14ac:dyDescent="0.15">
      <c r="B525" s="32"/>
      <c r="C525" s="32"/>
      <c r="D525" s="32"/>
      <c r="E525" s="12"/>
      <c r="F525" s="13"/>
      <c r="G525" s="12"/>
      <c r="H525" s="13"/>
      <c r="I525" s="12"/>
      <c r="J525" s="13"/>
      <c r="K525" s="12"/>
      <c r="L525" s="13"/>
    </row>
    <row r="528" spans="2:12" x14ac:dyDescent="0.15">
      <c r="F528" s="14">
        <f>E514+G514</f>
        <v>234614</v>
      </c>
      <c r="G528" s="14"/>
      <c r="J528" s="14">
        <f>I514+K514</f>
        <v>121785</v>
      </c>
      <c r="K528" s="14"/>
    </row>
    <row r="529" spans="2:12" x14ac:dyDescent="0.15">
      <c r="F529" s="14"/>
      <c r="G529" s="14"/>
      <c r="J529" s="14"/>
      <c r="K529" s="14"/>
    </row>
    <row r="530" spans="2:12" x14ac:dyDescent="0.15">
      <c r="B530" s="28" t="s">
        <v>10</v>
      </c>
      <c r="C530" s="28"/>
      <c r="D530" s="28"/>
      <c r="F530" s="26">
        <f>ROUND((F528/F507)*100, 2)</f>
        <v>65.83</v>
      </c>
      <c r="G530" s="26"/>
      <c r="J530" s="26">
        <f>ROUND((J528/F507)*100, 2)</f>
        <v>34.17</v>
      </c>
      <c r="K530" s="26"/>
    </row>
    <row r="531" spans="2:12" x14ac:dyDescent="0.15">
      <c r="B531" s="28"/>
      <c r="C531" s="28"/>
      <c r="D531" s="28"/>
      <c r="F531" s="27"/>
      <c r="G531" s="27"/>
      <c r="J531" s="27"/>
      <c r="K531" s="27"/>
    </row>
    <row r="538" spans="2:12" ht="18" x14ac:dyDescent="0.15">
      <c r="B538" s="29">
        <v>2017</v>
      </c>
      <c r="C538" s="29"/>
      <c r="F538" s="30">
        <f>E545+G545+I545+K545</f>
        <v>361943</v>
      </c>
      <c r="H538" s="30" t="s">
        <v>11</v>
      </c>
      <c r="I538" s="30"/>
      <c r="J538" s="30"/>
      <c r="K538" s="4"/>
    </row>
    <row r="539" spans="2:12" ht="18" x14ac:dyDescent="0.15">
      <c r="B539" s="29"/>
      <c r="C539" s="29"/>
      <c r="D539" s="3"/>
      <c r="E539" s="3"/>
      <c r="F539" s="30"/>
      <c r="H539" s="30"/>
      <c r="I539" s="30"/>
      <c r="J539" s="30"/>
      <c r="K539" s="4"/>
    </row>
    <row r="541" spans="2:12" x14ac:dyDescent="0.15">
      <c r="E541" s="19" t="s">
        <v>1</v>
      </c>
      <c r="F541" s="20"/>
      <c r="G541" s="20"/>
      <c r="H541" s="21"/>
      <c r="I541" s="19" t="s">
        <v>2</v>
      </c>
      <c r="J541" s="20"/>
      <c r="K541" s="20"/>
      <c r="L541" s="21"/>
    </row>
    <row r="542" spans="2:12" x14ac:dyDescent="0.15">
      <c r="E542" s="22"/>
      <c r="F542" s="23"/>
      <c r="G542" s="23"/>
      <c r="H542" s="24"/>
      <c r="I542" s="22"/>
      <c r="J542" s="23"/>
      <c r="K542" s="23"/>
      <c r="L542" s="24"/>
    </row>
    <row r="543" spans="2:12" x14ac:dyDescent="0.15">
      <c r="E543" s="15" t="s">
        <v>3</v>
      </c>
      <c r="F543" s="16"/>
      <c r="G543" s="15" t="s">
        <v>4</v>
      </c>
      <c r="H543" s="16"/>
      <c r="I543" s="15" t="s">
        <v>3</v>
      </c>
      <c r="J543" s="16"/>
      <c r="K543" s="15" t="s">
        <v>4</v>
      </c>
      <c r="L543" s="16"/>
    </row>
    <row r="544" spans="2:12" x14ac:dyDescent="0.15">
      <c r="C544" s="1"/>
      <c r="D544" s="2"/>
      <c r="E544" s="17"/>
      <c r="F544" s="18"/>
      <c r="G544" s="17"/>
      <c r="H544" s="18"/>
      <c r="I544" s="17"/>
      <c r="J544" s="18"/>
      <c r="K544" s="17"/>
      <c r="L544" s="18"/>
    </row>
    <row r="545" spans="2:12" x14ac:dyDescent="0.15">
      <c r="B545" s="31" t="s">
        <v>6</v>
      </c>
      <c r="C545" s="32"/>
      <c r="D545" s="32"/>
      <c r="E545" s="8">
        <v>109224</v>
      </c>
      <c r="F545" s="9"/>
      <c r="G545" s="8">
        <v>125990</v>
      </c>
      <c r="H545" s="9"/>
      <c r="I545" s="8">
        <v>58695</v>
      </c>
      <c r="J545" s="9"/>
      <c r="K545" s="8">
        <v>68034</v>
      </c>
      <c r="L545" s="9"/>
    </row>
    <row r="546" spans="2:12" x14ac:dyDescent="0.15">
      <c r="B546" s="32"/>
      <c r="C546" s="32"/>
      <c r="D546" s="32"/>
      <c r="E546" s="10"/>
      <c r="F546" s="11"/>
      <c r="G546" s="10"/>
      <c r="H546" s="11"/>
      <c r="I546" s="10"/>
      <c r="J546" s="11"/>
      <c r="K546" s="10"/>
      <c r="L546" s="11"/>
    </row>
    <row r="547" spans="2:12" x14ac:dyDescent="0.15">
      <c r="B547" s="32"/>
      <c r="C547" s="32"/>
      <c r="D547" s="32"/>
      <c r="E547" s="12"/>
      <c r="F547" s="13"/>
      <c r="G547" s="12"/>
      <c r="H547" s="13"/>
      <c r="I547" s="12"/>
      <c r="J547" s="13"/>
      <c r="K547" s="12"/>
      <c r="L547" s="13"/>
    </row>
    <row r="548" spans="2:12" x14ac:dyDescent="0.15">
      <c r="B548" s="31" t="s">
        <v>8</v>
      </c>
      <c r="C548" s="32"/>
      <c r="D548" s="32"/>
      <c r="E548" s="8">
        <f>E545</f>
        <v>109224</v>
      </c>
      <c r="F548" s="9"/>
      <c r="G548" s="8">
        <f>E548+G545</f>
        <v>235214</v>
      </c>
      <c r="H548" s="9"/>
      <c r="I548" s="8">
        <f>I545+G548</f>
        <v>293909</v>
      </c>
      <c r="J548" s="9"/>
      <c r="K548" s="8">
        <f>K545+I548</f>
        <v>361943</v>
      </c>
      <c r="L548" s="9"/>
    </row>
    <row r="549" spans="2:12" x14ac:dyDescent="0.15">
      <c r="B549" s="32"/>
      <c r="C549" s="32"/>
      <c r="D549" s="32"/>
      <c r="E549" s="10"/>
      <c r="F549" s="11"/>
      <c r="G549" s="10"/>
      <c r="H549" s="11"/>
      <c r="I549" s="10"/>
      <c r="J549" s="11"/>
      <c r="K549" s="10"/>
      <c r="L549" s="11"/>
    </row>
    <row r="550" spans="2:12" x14ac:dyDescent="0.15">
      <c r="B550" s="32"/>
      <c r="C550" s="32"/>
      <c r="D550" s="32"/>
      <c r="E550" s="12"/>
      <c r="F550" s="13"/>
      <c r="G550" s="12"/>
      <c r="H550" s="13"/>
      <c r="I550" s="12"/>
      <c r="J550" s="13"/>
      <c r="K550" s="12"/>
      <c r="L550" s="13"/>
    </row>
    <row r="551" spans="2:12" x14ac:dyDescent="0.15">
      <c r="B551" s="31" t="s">
        <v>7</v>
      </c>
      <c r="C551" s="32"/>
      <c r="D551" s="32"/>
      <c r="E551" s="8">
        <f>ROUND((E545/F538)*100, 2)</f>
        <v>30.18</v>
      </c>
      <c r="F551" s="9"/>
      <c r="G551" s="8">
        <f>ROUND((G545/F538)*100, 2)</f>
        <v>34.81</v>
      </c>
      <c r="H551" s="9"/>
      <c r="I551" s="8">
        <f>ROUND((I545/F538)*100, 2)</f>
        <v>16.22</v>
      </c>
      <c r="J551" s="9"/>
      <c r="K551" s="8">
        <f>ROUND((K545/F538)*100, 2)</f>
        <v>18.8</v>
      </c>
      <c r="L551" s="9"/>
    </row>
    <row r="552" spans="2:12" x14ac:dyDescent="0.15">
      <c r="B552" s="32"/>
      <c r="C552" s="32"/>
      <c r="D552" s="32"/>
      <c r="E552" s="10"/>
      <c r="F552" s="11"/>
      <c r="G552" s="10"/>
      <c r="H552" s="11"/>
      <c r="I552" s="10"/>
      <c r="J552" s="11"/>
      <c r="K552" s="10"/>
      <c r="L552" s="11"/>
    </row>
    <row r="553" spans="2:12" x14ac:dyDescent="0.15">
      <c r="B553" s="32"/>
      <c r="C553" s="32"/>
      <c r="D553" s="32"/>
      <c r="E553" s="12"/>
      <c r="F553" s="13"/>
      <c r="G553" s="12"/>
      <c r="H553" s="13"/>
      <c r="I553" s="12"/>
      <c r="J553" s="13"/>
      <c r="K553" s="12"/>
      <c r="L553" s="13"/>
    </row>
    <row r="554" spans="2:12" x14ac:dyDescent="0.15">
      <c r="B554" s="31" t="s">
        <v>9</v>
      </c>
      <c r="C554" s="32"/>
      <c r="D554" s="32"/>
      <c r="E554" s="8">
        <f>E551</f>
        <v>30.18</v>
      </c>
      <c r="F554" s="9"/>
      <c r="G554" s="8">
        <f>G551+E554</f>
        <v>64.990000000000009</v>
      </c>
      <c r="H554" s="9"/>
      <c r="I554" s="8">
        <f>I551+G554</f>
        <v>81.210000000000008</v>
      </c>
      <c r="J554" s="9"/>
      <c r="K554" s="8">
        <f>K551+I554</f>
        <v>100.01</v>
      </c>
      <c r="L554" s="9"/>
    </row>
    <row r="555" spans="2:12" x14ac:dyDescent="0.15">
      <c r="B555" s="32"/>
      <c r="C555" s="32"/>
      <c r="D555" s="32"/>
      <c r="E555" s="10"/>
      <c r="F555" s="11"/>
      <c r="G555" s="10"/>
      <c r="H555" s="11"/>
      <c r="I555" s="10"/>
      <c r="J555" s="11"/>
      <c r="K555" s="10"/>
      <c r="L555" s="11"/>
    </row>
    <row r="556" spans="2:12" x14ac:dyDescent="0.15">
      <c r="B556" s="32"/>
      <c r="C556" s="32"/>
      <c r="D556" s="32"/>
      <c r="E556" s="12"/>
      <c r="F556" s="13"/>
      <c r="G556" s="12"/>
      <c r="H556" s="13"/>
      <c r="I556" s="12"/>
      <c r="J556" s="13"/>
      <c r="K556" s="12"/>
      <c r="L556" s="13"/>
    </row>
    <row r="559" spans="2:12" x14ac:dyDescent="0.15">
      <c r="F559" s="14">
        <f>E545+G545</f>
        <v>235214</v>
      </c>
      <c r="G559" s="14"/>
      <c r="J559" s="14">
        <f>I545+K545</f>
        <v>126729</v>
      </c>
      <c r="K559" s="14"/>
    </row>
    <row r="560" spans="2:12" x14ac:dyDescent="0.15">
      <c r="F560" s="14"/>
      <c r="G560" s="14"/>
      <c r="J560" s="14"/>
      <c r="K560" s="14"/>
    </row>
    <row r="561" spans="2:12" x14ac:dyDescent="0.15">
      <c r="B561" s="28" t="s">
        <v>10</v>
      </c>
      <c r="C561" s="28"/>
      <c r="D561" s="28"/>
      <c r="F561" s="26">
        <f>ROUND((F559/F538)*100, 2)</f>
        <v>64.989999999999995</v>
      </c>
      <c r="G561" s="26"/>
      <c r="J561" s="26">
        <f>ROUND((J559/F538)*100, 2)</f>
        <v>35.01</v>
      </c>
      <c r="K561" s="26"/>
    </row>
    <row r="562" spans="2:12" x14ac:dyDescent="0.15">
      <c r="B562" s="28"/>
      <c r="C562" s="28"/>
      <c r="D562" s="28"/>
      <c r="F562" s="27"/>
      <c r="G562" s="27"/>
      <c r="J562" s="27"/>
      <c r="K562" s="27"/>
    </row>
    <row r="569" spans="2:12" ht="18" x14ac:dyDescent="0.15">
      <c r="B569" s="29">
        <v>2018</v>
      </c>
      <c r="C569" s="29"/>
      <c r="F569" s="30">
        <f>E576+G576+I576+K576</f>
        <v>372753</v>
      </c>
      <c r="H569" s="30" t="s">
        <v>11</v>
      </c>
      <c r="I569" s="30"/>
      <c r="J569" s="30"/>
      <c r="K569" s="4"/>
    </row>
    <row r="570" spans="2:12" ht="18" x14ac:dyDescent="0.15">
      <c r="B570" s="29"/>
      <c r="C570" s="29"/>
      <c r="D570" s="3"/>
      <c r="E570" s="3"/>
      <c r="F570" s="30"/>
      <c r="H570" s="30"/>
      <c r="I570" s="30"/>
      <c r="J570" s="30"/>
      <c r="K570" s="4"/>
    </row>
    <row r="572" spans="2:12" x14ac:dyDescent="0.15">
      <c r="E572" s="19" t="s">
        <v>1</v>
      </c>
      <c r="F572" s="20"/>
      <c r="G572" s="20"/>
      <c r="H572" s="21"/>
      <c r="I572" s="19" t="s">
        <v>2</v>
      </c>
      <c r="J572" s="20"/>
      <c r="K572" s="20"/>
      <c r="L572" s="21"/>
    </row>
    <row r="573" spans="2:12" x14ac:dyDescent="0.15">
      <c r="E573" s="22"/>
      <c r="F573" s="23"/>
      <c r="G573" s="23"/>
      <c r="H573" s="24"/>
      <c r="I573" s="22"/>
      <c r="J573" s="23"/>
      <c r="K573" s="23"/>
      <c r="L573" s="24"/>
    </row>
    <row r="574" spans="2:12" x14ac:dyDescent="0.15">
      <c r="E574" s="15" t="s">
        <v>3</v>
      </c>
      <c r="F574" s="16"/>
      <c r="G574" s="15" t="s">
        <v>4</v>
      </c>
      <c r="H574" s="16"/>
      <c r="I574" s="15" t="s">
        <v>3</v>
      </c>
      <c r="J574" s="16"/>
      <c r="K574" s="15" t="s">
        <v>4</v>
      </c>
      <c r="L574" s="16"/>
    </row>
    <row r="575" spans="2:12" x14ac:dyDescent="0.15">
      <c r="C575" s="1"/>
      <c r="D575" s="2"/>
      <c r="E575" s="17"/>
      <c r="F575" s="18"/>
      <c r="G575" s="17"/>
      <c r="H575" s="18"/>
      <c r="I575" s="17"/>
      <c r="J575" s="18"/>
      <c r="K575" s="17"/>
      <c r="L575" s="18"/>
    </row>
    <row r="576" spans="2:12" x14ac:dyDescent="0.15">
      <c r="B576" s="31" t="s">
        <v>6</v>
      </c>
      <c r="C576" s="32"/>
      <c r="D576" s="32"/>
      <c r="E576" s="8">
        <v>111214</v>
      </c>
      <c r="F576" s="9"/>
      <c r="G576" s="8">
        <v>130021</v>
      </c>
      <c r="H576" s="9"/>
      <c r="I576" s="8">
        <v>61021</v>
      </c>
      <c r="J576" s="9"/>
      <c r="K576" s="8">
        <v>70497</v>
      </c>
      <c r="L576" s="9"/>
    </row>
    <row r="577" spans="2:12" x14ac:dyDescent="0.15">
      <c r="B577" s="32"/>
      <c r="C577" s="32"/>
      <c r="D577" s="32"/>
      <c r="E577" s="10"/>
      <c r="F577" s="11"/>
      <c r="G577" s="10"/>
      <c r="H577" s="11"/>
      <c r="I577" s="10"/>
      <c r="J577" s="11"/>
      <c r="K577" s="10"/>
      <c r="L577" s="11"/>
    </row>
    <row r="578" spans="2:12" x14ac:dyDescent="0.15">
      <c r="B578" s="32"/>
      <c r="C578" s="32"/>
      <c r="D578" s="32"/>
      <c r="E578" s="12"/>
      <c r="F578" s="13"/>
      <c r="G578" s="12"/>
      <c r="H578" s="13"/>
      <c r="I578" s="12"/>
      <c r="J578" s="13"/>
      <c r="K578" s="12"/>
      <c r="L578" s="13"/>
    </row>
    <row r="579" spans="2:12" x14ac:dyDescent="0.15">
      <c r="B579" s="31" t="s">
        <v>8</v>
      </c>
      <c r="C579" s="32"/>
      <c r="D579" s="32"/>
      <c r="E579" s="8">
        <f>E576</f>
        <v>111214</v>
      </c>
      <c r="F579" s="9"/>
      <c r="G579" s="8">
        <f>E579+G576</f>
        <v>241235</v>
      </c>
      <c r="H579" s="9"/>
      <c r="I579" s="8">
        <f>I576+G579</f>
        <v>302256</v>
      </c>
      <c r="J579" s="9"/>
      <c r="K579" s="8">
        <f>K576+I579</f>
        <v>372753</v>
      </c>
      <c r="L579" s="9"/>
    </row>
    <row r="580" spans="2:12" x14ac:dyDescent="0.15">
      <c r="B580" s="32"/>
      <c r="C580" s="32"/>
      <c r="D580" s="32"/>
      <c r="E580" s="10"/>
      <c r="F580" s="11"/>
      <c r="G580" s="10"/>
      <c r="H580" s="11"/>
      <c r="I580" s="10"/>
      <c r="J580" s="11"/>
      <c r="K580" s="10"/>
      <c r="L580" s="11"/>
    </row>
    <row r="581" spans="2:12" x14ac:dyDescent="0.15">
      <c r="B581" s="32"/>
      <c r="C581" s="32"/>
      <c r="D581" s="32"/>
      <c r="E581" s="12"/>
      <c r="F581" s="13"/>
      <c r="G581" s="12"/>
      <c r="H581" s="13"/>
      <c r="I581" s="12"/>
      <c r="J581" s="13"/>
      <c r="K581" s="12"/>
      <c r="L581" s="13"/>
    </row>
    <row r="582" spans="2:12" x14ac:dyDescent="0.15">
      <c r="B582" s="31" t="s">
        <v>7</v>
      </c>
      <c r="C582" s="32"/>
      <c r="D582" s="32"/>
      <c r="E582" s="8">
        <f>ROUND((E576/F569)*100, 2)</f>
        <v>29.84</v>
      </c>
      <c r="F582" s="9"/>
      <c r="G582" s="8">
        <f>ROUND((G576/F569)*100, 2)</f>
        <v>34.880000000000003</v>
      </c>
      <c r="H582" s="9"/>
      <c r="I582" s="8">
        <f>ROUND((I576/F569)*100, 2)</f>
        <v>16.37</v>
      </c>
      <c r="J582" s="9"/>
      <c r="K582" s="8">
        <f>ROUND((K576/F569)*100, 2)</f>
        <v>18.91</v>
      </c>
      <c r="L582" s="9"/>
    </row>
    <row r="583" spans="2:12" x14ac:dyDescent="0.15">
      <c r="B583" s="32"/>
      <c r="C583" s="32"/>
      <c r="D583" s="32"/>
      <c r="E583" s="10"/>
      <c r="F583" s="11"/>
      <c r="G583" s="10"/>
      <c r="H583" s="11"/>
      <c r="I583" s="10"/>
      <c r="J583" s="11"/>
      <c r="K583" s="10"/>
      <c r="L583" s="11"/>
    </row>
    <row r="584" spans="2:12" x14ac:dyDescent="0.15">
      <c r="B584" s="32"/>
      <c r="C584" s="32"/>
      <c r="D584" s="32"/>
      <c r="E584" s="12"/>
      <c r="F584" s="13"/>
      <c r="G584" s="12"/>
      <c r="H584" s="13"/>
      <c r="I584" s="12"/>
      <c r="J584" s="13"/>
      <c r="K584" s="12"/>
      <c r="L584" s="13"/>
    </row>
    <row r="585" spans="2:12" x14ac:dyDescent="0.15">
      <c r="B585" s="31" t="s">
        <v>9</v>
      </c>
      <c r="C585" s="32"/>
      <c r="D585" s="32"/>
      <c r="E585" s="8">
        <f>E582</f>
        <v>29.84</v>
      </c>
      <c r="F585" s="9"/>
      <c r="G585" s="8">
        <f>G582+E585</f>
        <v>64.72</v>
      </c>
      <c r="H585" s="9"/>
      <c r="I585" s="8">
        <f>I582+G585</f>
        <v>81.09</v>
      </c>
      <c r="J585" s="9"/>
      <c r="K585" s="8">
        <f>K582+I585</f>
        <v>100</v>
      </c>
      <c r="L585" s="9"/>
    </row>
    <row r="586" spans="2:12" x14ac:dyDescent="0.15">
      <c r="B586" s="32"/>
      <c r="C586" s="32"/>
      <c r="D586" s="32"/>
      <c r="E586" s="10"/>
      <c r="F586" s="11"/>
      <c r="G586" s="10"/>
      <c r="H586" s="11"/>
      <c r="I586" s="10"/>
      <c r="J586" s="11"/>
      <c r="K586" s="10"/>
      <c r="L586" s="11"/>
    </row>
    <row r="587" spans="2:12" x14ac:dyDescent="0.15">
      <c r="B587" s="32"/>
      <c r="C587" s="32"/>
      <c r="D587" s="32"/>
      <c r="E587" s="12"/>
      <c r="F587" s="13"/>
      <c r="G587" s="12"/>
      <c r="H587" s="13"/>
      <c r="I587" s="12"/>
      <c r="J587" s="13"/>
      <c r="K587" s="12"/>
      <c r="L587" s="13"/>
    </row>
    <row r="590" spans="2:12" x14ac:dyDescent="0.15">
      <c r="F590" s="14">
        <f>E576+G576</f>
        <v>241235</v>
      </c>
      <c r="G590" s="14"/>
      <c r="J590" s="14">
        <f>I576+K576</f>
        <v>131518</v>
      </c>
      <c r="K590" s="14"/>
    </row>
    <row r="591" spans="2:12" x14ac:dyDescent="0.15">
      <c r="F591" s="14"/>
      <c r="G591" s="14"/>
      <c r="J591" s="14"/>
      <c r="K591" s="14"/>
    </row>
    <row r="592" spans="2:12" x14ac:dyDescent="0.15">
      <c r="B592" s="28" t="s">
        <v>10</v>
      </c>
      <c r="C592" s="28"/>
      <c r="D592" s="28"/>
      <c r="F592" s="26">
        <f>ROUND((F590/F569)*100, 2)</f>
        <v>64.72</v>
      </c>
      <c r="G592" s="26"/>
      <c r="J592" s="26">
        <f>ROUND((J590/F569)*100, 2)</f>
        <v>35.28</v>
      </c>
      <c r="K592" s="26"/>
    </row>
    <row r="593" spans="2:12" x14ac:dyDescent="0.15">
      <c r="B593" s="28"/>
      <c r="C593" s="28"/>
      <c r="D593" s="28"/>
      <c r="F593" s="27"/>
      <c r="G593" s="27"/>
      <c r="J593" s="27"/>
      <c r="K593" s="27"/>
    </row>
    <row r="600" spans="2:12" ht="18" x14ac:dyDescent="0.15">
      <c r="B600" s="29">
        <v>2019</v>
      </c>
      <c r="C600" s="29"/>
      <c r="F600" s="30">
        <f>E607+G607+I607+K607</f>
        <v>385247</v>
      </c>
      <c r="H600" s="30" t="s">
        <v>11</v>
      </c>
      <c r="I600" s="30"/>
      <c r="J600" s="30"/>
      <c r="K600" s="4"/>
    </row>
    <row r="601" spans="2:12" ht="18" x14ac:dyDescent="0.15">
      <c r="B601" s="29"/>
      <c r="C601" s="29"/>
      <c r="D601" s="3"/>
      <c r="E601" s="3"/>
      <c r="F601" s="30"/>
      <c r="H601" s="30"/>
      <c r="I601" s="30"/>
      <c r="J601" s="30"/>
      <c r="K601" s="4"/>
    </row>
    <row r="603" spans="2:12" x14ac:dyDescent="0.15">
      <c r="E603" s="19" t="s">
        <v>1</v>
      </c>
      <c r="F603" s="20"/>
      <c r="G603" s="20"/>
      <c r="H603" s="21"/>
      <c r="I603" s="19" t="s">
        <v>2</v>
      </c>
      <c r="J603" s="20"/>
      <c r="K603" s="20"/>
      <c r="L603" s="21"/>
    </row>
    <row r="604" spans="2:12" x14ac:dyDescent="0.15">
      <c r="E604" s="22"/>
      <c r="F604" s="23"/>
      <c r="G604" s="23"/>
      <c r="H604" s="24"/>
      <c r="I604" s="22"/>
      <c r="J604" s="23"/>
      <c r="K604" s="23"/>
      <c r="L604" s="24"/>
    </row>
    <row r="605" spans="2:12" x14ac:dyDescent="0.15">
      <c r="E605" s="15" t="s">
        <v>3</v>
      </c>
      <c r="F605" s="16"/>
      <c r="G605" s="15" t="s">
        <v>4</v>
      </c>
      <c r="H605" s="16"/>
      <c r="I605" s="15" t="s">
        <v>3</v>
      </c>
      <c r="J605" s="16"/>
      <c r="K605" s="15" t="s">
        <v>4</v>
      </c>
      <c r="L605" s="16"/>
    </row>
    <row r="606" spans="2:12" x14ac:dyDescent="0.15">
      <c r="C606" s="1"/>
      <c r="D606" s="2"/>
      <c r="E606" s="17"/>
      <c r="F606" s="18"/>
      <c r="G606" s="17"/>
      <c r="H606" s="18"/>
      <c r="I606" s="17"/>
      <c r="J606" s="18"/>
      <c r="K606" s="17"/>
      <c r="L606" s="18"/>
    </row>
    <row r="607" spans="2:12" x14ac:dyDescent="0.15">
      <c r="B607" s="31" t="s">
        <v>6</v>
      </c>
      <c r="C607" s="32"/>
      <c r="D607" s="32"/>
      <c r="E607" s="8">
        <v>112846</v>
      </c>
      <c r="F607" s="9"/>
      <c r="G607" s="8">
        <v>135021</v>
      </c>
      <c r="H607" s="9"/>
      <c r="I607" s="8">
        <v>63814</v>
      </c>
      <c r="J607" s="9"/>
      <c r="K607" s="8">
        <v>73566</v>
      </c>
      <c r="L607" s="9"/>
    </row>
    <row r="608" spans="2:12" x14ac:dyDescent="0.15">
      <c r="B608" s="32"/>
      <c r="C608" s="32"/>
      <c r="D608" s="32"/>
      <c r="E608" s="10"/>
      <c r="F608" s="11"/>
      <c r="G608" s="10"/>
      <c r="H608" s="11"/>
      <c r="I608" s="10"/>
      <c r="J608" s="11"/>
      <c r="K608" s="10"/>
      <c r="L608" s="11"/>
    </row>
    <row r="609" spans="2:12" x14ac:dyDescent="0.15">
      <c r="B609" s="32"/>
      <c r="C609" s="32"/>
      <c r="D609" s="32"/>
      <c r="E609" s="12"/>
      <c r="F609" s="13"/>
      <c r="G609" s="12"/>
      <c r="H609" s="13"/>
      <c r="I609" s="12"/>
      <c r="J609" s="13"/>
      <c r="K609" s="12"/>
      <c r="L609" s="13"/>
    </row>
    <row r="610" spans="2:12" x14ac:dyDescent="0.15">
      <c r="B610" s="31" t="s">
        <v>8</v>
      </c>
      <c r="C610" s="32"/>
      <c r="D610" s="32"/>
      <c r="E610" s="8">
        <f>E607</f>
        <v>112846</v>
      </c>
      <c r="F610" s="9"/>
      <c r="G610" s="8">
        <f>E610+G607</f>
        <v>247867</v>
      </c>
      <c r="H610" s="9"/>
      <c r="I610" s="8">
        <f>I607+G610</f>
        <v>311681</v>
      </c>
      <c r="J610" s="9"/>
      <c r="K610" s="8">
        <f>K607+I610</f>
        <v>385247</v>
      </c>
      <c r="L610" s="9"/>
    </row>
    <row r="611" spans="2:12" x14ac:dyDescent="0.15">
      <c r="B611" s="32"/>
      <c r="C611" s="32"/>
      <c r="D611" s="32"/>
      <c r="E611" s="10"/>
      <c r="F611" s="11"/>
      <c r="G611" s="10"/>
      <c r="H611" s="11"/>
      <c r="I611" s="10"/>
      <c r="J611" s="11"/>
      <c r="K611" s="10"/>
      <c r="L611" s="11"/>
    </row>
    <row r="612" spans="2:12" x14ac:dyDescent="0.15">
      <c r="B612" s="32"/>
      <c r="C612" s="32"/>
      <c r="D612" s="32"/>
      <c r="E612" s="12"/>
      <c r="F612" s="13"/>
      <c r="G612" s="12"/>
      <c r="H612" s="13"/>
      <c r="I612" s="12"/>
      <c r="J612" s="13"/>
      <c r="K612" s="12"/>
      <c r="L612" s="13"/>
    </row>
    <row r="613" spans="2:12" x14ac:dyDescent="0.15">
      <c r="B613" s="31" t="s">
        <v>7</v>
      </c>
      <c r="C613" s="32"/>
      <c r="D613" s="32"/>
      <c r="E613" s="8">
        <f>ROUND((E607/F600)*100, 2)</f>
        <v>29.29</v>
      </c>
      <c r="F613" s="9"/>
      <c r="G613" s="8">
        <f>ROUND((G607/F600)*100, 2)</f>
        <v>35.049999999999997</v>
      </c>
      <c r="H613" s="9"/>
      <c r="I613" s="8">
        <f>ROUND((I607/F600)*100, 2)</f>
        <v>16.559999999999999</v>
      </c>
      <c r="J613" s="9"/>
      <c r="K613" s="8">
        <f>ROUND((K607/F600)*100, 2)</f>
        <v>19.100000000000001</v>
      </c>
      <c r="L613" s="9"/>
    </row>
    <row r="614" spans="2:12" x14ac:dyDescent="0.15">
      <c r="B614" s="32"/>
      <c r="C614" s="32"/>
      <c r="D614" s="32"/>
      <c r="E614" s="10"/>
      <c r="F614" s="11"/>
      <c r="G614" s="10"/>
      <c r="H614" s="11"/>
      <c r="I614" s="10"/>
      <c r="J614" s="11"/>
      <c r="K614" s="10"/>
      <c r="L614" s="11"/>
    </row>
    <row r="615" spans="2:12" x14ac:dyDescent="0.15">
      <c r="B615" s="32"/>
      <c r="C615" s="32"/>
      <c r="D615" s="32"/>
      <c r="E615" s="12"/>
      <c r="F615" s="13"/>
      <c r="G615" s="12"/>
      <c r="H615" s="13"/>
      <c r="I615" s="12"/>
      <c r="J615" s="13"/>
      <c r="K615" s="12"/>
      <c r="L615" s="13"/>
    </row>
    <row r="616" spans="2:12" x14ac:dyDescent="0.15">
      <c r="B616" s="31" t="s">
        <v>9</v>
      </c>
      <c r="C616" s="32"/>
      <c r="D616" s="32"/>
      <c r="E616" s="8">
        <f>E613</f>
        <v>29.29</v>
      </c>
      <c r="F616" s="9"/>
      <c r="G616" s="8">
        <f>G613+E616</f>
        <v>64.34</v>
      </c>
      <c r="H616" s="9"/>
      <c r="I616" s="8">
        <f>I613+G616</f>
        <v>80.900000000000006</v>
      </c>
      <c r="J616" s="9"/>
      <c r="K616" s="8">
        <f>K613+I616</f>
        <v>100</v>
      </c>
      <c r="L616" s="9"/>
    </row>
    <row r="617" spans="2:12" x14ac:dyDescent="0.15">
      <c r="B617" s="32"/>
      <c r="C617" s="32"/>
      <c r="D617" s="32"/>
      <c r="E617" s="10"/>
      <c r="F617" s="11"/>
      <c r="G617" s="10"/>
      <c r="H617" s="11"/>
      <c r="I617" s="10"/>
      <c r="J617" s="11"/>
      <c r="K617" s="10"/>
      <c r="L617" s="11"/>
    </row>
    <row r="618" spans="2:12" x14ac:dyDescent="0.15">
      <c r="B618" s="32"/>
      <c r="C618" s="32"/>
      <c r="D618" s="32"/>
      <c r="E618" s="12"/>
      <c r="F618" s="13"/>
      <c r="G618" s="12"/>
      <c r="H618" s="13"/>
      <c r="I618" s="12"/>
      <c r="J618" s="13"/>
      <c r="K618" s="12"/>
      <c r="L618" s="13"/>
    </row>
    <row r="621" spans="2:12" x14ac:dyDescent="0.15">
      <c r="F621" s="14">
        <f>E607+G607</f>
        <v>247867</v>
      </c>
      <c r="G621" s="14"/>
      <c r="J621" s="14">
        <f>I607+K607</f>
        <v>137380</v>
      </c>
      <c r="K621" s="14"/>
    </row>
    <row r="622" spans="2:12" x14ac:dyDescent="0.15">
      <c r="F622" s="14"/>
      <c r="G622" s="14"/>
      <c r="J622" s="14"/>
      <c r="K622" s="14"/>
    </row>
    <row r="623" spans="2:12" x14ac:dyDescent="0.15">
      <c r="B623" s="28" t="s">
        <v>10</v>
      </c>
      <c r="C623" s="28"/>
      <c r="D623" s="28"/>
      <c r="F623" s="26">
        <f>ROUND((F621/F600)*100, 2)</f>
        <v>64.34</v>
      </c>
      <c r="G623" s="26"/>
      <c r="J623" s="26">
        <f>ROUND((J621/F600)*100, 2)</f>
        <v>35.659999999999997</v>
      </c>
      <c r="K623" s="26"/>
    </row>
    <row r="624" spans="2:12" x14ac:dyDescent="0.15">
      <c r="B624" s="28"/>
      <c r="C624" s="28"/>
      <c r="D624" s="28"/>
      <c r="F624" s="27"/>
      <c r="G624" s="27"/>
      <c r="J624" s="27"/>
      <c r="K624" s="27"/>
    </row>
    <row r="631" spans="2:12" ht="18" x14ac:dyDescent="0.15">
      <c r="B631" s="29">
        <v>2020</v>
      </c>
      <c r="C631" s="29"/>
      <c r="F631" s="30">
        <f>E638+G638+I638+K638</f>
        <v>396909</v>
      </c>
      <c r="H631" s="30" t="s">
        <v>11</v>
      </c>
      <c r="I631" s="30"/>
      <c r="J631" s="30"/>
      <c r="K631" s="4"/>
    </row>
    <row r="632" spans="2:12" ht="18" x14ac:dyDescent="0.15">
      <c r="B632" s="29"/>
      <c r="C632" s="29"/>
      <c r="D632" s="3"/>
      <c r="E632" s="3"/>
      <c r="F632" s="30"/>
      <c r="H632" s="30"/>
      <c r="I632" s="30"/>
      <c r="J632" s="30"/>
      <c r="K632" s="4"/>
    </row>
    <row r="634" spans="2:12" x14ac:dyDescent="0.15">
      <c r="E634" s="19" t="s">
        <v>1</v>
      </c>
      <c r="F634" s="20"/>
      <c r="G634" s="20"/>
      <c r="H634" s="21"/>
      <c r="I634" s="19" t="s">
        <v>2</v>
      </c>
      <c r="J634" s="20"/>
      <c r="K634" s="20"/>
      <c r="L634" s="21"/>
    </row>
    <row r="635" spans="2:12" x14ac:dyDescent="0.15">
      <c r="E635" s="22"/>
      <c r="F635" s="23"/>
      <c r="G635" s="23"/>
      <c r="H635" s="24"/>
      <c r="I635" s="22"/>
      <c r="J635" s="23"/>
      <c r="K635" s="23"/>
      <c r="L635" s="24"/>
    </row>
    <row r="636" spans="2:12" x14ac:dyDescent="0.15">
      <c r="E636" s="15" t="s">
        <v>3</v>
      </c>
      <c r="F636" s="16"/>
      <c r="G636" s="15" t="s">
        <v>4</v>
      </c>
      <c r="H636" s="16"/>
      <c r="I636" s="15" t="s">
        <v>3</v>
      </c>
      <c r="J636" s="16"/>
      <c r="K636" s="15" t="s">
        <v>4</v>
      </c>
      <c r="L636" s="16"/>
    </row>
    <row r="637" spans="2:12" x14ac:dyDescent="0.15">
      <c r="C637" s="1"/>
      <c r="D637" s="2"/>
      <c r="E637" s="17"/>
      <c r="F637" s="18"/>
      <c r="G637" s="17"/>
      <c r="H637" s="18"/>
      <c r="I637" s="17"/>
      <c r="J637" s="18"/>
      <c r="K637" s="17"/>
      <c r="L637" s="18"/>
    </row>
    <row r="638" spans="2:12" x14ac:dyDescent="0.15">
      <c r="B638" s="31" t="s">
        <v>6</v>
      </c>
      <c r="C638" s="32"/>
      <c r="D638" s="32"/>
      <c r="E638" s="8">
        <v>115032</v>
      </c>
      <c r="F638" s="9"/>
      <c r="G638" s="8">
        <v>138428</v>
      </c>
      <c r="H638" s="9"/>
      <c r="I638" s="8">
        <v>67146</v>
      </c>
      <c r="J638" s="9"/>
      <c r="K638" s="8">
        <v>76303</v>
      </c>
      <c r="L638" s="9"/>
    </row>
    <row r="639" spans="2:12" x14ac:dyDescent="0.15">
      <c r="B639" s="32"/>
      <c r="C639" s="32"/>
      <c r="D639" s="32"/>
      <c r="E639" s="10"/>
      <c r="F639" s="11"/>
      <c r="G639" s="10"/>
      <c r="H639" s="11"/>
      <c r="I639" s="10"/>
      <c r="J639" s="11"/>
      <c r="K639" s="10"/>
      <c r="L639" s="11"/>
    </row>
    <row r="640" spans="2:12" x14ac:dyDescent="0.15">
      <c r="B640" s="32"/>
      <c r="C640" s="32"/>
      <c r="D640" s="32"/>
      <c r="E640" s="12"/>
      <c r="F640" s="13"/>
      <c r="G640" s="12"/>
      <c r="H640" s="13"/>
      <c r="I640" s="12"/>
      <c r="J640" s="13"/>
      <c r="K640" s="12"/>
      <c r="L640" s="13"/>
    </row>
    <row r="641" spans="2:12" x14ac:dyDescent="0.15">
      <c r="B641" s="31" t="s">
        <v>8</v>
      </c>
      <c r="C641" s="32"/>
      <c r="D641" s="32"/>
      <c r="E641" s="8">
        <f>E638</f>
        <v>115032</v>
      </c>
      <c r="F641" s="9"/>
      <c r="G641" s="8">
        <f>E641+G638</f>
        <v>253460</v>
      </c>
      <c r="H641" s="9"/>
      <c r="I641" s="8">
        <f>I638+G641</f>
        <v>320606</v>
      </c>
      <c r="J641" s="9"/>
      <c r="K641" s="8">
        <f>K638+I641</f>
        <v>396909</v>
      </c>
      <c r="L641" s="9"/>
    </row>
    <row r="642" spans="2:12" x14ac:dyDescent="0.15">
      <c r="B642" s="32"/>
      <c r="C642" s="32"/>
      <c r="D642" s="32"/>
      <c r="E642" s="10"/>
      <c r="F642" s="11"/>
      <c r="G642" s="10"/>
      <c r="H642" s="11"/>
      <c r="I642" s="10"/>
      <c r="J642" s="11"/>
      <c r="K642" s="10"/>
      <c r="L642" s="11"/>
    </row>
    <row r="643" spans="2:12" x14ac:dyDescent="0.15">
      <c r="B643" s="32"/>
      <c r="C643" s="32"/>
      <c r="D643" s="32"/>
      <c r="E643" s="12"/>
      <c r="F643" s="13"/>
      <c r="G643" s="12"/>
      <c r="H643" s="13"/>
      <c r="I643" s="12"/>
      <c r="J643" s="13"/>
      <c r="K643" s="12"/>
      <c r="L643" s="13"/>
    </row>
    <row r="644" spans="2:12" x14ac:dyDescent="0.15">
      <c r="B644" s="31" t="s">
        <v>7</v>
      </c>
      <c r="C644" s="32"/>
      <c r="D644" s="32"/>
      <c r="E644" s="8">
        <f>ROUND((E638/F631)*100, 2)</f>
        <v>28.98</v>
      </c>
      <c r="F644" s="9"/>
      <c r="G644" s="8">
        <f>ROUND((G638/F631)*100, 2)</f>
        <v>34.880000000000003</v>
      </c>
      <c r="H644" s="9"/>
      <c r="I644" s="8">
        <f>ROUND((I638/F631)*100, 2)</f>
        <v>16.920000000000002</v>
      </c>
      <c r="J644" s="9"/>
      <c r="K644" s="8">
        <f>ROUND((K638/F631)*100, 2)</f>
        <v>19.22</v>
      </c>
      <c r="L644" s="9"/>
    </row>
    <row r="645" spans="2:12" x14ac:dyDescent="0.15">
      <c r="B645" s="32"/>
      <c r="C645" s="32"/>
      <c r="D645" s="32"/>
      <c r="E645" s="10"/>
      <c r="F645" s="11"/>
      <c r="G645" s="10"/>
      <c r="H645" s="11"/>
      <c r="I645" s="10"/>
      <c r="J645" s="11"/>
      <c r="K645" s="10"/>
      <c r="L645" s="11"/>
    </row>
    <row r="646" spans="2:12" x14ac:dyDescent="0.15">
      <c r="B646" s="32"/>
      <c r="C646" s="32"/>
      <c r="D646" s="32"/>
      <c r="E646" s="12"/>
      <c r="F646" s="13"/>
      <c r="G646" s="12"/>
      <c r="H646" s="13"/>
      <c r="I646" s="12"/>
      <c r="J646" s="13"/>
      <c r="K646" s="12"/>
      <c r="L646" s="13"/>
    </row>
    <row r="647" spans="2:12" x14ac:dyDescent="0.15">
      <c r="B647" s="31" t="s">
        <v>9</v>
      </c>
      <c r="C647" s="32"/>
      <c r="D647" s="32"/>
      <c r="E647" s="8">
        <f>E644</f>
        <v>28.98</v>
      </c>
      <c r="F647" s="9"/>
      <c r="G647" s="8">
        <f>G644+E647</f>
        <v>63.86</v>
      </c>
      <c r="H647" s="9"/>
      <c r="I647" s="8">
        <f>I644+G647</f>
        <v>80.78</v>
      </c>
      <c r="J647" s="9"/>
      <c r="K647" s="8">
        <f>K644+I647</f>
        <v>100</v>
      </c>
      <c r="L647" s="9"/>
    </row>
    <row r="648" spans="2:12" x14ac:dyDescent="0.15">
      <c r="B648" s="32"/>
      <c r="C648" s="32"/>
      <c r="D648" s="32"/>
      <c r="E648" s="10"/>
      <c r="F648" s="11"/>
      <c r="G648" s="10"/>
      <c r="H648" s="11"/>
      <c r="I648" s="10"/>
      <c r="J648" s="11"/>
      <c r="K648" s="10"/>
      <c r="L648" s="11"/>
    </row>
    <row r="649" spans="2:12" x14ac:dyDescent="0.15">
      <c r="B649" s="32"/>
      <c r="C649" s="32"/>
      <c r="D649" s="32"/>
      <c r="E649" s="12"/>
      <c r="F649" s="13"/>
      <c r="G649" s="12"/>
      <c r="H649" s="13"/>
      <c r="I649" s="12"/>
      <c r="J649" s="13"/>
      <c r="K649" s="12"/>
      <c r="L649" s="13"/>
    </row>
    <row r="652" spans="2:12" x14ac:dyDescent="0.15">
      <c r="F652" s="14">
        <f>E638+G638</f>
        <v>253460</v>
      </c>
      <c r="G652" s="14"/>
      <c r="J652" s="14">
        <f>I638+K638</f>
        <v>143449</v>
      </c>
      <c r="K652" s="14"/>
    </row>
    <row r="653" spans="2:12" x14ac:dyDescent="0.15">
      <c r="F653" s="14"/>
      <c r="G653" s="14"/>
      <c r="J653" s="14"/>
      <c r="K653" s="14"/>
    </row>
    <row r="654" spans="2:12" x14ac:dyDescent="0.15">
      <c r="B654" s="28" t="s">
        <v>10</v>
      </c>
      <c r="C654" s="28"/>
      <c r="D654" s="28"/>
      <c r="F654" s="26">
        <f>ROUND((F652/F631)*100, 2)</f>
        <v>63.86</v>
      </c>
      <c r="G654" s="26"/>
      <c r="J654" s="26">
        <f>ROUND((J652/F631)*100, 2)</f>
        <v>36.14</v>
      </c>
      <c r="K654" s="26"/>
    </row>
    <row r="655" spans="2:12" x14ac:dyDescent="0.15">
      <c r="B655" s="28"/>
      <c r="C655" s="28"/>
      <c r="D655" s="28"/>
      <c r="F655" s="27"/>
      <c r="G655" s="27"/>
      <c r="J655" s="27"/>
      <c r="K655" s="27"/>
    </row>
    <row r="662" spans="2:12" ht="18" x14ac:dyDescent="0.15">
      <c r="B662" s="29">
        <v>2021</v>
      </c>
      <c r="C662" s="29"/>
      <c r="F662" s="30">
        <f>E669+G669+I669+K669</f>
        <v>411995</v>
      </c>
      <c r="H662" s="30" t="s">
        <v>11</v>
      </c>
      <c r="I662" s="30"/>
      <c r="J662" s="30"/>
      <c r="K662" s="4"/>
    </row>
    <row r="663" spans="2:12" ht="18" x14ac:dyDescent="0.15">
      <c r="B663" s="29"/>
      <c r="C663" s="29"/>
      <c r="D663" s="3"/>
      <c r="E663" s="3"/>
      <c r="F663" s="30"/>
      <c r="H663" s="30"/>
      <c r="I663" s="30"/>
      <c r="J663" s="30"/>
      <c r="K663" s="4"/>
    </row>
    <row r="665" spans="2:12" x14ac:dyDescent="0.15">
      <c r="E665" s="19" t="s">
        <v>1</v>
      </c>
      <c r="F665" s="20"/>
      <c r="G665" s="20"/>
      <c r="H665" s="21"/>
      <c r="I665" s="19" t="s">
        <v>2</v>
      </c>
      <c r="J665" s="20"/>
      <c r="K665" s="20"/>
      <c r="L665" s="21"/>
    </row>
    <row r="666" spans="2:12" x14ac:dyDescent="0.15">
      <c r="E666" s="22"/>
      <c r="F666" s="23"/>
      <c r="G666" s="23"/>
      <c r="H666" s="24"/>
      <c r="I666" s="22"/>
      <c r="J666" s="23"/>
      <c r="K666" s="23"/>
      <c r="L666" s="24"/>
    </row>
    <row r="667" spans="2:12" x14ac:dyDescent="0.15">
      <c r="E667" s="15" t="s">
        <v>3</v>
      </c>
      <c r="F667" s="16"/>
      <c r="G667" s="15" t="s">
        <v>4</v>
      </c>
      <c r="H667" s="16"/>
      <c r="I667" s="15" t="s">
        <v>3</v>
      </c>
      <c r="J667" s="16"/>
      <c r="K667" s="15" t="s">
        <v>4</v>
      </c>
      <c r="L667" s="16"/>
    </row>
    <row r="668" spans="2:12" x14ac:dyDescent="0.15">
      <c r="C668" s="1"/>
      <c r="D668" s="2"/>
      <c r="E668" s="17"/>
      <c r="F668" s="18"/>
      <c r="G668" s="17"/>
      <c r="H668" s="18"/>
      <c r="I668" s="17"/>
      <c r="J668" s="18"/>
      <c r="K668" s="17"/>
      <c r="L668" s="18"/>
    </row>
    <row r="669" spans="2:12" x14ac:dyDescent="0.15">
      <c r="B669" s="31" t="s">
        <v>6</v>
      </c>
      <c r="C669" s="32"/>
      <c r="D669" s="32"/>
      <c r="E669" s="8">
        <v>119593</v>
      </c>
      <c r="F669" s="9"/>
      <c r="G669" s="8">
        <v>141706</v>
      </c>
      <c r="H669" s="9"/>
      <c r="I669" s="8">
        <v>71551</v>
      </c>
      <c r="J669" s="9"/>
      <c r="K669" s="8">
        <v>79145</v>
      </c>
      <c r="L669" s="9"/>
    </row>
    <row r="670" spans="2:12" x14ac:dyDescent="0.15">
      <c r="B670" s="32"/>
      <c r="C670" s="32"/>
      <c r="D670" s="32"/>
      <c r="E670" s="10"/>
      <c r="F670" s="11"/>
      <c r="G670" s="10"/>
      <c r="H670" s="11"/>
      <c r="I670" s="10"/>
      <c r="J670" s="11"/>
      <c r="K670" s="10"/>
      <c r="L670" s="11"/>
    </row>
    <row r="671" spans="2:12" x14ac:dyDescent="0.15">
      <c r="B671" s="32"/>
      <c r="C671" s="32"/>
      <c r="D671" s="32"/>
      <c r="E671" s="12"/>
      <c r="F671" s="13"/>
      <c r="G671" s="12"/>
      <c r="H671" s="13"/>
      <c r="I671" s="12"/>
      <c r="J671" s="13"/>
      <c r="K671" s="12"/>
      <c r="L671" s="13"/>
    </row>
    <row r="672" spans="2:12" x14ac:dyDescent="0.15">
      <c r="B672" s="31" t="s">
        <v>8</v>
      </c>
      <c r="C672" s="32"/>
      <c r="D672" s="32"/>
      <c r="E672" s="8">
        <f>E669</f>
        <v>119593</v>
      </c>
      <c r="F672" s="9"/>
      <c r="G672" s="8">
        <f>E672+G669</f>
        <v>261299</v>
      </c>
      <c r="H672" s="9"/>
      <c r="I672" s="8">
        <f>I669+G672</f>
        <v>332850</v>
      </c>
      <c r="J672" s="9"/>
      <c r="K672" s="8">
        <f>K669+I672</f>
        <v>411995</v>
      </c>
      <c r="L672" s="9"/>
    </row>
    <row r="673" spans="2:12" x14ac:dyDescent="0.15">
      <c r="B673" s="32"/>
      <c r="C673" s="32"/>
      <c r="D673" s="32"/>
      <c r="E673" s="10"/>
      <c r="F673" s="11"/>
      <c r="G673" s="10"/>
      <c r="H673" s="11"/>
      <c r="I673" s="10"/>
      <c r="J673" s="11"/>
      <c r="K673" s="10"/>
      <c r="L673" s="11"/>
    </row>
    <row r="674" spans="2:12" x14ac:dyDescent="0.15">
      <c r="B674" s="32"/>
      <c r="C674" s="32"/>
      <c r="D674" s="32"/>
      <c r="E674" s="12"/>
      <c r="F674" s="13"/>
      <c r="G674" s="12"/>
      <c r="H674" s="13"/>
      <c r="I674" s="12"/>
      <c r="J674" s="13"/>
      <c r="K674" s="12"/>
      <c r="L674" s="13"/>
    </row>
    <row r="675" spans="2:12" x14ac:dyDescent="0.15">
      <c r="B675" s="31" t="s">
        <v>7</v>
      </c>
      <c r="C675" s="32"/>
      <c r="D675" s="32"/>
      <c r="E675" s="8">
        <f>ROUND((E669/F662)*100, 2)</f>
        <v>29.03</v>
      </c>
      <c r="F675" s="9"/>
      <c r="G675" s="8">
        <f>ROUND((G669/F662)*100, 2)</f>
        <v>34.4</v>
      </c>
      <c r="H675" s="9"/>
      <c r="I675" s="8">
        <f>ROUND((I669/F662)*100, 2)</f>
        <v>17.37</v>
      </c>
      <c r="J675" s="9"/>
      <c r="K675" s="8">
        <f>ROUND((K669/F662)*100, 2)</f>
        <v>19.21</v>
      </c>
      <c r="L675" s="9"/>
    </row>
    <row r="676" spans="2:12" x14ac:dyDescent="0.15">
      <c r="B676" s="32"/>
      <c r="C676" s="32"/>
      <c r="D676" s="32"/>
      <c r="E676" s="10"/>
      <c r="F676" s="11"/>
      <c r="G676" s="10"/>
      <c r="H676" s="11"/>
      <c r="I676" s="10"/>
      <c r="J676" s="11"/>
      <c r="K676" s="10"/>
      <c r="L676" s="11"/>
    </row>
    <row r="677" spans="2:12" x14ac:dyDescent="0.15">
      <c r="B677" s="32"/>
      <c r="C677" s="32"/>
      <c r="D677" s="32"/>
      <c r="E677" s="12"/>
      <c r="F677" s="13"/>
      <c r="G677" s="12"/>
      <c r="H677" s="13"/>
      <c r="I677" s="12"/>
      <c r="J677" s="13"/>
      <c r="K677" s="12"/>
      <c r="L677" s="13"/>
    </row>
    <row r="678" spans="2:12" x14ac:dyDescent="0.15">
      <c r="B678" s="31" t="s">
        <v>9</v>
      </c>
      <c r="C678" s="32"/>
      <c r="D678" s="32"/>
      <c r="E678" s="8">
        <f>E675</f>
        <v>29.03</v>
      </c>
      <c r="F678" s="9"/>
      <c r="G678" s="8">
        <f>G675+E678</f>
        <v>63.43</v>
      </c>
      <c r="H678" s="9"/>
      <c r="I678" s="8">
        <f>I675+G678</f>
        <v>80.8</v>
      </c>
      <c r="J678" s="9"/>
      <c r="K678" s="8">
        <f>K675+I678</f>
        <v>100.00999999999999</v>
      </c>
      <c r="L678" s="9"/>
    </row>
    <row r="679" spans="2:12" x14ac:dyDescent="0.15">
      <c r="B679" s="32"/>
      <c r="C679" s="32"/>
      <c r="D679" s="32"/>
      <c r="E679" s="10"/>
      <c r="F679" s="11"/>
      <c r="G679" s="10"/>
      <c r="H679" s="11"/>
      <c r="I679" s="10"/>
      <c r="J679" s="11"/>
      <c r="K679" s="10"/>
      <c r="L679" s="11"/>
    </row>
    <row r="680" spans="2:12" x14ac:dyDescent="0.15">
      <c r="B680" s="32"/>
      <c r="C680" s="32"/>
      <c r="D680" s="32"/>
      <c r="E680" s="12"/>
      <c r="F680" s="13"/>
      <c r="G680" s="12"/>
      <c r="H680" s="13"/>
      <c r="I680" s="12"/>
      <c r="J680" s="13"/>
      <c r="K680" s="12"/>
      <c r="L680" s="13"/>
    </row>
    <row r="683" spans="2:12" x14ac:dyDescent="0.15">
      <c r="F683" s="14">
        <f>E669+G669</f>
        <v>261299</v>
      </c>
      <c r="G683" s="14"/>
      <c r="J683" s="14">
        <f>I669+K669</f>
        <v>150696</v>
      </c>
      <c r="K683" s="14"/>
    </row>
    <row r="684" spans="2:12" x14ac:dyDescent="0.15">
      <c r="F684" s="14"/>
      <c r="G684" s="14"/>
      <c r="J684" s="14"/>
      <c r="K684" s="14"/>
    </row>
    <row r="685" spans="2:12" x14ac:dyDescent="0.15">
      <c r="B685" s="28" t="s">
        <v>10</v>
      </c>
      <c r="C685" s="28"/>
      <c r="D685" s="28"/>
      <c r="F685" s="26">
        <f>ROUND((F683/F662)*100, 2)</f>
        <v>63.42</v>
      </c>
      <c r="G685" s="26"/>
      <c r="J685" s="26">
        <f>ROUND((J683/F662)*100, 2)</f>
        <v>36.58</v>
      </c>
      <c r="K685" s="26"/>
    </row>
    <row r="686" spans="2:12" x14ac:dyDescent="0.15">
      <c r="B686" s="28"/>
      <c r="C686" s="28"/>
      <c r="D686" s="28"/>
      <c r="F686" s="27"/>
      <c r="G686" s="27"/>
      <c r="J686" s="27"/>
      <c r="K686" s="27"/>
    </row>
    <row r="693" spans="2:12" ht="18" x14ac:dyDescent="0.15">
      <c r="B693" s="29">
        <v>2022</v>
      </c>
      <c r="C693" s="29"/>
      <c r="F693" s="30">
        <f>E700+G700+I700+K700</f>
        <v>433217</v>
      </c>
      <c r="H693" s="30" t="s">
        <v>11</v>
      </c>
      <c r="I693" s="30"/>
      <c r="J693" s="30"/>
      <c r="K693" s="4"/>
    </row>
    <row r="694" spans="2:12" ht="18" x14ac:dyDescent="0.15">
      <c r="B694" s="29"/>
      <c r="C694" s="29"/>
      <c r="D694" s="3"/>
      <c r="E694" s="3"/>
      <c r="F694" s="30"/>
      <c r="H694" s="30"/>
      <c r="I694" s="30"/>
      <c r="J694" s="30"/>
      <c r="K694" s="4"/>
    </row>
    <row r="696" spans="2:12" x14ac:dyDescent="0.15">
      <c r="E696" s="19" t="s">
        <v>1</v>
      </c>
      <c r="F696" s="20"/>
      <c r="G696" s="20"/>
      <c r="H696" s="21"/>
      <c r="I696" s="19" t="s">
        <v>2</v>
      </c>
      <c r="J696" s="20"/>
      <c r="K696" s="20"/>
      <c r="L696" s="21"/>
    </row>
    <row r="697" spans="2:12" x14ac:dyDescent="0.15">
      <c r="E697" s="22"/>
      <c r="F697" s="23"/>
      <c r="G697" s="23"/>
      <c r="H697" s="24"/>
      <c r="I697" s="22"/>
      <c r="J697" s="23"/>
      <c r="K697" s="23"/>
      <c r="L697" s="24"/>
    </row>
    <row r="698" spans="2:12" x14ac:dyDescent="0.15">
      <c r="E698" s="15" t="s">
        <v>3</v>
      </c>
      <c r="F698" s="16"/>
      <c r="G698" s="15" t="s">
        <v>4</v>
      </c>
      <c r="H698" s="16"/>
      <c r="I698" s="15" t="s">
        <v>3</v>
      </c>
      <c r="J698" s="16"/>
      <c r="K698" s="15" t="s">
        <v>4</v>
      </c>
      <c r="L698" s="16"/>
    </row>
    <row r="699" spans="2:12" x14ac:dyDescent="0.15">
      <c r="C699" s="1"/>
      <c r="D699" s="2"/>
      <c r="E699" s="17"/>
      <c r="F699" s="18"/>
      <c r="G699" s="17"/>
      <c r="H699" s="18"/>
      <c r="I699" s="17"/>
      <c r="J699" s="18"/>
      <c r="K699" s="17"/>
      <c r="L699" s="18"/>
    </row>
    <row r="700" spans="2:12" x14ac:dyDescent="0.15">
      <c r="B700" s="31" t="s">
        <v>6</v>
      </c>
      <c r="C700" s="32"/>
      <c r="D700" s="32"/>
      <c r="E700" s="8">
        <v>124441</v>
      </c>
      <c r="F700" s="9"/>
      <c r="G700" s="8">
        <v>150153</v>
      </c>
      <c r="H700" s="9"/>
      <c r="I700" s="8">
        <v>75029</v>
      </c>
      <c r="J700" s="9"/>
      <c r="K700" s="8">
        <v>83594</v>
      </c>
      <c r="L700" s="9"/>
    </row>
    <row r="701" spans="2:12" x14ac:dyDescent="0.15">
      <c r="B701" s="32"/>
      <c r="C701" s="32"/>
      <c r="D701" s="32"/>
      <c r="E701" s="10"/>
      <c r="F701" s="11"/>
      <c r="G701" s="10"/>
      <c r="H701" s="11"/>
      <c r="I701" s="10"/>
      <c r="J701" s="11"/>
      <c r="K701" s="10"/>
      <c r="L701" s="11"/>
    </row>
    <row r="702" spans="2:12" x14ac:dyDescent="0.15">
      <c r="B702" s="32"/>
      <c r="C702" s="32"/>
      <c r="D702" s="32"/>
      <c r="E702" s="12"/>
      <c r="F702" s="13"/>
      <c r="G702" s="12"/>
      <c r="H702" s="13"/>
      <c r="I702" s="12"/>
      <c r="J702" s="13"/>
      <c r="K702" s="12"/>
      <c r="L702" s="13"/>
    </row>
    <row r="703" spans="2:12" x14ac:dyDescent="0.15">
      <c r="B703" s="31" t="s">
        <v>8</v>
      </c>
      <c r="C703" s="32"/>
      <c r="D703" s="32"/>
      <c r="E703" s="8">
        <f>E700</f>
        <v>124441</v>
      </c>
      <c r="F703" s="9"/>
      <c r="G703" s="8">
        <f>E703+G700</f>
        <v>274594</v>
      </c>
      <c r="H703" s="9"/>
      <c r="I703" s="8">
        <f>I700+G703</f>
        <v>349623</v>
      </c>
      <c r="J703" s="9"/>
      <c r="K703" s="8">
        <f>K700+I703</f>
        <v>433217</v>
      </c>
      <c r="L703" s="9"/>
    </row>
    <row r="704" spans="2:12" x14ac:dyDescent="0.15">
      <c r="B704" s="32"/>
      <c r="C704" s="32"/>
      <c r="D704" s="32"/>
      <c r="E704" s="10"/>
      <c r="F704" s="11"/>
      <c r="G704" s="10"/>
      <c r="H704" s="11"/>
      <c r="I704" s="10"/>
      <c r="J704" s="11"/>
      <c r="K704" s="10"/>
      <c r="L704" s="11"/>
    </row>
    <row r="705" spans="2:12" x14ac:dyDescent="0.15">
      <c r="B705" s="32"/>
      <c r="C705" s="32"/>
      <c r="D705" s="32"/>
      <c r="E705" s="12"/>
      <c r="F705" s="13"/>
      <c r="G705" s="12"/>
      <c r="H705" s="13"/>
      <c r="I705" s="12"/>
      <c r="J705" s="13"/>
      <c r="K705" s="12"/>
      <c r="L705" s="13"/>
    </row>
    <row r="706" spans="2:12" x14ac:dyDescent="0.15">
      <c r="B706" s="31" t="s">
        <v>7</v>
      </c>
      <c r="C706" s="32"/>
      <c r="D706" s="32"/>
      <c r="E706" s="8">
        <f>ROUND((E700/F693)*100, 2)</f>
        <v>28.72</v>
      </c>
      <c r="F706" s="9"/>
      <c r="G706" s="8">
        <f>ROUND((G700/F693)*100, 2)</f>
        <v>34.659999999999997</v>
      </c>
      <c r="H706" s="9"/>
      <c r="I706" s="8">
        <f>ROUND((I700/F693)*100, 2)</f>
        <v>17.32</v>
      </c>
      <c r="J706" s="9"/>
      <c r="K706" s="8">
        <f>ROUND((K700/F693)*100, 2)</f>
        <v>19.3</v>
      </c>
      <c r="L706" s="9"/>
    </row>
    <row r="707" spans="2:12" x14ac:dyDescent="0.15">
      <c r="B707" s="32"/>
      <c r="C707" s="32"/>
      <c r="D707" s="32"/>
      <c r="E707" s="10"/>
      <c r="F707" s="11"/>
      <c r="G707" s="10"/>
      <c r="H707" s="11"/>
      <c r="I707" s="10"/>
      <c r="J707" s="11"/>
      <c r="K707" s="10"/>
      <c r="L707" s="11"/>
    </row>
    <row r="708" spans="2:12" x14ac:dyDescent="0.15">
      <c r="B708" s="32"/>
      <c r="C708" s="32"/>
      <c r="D708" s="32"/>
      <c r="E708" s="12"/>
      <c r="F708" s="13"/>
      <c r="G708" s="12"/>
      <c r="H708" s="13"/>
      <c r="I708" s="12"/>
      <c r="J708" s="13"/>
      <c r="K708" s="12"/>
      <c r="L708" s="13"/>
    </row>
    <row r="709" spans="2:12" x14ac:dyDescent="0.15">
      <c r="B709" s="31" t="s">
        <v>9</v>
      </c>
      <c r="C709" s="32"/>
      <c r="D709" s="32"/>
      <c r="E709" s="8">
        <f>E706</f>
        <v>28.72</v>
      </c>
      <c r="F709" s="9"/>
      <c r="G709" s="8">
        <f>G706+E709</f>
        <v>63.379999999999995</v>
      </c>
      <c r="H709" s="9"/>
      <c r="I709" s="8">
        <f>I706+G709</f>
        <v>80.699999999999989</v>
      </c>
      <c r="J709" s="9"/>
      <c r="K709" s="8">
        <f>K706+I709</f>
        <v>99.999999999999986</v>
      </c>
      <c r="L709" s="9"/>
    </row>
    <row r="710" spans="2:12" x14ac:dyDescent="0.15">
      <c r="B710" s="32"/>
      <c r="C710" s="32"/>
      <c r="D710" s="32"/>
      <c r="E710" s="10"/>
      <c r="F710" s="11"/>
      <c r="G710" s="10"/>
      <c r="H710" s="11"/>
      <c r="I710" s="10"/>
      <c r="J710" s="11"/>
      <c r="K710" s="10"/>
      <c r="L710" s="11"/>
    </row>
    <row r="711" spans="2:12" x14ac:dyDescent="0.15">
      <c r="B711" s="32"/>
      <c r="C711" s="32"/>
      <c r="D711" s="32"/>
      <c r="E711" s="12"/>
      <c r="F711" s="13"/>
      <c r="G711" s="12"/>
      <c r="H711" s="13"/>
      <c r="I711" s="12"/>
      <c r="J711" s="13"/>
      <c r="K711" s="12"/>
      <c r="L711" s="13"/>
    </row>
    <row r="714" spans="2:12" x14ac:dyDescent="0.15">
      <c r="F714" s="14">
        <f>E700+G700</f>
        <v>274594</v>
      </c>
      <c r="G714" s="14"/>
      <c r="J714" s="14">
        <f>I700+K700</f>
        <v>158623</v>
      </c>
      <c r="K714" s="14"/>
    </row>
    <row r="715" spans="2:12" x14ac:dyDescent="0.15">
      <c r="F715" s="14"/>
      <c r="G715" s="14"/>
      <c r="J715" s="14"/>
      <c r="K715" s="14"/>
    </row>
    <row r="716" spans="2:12" x14ac:dyDescent="0.15">
      <c r="B716" s="28" t="s">
        <v>10</v>
      </c>
      <c r="C716" s="28"/>
      <c r="D716" s="28"/>
      <c r="F716" s="26">
        <f>ROUND((F714/F693)*100, 2)</f>
        <v>63.38</v>
      </c>
      <c r="G716" s="26"/>
      <c r="J716" s="26">
        <f>ROUND((J714/F693)*100, 2)</f>
        <v>36.619999999999997</v>
      </c>
      <c r="K716" s="26"/>
    </row>
    <row r="717" spans="2:12" x14ac:dyDescent="0.15">
      <c r="B717" s="28"/>
      <c r="C717" s="28"/>
      <c r="D717" s="28"/>
      <c r="F717" s="27"/>
      <c r="G717" s="27"/>
      <c r="J717" s="27"/>
      <c r="K717" s="27"/>
    </row>
    <row r="724" spans="2:12" ht="18" x14ac:dyDescent="0.15">
      <c r="B724" s="29">
        <v>2023</v>
      </c>
      <c r="C724" s="29"/>
      <c r="F724" s="30">
        <f>E731+G731+I731+K731</f>
        <v>446028</v>
      </c>
      <c r="H724" s="30" t="s">
        <v>11</v>
      </c>
      <c r="I724" s="30"/>
      <c r="J724" s="30"/>
      <c r="K724" s="4"/>
    </row>
    <row r="725" spans="2:12" ht="18" x14ac:dyDescent="0.15">
      <c r="B725" s="29"/>
      <c r="C725" s="29"/>
      <c r="D725" s="3"/>
      <c r="E725" s="3"/>
      <c r="F725" s="30"/>
      <c r="H725" s="30"/>
      <c r="I725" s="30"/>
      <c r="J725" s="30"/>
      <c r="K725" s="4"/>
    </row>
    <row r="727" spans="2:12" x14ac:dyDescent="0.15">
      <c r="E727" s="19" t="s">
        <v>1</v>
      </c>
      <c r="F727" s="20"/>
      <c r="G727" s="20"/>
      <c r="H727" s="21"/>
      <c r="I727" s="19" t="s">
        <v>2</v>
      </c>
      <c r="J727" s="20"/>
      <c r="K727" s="20"/>
      <c r="L727" s="21"/>
    </row>
    <row r="728" spans="2:12" x14ac:dyDescent="0.15">
      <c r="E728" s="22"/>
      <c r="F728" s="23"/>
      <c r="G728" s="23"/>
      <c r="H728" s="24"/>
      <c r="I728" s="22"/>
      <c r="J728" s="23"/>
      <c r="K728" s="23"/>
      <c r="L728" s="24"/>
    </row>
    <row r="729" spans="2:12" x14ac:dyDescent="0.15">
      <c r="E729" s="15" t="s">
        <v>3</v>
      </c>
      <c r="F729" s="16"/>
      <c r="G729" s="15" t="s">
        <v>4</v>
      </c>
      <c r="H729" s="16"/>
      <c r="I729" s="15" t="s">
        <v>3</v>
      </c>
      <c r="J729" s="16"/>
      <c r="K729" s="15" t="s">
        <v>4</v>
      </c>
      <c r="L729" s="16"/>
    </row>
    <row r="730" spans="2:12" x14ac:dyDescent="0.15">
      <c r="C730" s="1"/>
      <c r="D730" s="2"/>
      <c r="E730" s="17"/>
      <c r="F730" s="18"/>
      <c r="G730" s="17"/>
      <c r="H730" s="18"/>
      <c r="I730" s="17"/>
      <c r="J730" s="18"/>
      <c r="K730" s="17"/>
      <c r="L730" s="18"/>
    </row>
    <row r="731" spans="2:12" x14ac:dyDescent="0.15">
      <c r="B731" s="31" t="s">
        <v>6</v>
      </c>
      <c r="C731" s="32"/>
      <c r="D731" s="32"/>
      <c r="E731" s="8">
        <v>127274</v>
      </c>
      <c r="F731" s="9"/>
      <c r="G731" s="8">
        <v>155307</v>
      </c>
      <c r="H731" s="9"/>
      <c r="I731" s="8">
        <v>77398</v>
      </c>
      <c r="J731" s="9"/>
      <c r="K731" s="8">
        <v>86049</v>
      </c>
      <c r="L731" s="9"/>
    </row>
    <row r="732" spans="2:12" x14ac:dyDescent="0.15">
      <c r="B732" s="32"/>
      <c r="C732" s="32"/>
      <c r="D732" s="32"/>
      <c r="E732" s="10"/>
      <c r="F732" s="11"/>
      <c r="G732" s="10"/>
      <c r="H732" s="11"/>
      <c r="I732" s="10"/>
      <c r="J732" s="11"/>
      <c r="K732" s="10"/>
      <c r="L732" s="11"/>
    </row>
    <row r="733" spans="2:12" x14ac:dyDescent="0.15">
      <c r="B733" s="32"/>
      <c r="C733" s="32"/>
      <c r="D733" s="32"/>
      <c r="E733" s="12"/>
      <c r="F733" s="13"/>
      <c r="G733" s="12"/>
      <c r="H733" s="13"/>
      <c r="I733" s="12"/>
      <c r="J733" s="13"/>
      <c r="K733" s="12"/>
      <c r="L733" s="13"/>
    </row>
    <row r="734" spans="2:12" x14ac:dyDescent="0.15">
      <c r="B734" s="31" t="s">
        <v>8</v>
      </c>
      <c r="C734" s="32"/>
      <c r="D734" s="32"/>
      <c r="E734" s="8">
        <f>E731</f>
        <v>127274</v>
      </c>
      <c r="F734" s="9"/>
      <c r="G734" s="8">
        <f>E734+G731</f>
        <v>282581</v>
      </c>
      <c r="H734" s="9"/>
      <c r="I734" s="8">
        <f>I731+G734</f>
        <v>359979</v>
      </c>
      <c r="J734" s="9"/>
      <c r="K734" s="8">
        <f>K731+I734</f>
        <v>446028</v>
      </c>
      <c r="L734" s="9"/>
    </row>
    <row r="735" spans="2:12" x14ac:dyDescent="0.15">
      <c r="B735" s="32"/>
      <c r="C735" s="32"/>
      <c r="D735" s="32"/>
      <c r="E735" s="10"/>
      <c r="F735" s="11"/>
      <c r="G735" s="10"/>
      <c r="H735" s="11"/>
      <c r="I735" s="10"/>
      <c r="J735" s="11"/>
      <c r="K735" s="10"/>
      <c r="L735" s="11"/>
    </row>
    <row r="736" spans="2:12" x14ac:dyDescent="0.15">
      <c r="B736" s="32"/>
      <c r="C736" s="32"/>
      <c r="D736" s="32"/>
      <c r="E736" s="12"/>
      <c r="F736" s="13"/>
      <c r="G736" s="12"/>
      <c r="H736" s="13"/>
      <c r="I736" s="12"/>
      <c r="J736" s="13"/>
      <c r="K736" s="12"/>
      <c r="L736" s="13"/>
    </row>
    <row r="737" spans="2:12" x14ac:dyDescent="0.15">
      <c r="B737" s="31" t="s">
        <v>7</v>
      </c>
      <c r="C737" s="32"/>
      <c r="D737" s="32"/>
      <c r="E737" s="8">
        <f>ROUND((E731/F724)*100, 2)</f>
        <v>28.53</v>
      </c>
      <c r="F737" s="9"/>
      <c r="G737" s="8">
        <f>ROUND((G731/F724)*100, 2)</f>
        <v>34.82</v>
      </c>
      <c r="H737" s="9"/>
      <c r="I737" s="8">
        <f>ROUND((I731/F724)*100, 2)</f>
        <v>17.350000000000001</v>
      </c>
      <c r="J737" s="9"/>
      <c r="K737" s="8">
        <f>ROUND((K731/F724)*100, 2)</f>
        <v>19.29</v>
      </c>
      <c r="L737" s="9"/>
    </row>
    <row r="738" spans="2:12" x14ac:dyDescent="0.15">
      <c r="B738" s="32"/>
      <c r="C738" s="32"/>
      <c r="D738" s="32"/>
      <c r="E738" s="10"/>
      <c r="F738" s="11"/>
      <c r="G738" s="10"/>
      <c r="H738" s="11"/>
      <c r="I738" s="10"/>
      <c r="J738" s="11"/>
      <c r="K738" s="10"/>
      <c r="L738" s="11"/>
    </row>
    <row r="739" spans="2:12" x14ac:dyDescent="0.15">
      <c r="B739" s="32"/>
      <c r="C739" s="32"/>
      <c r="D739" s="32"/>
      <c r="E739" s="12"/>
      <c r="F739" s="13"/>
      <c r="G739" s="12"/>
      <c r="H739" s="13"/>
      <c r="I739" s="12"/>
      <c r="J739" s="13"/>
      <c r="K739" s="12"/>
      <c r="L739" s="13"/>
    </row>
    <row r="740" spans="2:12" x14ac:dyDescent="0.15">
      <c r="B740" s="31" t="s">
        <v>9</v>
      </c>
      <c r="C740" s="32"/>
      <c r="D740" s="32"/>
      <c r="E740" s="8">
        <f>E737</f>
        <v>28.53</v>
      </c>
      <c r="F740" s="9"/>
      <c r="G740" s="8">
        <f>G737+E740</f>
        <v>63.35</v>
      </c>
      <c r="H740" s="9"/>
      <c r="I740" s="8">
        <f>I737+G740</f>
        <v>80.7</v>
      </c>
      <c r="J740" s="9"/>
      <c r="K740" s="8">
        <f>K737+I740</f>
        <v>99.990000000000009</v>
      </c>
      <c r="L740" s="9"/>
    </row>
    <row r="741" spans="2:12" x14ac:dyDescent="0.15">
      <c r="B741" s="32"/>
      <c r="C741" s="32"/>
      <c r="D741" s="32"/>
      <c r="E741" s="10"/>
      <c r="F741" s="11"/>
      <c r="G741" s="10"/>
      <c r="H741" s="11"/>
      <c r="I741" s="10"/>
      <c r="J741" s="11"/>
      <c r="K741" s="10"/>
      <c r="L741" s="11"/>
    </row>
    <row r="742" spans="2:12" x14ac:dyDescent="0.15">
      <c r="B742" s="32"/>
      <c r="C742" s="32"/>
      <c r="D742" s="32"/>
      <c r="E742" s="12"/>
      <c r="F742" s="13"/>
      <c r="G742" s="12"/>
      <c r="H742" s="13"/>
      <c r="I742" s="12"/>
      <c r="J742" s="13"/>
      <c r="K742" s="12"/>
      <c r="L742" s="13"/>
    </row>
    <row r="745" spans="2:12" x14ac:dyDescent="0.15">
      <c r="F745" s="14">
        <f>E731+G731</f>
        <v>282581</v>
      </c>
      <c r="G745" s="14"/>
      <c r="J745" s="14">
        <f>I731+K731</f>
        <v>163447</v>
      </c>
      <c r="K745" s="14"/>
    </row>
    <row r="746" spans="2:12" x14ac:dyDescent="0.15">
      <c r="F746" s="14"/>
      <c r="G746" s="14"/>
      <c r="J746" s="14"/>
      <c r="K746" s="14"/>
    </row>
    <row r="747" spans="2:12" x14ac:dyDescent="0.15">
      <c r="B747" s="28" t="s">
        <v>10</v>
      </c>
      <c r="C747" s="28"/>
      <c r="D747" s="28"/>
      <c r="F747" s="26">
        <f>ROUND((F745/F724)*100, 2)</f>
        <v>63.35</v>
      </c>
      <c r="G747" s="26"/>
      <c r="J747" s="26">
        <f>ROUND((J745/F724)*100, 2)</f>
        <v>36.65</v>
      </c>
      <c r="K747" s="26"/>
    </row>
    <row r="748" spans="2:12" x14ac:dyDescent="0.15">
      <c r="B748" s="28"/>
      <c r="C748" s="28"/>
      <c r="D748" s="28"/>
      <c r="F748" s="27"/>
      <c r="G748" s="27"/>
      <c r="J748" s="27"/>
      <c r="K748" s="27"/>
    </row>
  </sheetData>
  <mergeCells count="817">
    <mergeCell ref="F745:G746"/>
    <mergeCell ref="J745:K746"/>
    <mergeCell ref="B747:D748"/>
    <mergeCell ref="F747:G748"/>
    <mergeCell ref="J747:K748"/>
    <mergeCell ref="B740:D742"/>
    <mergeCell ref="E740:F742"/>
    <mergeCell ref="G740:H742"/>
    <mergeCell ref="I740:J742"/>
    <mergeCell ref="K740:L742"/>
    <mergeCell ref="B737:D739"/>
    <mergeCell ref="E737:F739"/>
    <mergeCell ref="G737:H739"/>
    <mergeCell ref="I737:J739"/>
    <mergeCell ref="K737:L739"/>
    <mergeCell ref="B734:D736"/>
    <mergeCell ref="E734:F736"/>
    <mergeCell ref="G734:H736"/>
    <mergeCell ref="I734:J736"/>
    <mergeCell ref="K734:L736"/>
    <mergeCell ref="E729:F730"/>
    <mergeCell ref="G729:H730"/>
    <mergeCell ref="I729:J730"/>
    <mergeCell ref="K729:L730"/>
    <mergeCell ref="B731:D733"/>
    <mergeCell ref="E731:F733"/>
    <mergeCell ref="G731:H733"/>
    <mergeCell ref="I731:J733"/>
    <mergeCell ref="K731:L733"/>
    <mergeCell ref="B724:C725"/>
    <mergeCell ref="F724:F725"/>
    <mergeCell ref="H724:J725"/>
    <mergeCell ref="E727:H728"/>
    <mergeCell ref="I727:L728"/>
    <mergeCell ref="F714:G715"/>
    <mergeCell ref="J714:K715"/>
    <mergeCell ref="B716:D717"/>
    <mergeCell ref="F716:G717"/>
    <mergeCell ref="J716:K717"/>
    <mergeCell ref="B709:D711"/>
    <mergeCell ref="E709:F711"/>
    <mergeCell ref="G709:H711"/>
    <mergeCell ref="I709:J711"/>
    <mergeCell ref="K709:L711"/>
    <mergeCell ref="B706:D708"/>
    <mergeCell ref="E706:F708"/>
    <mergeCell ref="G706:H708"/>
    <mergeCell ref="I706:J708"/>
    <mergeCell ref="K706:L708"/>
    <mergeCell ref="B703:D705"/>
    <mergeCell ref="E703:F705"/>
    <mergeCell ref="G703:H705"/>
    <mergeCell ref="I703:J705"/>
    <mergeCell ref="K703:L705"/>
    <mergeCell ref="E698:F699"/>
    <mergeCell ref="G698:H699"/>
    <mergeCell ref="I698:J699"/>
    <mergeCell ref="K698:L699"/>
    <mergeCell ref="B700:D702"/>
    <mergeCell ref="E700:F702"/>
    <mergeCell ref="G700:H702"/>
    <mergeCell ref="I700:J702"/>
    <mergeCell ref="K700:L702"/>
    <mergeCell ref="B693:C694"/>
    <mergeCell ref="F693:F694"/>
    <mergeCell ref="H693:J694"/>
    <mergeCell ref="E696:H697"/>
    <mergeCell ref="I696:L697"/>
    <mergeCell ref="F683:G684"/>
    <mergeCell ref="J683:K684"/>
    <mergeCell ref="B685:D686"/>
    <mergeCell ref="F685:G686"/>
    <mergeCell ref="J685:K686"/>
    <mergeCell ref="B678:D680"/>
    <mergeCell ref="E678:F680"/>
    <mergeCell ref="G678:H680"/>
    <mergeCell ref="I678:J680"/>
    <mergeCell ref="K678:L680"/>
    <mergeCell ref="B675:D677"/>
    <mergeCell ref="E675:F677"/>
    <mergeCell ref="G675:H677"/>
    <mergeCell ref="I675:J677"/>
    <mergeCell ref="K675:L677"/>
    <mergeCell ref="B672:D674"/>
    <mergeCell ref="E672:F674"/>
    <mergeCell ref="G672:H674"/>
    <mergeCell ref="I672:J674"/>
    <mergeCell ref="K672:L674"/>
    <mergeCell ref="E667:F668"/>
    <mergeCell ref="G667:H668"/>
    <mergeCell ref="I667:J668"/>
    <mergeCell ref="K667:L668"/>
    <mergeCell ref="B669:D671"/>
    <mergeCell ref="E669:F671"/>
    <mergeCell ref="G669:H671"/>
    <mergeCell ref="I669:J671"/>
    <mergeCell ref="K669:L671"/>
    <mergeCell ref="B662:C663"/>
    <mergeCell ref="F662:F663"/>
    <mergeCell ref="H662:J663"/>
    <mergeCell ref="E665:H666"/>
    <mergeCell ref="I665:L666"/>
    <mergeCell ref="F652:G653"/>
    <mergeCell ref="J652:K653"/>
    <mergeCell ref="B654:D655"/>
    <mergeCell ref="F654:G655"/>
    <mergeCell ref="J654:K655"/>
    <mergeCell ref="B647:D649"/>
    <mergeCell ref="E647:F649"/>
    <mergeCell ref="G647:H649"/>
    <mergeCell ref="I647:J649"/>
    <mergeCell ref="K647:L649"/>
    <mergeCell ref="B644:D646"/>
    <mergeCell ref="E644:F646"/>
    <mergeCell ref="G644:H646"/>
    <mergeCell ref="I644:J646"/>
    <mergeCell ref="K644:L646"/>
    <mergeCell ref="B641:D643"/>
    <mergeCell ref="E641:F643"/>
    <mergeCell ref="G641:H643"/>
    <mergeCell ref="I641:J643"/>
    <mergeCell ref="K641:L643"/>
    <mergeCell ref="E636:F637"/>
    <mergeCell ref="G636:H637"/>
    <mergeCell ref="I636:J637"/>
    <mergeCell ref="K636:L637"/>
    <mergeCell ref="B638:D640"/>
    <mergeCell ref="E638:F640"/>
    <mergeCell ref="G638:H640"/>
    <mergeCell ref="I638:J640"/>
    <mergeCell ref="K638:L640"/>
    <mergeCell ref="B631:C632"/>
    <mergeCell ref="F631:F632"/>
    <mergeCell ref="H631:J632"/>
    <mergeCell ref="E634:H635"/>
    <mergeCell ref="I634:L635"/>
    <mergeCell ref="F621:G622"/>
    <mergeCell ref="J621:K622"/>
    <mergeCell ref="B623:D624"/>
    <mergeCell ref="F623:G624"/>
    <mergeCell ref="J623:K624"/>
    <mergeCell ref="B616:D618"/>
    <mergeCell ref="E616:F618"/>
    <mergeCell ref="G616:H618"/>
    <mergeCell ref="I616:J618"/>
    <mergeCell ref="K616:L618"/>
    <mergeCell ref="B613:D615"/>
    <mergeCell ref="E613:F615"/>
    <mergeCell ref="G613:H615"/>
    <mergeCell ref="I613:J615"/>
    <mergeCell ref="K613:L615"/>
    <mergeCell ref="B610:D612"/>
    <mergeCell ref="E610:F612"/>
    <mergeCell ref="G610:H612"/>
    <mergeCell ref="I610:J612"/>
    <mergeCell ref="K610:L612"/>
    <mergeCell ref="E605:F606"/>
    <mergeCell ref="G605:H606"/>
    <mergeCell ref="I605:J606"/>
    <mergeCell ref="K605:L606"/>
    <mergeCell ref="B607:D609"/>
    <mergeCell ref="E607:F609"/>
    <mergeCell ref="G607:H609"/>
    <mergeCell ref="I607:J609"/>
    <mergeCell ref="K607:L609"/>
    <mergeCell ref="B600:C601"/>
    <mergeCell ref="F600:F601"/>
    <mergeCell ref="H600:J601"/>
    <mergeCell ref="E603:H604"/>
    <mergeCell ref="I603:L604"/>
    <mergeCell ref="F590:G591"/>
    <mergeCell ref="J590:K591"/>
    <mergeCell ref="B592:D593"/>
    <mergeCell ref="F592:G593"/>
    <mergeCell ref="J592:K593"/>
    <mergeCell ref="B585:D587"/>
    <mergeCell ref="E585:F587"/>
    <mergeCell ref="G585:H587"/>
    <mergeCell ref="I585:J587"/>
    <mergeCell ref="K585:L587"/>
    <mergeCell ref="B582:D584"/>
    <mergeCell ref="E582:F584"/>
    <mergeCell ref="G582:H584"/>
    <mergeCell ref="I582:J584"/>
    <mergeCell ref="K582:L584"/>
    <mergeCell ref="B579:D581"/>
    <mergeCell ref="E579:F581"/>
    <mergeCell ref="G579:H581"/>
    <mergeCell ref="I579:J581"/>
    <mergeCell ref="K579:L581"/>
    <mergeCell ref="E574:F575"/>
    <mergeCell ref="G574:H575"/>
    <mergeCell ref="I574:J575"/>
    <mergeCell ref="K574:L575"/>
    <mergeCell ref="B576:D578"/>
    <mergeCell ref="E576:F578"/>
    <mergeCell ref="G576:H578"/>
    <mergeCell ref="I576:J578"/>
    <mergeCell ref="K576:L578"/>
    <mergeCell ref="B569:C570"/>
    <mergeCell ref="F569:F570"/>
    <mergeCell ref="H569:J570"/>
    <mergeCell ref="E572:H573"/>
    <mergeCell ref="I572:L573"/>
    <mergeCell ref="F559:G560"/>
    <mergeCell ref="J559:K560"/>
    <mergeCell ref="B561:D562"/>
    <mergeCell ref="F561:G562"/>
    <mergeCell ref="J561:K562"/>
    <mergeCell ref="B554:D556"/>
    <mergeCell ref="E554:F556"/>
    <mergeCell ref="G554:H556"/>
    <mergeCell ref="I554:J556"/>
    <mergeCell ref="K554:L556"/>
    <mergeCell ref="B551:D553"/>
    <mergeCell ref="E551:F553"/>
    <mergeCell ref="G551:H553"/>
    <mergeCell ref="I551:J553"/>
    <mergeCell ref="K551:L553"/>
    <mergeCell ref="B548:D550"/>
    <mergeCell ref="E548:F550"/>
    <mergeCell ref="G548:H550"/>
    <mergeCell ref="I548:J550"/>
    <mergeCell ref="K548:L550"/>
    <mergeCell ref="E543:F544"/>
    <mergeCell ref="G543:H544"/>
    <mergeCell ref="I543:J544"/>
    <mergeCell ref="K543:L544"/>
    <mergeCell ref="B545:D547"/>
    <mergeCell ref="E545:F547"/>
    <mergeCell ref="G545:H547"/>
    <mergeCell ref="I545:J547"/>
    <mergeCell ref="K545:L547"/>
    <mergeCell ref="B538:C539"/>
    <mergeCell ref="F538:F539"/>
    <mergeCell ref="H538:J539"/>
    <mergeCell ref="E541:H542"/>
    <mergeCell ref="I541:L542"/>
    <mergeCell ref="F528:G529"/>
    <mergeCell ref="J528:K529"/>
    <mergeCell ref="B530:D531"/>
    <mergeCell ref="F530:G531"/>
    <mergeCell ref="J530:K531"/>
    <mergeCell ref="B523:D525"/>
    <mergeCell ref="E523:F525"/>
    <mergeCell ref="G523:H525"/>
    <mergeCell ref="I523:J525"/>
    <mergeCell ref="K523:L525"/>
    <mergeCell ref="B520:D522"/>
    <mergeCell ref="E520:F522"/>
    <mergeCell ref="G520:H522"/>
    <mergeCell ref="I520:J522"/>
    <mergeCell ref="K520:L522"/>
    <mergeCell ref="B517:D519"/>
    <mergeCell ref="E517:F519"/>
    <mergeCell ref="G517:H519"/>
    <mergeCell ref="I517:J519"/>
    <mergeCell ref="K517:L519"/>
    <mergeCell ref="E512:F513"/>
    <mergeCell ref="G512:H513"/>
    <mergeCell ref="I512:J513"/>
    <mergeCell ref="K512:L513"/>
    <mergeCell ref="B514:D516"/>
    <mergeCell ref="E514:F516"/>
    <mergeCell ref="G514:H516"/>
    <mergeCell ref="I514:J516"/>
    <mergeCell ref="K514:L516"/>
    <mergeCell ref="B507:C508"/>
    <mergeCell ref="F507:F508"/>
    <mergeCell ref="H507:J508"/>
    <mergeCell ref="E510:H511"/>
    <mergeCell ref="I510:L511"/>
    <mergeCell ref="F497:G498"/>
    <mergeCell ref="J497:K498"/>
    <mergeCell ref="B499:D500"/>
    <mergeCell ref="F499:G500"/>
    <mergeCell ref="J499:K500"/>
    <mergeCell ref="B492:D494"/>
    <mergeCell ref="E492:F494"/>
    <mergeCell ref="G492:H494"/>
    <mergeCell ref="I492:J494"/>
    <mergeCell ref="K492:L494"/>
    <mergeCell ref="B489:D491"/>
    <mergeCell ref="E489:F491"/>
    <mergeCell ref="G489:H491"/>
    <mergeCell ref="I489:J491"/>
    <mergeCell ref="K489:L491"/>
    <mergeCell ref="B486:D488"/>
    <mergeCell ref="E486:F488"/>
    <mergeCell ref="G486:H488"/>
    <mergeCell ref="I486:J488"/>
    <mergeCell ref="K486:L488"/>
    <mergeCell ref="E481:F482"/>
    <mergeCell ref="G481:H482"/>
    <mergeCell ref="I481:J482"/>
    <mergeCell ref="K481:L482"/>
    <mergeCell ref="B483:D485"/>
    <mergeCell ref="E483:F485"/>
    <mergeCell ref="G483:H485"/>
    <mergeCell ref="I483:J485"/>
    <mergeCell ref="K483:L485"/>
    <mergeCell ref="B476:C477"/>
    <mergeCell ref="F476:F477"/>
    <mergeCell ref="H476:J477"/>
    <mergeCell ref="E479:H480"/>
    <mergeCell ref="I479:L480"/>
    <mergeCell ref="F466:G467"/>
    <mergeCell ref="J466:K467"/>
    <mergeCell ref="B468:D469"/>
    <mergeCell ref="F468:G469"/>
    <mergeCell ref="J468:K469"/>
    <mergeCell ref="B461:D463"/>
    <mergeCell ref="E461:F463"/>
    <mergeCell ref="G461:H463"/>
    <mergeCell ref="I461:J463"/>
    <mergeCell ref="K461:L463"/>
    <mergeCell ref="B458:D460"/>
    <mergeCell ref="E458:F460"/>
    <mergeCell ref="G458:H460"/>
    <mergeCell ref="I458:J460"/>
    <mergeCell ref="K458:L460"/>
    <mergeCell ref="B455:D457"/>
    <mergeCell ref="E455:F457"/>
    <mergeCell ref="G455:H457"/>
    <mergeCell ref="I455:J457"/>
    <mergeCell ref="K455:L457"/>
    <mergeCell ref="E450:F451"/>
    <mergeCell ref="G450:H451"/>
    <mergeCell ref="I450:J451"/>
    <mergeCell ref="K450:L451"/>
    <mergeCell ref="B452:D454"/>
    <mergeCell ref="E452:F454"/>
    <mergeCell ref="G452:H454"/>
    <mergeCell ref="I452:J454"/>
    <mergeCell ref="K452:L454"/>
    <mergeCell ref="B445:C446"/>
    <mergeCell ref="F445:F446"/>
    <mergeCell ref="H445:J446"/>
    <mergeCell ref="E448:H449"/>
    <mergeCell ref="I448:L449"/>
    <mergeCell ref="F435:G436"/>
    <mergeCell ref="J435:K436"/>
    <mergeCell ref="B437:D438"/>
    <mergeCell ref="F437:G438"/>
    <mergeCell ref="J437:K438"/>
    <mergeCell ref="B430:D432"/>
    <mergeCell ref="E430:F432"/>
    <mergeCell ref="G430:H432"/>
    <mergeCell ref="I430:J432"/>
    <mergeCell ref="K430:L432"/>
    <mergeCell ref="B427:D429"/>
    <mergeCell ref="E427:F429"/>
    <mergeCell ref="G427:H429"/>
    <mergeCell ref="I427:J429"/>
    <mergeCell ref="K427:L429"/>
    <mergeCell ref="B424:D426"/>
    <mergeCell ref="E424:F426"/>
    <mergeCell ref="G424:H426"/>
    <mergeCell ref="I424:J426"/>
    <mergeCell ref="K424:L426"/>
    <mergeCell ref="E419:F420"/>
    <mergeCell ref="G419:H420"/>
    <mergeCell ref="I419:J420"/>
    <mergeCell ref="K419:L420"/>
    <mergeCell ref="B421:D423"/>
    <mergeCell ref="E421:F423"/>
    <mergeCell ref="G421:H423"/>
    <mergeCell ref="I421:J423"/>
    <mergeCell ref="K421:L423"/>
    <mergeCell ref="B414:C415"/>
    <mergeCell ref="F414:F415"/>
    <mergeCell ref="H414:J415"/>
    <mergeCell ref="E417:H418"/>
    <mergeCell ref="I417:L418"/>
    <mergeCell ref="F404:G405"/>
    <mergeCell ref="J404:K405"/>
    <mergeCell ref="B406:D407"/>
    <mergeCell ref="F406:G407"/>
    <mergeCell ref="J406:K407"/>
    <mergeCell ref="B396:D398"/>
    <mergeCell ref="E396:F398"/>
    <mergeCell ref="G396:H398"/>
    <mergeCell ref="I396:J398"/>
    <mergeCell ref="K396:L398"/>
    <mergeCell ref="B399:D401"/>
    <mergeCell ref="E399:F401"/>
    <mergeCell ref="G399:H401"/>
    <mergeCell ref="I399:J401"/>
    <mergeCell ref="K399:L401"/>
    <mergeCell ref="B393:D395"/>
    <mergeCell ref="E393:F395"/>
    <mergeCell ref="G393:H395"/>
    <mergeCell ref="I393:J395"/>
    <mergeCell ref="K393:L395"/>
    <mergeCell ref="B390:D392"/>
    <mergeCell ref="E390:F392"/>
    <mergeCell ref="G390:H392"/>
    <mergeCell ref="I390:J392"/>
    <mergeCell ref="K390:L392"/>
    <mergeCell ref="E386:H387"/>
    <mergeCell ref="I386:L387"/>
    <mergeCell ref="E388:F389"/>
    <mergeCell ref="G388:H389"/>
    <mergeCell ref="I388:J389"/>
    <mergeCell ref="K388:L389"/>
    <mergeCell ref="B383:C384"/>
    <mergeCell ref="F383:F384"/>
    <mergeCell ref="H383:J384"/>
    <mergeCell ref="F373:G374"/>
    <mergeCell ref="J373:K374"/>
    <mergeCell ref="B375:D376"/>
    <mergeCell ref="F375:G376"/>
    <mergeCell ref="J375:K376"/>
    <mergeCell ref="B368:D370"/>
    <mergeCell ref="E368:F370"/>
    <mergeCell ref="G368:H370"/>
    <mergeCell ref="I368:J370"/>
    <mergeCell ref="K368:L370"/>
    <mergeCell ref="B365:D367"/>
    <mergeCell ref="E365:F367"/>
    <mergeCell ref="G365:H367"/>
    <mergeCell ref="I365:J367"/>
    <mergeCell ref="K365:L367"/>
    <mergeCell ref="B362:D364"/>
    <mergeCell ref="E362:F364"/>
    <mergeCell ref="G362:H364"/>
    <mergeCell ref="I362:J364"/>
    <mergeCell ref="K362:L364"/>
    <mergeCell ref="E357:F358"/>
    <mergeCell ref="G357:H358"/>
    <mergeCell ref="I357:J358"/>
    <mergeCell ref="K357:L358"/>
    <mergeCell ref="B359:D361"/>
    <mergeCell ref="E359:F361"/>
    <mergeCell ref="G359:H361"/>
    <mergeCell ref="I359:J361"/>
    <mergeCell ref="K359:L361"/>
    <mergeCell ref="B352:C353"/>
    <mergeCell ref="F352:F353"/>
    <mergeCell ref="H352:J353"/>
    <mergeCell ref="E355:H356"/>
    <mergeCell ref="I355:L356"/>
    <mergeCell ref="F342:G343"/>
    <mergeCell ref="J342:K343"/>
    <mergeCell ref="B344:D345"/>
    <mergeCell ref="F344:G345"/>
    <mergeCell ref="J344:K345"/>
    <mergeCell ref="B337:D339"/>
    <mergeCell ref="E337:F339"/>
    <mergeCell ref="G337:H339"/>
    <mergeCell ref="I337:J339"/>
    <mergeCell ref="K337:L339"/>
    <mergeCell ref="B334:D336"/>
    <mergeCell ref="E334:F336"/>
    <mergeCell ref="G334:H336"/>
    <mergeCell ref="I334:J336"/>
    <mergeCell ref="K334:L336"/>
    <mergeCell ref="B331:D333"/>
    <mergeCell ref="E331:F333"/>
    <mergeCell ref="G331:H333"/>
    <mergeCell ref="I331:J333"/>
    <mergeCell ref="K331:L333"/>
    <mergeCell ref="E326:F327"/>
    <mergeCell ref="G326:H327"/>
    <mergeCell ref="I326:J327"/>
    <mergeCell ref="K326:L327"/>
    <mergeCell ref="B328:D330"/>
    <mergeCell ref="E328:F330"/>
    <mergeCell ref="G328:H330"/>
    <mergeCell ref="I328:J330"/>
    <mergeCell ref="K328:L330"/>
    <mergeCell ref="B321:C322"/>
    <mergeCell ref="F321:F322"/>
    <mergeCell ref="H321:J322"/>
    <mergeCell ref="E324:H325"/>
    <mergeCell ref="I324:L325"/>
    <mergeCell ref="F311:G312"/>
    <mergeCell ref="J311:K312"/>
    <mergeCell ref="B313:D314"/>
    <mergeCell ref="F313:G314"/>
    <mergeCell ref="J313:K314"/>
    <mergeCell ref="B306:D308"/>
    <mergeCell ref="E306:F308"/>
    <mergeCell ref="G306:H308"/>
    <mergeCell ref="I306:J308"/>
    <mergeCell ref="K306:L308"/>
    <mergeCell ref="B303:D305"/>
    <mergeCell ref="E303:F305"/>
    <mergeCell ref="G303:H305"/>
    <mergeCell ref="I303:J305"/>
    <mergeCell ref="K303:L305"/>
    <mergeCell ref="B300:D302"/>
    <mergeCell ref="E300:F302"/>
    <mergeCell ref="G300:H302"/>
    <mergeCell ref="I300:J302"/>
    <mergeCell ref="K300:L302"/>
    <mergeCell ref="E295:F296"/>
    <mergeCell ref="G295:H296"/>
    <mergeCell ref="I295:J296"/>
    <mergeCell ref="K295:L296"/>
    <mergeCell ref="B297:D299"/>
    <mergeCell ref="E297:F299"/>
    <mergeCell ref="G297:H299"/>
    <mergeCell ref="I297:J299"/>
    <mergeCell ref="K297:L299"/>
    <mergeCell ref="B290:C291"/>
    <mergeCell ref="F290:F291"/>
    <mergeCell ref="H290:J291"/>
    <mergeCell ref="E293:H294"/>
    <mergeCell ref="I293:L294"/>
    <mergeCell ref="F280:G281"/>
    <mergeCell ref="J280:K281"/>
    <mergeCell ref="B282:D283"/>
    <mergeCell ref="F282:G283"/>
    <mergeCell ref="J282:K283"/>
    <mergeCell ref="B275:D277"/>
    <mergeCell ref="E275:F277"/>
    <mergeCell ref="G275:H277"/>
    <mergeCell ref="I275:J277"/>
    <mergeCell ref="K275:L277"/>
    <mergeCell ref="B272:D274"/>
    <mergeCell ref="E272:F274"/>
    <mergeCell ref="G272:H274"/>
    <mergeCell ref="I272:J274"/>
    <mergeCell ref="K272:L274"/>
    <mergeCell ref="B269:D271"/>
    <mergeCell ref="E269:F271"/>
    <mergeCell ref="G269:H271"/>
    <mergeCell ref="I269:J271"/>
    <mergeCell ref="K269:L271"/>
    <mergeCell ref="E264:F265"/>
    <mergeCell ref="G264:H265"/>
    <mergeCell ref="I264:J265"/>
    <mergeCell ref="K264:L265"/>
    <mergeCell ref="B266:D268"/>
    <mergeCell ref="E266:F268"/>
    <mergeCell ref="G266:H268"/>
    <mergeCell ref="I266:J268"/>
    <mergeCell ref="K266:L268"/>
    <mergeCell ref="B259:C260"/>
    <mergeCell ref="F259:F260"/>
    <mergeCell ref="H259:J260"/>
    <mergeCell ref="E262:H263"/>
    <mergeCell ref="I262:L263"/>
    <mergeCell ref="F249:G250"/>
    <mergeCell ref="J249:K250"/>
    <mergeCell ref="B251:D252"/>
    <mergeCell ref="F251:G252"/>
    <mergeCell ref="J251:K252"/>
    <mergeCell ref="B244:D246"/>
    <mergeCell ref="E244:F246"/>
    <mergeCell ref="G244:H246"/>
    <mergeCell ref="I244:J246"/>
    <mergeCell ref="K244:L246"/>
    <mergeCell ref="B241:D243"/>
    <mergeCell ref="E241:F243"/>
    <mergeCell ref="G241:H243"/>
    <mergeCell ref="I241:J243"/>
    <mergeCell ref="K241:L243"/>
    <mergeCell ref="B238:D240"/>
    <mergeCell ref="E238:F240"/>
    <mergeCell ref="G238:H240"/>
    <mergeCell ref="I238:J240"/>
    <mergeCell ref="K238:L240"/>
    <mergeCell ref="E233:F234"/>
    <mergeCell ref="G233:H234"/>
    <mergeCell ref="I233:J234"/>
    <mergeCell ref="K233:L234"/>
    <mergeCell ref="B235:D237"/>
    <mergeCell ref="E235:F237"/>
    <mergeCell ref="G235:H237"/>
    <mergeCell ref="I235:J237"/>
    <mergeCell ref="K235:L237"/>
    <mergeCell ref="B228:C229"/>
    <mergeCell ref="F228:F229"/>
    <mergeCell ref="H228:J229"/>
    <mergeCell ref="E231:H232"/>
    <mergeCell ref="I231:L232"/>
    <mergeCell ref="F218:G219"/>
    <mergeCell ref="J218:K219"/>
    <mergeCell ref="B220:D221"/>
    <mergeCell ref="F220:G221"/>
    <mergeCell ref="J220:K221"/>
    <mergeCell ref="B213:D215"/>
    <mergeCell ref="E213:F215"/>
    <mergeCell ref="G213:H215"/>
    <mergeCell ref="I213:J215"/>
    <mergeCell ref="K213:L215"/>
    <mergeCell ref="B210:D212"/>
    <mergeCell ref="E210:F212"/>
    <mergeCell ref="G210:H212"/>
    <mergeCell ref="I210:J212"/>
    <mergeCell ref="K210:L212"/>
    <mergeCell ref="B207:D209"/>
    <mergeCell ref="E207:F209"/>
    <mergeCell ref="G207:H209"/>
    <mergeCell ref="I207:J209"/>
    <mergeCell ref="K207:L209"/>
    <mergeCell ref="E202:F203"/>
    <mergeCell ref="G202:H203"/>
    <mergeCell ref="I202:J203"/>
    <mergeCell ref="K202:L203"/>
    <mergeCell ref="B204:D206"/>
    <mergeCell ref="E204:F206"/>
    <mergeCell ref="G204:H206"/>
    <mergeCell ref="I204:J206"/>
    <mergeCell ref="K204:L206"/>
    <mergeCell ref="B197:C198"/>
    <mergeCell ref="F197:F198"/>
    <mergeCell ref="H197:J198"/>
    <mergeCell ref="E200:H201"/>
    <mergeCell ref="I200:L201"/>
    <mergeCell ref="F187:G188"/>
    <mergeCell ref="J187:K188"/>
    <mergeCell ref="B189:D190"/>
    <mergeCell ref="F189:G190"/>
    <mergeCell ref="J189:K190"/>
    <mergeCell ref="B182:D184"/>
    <mergeCell ref="E182:F184"/>
    <mergeCell ref="G182:H184"/>
    <mergeCell ref="I182:J184"/>
    <mergeCell ref="K182:L184"/>
    <mergeCell ref="B179:D181"/>
    <mergeCell ref="E179:F181"/>
    <mergeCell ref="G179:H181"/>
    <mergeCell ref="I179:J181"/>
    <mergeCell ref="K179:L181"/>
    <mergeCell ref="B176:D178"/>
    <mergeCell ref="E176:F178"/>
    <mergeCell ref="G176:H178"/>
    <mergeCell ref="I176:J178"/>
    <mergeCell ref="K176:L178"/>
    <mergeCell ref="E171:F172"/>
    <mergeCell ref="G171:H172"/>
    <mergeCell ref="I171:J172"/>
    <mergeCell ref="K171:L172"/>
    <mergeCell ref="B173:D175"/>
    <mergeCell ref="E173:F175"/>
    <mergeCell ref="G173:H175"/>
    <mergeCell ref="I173:J175"/>
    <mergeCell ref="K173:L175"/>
    <mergeCell ref="B166:C167"/>
    <mergeCell ref="F166:F167"/>
    <mergeCell ref="H166:J167"/>
    <mergeCell ref="E169:H170"/>
    <mergeCell ref="I169:L170"/>
    <mergeCell ref="F156:G157"/>
    <mergeCell ref="J156:K157"/>
    <mergeCell ref="B158:D159"/>
    <mergeCell ref="F158:G159"/>
    <mergeCell ref="J158:K159"/>
    <mergeCell ref="B151:D153"/>
    <mergeCell ref="E151:F153"/>
    <mergeCell ref="G151:H153"/>
    <mergeCell ref="I151:J153"/>
    <mergeCell ref="K151:L153"/>
    <mergeCell ref="B148:D150"/>
    <mergeCell ref="E148:F150"/>
    <mergeCell ref="G148:H150"/>
    <mergeCell ref="I148:J150"/>
    <mergeCell ref="K148:L150"/>
    <mergeCell ref="B145:D147"/>
    <mergeCell ref="E145:F147"/>
    <mergeCell ref="G145:H147"/>
    <mergeCell ref="I145:J147"/>
    <mergeCell ref="K145:L147"/>
    <mergeCell ref="E140:F141"/>
    <mergeCell ref="G140:H141"/>
    <mergeCell ref="I140:J141"/>
    <mergeCell ref="K140:L141"/>
    <mergeCell ref="B142:D144"/>
    <mergeCell ref="E142:F144"/>
    <mergeCell ref="G142:H144"/>
    <mergeCell ref="I142:J144"/>
    <mergeCell ref="K142:L144"/>
    <mergeCell ref="B135:C136"/>
    <mergeCell ref="F135:F136"/>
    <mergeCell ref="H135:J136"/>
    <mergeCell ref="E138:H139"/>
    <mergeCell ref="I138:L139"/>
    <mergeCell ref="F125:G126"/>
    <mergeCell ref="J125:K126"/>
    <mergeCell ref="B127:D128"/>
    <mergeCell ref="F127:G128"/>
    <mergeCell ref="J127:K128"/>
    <mergeCell ref="B120:D122"/>
    <mergeCell ref="E120:F122"/>
    <mergeCell ref="G120:H122"/>
    <mergeCell ref="I120:J122"/>
    <mergeCell ref="K120:L122"/>
    <mergeCell ref="B117:D119"/>
    <mergeCell ref="E117:F119"/>
    <mergeCell ref="G117:H119"/>
    <mergeCell ref="I117:J119"/>
    <mergeCell ref="K117:L119"/>
    <mergeCell ref="B114:D116"/>
    <mergeCell ref="E114:F116"/>
    <mergeCell ref="G114:H116"/>
    <mergeCell ref="I114:J116"/>
    <mergeCell ref="K114:L116"/>
    <mergeCell ref="E109:F110"/>
    <mergeCell ref="G109:H110"/>
    <mergeCell ref="I109:J110"/>
    <mergeCell ref="K109:L110"/>
    <mergeCell ref="B111:D113"/>
    <mergeCell ref="E111:F113"/>
    <mergeCell ref="G111:H113"/>
    <mergeCell ref="I111:J113"/>
    <mergeCell ref="K111:L113"/>
    <mergeCell ref="B104:C105"/>
    <mergeCell ref="F104:F105"/>
    <mergeCell ref="H104:J105"/>
    <mergeCell ref="E107:H108"/>
    <mergeCell ref="I107:L108"/>
    <mergeCell ref="F94:G95"/>
    <mergeCell ref="J94:K95"/>
    <mergeCell ref="B96:D97"/>
    <mergeCell ref="F96:G97"/>
    <mergeCell ref="J96:K97"/>
    <mergeCell ref="B89:D91"/>
    <mergeCell ref="E89:F91"/>
    <mergeCell ref="G89:H91"/>
    <mergeCell ref="I89:J91"/>
    <mergeCell ref="K89:L91"/>
    <mergeCell ref="B86:D88"/>
    <mergeCell ref="E86:F88"/>
    <mergeCell ref="G86:H88"/>
    <mergeCell ref="I86:J88"/>
    <mergeCell ref="K86:L88"/>
    <mergeCell ref="B83:D85"/>
    <mergeCell ref="E83:F85"/>
    <mergeCell ref="G83:H85"/>
    <mergeCell ref="I83:J85"/>
    <mergeCell ref="K83:L85"/>
    <mergeCell ref="E78:F79"/>
    <mergeCell ref="G78:H79"/>
    <mergeCell ref="I78:J79"/>
    <mergeCell ref="K78:L79"/>
    <mergeCell ref="B80:D82"/>
    <mergeCell ref="E80:F82"/>
    <mergeCell ref="G80:H82"/>
    <mergeCell ref="I80:J82"/>
    <mergeCell ref="K80:L82"/>
    <mergeCell ref="B73:C74"/>
    <mergeCell ref="F73:F74"/>
    <mergeCell ref="H73:J74"/>
    <mergeCell ref="E76:H77"/>
    <mergeCell ref="I76:L77"/>
    <mergeCell ref="F63:G64"/>
    <mergeCell ref="J63:K64"/>
    <mergeCell ref="B65:D66"/>
    <mergeCell ref="F65:G66"/>
    <mergeCell ref="J65:K66"/>
    <mergeCell ref="B42:C43"/>
    <mergeCell ref="F42:F43"/>
    <mergeCell ref="H42:J43"/>
    <mergeCell ref="B58:D60"/>
    <mergeCell ref="E58:F60"/>
    <mergeCell ref="G58:H60"/>
    <mergeCell ref="I58:J60"/>
    <mergeCell ref="K58:L60"/>
    <mergeCell ref="B52:D54"/>
    <mergeCell ref="E52:F54"/>
    <mergeCell ref="G52:H54"/>
    <mergeCell ref="I52:J54"/>
    <mergeCell ref="K52:L54"/>
    <mergeCell ref="B55:D57"/>
    <mergeCell ref="E55:F57"/>
    <mergeCell ref="G55:H57"/>
    <mergeCell ref="I55:J57"/>
    <mergeCell ref="K55:L57"/>
    <mergeCell ref="B49:D51"/>
    <mergeCell ref="E49:F51"/>
    <mergeCell ref="G49:H51"/>
    <mergeCell ref="I49:J51"/>
    <mergeCell ref="K49:L51"/>
    <mergeCell ref="E47:F48"/>
    <mergeCell ref="G47:H48"/>
    <mergeCell ref="I47:J48"/>
    <mergeCell ref="K47:L48"/>
    <mergeCell ref="E45:H46"/>
    <mergeCell ref="I45:L46"/>
    <mergeCell ref="C4:J6"/>
    <mergeCell ref="F34:G35"/>
    <mergeCell ref="J34:K35"/>
    <mergeCell ref="B34:D35"/>
    <mergeCell ref="E16:F17"/>
    <mergeCell ref="G16:H17"/>
    <mergeCell ref="I16:J17"/>
    <mergeCell ref="B11:C12"/>
    <mergeCell ref="K16:L17"/>
    <mergeCell ref="E14:H15"/>
    <mergeCell ref="I14:L15"/>
    <mergeCell ref="F11:F12"/>
    <mergeCell ref="H11:J12"/>
    <mergeCell ref="B18:D20"/>
    <mergeCell ref="B21:D23"/>
    <mergeCell ref="B24:D26"/>
    <mergeCell ref="B27:D29"/>
    <mergeCell ref="E18:F20"/>
    <mergeCell ref="E24:F26"/>
    <mergeCell ref="I18:J20"/>
    <mergeCell ref="K18:L20"/>
    <mergeCell ref="E21:F23"/>
    <mergeCell ref="G21:H23"/>
    <mergeCell ref="I21:J23"/>
    <mergeCell ref="K21:L23"/>
    <mergeCell ref="G18:H20"/>
    <mergeCell ref="F32:G33"/>
    <mergeCell ref="J32:K33"/>
    <mergeCell ref="I24:J26"/>
    <mergeCell ref="K24:L26"/>
    <mergeCell ref="E27:F29"/>
    <mergeCell ref="G27:H29"/>
    <mergeCell ref="I27:J29"/>
    <mergeCell ref="K27:L29"/>
    <mergeCell ref="G24:H26"/>
  </mergeCells>
  <pageMargins left="0.7" right="0.7" top="0.75" bottom="0.75" header="0.3" footer="0.3"/>
  <ignoredErrors>
    <ignoredError sqref="I24 I55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AFB9-3464-47C9-9E08-A5103030D724}">
  <dimension ref="C3:U42"/>
  <sheetViews>
    <sheetView zoomScale="108" workbookViewId="0">
      <selection activeCell="C8" sqref="C8:O10"/>
    </sheetView>
  </sheetViews>
  <sheetFormatPr baseColWidth="10" defaultColWidth="8.83203125" defaultRowHeight="13" x14ac:dyDescent="0.15"/>
  <sheetData>
    <row r="3" spans="3:15" x14ac:dyDescent="0.15">
      <c r="C3" s="25" t="s">
        <v>12</v>
      </c>
      <c r="D3" s="25"/>
      <c r="E3" s="25"/>
      <c r="F3" s="25"/>
      <c r="G3" s="25"/>
      <c r="H3" s="25"/>
      <c r="I3" s="25"/>
      <c r="J3" s="25"/>
    </row>
    <row r="4" spans="3:15" x14ac:dyDescent="0.15">
      <c r="C4" s="25"/>
      <c r="D4" s="25"/>
      <c r="E4" s="25"/>
      <c r="F4" s="25"/>
      <c r="G4" s="25"/>
      <c r="H4" s="25"/>
      <c r="I4" s="25"/>
      <c r="J4" s="25"/>
    </row>
    <row r="5" spans="3:15" x14ac:dyDescent="0.15">
      <c r="C5" s="25"/>
      <c r="D5" s="25"/>
      <c r="E5" s="25"/>
      <c r="F5" s="25"/>
      <c r="G5" s="25"/>
      <c r="H5" s="25"/>
      <c r="I5" s="25"/>
      <c r="J5" s="25"/>
    </row>
    <row r="8" spans="3:15" ht="13.75" customHeight="1" x14ac:dyDescent="0.15">
      <c r="C8" s="37" t="s">
        <v>13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</row>
    <row r="9" spans="3:15" ht="13.25" customHeight="1" x14ac:dyDescent="0.15"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</row>
    <row r="10" spans="3:15" x14ac:dyDescent="0.15"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</row>
    <row r="13" spans="3:15" x14ac:dyDescent="0.15">
      <c r="D13" s="31" t="s">
        <v>1</v>
      </c>
      <c r="E13" s="32"/>
      <c r="F13" s="31" t="s">
        <v>2</v>
      </c>
      <c r="G13" s="32"/>
      <c r="H13" s="31" t="s">
        <v>0</v>
      </c>
      <c r="I13" s="32"/>
    </row>
    <row r="14" spans="3:15" x14ac:dyDescent="0.15">
      <c r="D14" s="32"/>
      <c r="E14" s="32"/>
      <c r="F14" s="32"/>
      <c r="G14" s="32"/>
      <c r="H14" s="32"/>
      <c r="I14" s="32"/>
    </row>
    <row r="15" spans="3:15" x14ac:dyDescent="0.15">
      <c r="C15" s="6">
        <v>2000</v>
      </c>
      <c r="D15" s="36">
        <v>252912</v>
      </c>
      <c r="E15" s="36"/>
      <c r="F15" s="36">
        <v>120833</v>
      </c>
      <c r="G15" s="36"/>
      <c r="H15" s="36">
        <f t="shared" ref="H15:H38" si="0">D15+F15</f>
        <v>373745</v>
      </c>
      <c r="I15" s="36"/>
    </row>
    <row r="16" spans="3:15" x14ac:dyDescent="0.15">
      <c r="C16" s="6">
        <v>2001</v>
      </c>
      <c r="D16" s="36">
        <v>254714</v>
      </c>
      <c r="E16" s="36"/>
      <c r="F16" s="36">
        <v>132989</v>
      </c>
      <c r="G16" s="36"/>
      <c r="H16" s="36">
        <f t="shared" si="0"/>
        <v>387703</v>
      </c>
      <c r="I16" s="36"/>
    </row>
    <row r="17" spans="3:21" x14ac:dyDescent="0.15">
      <c r="C17" s="6">
        <v>2002</v>
      </c>
      <c r="D17" s="36">
        <v>256211</v>
      </c>
      <c r="E17" s="36"/>
      <c r="F17" s="36">
        <v>140390</v>
      </c>
      <c r="G17" s="36"/>
      <c r="H17" s="36">
        <f t="shared" si="0"/>
        <v>396601</v>
      </c>
      <c r="I17" s="36"/>
    </row>
    <row r="18" spans="3:21" x14ac:dyDescent="0.15">
      <c r="C18" s="6">
        <v>2003</v>
      </c>
      <c r="D18" s="36">
        <v>255109</v>
      </c>
      <c r="E18" s="36"/>
      <c r="F18" s="36">
        <v>145722</v>
      </c>
      <c r="G18" s="36"/>
      <c r="H18" s="36">
        <f t="shared" si="0"/>
        <v>400831</v>
      </c>
      <c r="I18" s="36"/>
      <c r="L18" s="31" t="s">
        <v>14</v>
      </c>
      <c r="M18" s="32"/>
      <c r="O18" s="34" t="s">
        <v>17</v>
      </c>
      <c r="P18" s="34"/>
      <c r="Q18" s="34"/>
      <c r="S18" s="33" t="s">
        <v>20</v>
      </c>
      <c r="T18" s="33"/>
      <c r="U18" s="33"/>
    </row>
    <row r="19" spans="3:21" x14ac:dyDescent="0.15">
      <c r="C19" s="6">
        <v>2004</v>
      </c>
      <c r="D19" s="36">
        <v>250535</v>
      </c>
      <c r="E19" s="36"/>
      <c r="F19" s="36">
        <v>144528</v>
      </c>
      <c r="G19" s="36"/>
      <c r="H19" s="36">
        <f t="shared" si="0"/>
        <v>395063</v>
      </c>
      <c r="I19" s="36"/>
      <c r="L19" s="32"/>
      <c r="M19" s="32"/>
      <c r="O19" s="34"/>
      <c r="P19" s="34"/>
      <c r="Q19" s="34"/>
      <c r="S19" s="33"/>
      <c r="T19" s="33"/>
      <c r="U19" s="33"/>
    </row>
    <row r="20" spans="3:21" x14ac:dyDescent="0.15">
      <c r="C20" s="6">
        <v>2005</v>
      </c>
      <c r="D20" s="36">
        <v>241054</v>
      </c>
      <c r="E20" s="36"/>
      <c r="F20" s="36">
        <v>139883</v>
      </c>
      <c r="G20" s="36"/>
      <c r="H20" s="36">
        <f t="shared" si="0"/>
        <v>380937</v>
      </c>
      <c r="I20" s="36"/>
      <c r="L20" s="35">
        <f>ROUNDUP((SUM(H15:I38)/24),3)</f>
        <v>384848.20899999997</v>
      </c>
      <c r="M20" s="35"/>
      <c r="O20" s="27">
        <f>ROUNDUP((POWER(H15-L20,2)+POWER(H16-L20,2)+POWER(H17-L20,2)+POWER(H18-L20,2)+POWER(H19-L20,2)+POWER(H20-L20,2)+POWER(H21-L20,2)+POWER(H22-L20,2)+POWER(H23-L20,2)+POWER(H24-L20,2)+POWER(H25-L20,2)+POWER(H26-L20,2)+POWER(H27-L20,2)+POWER(H28-L20,2)+POWER(H29-L20,2)+POWER(H30-L20,2)+POWER(H31-L20,2)+POWER(H32-L20,2)+POWER(H33-L20,2)+POWER(H34-L20,2)+POWER(H35-L20,2)+POWER(H36-L20,2)+POWER(H37-L20,2)+POWER(H38-L20,2))/24,3)</f>
        <v>501395113.66499996</v>
      </c>
      <c r="P20" s="27"/>
      <c r="Q20" s="27"/>
      <c r="S20" s="27">
        <f>SQRT(O20)</f>
        <v>22391.853734449945</v>
      </c>
      <c r="T20" s="27"/>
      <c r="U20" s="27"/>
    </row>
    <row r="21" spans="3:21" x14ac:dyDescent="0.15">
      <c r="C21" s="6">
        <v>2006</v>
      </c>
      <c r="D21" s="36">
        <v>233315</v>
      </c>
      <c r="E21" s="36"/>
      <c r="F21" s="36">
        <v>133997</v>
      </c>
      <c r="G21" s="36"/>
      <c r="H21" s="36">
        <f t="shared" si="0"/>
        <v>367312</v>
      </c>
      <c r="I21" s="36"/>
      <c r="L21" s="35"/>
      <c r="M21" s="35"/>
      <c r="O21" s="27"/>
      <c r="P21" s="27"/>
      <c r="Q21" s="27"/>
      <c r="S21" s="27"/>
      <c r="T21" s="27"/>
      <c r="U21" s="27"/>
    </row>
    <row r="22" spans="3:21" x14ac:dyDescent="0.15">
      <c r="C22" s="6">
        <v>2007</v>
      </c>
      <c r="D22" s="36">
        <v>230108</v>
      </c>
      <c r="E22" s="36"/>
      <c r="F22" s="36">
        <v>136621</v>
      </c>
      <c r="G22" s="36"/>
      <c r="H22" s="36">
        <f t="shared" si="0"/>
        <v>366729</v>
      </c>
      <c r="I22" s="36"/>
    </row>
    <row r="23" spans="3:21" x14ac:dyDescent="0.15">
      <c r="C23" s="6">
        <v>2008</v>
      </c>
      <c r="D23" s="36">
        <v>237219</v>
      </c>
      <c r="E23" s="36"/>
      <c r="F23" s="36">
        <v>139698</v>
      </c>
      <c r="G23" s="36"/>
      <c r="H23" s="36">
        <f t="shared" si="0"/>
        <v>376917</v>
      </c>
      <c r="I23" s="36"/>
      <c r="L23" s="31" t="s">
        <v>15</v>
      </c>
      <c r="M23" s="32"/>
      <c r="O23" s="34" t="s">
        <v>18</v>
      </c>
      <c r="P23" s="34"/>
      <c r="Q23" s="34"/>
      <c r="S23" s="33" t="s">
        <v>21</v>
      </c>
      <c r="T23" s="33"/>
      <c r="U23" s="33"/>
    </row>
    <row r="24" spans="3:21" x14ac:dyDescent="0.15">
      <c r="C24" s="6">
        <v>2009</v>
      </c>
      <c r="D24" s="36">
        <v>236220</v>
      </c>
      <c r="E24" s="36"/>
      <c r="F24" s="36">
        <v>136782</v>
      </c>
      <c r="G24" s="36"/>
      <c r="H24" s="36">
        <f t="shared" si="0"/>
        <v>373002</v>
      </c>
      <c r="I24" s="36"/>
      <c r="L24" s="32"/>
      <c r="M24" s="32"/>
      <c r="O24" s="34"/>
      <c r="P24" s="34"/>
      <c r="Q24" s="34"/>
      <c r="S24" s="33"/>
      <c r="T24" s="33"/>
      <c r="U24" s="33"/>
    </row>
    <row r="25" spans="3:21" x14ac:dyDescent="0.15">
      <c r="C25" s="6">
        <v>2010</v>
      </c>
      <c r="D25" s="36">
        <v>243980</v>
      </c>
      <c r="E25" s="36"/>
      <c r="F25" s="36">
        <v>139647</v>
      </c>
      <c r="G25" s="36"/>
      <c r="H25" s="36">
        <f t="shared" si="0"/>
        <v>383627</v>
      </c>
      <c r="I25" s="36"/>
      <c r="L25" s="35">
        <f>ROUNDUP((SUM(D15:E38)/24),3)</f>
        <v>247994.084</v>
      </c>
      <c r="M25" s="35"/>
      <c r="O25" s="27">
        <f>ROUNDUP((POWER(D15-L25,2)+POWER(D16-L25,2)+POWER(D17-L25,2)+POWER(D18-L25,2)+POWER(D19-L25,2)+POWER(D20-L25,2)+POWER(D21-L25,2)+POWER(D22-L25,2)+POWER(D23-L25,2)+POWER(D24-L25,2)+POWER(D25-L25,2)+POWER(D26-L25,2)+POWER(D27-L25,2)+POWER(D28-L25,2)+POWER(D29-L25,2)+POWER(D30-L25,2)+POWER(D31-L25,2)+POWER(D32-L25,2)+POWER(D33-L25,2)+POWER(D34-L25,2)+POWER(D35-L25,2)+POWER(D36-L25,2)+POWER(D37-L25,2)+POWER(D38-L25,2))/24,3)</f>
        <v>159186587.49399999</v>
      </c>
      <c r="P25" s="27"/>
      <c r="Q25" s="27"/>
      <c r="S25" s="27">
        <f>SQRT(O25)</f>
        <v>12616.916718992798</v>
      </c>
      <c r="T25" s="27"/>
      <c r="U25" s="27"/>
    </row>
    <row r="26" spans="3:21" x14ac:dyDescent="0.15">
      <c r="C26" s="6">
        <v>2011</v>
      </c>
      <c r="D26" s="36">
        <v>253558</v>
      </c>
      <c r="E26" s="36"/>
      <c r="F26" s="36">
        <v>142710</v>
      </c>
      <c r="G26" s="36"/>
      <c r="H26" s="36">
        <f t="shared" si="0"/>
        <v>396268</v>
      </c>
      <c r="I26" s="36"/>
      <c r="L26" s="35"/>
      <c r="M26" s="35"/>
      <c r="O26" s="27"/>
      <c r="P26" s="27"/>
      <c r="Q26" s="27"/>
      <c r="S26" s="27"/>
      <c r="T26" s="27"/>
      <c r="U26" s="27"/>
    </row>
    <row r="27" spans="3:21" x14ac:dyDescent="0.15">
      <c r="C27" s="6">
        <v>2012</v>
      </c>
      <c r="D27" s="36">
        <v>253059</v>
      </c>
      <c r="E27" s="36"/>
      <c r="F27" s="36">
        <v>137214</v>
      </c>
      <c r="G27" s="36"/>
      <c r="H27" s="36">
        <f t="shared" si="0"/>
        <v>390273</v>
      </c>
      <c r="I27" s="36"/>
    </row>
    <row r="28" spans="3:21" x14ac:dyDescent="0.15">
      <c r="C28" s="6">
        <v>2013</v>
      </c>
      <c r="D28" s="36">
        <v>245752</v>
      </c>
      <c r="E28" s="36"/>
      <c r="F28" s="36">
        <v>125248</v>
      </c>
      <c r="G28" s="36"/>
      <c r="H28" s="36">
        <f t="shared" si="0"/>
        <v>371000</v>
      </c>
      <c r="I28" s="36"/>
      <c r="L28" s="32" t="s">
        <v>16</v>
      </c>
      <c r="M28" s="32"/>
      <c r="O28" s="34" t="s">
        <v>19</v>
      </c>
      <c r="P28" s="34"/>
      <c r="Q28" s="34"/>
      <c r="S28" s="33" t="s">
        <v>22</v>
      </c>
      <c r="T28" s="33"/>
      <c r="U28" s="33"/>
    </row>
    <row r="29" spans="3:21" x14ac:dyDescent="0.15">
      <c r="C29" s="6">
        <v>2014</v>
      </c>
      <c r="D29" s="36">
        <v>242875</v>
      </c>
      <c r="E29" s="36"/>
      <c r="F29" s="36">
        <v>119325</v>
      </c>
      <c r="G29" s="36"/>
      <c r="H29" s="36">
        <f t="shared" si="0"/>
        <v>362200</v>
      </c>
      <c r="I29" s="36"/>
      <c r="L29" s="32"/>
      <c r="M29" s="32"/>
      <c r="O29" s="34"/>
      <c r="P29" s="34"/>
      <c r="Q29" s="34"/>
      <c r="S29" s="33"/>
      <c r="T29" s="33"/>
      <c r="U29" s="33"/>
    </row>
    <row r="30" spans="3:21" x14ac:dyDescent="0.15">
      <c r="C30" s="6">
        <v>2015</v>
      </c>
      <c r="D30" s="36">
        <v>234373</v>
      </c>
      <c r="E30" s="36"/>
      <c r="F30" s="36">
        <v>115285</v>
      </c>
      <c r="G30" s="36"/>
      <c r="H30" s="36">
        <f t="shared" si="0"/>
        <v>349658</v>
      </c>
      <c r="I30" s="36"/>
      <c r="L30" s="27">
        <f>ROUNDUP((SUM(F15:G38)/24),3)</f>
        <v>136854.125</v>
      </c>
      <c r="M30" s="27"/>
      <c r="O30" s="27">
        <f>ROUNDUP((POWER(F15-L30,2)+POWER(F16-L30,2)+POWER(F17-L30,2)+POWER(F18-L30,2)+POWER(F19-L30,2)+POWER(F20-L30,2)+POWER(F21-L30,2)+POWER(F22-L30,2)+POWER(F23-L30,2)+POWER(F24-L30,2)+POWER(F25-L30,2)+POWER(F26-L30,2)+POWER(F27-L30,2)+POWER(F28-L30,2)+POWER(F29-L30,2)+POWER(F30-L30,2)+POWER(F31-L30,2)+POWER(F32-L30,2)+POWER(F33-L30,2)+POWER(F34-L30,2)+POWER(F35-L30,2)+POWER(F36-L30,2)+POWER(F37-L30,2)+POWER(F38-L30,2))/24,3)</f>
        <v>132127197.527</v>
      </c>
      <c r="P30" s="27"/>
      <c r="Q30" s="27"/>
      <c r="S30" s="27">
        <f>SQRT(O30)</f>
        <v>11494.65952201282</v>
      </c>
      <c r="T30" s="27"/>
      <c r="U30" s="27"/>
    </row>
    <row r="31" spans="3:21" x14ac:dyDescent="0.15">
      <c r="C31" s="6">
        <v>2016</v>
      </c>
      <c r="D31" s="36">
        <v>234614</v>
      </c>
      <c r="E31" s="36"/>
      <c r="F31" s="36">
        <v>121785</v>
      </c>
      <c r="G31" s="36"/>
      <c r="H31" s="36">
        <f t="shared" si="0"/>
        <v>356399</v>
      </c>
      <c r="I31" s="36"/>
      <c r="L31" s="27"/>
      <c r="M31" s="27"/>
      <c r="O31" s="27"/>
      <c r="P31" s="27"/>
      <c r="Q31" s="27"/>
      <c r="S31" s="27"/>
      <c r="T31" s="27"/>
      <c r="U31" s="27"/>
    </row>
    <row r="32" spans="3:21" x14ac:dyDescent="0.15">
      <c r="C32" s="6">
        <v>2017</v>
      </c>
      <c r="D32" s="36">
        <v>235214</v>
      </c>
      <c r="E32" s="36"/>
      <c r="F32" s="36">
        <v>126729</v>
      </c>
      <c r="G32" s="36"/>
      <c r="H32" s="36">
        <f t="shared" si="0"/>
        <v>361943</v>
      </c>
      <c r="I32" s="36"/>
    </row>
    <row r="33" spans="3:10" x14ac:dyDescent="0.15">
      <c r="C33" s="6">
        <v>2018</v>
      </c>
      <c r="D33" s="36">
        <v>241235</v>
      </c>
      <c r="E33" s="36"/>
      <c r="F33" s="36">
        <v>131518</v>
      </c>
      <c r="G33" s="36"/>
      <c r="H33" s="36">
        <f t="shared" si="0"/>
        <v>372753</v>
      </c>
      <c r="I33" s="36"/>
    </row>
    <row r="34" spans="3:10" x14ac:dyDescent="0.15">
      <c r="C34" s="6">
        <v>2019</v>
      </c>
      <c r="D34" s="36">
        <v>247867</v>
      </c>
      <c r="E34" s="36"/>
      <c r="F34" s="36">
        <v>137380</v>
      </c>
      <c r="G34" s="36"/>
      <c r="H34" s="36">
        <f t="shared" si="0"/>
        <v>385247</v>
      </c>
      <c r="I34" s="36"/>
    </row>
    <row r="35" spans="3:10" x14ac:dyDescent="0.15">
      <c r="C35" s="6">
        <v>2020</v>
      </c>
      <c r="D35" s="36">
        <v>253460</v>
      </c>
      <c r="E35" s="36"/>
      <c r="F35" s="36">
        <v>143449</v>
      </c>
      <c r="G35" s="36"/>
      <c r="H35" s="36">
        <f t="shared" si="0"/>
        <v>396909</v>
      </c>
      <c r="I35" s="36"/>
    </row>
    <row r="36" spans="3:10" x14ac:dyDescent="0.15">
      <c r="C36" s="6">
        <v>2021</v>
      </c>
      <c r="D36" s="36">
        <v>261299</v>
      </c>
      <c r="E36" s="36"/>
      <c r="F36" s="36">
        <v>150696</v>
      </c>
      <c r="G36" s="36"/>
      <c r="H36" s="36">
        <f t="shared" si="0"/>
        <v>411995</v>
      </c>
      <c r="I36" s="36"/>
    </row>
    <row r="37" spans="3:10" x14ac:dyDescent="0.15">
      <c r="C37" s="6">
        <v>2022</v>
      </c>
      <c r="D37" s="36">
        <v>274594</v>
      </c>
      <c r="E37" s="36"/>
      <c r="F37" s="36">
        <v>158623</v>
      </c>
      <c r="G37" s="36"/>
      <c r="H37" s="36">
        <f t="shared" si="0"/>
        <v>433217</v>
      </c>
      <c r="I37" s="36"/>
    </row>
    <row r="38" spans="3:10" x14ac:dyDescent="0.15">
      <c r="C38" s="6">
        <v>2023</v>
      </c>
      <c r="D38" s="36">
        <v>282581</v>
      </c>
      <c r="E38" s="36"/>
      <c r="F38" s="36">
        <v>163447</v>
      </c>
      <c r="G38" s="36"/>
      <c r="H38" s="36">
        <f t="shared" si="0"/>
        <v>446028</v>
      </c>
      <c r="I38" s="36"/>
    </row>
    <row r="41" spans="3:10" x14ac:dyDescent="0.15">
      <c r="C41" s="7"/>
      <c r="D41" s="7"/>
      <c r="E41" s="7"/>
      <c r="F41" s="7"/>
      <c r="G41" s="7"/>
      <c r="H41" s="7"/>
      <c r="I41" s="7"/>
      <c r="J41" s="7"/>
    </row>
    <row r="42" spans="3:10" x14ac:dyDescent="0.15">
      <c r="C42" s="7"/>
      <c r="D42" s="7"/>
      <c r="E42" s="7"/>
      <c r="F42" s="7"/>
      <c r="G42" s="7"/>
      <c r="H42" s="7"/>
      <c r="I42" s="7"/>
      <c r="J42" s="7"/>
    </row>
  </sheetData>
  <mergeCells count="95">
    <mergeCell ref="D17:E17"/>
    <mergeCell ref="D18:E18"/>
    <mergeCell ref="C3:J5"/>
    <mergeCell ref="C8:O10"/>
    <mergeCell ref="D13:E14"/>
    <mergeCell ref="F13:G14"/>
    <mergeCell ref="H13:I14"/>
    <mergeCell ref="D15:E15"/>
    <mergeCell ref="D16:E16"/>
    <mergeCell ref="D30:E30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7:E37"/>
    <mergeCell ref="D38:E38"/>
    <mergeCell ref="F15:G15"/>
    <mergeCell ref="F16:G16"/>
    <mergeCell ref="F17:G17"/>
    <mergeCell ref="F18:G18"/>
    <mergeCell ref="F19:G19"/>
    <mergeCell ref="F20:G20"/>
    <mergeCell ref="F21:G21"/>
    <mergeCell ref="F22:G22"/>
    <mergeCell ref="D31:E31"/>
    <mergeCell ref="D32:E32"/>
    <mergeCell ref="D33:E33"/>
    <mergeCell ref="D34:E34"/>
    <mergeCell ref="D35:E35"/>
    <mergeCell ref="D36:E36"/>
    <mergeCell ref="H20:I20"/>
    <mergeCell ref="F29:G29"/>
    <mergeCell ref="F30:G30"/>
    <mergeCell ref="F31:G31"/>
    <mergeCell ref="F32:G32"/>
    <mergeCell ref="F23:G23"/>
    <mergeCell ref="F24:G24"/>
    <mergeCell ref="F25:G25"/>
    <mergeCell ref="F26:G26"/>
    <mergeCell ref="F27:G27"/>
    <mergeCell ref="F28:G28"/>
    <mergeCell ref="H15:I15"/>
    <mergeCell ref="H16:I16"/>
    <mergeCell ref="H17:I17"/>
    <mergeCell ref="H18:I18"/>
    <mergeCell ref="H19:I19"/>
    <mergeCell ref="H26:I26"/>
    <mergeCell ref="F35:G35"/>
    <mergeCell ref="F36:G36"/>
    <mergeCell ref="F37:G37"/>
    <mergeCell ref="F38:G38"/>
    <mergeCell ref="F33:G33"/>
    <mergeCell ref="F34:G34"/>
    <mergeCell ref="H21:I21"/>
    <mergeCell ref="H22:I22"/>
    <mergeCell ref="H23:I23"/>
    <mergeCell ref="H24:I24"/>
    <mergeCell ref="H25:I25"/>
    <mergeCell ref="H38:I38"/>
    <mergeCell ref="H27:I27"/>
    <mergeCell ref="H28:I28"/>
    <mergeCell ref="H29:I29"/>
    <mergeCell ref="H30:I30"/>
    <mergeCell ref="H31:I31"/>
    <mergeCell ref="H32:I32"/>
    <mergeCell ref="H33:I33"/>
    <mergeCell ref="H34:I34"/>
    <mergeCell ref="H35:I35"/>
    <mergeCell ref="H36:I36"/>
    <mergeCell ref="H37:I37"/>
    <mergeCell ref="O30:Q31"/>
    <mergeCell ref="L18:M19"/>
    <mergeCell ref="L20:M21"/>
    <mergeCell ref="L23:M24"/>
    <mergeCell ref="L25:M26"/>
    <mergeCell ref="L28:M29"/>
    <mergeCell ref="L30:M31"/>
    <mergeCell ref="O18:Q19"/>
    <mergeCell ref="O20:Q21"/>
    <mergeCell ref="O23:Q24"/>
    <mergeCell ref="O28:Q29"/>
    <mergeCell ref="O25:Q26"/>
    <mergeCell ref="S30:U31"/>
    <mergeCell ref="S18:U19"/>
    <mergeCell ref="S23:U24"/>
    <mergeCell ref="S28:U29"/>
    <mergeCell ref="S20:U21"/>
    <mergeCell ref="S25:U2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FEFE223249554CA13C227581CA049F" ma:contentTypeVersion="0" ma:contentTypeDescription="Crie um novo documento." ma:contentTypeScope="" ma:versionID="f80301d54d40d7b8f0a35dd48f0201c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74c6ccb71ee63fbc30cff3237551ec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F6A578-7A2A-488B-B582-C6958CE5139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8448532-2577-467B-8C33-DF22C8D72F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FA64EF3-C315-451A-ABFD-0D9C97A8C3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Tabelas</vt:lpstr>
      <vt:lpstr>Variância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OutSystemsApplications</dc:creator>
  <cp:lastModifiedBy>Miguel Magalhães</cp:lastModifiedBy>
  <dcterms:created xsi:type="dcterms:W3CDTF">2024-05-27T21:39:14Z</dcterms:created>
  <dcterms:modified xsi:type="dcterms:W3CDTF">2024-05-27T21:58:44Z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0x01010024FEFE223249554CA13C227581CA049F</vt:lpwstr>
  </property>
</Properties>
</file>