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a74d265fbe14a4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IDE Consultores\EXCEL\PROYECTO STOCK\"/>
    </mc:Choice>
  </mc:AlternateContent>
  <xr:revisionPtr revIDLastSave="0" documentId="13_ncr:1_{CD1795BF-878D-4EC7-9FBE-50D09A64EE8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icio" sheetId="4" r:id="rId1"/>
    <sheet name="Stock" sheetId="3" r:id="rId2"/>
    <sheet name="Entrada" sheetId="1" r:id="rId3"/>
    <sheet name="Salida" sheetId="2" r:id="rId4"/>
    <sheet name="Proveedores" sheetId="6" r:id="rId5"/>
  </sheets>
  <functionGroups builtInGroupCount="19"/>
  <externalReferences>
    <externalReference r:id="rId6"/>
  </externalReferences>
  <definedNames>
    <definedName name="CANTIDAD">Stock!$E$5:$E$15</definedName>
    <definedName name="ID_REMITO">'[1]Registro de Remitos'!$K$5:$K$19</definedName>
    <definedName name="ListMat">[1]!STOCK_MATERIALES[[#All],[MATERIAL]]</definedName>
    <definedName name="PRECIO">Stock!$F$5:$F$15</definedName>
    <definedName name="proveedores">Detalle_Proveedores[#All]</definedName>
    <definedName name="VALSTOCK">[1]!STOCK_MATERIALES[[MATERIAL]:[PRECIO U]]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3" l="1"/>
  <c r="D18" i="3"/>
  <c r="C17" i="3"/>
  <c r="D17" i="3"/>
  <c r="C16" i="3"/>
  <c r="D16" i="3"/>
  <c r="C15" i="3"/>
  <c r="D15" i="3"/>
  <c r="C14" i="3"/>
  <c r="D14" i="3"/>
  <c r="C13" i="3"/>
  <c r="D13" i="3"/>
  <c r="C12" i="3"/>
  <c r="D12" i="3"/>
  <c r="C11" i="3"/>
  <c r="D11" i="3"/>
  <c r="C10" i="3"/>
  <c r="D10" i="3"/>
  <c r="C9" i="3"/>
  <c r="D9" i="3"/>
  <c r="C8" i="3"/>
  <c r="D8" i="3"/>
  <c r="C7" i="3"/>
  <c r="D7" i="3"/>
  <c r="D5" i="3"/>
  <c r="D6" i="3"/>
  <c r="C6" i="3"/>
  <c r="C5" i="3"/>
  <c r="F15" i="3" l="1"/>
  <c r="G15" i="3" s="1"/>
  <c r="F17" i="3"/>
  <c r="G17" i="3" s="1"/>
  <c r="F18" i="3"/>
  <c r="G18" i="3" s="1"/>
  <c r="J18" i="3"/>
  <c r="F14" i="3"/>
  <c r="J14" i="3" s="1"/>
  <c r="F16" i="3"/>
  <c r="J16" i="3" s="1"/>
  <c r="F11" i="3"/>
  <c r="G11" i="3" s="1"/>
  <c r="F13" i="3"/>
  <c r="G13" i="3" s="1"/>
  <c r="J15" i="3"/>
  <c r="F10" i="3"/>
  <c r="J10" i="3" s="1"/>
  <c r="F12" i="3"/>
  <c r="J12" i="3" s="1"/>
  <c r="F9" i="3"/>
  <c r="J9" i="3" s="1"/>
  <c r="F8" i="3"/>
  <c r="G8" i="3" s="1"/>
  <c r="F7" i="3"/>
  <c r="F6" i="3"/>
  <c r="J6" i="3" s="1"/>
  <c r="F5" i="3"/>
  <c r="J17" i="3" l="1"/>
  <c r="J11" i="3"/>
  <c r="G14" i="3"/>
  <c r="G16" i="3"/>
  <c r="J13" i="3"/>
  <c r="G10" i="3"/>
  <c r="G12" i="3"/>
  <c r="G9" i="3"/>
  <c r="J8" i="3"/>
  <c r="G5" i="3"/>
  <c r="J5" i="3"/>
  <c r="G7" i="3"/>
  <c r="J7" i="3"/>
  <c r="G6" i="3"/>
</calcChain>
</file>

<file path=xl/sharedStrings.xml><?xml version="1.0" encoding="utf-8"?>
<sst xmlns="http://schemas.openxmlformats.org/spreadsheetml/2006/main" count="126" uniqueCount="73">
  <si>
    <t>FECHA</t>
  </si>
  <si>
    <t>CANTIDAD</t>
  </si>
  <si>
    <t>OBSERVACIONES</t>
  </si>
  <si>
    <t>DESTINO</t>
  </si>
  <si>
    <t>ID</t>
  </si>
  <si>
    <t>ENTRADA</t>
  </si>
  <si>
    <t>SALIDA</t>
  </si>
  <si>
    <t>PRECIO U</t>
  </si>
  <si>
    <t>VALOR DE STOCK</t>
  </si>
  <si>
    <t>ESTADO</t>
  </si>
  <si>
    <t>PROVEEDOR</t>
  </si>
  <si>
    <t>BIENVENIDOS USUARIOS</t>
  </si>
  <si>
    <t>PRODUCTOS</t>
  </si>
  <si>
    <t>UBICACIÓN</t>
  </si>
  <si>
    <t>PROVEEDORES</t>
  </si>
  <si>
    <t>EMPRESA</t>
  </si>
  <si>
    <t>RESPONSABLE</t>
  </si>
  <si>
    <t>DIRECCIÓN</t>
  </si>
  <si>
    <t>TELÉFONO</t>
  </si>
  <si>
    <t>CORREO ELÉCTRONICO</t>
  </si>
  <si>
    <t>CIUDAD</t>
  </si>
  <si>
    <t>STOCK DE PRODUCTOS</t>
  </si>
  <si>
    <t xml:space="preserve">ID </t>
  </si>
  <si>
    <t>ENTRADA DE PRODUCTOS</t>
  </si>
  <si>
    <t>SALIDA DE PRODUCTOS</t>
  </si>
  <si>
    <t>Armando Maradona</t>
  </si>
  <si>
    <t>Cu 2323</t>
  </si>
  <si>
    <t>Cubierta 2323</t>
  </si>
  <si>
    <t>Casa de papel</t>
  </si>
  <si>
    <t>Mueble 23</t>
  </si>
  <si>
    <t>16/2/2022</t>
  </si>
  <si>
    <t>Ferrero</t>
  </si>
  <si>
    <t>Copola Company</t>
  </si>
  <si>
    <t>H20</t>
  </si>
  <si>
    <t>Hierro de 20</t>
  </si>
  <si>
    <t>A20</t>
  </si>
  <si>
    <t>M 20 20</t>
  </si>
  <si>
    <t>Mangueras 20 x 20</t>
  </si>
  <si>
    <t>Fierrotones</t>
  </si>
  <si>
    <t>Fuerzas</t>
  </si>
  <si>
    <t>casa</t>
  </si>
  <si>
    <t>Producto1</t>
  </si>
  <si>
    <t>20/2/2022</t>
  </si>
  <si>
    <t>o154</t>
  </si>
  <si>
    <t>olla</t>
  </si>
  <si>
    <t>A23</t>
  </si>
  <si>
    <t>GTRGG</t>
  </si>
  <si>
    <t>YY</t>
  </si>
  <si>
    <t>FSFF</t>
  </si>
  <si>
    <t>GG</t>
  </si>
  <si>
    <t>DGG</t>
  </si>
  <si>
    <t>A1</t>
  </si>
  <si>
    <t>H21</t>
  </si>
  <si>
    <t>hhh</t>
  </si>
  <si>
    <t>A2</t>
  </si>
  <si>
    <t>Producto2</t>
  </si>
  <si>
    <t>op</t>
  </si>
  <si>
    <t>pop</t>
  </si>
  <si>
    <t>ll</t>
  </si>
  <si>
    <t>lll</t>
  </si>
  <si>
    <t>Beto</t>
  </si>
  <si>
    <t>Federico</t>
  </si>
  <si>
    <t>sg</t>
  </si>
  <si>
    <t>gg</t>
  </si>
  <si>
    <t>Soldado</t>
  </si>
  <si>
    <t>Casa de arbol</t>
  </si>
  <si>
    <t>miguerrojas@hotmail.com</t>
  </si>
  <si>
    <t>IQ09</t>
  </si>
  <si>
    <t>Posadas</t>
  </si>
  <si>
    <t>Casa del Tapicero</t>
  </si>
  <si>
    <t>Pity alvarez</t>
  </si>
  <si>
    <t>Salta La linda</t>
  </si>
  <si>
    <t>casasa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</si>
</sst>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&quot;$&quot;\ #,##0.00"/>
    <numFmt numFmtId="166" formatCode="dd/mm/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Microsoft JhengHei UI Light"/>
      <family val="2"/>
    </font>
    <font>
      <sz val="11"/>
      <color theme="1"/>
      <name val="Microsoft JhengHei UI Light"/>
      <family val="2"/>
    </font>
    <font>
      <sz val="11"/>
      <color theme="1"/>
      <name val="Microsoft JhengHei UI Light"/>
      <family val="2"/>
    </font>
    <font>
      <sz val="11"/>
      <color theme="1"/>
      <name val="Calibri"/>
      <family val="2"/>
      <scheme val="minor"/>
    </font>
    <font>
      <sz val="11"/>
      <color theme="0"/>
      <name val="Microsoft JhengHei UI Light"/>
      <family val="2"/>
    </font>
    <font>
      <sz val="10"/>
      <color theme="0"/>
      <name val="Microsoft JhengHei UI Light"/>
      <family val="2"/>
    </font>
    <font>
      <b/>
      <sz val="22"/>
      <color theme="0"/>
      <name val="Microsoft JhengHei UI Light"/>
      <family val="2"/>
    </font>
    <font>
      <sz val="10"/>
      <color theme="1"/>
      <name val="Microsoft JhengHei UI Light"/>
      <family val="2"/>
    </font>
    <font>
      <sz val="10"/>
      <color indexed="8"/>
      <name val="Arial"/>
    </font>
    <font>
      <sz val="11"/>
      <color indexed="8"/>
      <name val="Microsoft JhengHei UI Light"/>
      <family val="2"/>
    </font>
    <font>
      <sz val="12"/>
      <color theme="0"/>
      <name val="Microsoft JhengHei UI Light"/>
      <family val="2"/>
    </font>
    <font>
      <b/>
      <sz val="26"/>
      <color theme="0"/>
      <name val="Microsoft JhengHei UI Light"/>
      <family val="2"/>
    </font>
    <font>
      <sz val="8"/>
      <color theme="0"/>
      <name val="Microsoft JhengHei UI Light"/>
      <family val="2"/>
    </font>
    <font>
      <sz val="10"/>
      <color theme="1"/>
      <name val="Microsoft JhengHei"/>
      <family val="2"/>
    </font>
    <font>
      <b/>
      <sz val="22"/>
      <color theme="0"/>
      <name val="Microsoft JhengHei Light"/>
      <family val="2"/>
    </font>
    <font>
      <b/>
      <sz val="10"/>
      <color theme="0"/>
      <name val="Microsoft JhengHei"/>
      <family val="2"/>
    </font>
    <font>
      <sz val="10"/>
      <color theme="1"/>
      <name val="Microsoft JhengHei UI Light"/>
    </font>
    <font>
      <sz val="11"/>
      <color indexed="8"/>
      <name val="Microsoft JhengHei UI Light"/>
    </font>
    <font>
      <sz val="11"/>
      <color theme="1"/>
      <name val="Microsoft JhengHei UI Light"/>
    </font>
    <font>
      <sz val="10"/>
      <color theme="1"/>
      <name val="Microsoft JhengHei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theme="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0" fontId="9" fillId="0" borderId="0"/>
  </cellStyleXfs>
  <cellXfs count="90">
    <xf numFmtId="0" fontId="0" fillId="0" borderId="0" xfId="0"/>
    <xf numFmtId="0" fontId="8" fillId="2" borderId="0" xfId="0" applyFont="1" applyFill="1" applyProtection="1">
      <protection locked="0"/>
    </xf>
    <xf numFmtId="14" fontId="8" fillId="3" borderId="0" xfId="0" applyNumberFormat="1" applyFont="1" applyFill="1" applyProtection="1">
      <protection locked="0"/>
    </xf>
    <xf numFmtId="0" fontId="8" fillId="3" borderId="0" xfId="0" applyFont="1" applyFill="1" applyProtection="1">
      <protection locked="0"/>
    </xf>
    <xf numFmtId="4" fontId="8" fillId="2" borderId="0" xfId="0" applyNumberFormat="1" applyFont="1" applyFill="1" applyProtection="1">
      <protection hidden="1"/>
    </xf>
    <xf numFmtId="0" fontId="8" fillId="3" borderId="0" xfId="0" applyFont="1" applyFill="1" applyProtection="1">
      <protection hidden="1"/>
    </xf>
    <xf numFmtId="0" fontId="8" fillId="2" borderId="0" xfId="0" applyFont="1" applyFill="1" applyProtection="1">
      <protection hidden="1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3" borderId="1" xfId="0" applyFont="1" applyFill="1" applyBorder="1" applyProtection="1">
      <protection hidden="1"/>
    </xf>
    <xf numFmtId="164" fontId="3" fillId="2" borderId="0" xfId="1" applyFont="1" applyFill="1" applyProtection="1">
      <protection hidden="1"/>
    </xf>
    <xf numFmtId="0" fontId="8" fillId="2" borderId="0" xfId="0" applyFont="1" applyFill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vertical="center"/>
      <protection hidden="1"/>
    </xf>
    <xf numFmtId="0" fontId="7" fillId="5" borderId="0" xfId="0" applyFont="1" applyFill="1" applyAlignment="1" applyProtection="1">
      <alignment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hidden="1"/>
    </xf>
    <xf numFmtId="164" fontId="5" fillId="5" borderId="0" xfId="1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locked="0"/>
    </xf>
    <xf numFmtId="0" fontId="6" fillId="6" borderId="0" xfId="0" applyFont="1" applyFill="1" applyProtection="1">
      <protection locked="0"/>
    </xf>
    <xf numFmtId="4" fontId="6" fillId="6" borderId="0" xfId="0" applyNumberFormat="1" applyFont="1" applyFill="1" applyAlignment="1" applyProtection="1">
      <alignment horizontal="center" vertical="center"/>
      <protection hidden="1"/>
    </xf>
    <xf numFmtId="0" fontId="14" fillId="2" borderId="0" xfId="0" applyFont="1" applyFill="1" applyProtection="1">
      <protection locked="0"/>
    </xf>
    <xf numFmtId="0" fontId="14" fillId="7" borderId="0" xfId="0" applyFont="1" applyFill="1" applyProtection="1">
      <protection locked="0"/>
    </xf>
    <xf numFmtId="0" fontId="15" fillId="7" borderId="0" xfId="0" applyFont="1" applyFill="1" applyAlignment="1" applyProtection="1">
      <alignment horizontal="center" vertical="center"/>
      <protection locked="0"/>
    </xf>
    <xf numFmtId="0" fontId="16" fillId="8" borderId="3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16" fillId="8" borderId="5" xfId="0" applyFont="1" applyFill="1" applyBorder="1" applyAlignment="1" applyProtection="1">
      <alignment horizontal="center" vertical="center"/>
      <protection locked="0"/>
    </xf>
    <xf numFmtId="0" fontId="10" fillId="3" borderId="0" xfId="2" applyFont="1" applyFill="1" applyAlignment="1" applyProtection="1">
      <alignment wrapText="1"/>
      <protection locked="0"/>
    </xf>
    <xf numFmtId="0" fontId="2" fillId="3" borderId="1" xfId="0" applyFont="1" applyFill="1" applyBorder="1" applyProtection="1">
      <protection locked="0"/>
    </xf>
    <xf numFmtId="0" fontId="8" fillId="3" borderId="2" xfId="0" applyFont="1" applyFill="1" applyBorder="1" applyProtection="1">
      <protection hidden="1"/>
    </xf>
    <xf numFmtId="0" fontId="2" fillId="3" borderId="0" xfId="0" applyFont="1" applyFill="1" applyAlignment="1" applyProtection="1">
      <alignment horizontal="center"/>
      <protection locked="0"/>
    </xf>
    <xf numFmtId="165" fontId="6" fillId="5" borderId="0" xfId="1" applyNumberFormat="1" applyFont="1" applyFill="1" applyAlignment="1" applyProtection="1">
      <alignment horizontal="center" vertical="center"/>
      <protection hidden="1"/>
    </xf>
    <xf numFmtId="165" fontId="8" fillId="3" borderId="0" xfId="1" applyNumberFormat="1" applyFont="1" applyFill="1" applyProtection="1">
      <protection hidden="1"/>
    </xf>
    <xf numFmtId="165" fontId="8" fillId="2" borderId="0" xfId="1" applyNumberFormat="1" applyFont="1" applyFill="1" applyProtection="1">
      <protection hidden="1"/>
    </xf>
    <xf numFmtId="165" fontId="2" fillId="3" borderId="0" xfId="1" applyNumberFormat="1" applyFont="1" applyFill="1" applyProtection="1">
      <protection hidden="1"/>
    </xf>
    <xf numFmtId="4" fontId="10" fillId="3" borderId="0" xfId="1" applyNumberFormat="1" applyFont="1" applyFill="1" applyBorder="1" applyAlignment="1" applyProtection="1">
      <alignment horizontal="right" wrapText="1"/>
      <protection hidden="1"/>
    </xf>
    <xf numFmtId="0" fontId="17" fillId="3" borderId="2" xfId="0" applyFont="1" applyFill="1" applyBorder="1" applyProtection="1">
      <protection locked="0"/>
    </xf>
    <xf numFmtId="0" fontId="17" fillId="3" borderId="1" xfId="0" applyFont="1" applyFill="1" applyBorder="1" applyProtection="1">
      <protection locked="0"/>
    </xf>
    <xf numFmtId="0" fontId="18" fillId="3" borderId="6" xfId="2" applyFont="1" applyFill="1" applyBorder="1" applyAlignment="1" applyProtection="1">
      <alignment horizontal="right" wrapText="1"/>
      <protection locked="0"/>
    </xf>
    <xf numFmtId="0" fontId="18" fillId="3" borderId="6" xfId="2" applyFont="1" applyFill="1" applyBorder="1" applyAlignment="1" applyProtection="1">
      <alignment wrapText="1"/>
      <protection locked="0"/>
    </xf>
    <xf numFmtId="0" fontId="17" fillId="3" borderId="0" xfId="0" applyFont="1" applyFill="1" applyBorder="1" applyProtection="1">
      <protection locked="0"/>
    </xf>
    <xf numFmtId="0" fontId="1" fillId="3" borderId="1" xfId="0" applyFont="1" applyFill="1" applyBorder="1" applyProtection="1"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8" fillId="3" borderId="2" xfId="0" applyFont="1" applyFill="1" applyBorder="1" applyProtection="1">
      <protection locked="0"/>
    </xf>
    <xf numFmtId="0" fontId="8" fillId="3" borderId="1" xfId="0" applyFont="1" applyFill="1" applyBorder="1" applyProtection="1">
      <protection locked="0"/>
    </xf>
    <xf numFmtId="0" fontId="10" fillId="3" borderId="6" xfId="2" applyFont="1" applyFill="1" applyBorder="1" applyAlignment="1" applyProtection="1">
      <alignment horizontal="right" wrapText="1"/>
      <protection locked="0"/>
    </xf>
    <xf numFmtId="0" fontId="10" fillId="3" borderId="6" xfId="2" applyFont="1" applyFill="1" applyBorder="1" applyAlignment="1" applyProtection="1">
      <alignment wrapText="1"/>
      <protection locked="0"/>
    </xf>
    <xf numFmtId="0" fontId="8" fillId="3" borderId="0" xfId="0" applyFont="1" applyFill="1" applyBorder="1" applyProtection="1">
      <protection locked="0"/>
    </xf>
    <xf numFmtId="0" fontId="19" fillId="3" borderId="1" xfId="0" applyFont="1" applyFill="1" applyBorder="1" applyProtection="1">
      <protection locked="0"/>
    </xf>
    <xf numFmtId="0" fontId="17" fillId="3" borderId="1" xfId="0" applyFont="1" applyFill="1" applyBorder="1" applyProtection="1">
      <protection hidden="1"/>
    </xf>
    <xf numFmtId="0" fontId="17" fillId="3" borderId="0" xfId="0" applyFont="1" applyFill="1" applyProtection="1">
      <protection hidden="1"/>
    </xf>
    <xf numFmtId="165" fontId="17" fillId="3" borderId="0" xfId="1" applyNumberFormat="1" applyFont="1" applyFill="1" applyProtection="1">
      <protection hidden="1"/>
    </xf>
    <xf numFmtId="164" fontId="19" fillId="3" borderId="0" xfId="1" applyFont="1" applyFill="1" applyProtection="1">
      <protection hidden="1"/>
    </xf>
    <xf numFmtId="0" fontId="17" fillId="3" borderId="2" xfId="0" applyFont="1" applyFill="1" applyBorder="1" applyProtection="1">
      <protection hidden="1"/>
    </xf>
    <xf numFmtId="0" fontId="19" fillId="3" borderId="0" xfId="0" applyFont="1" applyFill="1" applyAlignment="1" applyProtection="1">
      <alignment horizontal="center"/>
      <protection locked="0"/>
    </xf>
    <xf numFmtId="0" fontId="20" fillId="3" borderId="0" xfId="0" applyFont="1" applyFill="1" applyProtection="1">
      <protection locked="0"/>
    </xf>
    <xf numFmtId="0" fontId="10" fillId="3" borderId="2" xfId="2" applyFont="1" applyFill="1" applyBorder="1" applyAlignment="1" applyProtection="1">
      <alignment wrapText="1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166" fontId="20" fillId="3" borderId="0" xfId="0" applyNumberFormat="1" applyFont="1" applyFill="1" applyProtection="1"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19" fillId="3" borderId="2" xfId="0" applyFont="1" applyFill="1" applyBorder="1" applyAlignment="1" applyProtection="1">
      <alignment horizontal="center"/>
      <protection locked="0"/>
    </xf>
    <xf numFmtId="0" fontId="5" fillId="9" borderId="0" xfId="0" applyFont="1" applyFill="1"/>
    <xf numFmtId="0" fontId="11" fillId="9" borderId="0" xfId="0" applyFont="1" applyFill="1" applyBorder="1" applyAlignment="1">
      <alignment vertical="center" wrapText="1"/>
    </xf>
    <xf numFmtId="0" fontId="11" fillId="9" borderId="0" xfId="0" applyFont="1" applyFill="1" applyBorder="1" applyAlignment="1">
      <alignment vertical="center"/>
    </xf>
    <xf numFmtId="0" fontId="13" fillId="9" borderId="0" xfId="0" applyFont="1" applyFill="1" applyBorder="1" applyAlignment="1">
      <alignment vertical="center" wrapText="1"/>
    </xf>
    <xf numFmtId="0" fontId="13" fillId="9" borderId="0" xfId="0" applyFont="1" applyFill="1" applyBorder="1" applyAlignment="1">
      <alignment vertical="center"/>
    </xf>
    <xf numFmtId="0" fontId="5" fillId="9" borderId="0" xfId="0" applyFont="1" applyFill="1" applyBorder="1"/>
    <xf numFmtId="0" fontId="5" fillId="9" borderId="0" xfId="0" applyFont="1" applyFill="1" applyBorder="1" applyAlignment="1">
      <alignment wrapText="1"/>
    </xf>
    <xf numFmtId="0" fontId="6" fillId="9" borderId="0" xfId="0" applyFont="1" applyFill="1"/>
    <xf numFmtId="0" fontId="6" fillId="9" borderId="0" xfId="0" applyFont="1" applyFill="1" applyAlignment="1">
      <alignment wrapText="1"/>
    </xf>
    <xf numFmtId="0" fontId="5" fillId="9" borderId="0" xfId="0" applyFont="1" applyFill="1" applyAlignment="1">
      <alignment horizontal="left" wrapText="1"/>
    </xf>
    <xf numFmtId="0" fontId="6" fillId="9" borderId="0" xfId="0" applyFont="1" applyFill="1" applyAlignment="1"/>
    <xf numFmtId="166" fontId="6" fillId="9" borderId="0" xfId="0" applyNumberFormat="1" applyFont="1" applyFill="1"/>
    <xf numFmtId="166" fontId="6" fillId="9" borderId="0" xfId="0" applyNumberFormat="1" applyFont="1" applyFill="1" applyAlignment="1"/>
    <xf numFmtId="14" fontId="17" fillId="3" borderId="2" xfId="0" applyNumberFormat="1" applyFont="1" applyFill="1" applyBorder="1" applyProtection="1">
      <protection locked="0"/>
    </xf>
    <xf numFmtId="0" fontId="17" fillId="3" borderId="0" xfId="0" applyFont="1" applyFill="1" applyProtection="1">
      <protection locked="0"/>
    </xf>
    <xf numFmtId="166" fontId="5" fillId="9" borderId="0" xfId="0" applyNumberFormat="1" applyFont="1" applyFill="1" applyBorder="1" applyAlignment="1">
      <alignment wrapText="1"/>
    </xf>
    <xf numFmtId="14" fontId="17" fillId="3" borderId="0" xfId="0" applyNumberFormat="1" applyFont="1" applyFill="1" applyProtection="1">
      <protection locked="0"/>
    </xf>
    <xf numFmtId="166" fontId="6" fillId="9" borderId="0" xfId="0" applyNumberFormat="1" applyFont="1" applyFill="1" applyAlignment="1">
      <alignment wrapText="1"/>
    </xf>
    <xf numFmtId="166" fontId="13" fillId="9" borderId="0" xfId="0" applyNumberFormat="1" applyFont="1" applyFill="1" applyBorder="1" applyAlignment="1">
      <alignment vertical="center"/>
    </xf>
    <xf numFmtId="0" fontId="13" fillId="9" borderId="0" xfId="0" applyFont="1" applyFill="1" applyAlignment="1">
      <alignment horizontal="center"/>
    </xf>
    <xf numFmtId="166" fontId="12" fillId="9" borderId="0" xfId="0" applyNumberFormat="1" applyFont="1" applyFill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7" fillId="5" borderId="0" xfId="0" applyFont="1" applyFill="1" applyAlignment="1" applyProtection="1">
      <alignment horizontal="center" vertical="center"/>
      <protection locked="0"/>
    </xf>
    <xf numFmtId="0" fontId="7" fillId="6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15" fillId="7" borderId="0" xfId="0" applyFont="1" applyFill="1" applyAlignment="1" applyProtection="1">
      <alignment horizontal="center" vertical="center"/>
      <protection locked="0"/>
    </xf>
  </cellXfs>
  <cellStyles count="3">
    <cellStyle name="Moneda" xfId="1" builtinId="4"/>
    <cellStyle name="Normal" xfId="0" builtinId="0"/>
    <cellStyle name="Normal_Stock de material" xfId="2" xr:uid="{5E23B110-5216-40AF-8D13-5C2019244788}"/>
  </cellStyles>
  <dxfs count="41">
    <dxf>
      <font>
        <strike val="0"/>
        <outline val="0"/>
        <shadow val="0"/>
        <u val="none"/>
        <vertAlign val="baseline"/>
        <sz val="10"/>
        <name val="Microsoft JhengHei"/>
        <scheme val="none"/>
      </font>
      <numFmt numFmtId="166" formatCode="dd/mm/yyyy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JhengHei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Microsoft JhengHei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Microsoft JhengHei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Microsoft JhengHei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Microsoft JhengHei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JhengHei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Microsoft JhengHei"/>
        <scheme val="none"/>
      </font>
      <fill>
        <patternFill patternType="solid">
          <fgColor indexed="64"/>
          <bgColor theme="0"/>
        </patternFill>
      </fill>
      <protection locked="0" hidden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0"/>
        <name val="Microsoft JhengHei"/>
        <scheme val="none"/>
      </font>
      <fill>
        <patternFill patternType="solid">
          <fgColor indexed="64"/>
          <bgColor theme="0"/>
        </patternFill>
      </fill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JhengHei"/>
        <scheme val="none"/>
      </font>
      <fill>
        <patternFill patternType="solid">
          <fgColor theme="4"/>
          <bgColor theme="8" tint="-0.249977111117893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Microsoft JhengHei UI Light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Microsoft JhengHei UI Light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border>
        <left style="thin">
          <color indexed="22"/>
        </left>
      </border>
      <protection locked="0" hidden="0"/>
    </dxf>
    <dxf>
      <font>
        <strike val="0"/>
        <outline val="0"/>
        <shadow val="0"/>
        <u val="none"/>
        <vertAlign val="baseline"/>
        <sz val="11"/>
        <color indexed="8"/>
        <name val="Microsoft JhengHei UI Light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1"/>
        <color indexed="8"/>
        <name val="Microsoft JhengHei UI Light"/>
        <scheme val="none"/>
      </font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border>
        <right style="thin">
          <color indexed="22"/>
        </right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Microsoft JhengHei UI Light"/>
        <scheme val="none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JhengHei UI Light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22"/>
        </right>
        <top/>
        <bottom/>
        <vertical/>
        <horizontal/>
      </border>
      <protection locked="1" hidden="1"/>
    </dxf>
    <dxf>
      <font>
        <strike val="0"/>
        <outline val="0"/>
        <shadow val="0"/>
        <u val="none"/>
        <vertAlign val="baseline"/>
        <sz val="11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Microsoft JhengHei UI Light"/>
        <family val="2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outline="0">
        <right style="thin">
          <color indexed="22"/>
        </right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1" hidden="1"/>
    </dxf>
    <dxf>
      <font>
        <strike val="0"/>
        <outline val="0"/>
        <shadow val="0"/>
        <u val="none"/>
        <vertAlign val="baseline"/>
        <color theme="1"/>
        <name val="Microsoft JhengHei UI Light"/>
        <scheme val="none"/>
      </font>
      <numFmt numFmtId="165" formatCode="&quot;$&quot;\ #,##0.00"/>
      <fill>
        <patternFill patternType="solid">
          <fgColor indexed="64"/>
          <bgColor theme="0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border outline="0">
        <left style="thin">
          <color indexed="22"/>
        </left>
      </border>
      <protection locked="1" hidden="1"/>
    </dxf>
    <dxf>
      <font>
        <strike val="0"/>
        <outline val="0"/>
        <shadow val="0"/>
        <u val="none"/>
        <vertAlign val="baseline"/>
        <sz val="11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border outline="0">
        <left style="thin">
          <color indexed="22"/>
        </left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alignment horizontal="center" textRotation="0" wrapText="0" indent="0" justifyLastLine="0" shrinkToFit="0" readingOrder="0"/>
      <border outline="0">
        <right style="thin">
          <color indexed="22"/>
        </right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Microsoft JhengHei UI Light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Microsoft JhengHei UI Light"/>
        <scheme val="none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0033"/>
      <color rgb="FFCC3399"/>
      <color rgb="FF993366"/>
      <color rgb="FF38B8A3"/>
      <color rgb="FF0BE0E5"/>
      <color rgb="FF02EEE8"/>
      <color rgb="FF0F6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6</xdr:col>
          <xdr:colOff>409575</xdr:colOff>
          <xdr:row>7</xdr:row>
          <xdr:rowOff>9525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5</xdr:row>
          <xdr:rowOff>0</xdr:rowOff>
        </xdr:from>
        <xdr:to>
          <xdr:col>7</xdr:col>
          <xdr:colOff>1190625</xdr:colOff>
          <xdr:row>7</xdr:row>
          <xdr:rowOff>9525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0</xdr:rowOff>
        </xdr:from>
        <xdr:to>
          <xdr:col>4</xdr:col>
          <xdr:colOff>381000</xdr:colOff>
          <xdr:row>7</xdr:row>
          <xdr:rowOff>9525</xdr:rowOff>
        </xdr:to>
        <xdr:sp macro="" textlink="">
          <xdr:nvSpPr>
            <xdr:cNvPr id="4101" name="CommandButton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250655</xdr:colOff>
      <xdr:row>8</xdr:row>
      <xdr:rowOff>70965</xdr:rowOff>
    </xdr:from>
    <xdr:to>
      <xdr:col>9</xdr:col>
      <xdr:colOff>401052</xdr:colOff>
      <xdr:row>28</xdr:row>
      <xdr:rowOff>30078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55" y="1564886"/>
          <a:ext cx="6777792" cy="37691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/Documents/IDE%20Consultores/METALURGICA%20FERN&#193;NDEZ/SISTEMA_DE_GESTION_V21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Remitos"/>
      <sheetName val="Registro de Remitos"/>
      <sheetName val="Clientes"/>
      <sheetName val="Proveedores"/>
      <sheetName val="Empleados"/>
      <sheetName val="Control de Empleados"/>
      <sheetName val="Proyectos"/>
      <sheetName val="Maquinarias y Equipos"/>
      <sheetName val="Entrada de material"/>
      <sheetName val="Salida de Material"/>
      <sheetName val="Stock de material"/>
      <sheetName val="Productos"/>
      <sheetName val="Stock de Productos"/>
      <sheetName val="Compras"/>
      <sheetName val="Ventas"/>
      <sheetName val="Acreedores"/>
      <sheetName val="Créditos"/>
      <sheetName val="Gastos"/>
      <sheetName val="Estado resultado"/>
      <sheetName val="Dashboard"/>
      <sheetName val="SISTEMA_DE_GESTION_V21 FINAL"/>
    </sheetNames>
    <sheetDataSet>
      <sheetData sheetId="0" refreshError="1"/>
      <sheetData sheetId="1" refreshError="1"/>
      <sheetData sheetId="2">
        <row r="5">
          <cell r="K5" t="str">
            <v xml:space="preserve"> 0</v>
          </cell>
        </row>
        <row r="6">
          <cell r="K6" t="str">
            <v>Orden de Trabajo 1</v>
          </cell>
        </row>
        <row r="7">
          <cell r="K7" t="str">
            <v>Orden de Trabajo 2</v>
          </cell>
        </row>
        <row r="8">
          <cell r="K8" t="str">
            <v>Orden de Trabajo 3</v>
          </cell>
        </row>
        <row r="9">
          <cell r="K9" t="str">
            <v>Orden de Trabajo 4</v>
          </cell>
        </row>
        <row r="10">
          <cell r="K10" t="str">
            <v>Orden de Trabajo 5</v>
          </cell>
        </row>
        <row r="11">
          <cell r="K11" t="str">
            <v>Orden de Trabajo 6</v>
          </cell>
        </row>
        <row r="12">
          <cell r="K12" t="str">
            <v>Orden de Trabajo 7</v>
          </cell>
        </row>
        <row r="13">
          <cell r="K13" t="str">
            <v>Orden de Trabajo 8</v>
          </cell>
        </row>
        <row r="14">
          <cell r="K14" t="str">
            <v>Orden de Trabajo 9</v>
          </cell>
        </row>
        <row r="15">
          <cell r="K15" t="str">
            <v>Orden de Trabajo 10</v>
          </cell>
        </row>
        <row r="16">
          <cell r="K16" t="str">
            <v>Orden de Trabajo 11</v>
          </cell>
        </row>
        <row r="17">
          <cell r="K17" t="str">
            <v>Orden de Trabajo 12</v>
          </cell>
        </row>
        <row r="18">
          <cell r="K18" t="str">
            <v>Orden de Trabajo 13</v>
          </cell>
        </row>
        <row r="19">
          <cell r="K19" t="str">
            <v>Orden de Trabajo 14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D8999-E65A-45B9-9D3C-2CECCCD66AE6}" name="STOCK_MATERIALES" displayName="STOCK_MATERIALES" ref="A4:J18" totalsRowShown="0" headerRowDxfId="39" dataDxfId="38">
  <tableColumns count="10">
    <tableColumn id="2" xr3:uid="{AB770F09-ED86-4FCD-9521-69A00CB8C804}" name="ID" dataDxfId="37"/>
    <tableColumn id="4" xr3:uid="{03D6EE2D-35A4-4062-AEC4-D84702587398}" name="PRODUCTOS" dataDxfId="36"/>
    <tableColumn id="1" xr3:uid="{52599E4A-5FC1-4401-9445-4256FB1197DA}" name="ENTRADA" dataDxfId="35">
      <calculatedColumnFormula>SUMIF(Tabla131516[PRODUCTOS],STOCK_MATERIALES[[#This Row],[PRODUCTOS]],Tabla131516[CANTIDAD])</calculatedColumnFormula>
    </tableColumn>
    <tableColumn id="3" xr3:uid="{2B4BE110-C20D-4CE7-B05D-25CBC69DD8EA}" name="SALIDA" dataDxfId="34">
      <calculatedColumnFormula>SUMIF(Tabla1315[PRODUCTOS],STOCK_MATERIALES[[#This Row],[PRODUCTOS]],Tabla1315[CANTIDAD])</calculatedColumnFormula>
    </tableColumn>
    <tableColumn id="5" xr3:uid="{14E85287-6BA7-431B-BF3D-00A82138CC00}" name="PRECIO U" dataDxfId="33"/>
    <tableColumn id="9" xr3:uid="{6534B41F-BF20-4277-BE7F-A9FFE27A5429}" name="CANTIDAD" dataDxfId="32">
      <calculatedColumnFormula>STOCK_MATERIALES[[#This Row],[ENTRADA]]-STOCK_MATERIALES[[#This Row],[SALIDA]]</calculatedColumnFormula>
    </tableColumn>
    <tableColumn id="6" xr3:uid="{4275DD4E-18E3-4E0E-A44E-D4EA7B1511AF}" name="VALOR DE STOCK" dataDxfId="31">
      <calculatedColumnFormula>STOCK_MATERIALES[[#This Row],[PRECIO U]]*STOCK_MATERIALES[[#This Row],[CANTIDAD]]</calculatedColumnFormula>
    </tableColumn>
    <tableColumn id="8" xr3:uid="{2441B9B3-6310-466C-96BB-EF8C66CE187A}" name="UBICACIÓN" dataDxfId="30" dataCellStyle="Normal_Stock de material"/>
    <tableColumn id="10" xr3:uid="{4DB9D7BB-F718-4960-B826-CD153A8C10D2}" name="PROVEEDOR" dataDxfId="29"/>
    <tableColumn id="7" xr3:uid="{C26A375F-F53C-47D4-9CD0-8D6A35774706}" name="ESTADO" dataDxfId="28">
      <calculatedColumnFormula>IF(STOCK_MATERIALES[[#This Row],[CANTIDAD]]&gt;1,"OK","PEDIR")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88545C-91F0-44E2-9BA5-99292F445F94}" name="Tabla131516" displayName="Tabla131516" ref="A4:F12" totalsRowShown="0" headerRowDxfId="27" dataDxfId="26">
  <autoFilter ref="A4:F12" xr:uid="{5088545C-91F0-44E2-9BA5-99292F445F94}"/>
  <tableColumns count="6">
    <tableColumn id="1" xr3:uid="{8EA583F0-4198-4BFE-958D-CB0FDEC1A962}" name="FECHA" dataDxfId="25"/>
    <tableColumn id="2" xr3:uid="{11D6CB64-DBE2-4106-836C-1361998471CB}" name="ID " dataDxfId="24" dataCellStyle="Normal_Stock de material"/>
    <tableColumn id="4" xr3:uid="{C626A69E-A5F5-4073-A7A8-E1E792716408}" name="PRODUCTOS" dataDxfId="23" dataCellStyle="Normal_Stock de material"/>
    <tableColumn id="5" xr3:uid="{690EF263-7174-43CD-8EEA-C88DED1C51BF}" name="CANTIDAD" dataDxfId="22"/>
    <tableColumn id="3" xr3:uid="{F9E2D18C-EFB3-45A4-B92B-CCBABDD1B337}" name="PROVEEDOR" dataDxfId="21" dataCellStyle="Moneda"/>
    <tableColumn id="7" xr3:uid="{7A25883E-69EC-457A-91F8-29B62CD4B768}" name="OBSERVACIONES" dataDxfId="2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9F9267-231A-41E7-B01C-BF59CF1E7DA8}" name="Tabla1315" displayName="Tabla1315" ref="A4:F9" totalsRowShown="0" headerRowDxfId="19" dataDxfId="18">
  <autoFilter ref="A4:F9" xr:uid="{E79F9267-231A-41E7-B01C-BF59CF1E7DA8}"/>
  <tableColumns count="6">
    <tableColumn id="1" xr3:uid="{FEF74D5B-9432-4A19-881B-CA0DC24803E2}" name="FECHA" dataDxfId="17"/>
    <tableColumn id="2" xr3:uid="{DC3D6854-6946-4BFF-AB0E-184A3C2DECEC}" name="ID" dataDxfId="16"/>
    <tableColumn id="4" xr3:uid="{963F76AC-22A7-4225-943B-75B84AA914BF}" name="PRODUCTOS" dataDxfId="15"/>
    <tableColumn id="3" xr3:uid="{A0BA3FA0-2317-40D9-B66D-41C8FF02D141}" name="CANTIDAD" dataDxfId="14"/>
    <tableColumn id="6" xr3:uid="{9C780280-759B-4C08-B4CD-0FE60A7FE178}" name="DESTINO" dataDxfId="13"/>
    <tableColumn id="7" xr3:uid="{C8E23025-F8D0-46B8-8893-409CE6D55271}" name="OBSERVACIONES" dataDxfId="12"/>
  </tableColumns>
  <tableStyleInfo name="TableStyleMedium2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6DB83F-E426-4ACD-BB99-AAF21DF3EF1A}" name="Detalle_Proveedores" displayName="Detalle_Proveedores" ref="A4:H7" totalsRowShown="0" headerRowDxfId="11" dataDxfId="9" headerRowBorderDxfId="10" tableBorderDxfId="8">
  <autoFilter ref="A4:H7" xr:uid="{756DB83F-E426-4ACD-BB99-AAF21DF3EF1A}"/>
  <tableColumns count="8">
    <tableColumn id="1" xr3:uid="{68DB65DA-B003-4E3A-8859-D8FA830F2464}" name="ID" dataDxfId="2"/>
    <tableColumn id="2" xr3:uid="{B637743E-B7C2-4258-86F1-B9991A494808}" name="EMPRESA" dataDxfId="0"/>
    <tableColumn id="7" xr3:uid="{E50C9AF0-1CF4-4B96-8BED-62C1031FA6CD}" name="RESPONSABLE" dataDxfId="1"/>
    <tableColumn id="3" xr3:uid="{728456BE-4B5F-42C3-B399-86A291557B27}" name="DIRECCIÓN" dataDxfId="7"/>
    <tableColumn id="8" xr3:uid="{1856BCBC-2879-4162-B1E4-6300107A0F63}" name="CIUDAD" dataDxfId="6"/>
    <tableColumn id="4" xr3:uid="{C65C3FAF-7713-4E9B-BFAB-8E76193A1A56}" name="TELÉFONO" dataDxfId="5"/>
    <tableColumn id="5" xr3:uid="{4D0E6E4F-7A72-4C3E-83E2-157F57AE213C}" name="CORREO ELÉCTRONICO" dataDxfId="4"/>
    <tableColumn id="6" xr3:uid="{8AB0D96A-6296-41C9-A6D9-FA95FE9B8672}" name="OBSERVACIONES" dataDxfId="3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76783-78A3-44CF-B58E-43D817E4786D}">
  <sheetPr codeName="Hoja1">
    <tabColor theme="1"/>
  </sheetPr>
  <dimension ref="A2:O20"/>
  <sheetViews>
    <sheetView tabSelected="1" topLeftCell="A5" zoomScale="95" zoomScaleNormal="95" workbookViewId="0">
      <selection activeCell="N10" sqref="N10"/>
    </sheetView>
  </sheetViews>
  <sheetFormatPr baseColWidth="10" defaultRowHeight="15" x14ac:dyDescent="0.25"/>
  <cols>
    <col min="1" max="7" width="11.42578125" style="64"/>
    <col min="8" max="8" width="19.42578125" style="64" customWidth="1"/>
    <col min="9" max="14" width="11.42578125" style="64"/>
    <col min="15" max="15" width="16.7109375" style="64" customWidth="1"/>
    <col min="16" max="16384" width="11.42578125" style="64"/>
  </cols>
  <sheetData>
    <row r="2" spans="1:15" x14ac:dyDescent="0.25">
      <c r="D2" s="84" t="s">
        <v>11</v>
      </c>
      <c r="E2" s="84"/>
      <c r="F2" s="84"/>
      <c r="G2" s="84"/>
      <c r="H2" s="84"/>
    </row>
    <row r="3" spans="1:15" x14ac:dyDescent="0.25">
      <c r="D3" s="84"/>
      <c r="E3" s="84"/>
      <c r="F3" s="84"/>
      <c r="G3" s="84"/>
      <c r="H3" s="84"/>
    </row>
    <row r="4" spans="1:15" ht="15.75" customHeight="1" x14ac:dyDescent="0.25">
      <c r="A4" s="65"/>
      <c r="B4" s="66"/>
      <c r="C4" s="67"/>
      <c r="D4" s="85"/>
      <c r="E4" s="85"/>
      <c r="F4" s="85"/>
      <c r="G4" s="85"/>
      <c r="H4" s="85"/>
      <c r="I4" s="68"/>
      <c r="J4" s="68"/>
      <c r="K4" s="68"/>
      <c r="L4" s="66"/>
    </row>
    <row r="5" spans="1:15" ht="15" customHeight="1" x14ac:dyDescent="0.25">
      <c r="A5" s="66"/>
      <c r="B5" s="66"/>
      <c r="C5" s="68"/>
      <c r="D5" s="85"/>
      <c r="E5" s="85"/>
      <c r="F5" s="85"/>
      <c r="G5" s="85"/>
      <c r="H5" s="85"/>
      <c r="I5" s="68"/>
      <c r="J5" s="68"/>
      <c r="K5" s="68"/>
      <c r="L5" s="66"/>
    </row>
    <row r="6" spans="1:15" x14ac:dyDescent="0.25">
      <c r="A6" s="69"/>
      <c r="B6" s="69"/>
      <c r="C6" s="68"/>
      <c r="D6" s="68"/>
      <c r="E6" s="68"/>
      <c r="F6" s="68"/>
      <c r="G6" s="68"/>
      <c r="H6" s="68"/>
      <c r="I6" s="68"/>
      <c r="J6" s="82"/>
      <c r="K6" s="68"/>
      <c r="L6" s="69"/>
    </row>
    <row r="7" spans="1:15" ht="12" customHeight="1" x14ac:dyDescent="0.25">
      <c r="A7" s="70"/>
      <c r="B7" s="70"/>
      <c r="C7" s="68"/>
      <c r="D7" s="68"/>
      <c r="E7" s="68"/>
      <c r="F7" s="68"/>
      <c r="G7" s="68"/>
      <c r="H7" s="68"/>
      <c r="I7" s="68"/>
      <c r="J7" s="68"/>
      <c r="K7" s="68"/>
      <c r="L7" s="70"/>
    </row>
    <row r="8" spans="1:15" ht="15" customHeight="1" x14ac:dyDescent="0.25">
      <c r="A8" s="70"/>
      <c r="B8" s="70"/>
      <c r="C8" s="68"/>
      <c r="D8" s="68"/>
      <c r="E8" s="68"/>
      <c r="F8" s="68"/>
      <c r="G8" s="68"/>
      <c r="H8" s="68"/>
      <c r="I8" s="68"/>
      <c r="J8" s="68"/>
      <c r="K8" s="68"/>
      <c r="L8" s="70"/>
    </row>
    <row r="9" spans="1:15" ht="15" customHeight="1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9"/>
      <c r="L9" s="70"/>
    </row>
    <row r="10" spans="1:15" ht="15" customHeight="1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</row>
    <row r="11" spans="1:15" ht="12" customHeight="1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</row>
    <row r="12" spans="1:15" s="73" customFormat="1" ht="18" customHeight="1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81"/>
      <c r="L12" s="72"/>
      <c r="M12" s="81"/>
      <c r="N12" s="72"/>
      <c r="O12" s="72"/>
    </row>
    <row r="13" spans="1:15" x14ac:dyDescent="0.25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6"/>
      <c r="M13" s="74"/>
      <c r="N13" s="74"/>
      <c r="O13" s="74"/>
    </row>
    <row r="14" spans="1:15" x14ac:dyDescent="0.25">
      <c r="A14" s="71"/>
      <c r="B14" s="71"/>
      <c r="C14" s="71"/>
      <c r="D14" s="71"/>
      <c r="E14" s="71"/>
      <c r="F14" s="71"/>
      <c r="G14" s="71"/>
      <c r="H14" s="75"/>
      <c r="I14" s="71"/>
      <c r="J14" s="71"/>
      <c r="K14" s="71"/>
      <c r="L14" s="71"/>
      <c r="M14" s="71"/>
      <c r="N14" s="71"/>
      <c r="O14" s="71"/>
    </row>
    <row r="15" spans="1:15" x14ac:dyDescent="0.25">
      <c r="A15" s="71"/>
      <c r="B15" s="71"/>
      <c r="C15" s="72"/>
      <c r="D15" s="74"/>
      <c r="E15" s="74"/>
      <c r="F15" s="74"/>
      <c r="G15" s="74"/>
      <c r="H15" s="74"/>
      <c r="I15" s="74"/>
      <c r="J15" s="74"/>
      <c r="K15" s="71"/>
      <c r="L15" s="71"/>
      <c r="M15" s="71"/>
      <c r="N15" s="71"/>
      <c r="O15" s="71"/>
    </row>
    <row r="16" spans="1:15" x14ac:dyDescent="0.25">
      <c r="C16" s="74"/>
      <c r="D16" s="74"/>
      <c r="E16" s="74"/>
      <c r="F16" s="74"/>
      <c r="G16" s="74"/>
      <c r="H16" s="74"/>
      <c r="I16" s="74"/>
      <c r="J16" s="74"/>
    </row>
    <row r="17" spans="1:12" x14ac:dyDescent="0.25">
      <c r="C17" s="74"/>
      <c r="D17" s="74"/>
      <c r="E17" s="74"/>
      <c r="F17" s="74"/>
      <c r="G17" s="74"/>
      <c r="H17" s="74"/>
      <c r="I17" s="74"/>
      <c r="J17" s="74"/>
    </row>
    <row r="18" spans="1:12" x14ac:dyDescent="0.25">
      <c r="C18" s="74"/>
      <c r="D18" s="74"/>
      <c r="E18" s="74"/>
      <c r="F18" s="74"/>
      <c r="G18" s="74"/>
      <c r="H18" s="74"/>
      <c r="I18" s="74"/>
      <c r="J18" s="74"/>
    </row>
    <row r="19" spans="1:12" x14ac:dyDescent="0.25">
      <c r="C19" s="74"/>
      <c r="D19" s="74"/>
      <c r="E19" s="74"/>
      <c r="F19" s="74"/>
      <c r="G19" s="74"/>
      <c r="H19" s="74"/>
      <c r="I19" s="74"/>
      <c r="J19" s="74"/>
    </row>
    <row r="20" spans="1:12" x14ac:dyDescent="0.25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</row>
  </sheetData>
  <mergeCells count="3">
    <mergeCell ref="A20:L20"/>
    <mergeCell ref="D2:H3"/>
    <mergeCell ref="D4:H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6</xdr:col>
                <xdr:colOff>409575</xdr:colOff>
                <xdr:row>7</xdr:row>
                <xdr:rowOff>9525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100" r:id="rId6" name="CommandButton2">
          <controlPr defaultSize="0" autoLine="0" r:id="rId7">
            <anchor moveWithCells="1">
              <from>
                <xdr:col>7</xdr:col>
                <xdr:colOff>66675</xdr:colOff>
                <xdr:row>5</xdr:row>
                <xdr:rowOff>0</xdr:rowOff>
              </from>
              <to>
                <xdr:col>7</xdr:col>
                <xdr:colOff>1190625</xdr:colOff>
                <xdr:row>7</xdr:row>
                <xdr:rowOff>9525</xdr:rowOff>
              </to>
            </anchor>
          </controlPr>
        </control>
      </mc:Choice>
      <mc:Fallback>
        <control shapeId="4100" r:id="rId6" name="CommandButton2"/>
      </mc:Fallback>
    </mc:AlternateContent>
    <mc:AlternateContent xmlns:mc="http://schemas.openxmlformats.org/markup-compatibility/2006">
      <mc:Choice Requires="x14">
        <control shapeId="4101" r:id="rId8" name="CommandButton3">
          <controlPr defaultSize="0" autoLine="0" r:id="rId9">
            <anchor moveWithCells="1">
              <from>
                <xdr:col>3</xdr:col>
                <xdr:colOff>19050</xdr:colOff>
                <xdr:row>5</xdr:row>
                <xdr:rowOff>0</xdr:rowOff>
              </from>
              <to>
                <xdr:col>4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4101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6E8C1-F6FE-4127-B1CB-0AB6A99B9BD7}">
  <sheetPr codeName="Hoja3">
    <tabColor theme="9" tint="-0.249977111117893"/>
  </sheetPr>
  <dimension ref="A1:J18"/>
  <sheetViews>
    <sheetView zoomScaleNormal="100" workbookViewId="0">
      <pane ySplit="4" topLeftCell="A5" activePane="bottomLeft" state="frozen"/>
      <selection pane="bottomLeft" activeCell="E20" sqref="E20"/>
    </sheetView>
  </sheetViews>
  <sheetFormatPr baseColWidth="10" defaultRowHeight="15" x14ac:dyDescent="0.25"/>
  <cols>
    <col min="1" max="1" width="11.42578125" style="10"/>
    <col min="2" max="2" width="48" style="1" customWidth="1"/>
    <col min="3" max="4" width="0.140625" style="6" customWidth="1"/>
    <col min="5" max="5" width="16.85546875" style="34" customWidth="1"/>
    <col min="6" max="6" width="16.85546875" style="6" customWidth="1"/>
    <col min="7" max="7" width="21.42578125" style="9" customWidth="1"/>
    <col min="8" max="9" width="31.5703125" style="10" customWidth="1"/>
    <col min="10" max="10" width="16.85546875" style="6" customWidth="1"/>
    <col min="11" max="16384" width="11.42578125" style="1"/>
  </cols>
  <sheetData>
    <row r="1" spans="1:10" ht="13.5" customHeight="1" x14ac:dyDescent="0.25">
      <c r="A1" s="60"/>
      <c r="B1" s="86" t="s">
        <v>21</v>
      </c>
      <c r="C1" s="86"/>
      <c r="D1" s="86"/>
      <c r="E1" s="86"/>
      <c r="F1" s="86"/>
      <c r="G1" s="86"/>
      <c r="H1" s="15"/>
      <c r="I1" s="15"/>
      <c r="J1" s="14"/>
    </row>
    <row r="2" spans="1:10" ht="13.5" customHeight="1" x14ac:dyDescent="0.25">
      <c r="A2" s="60"/>
      <c r="B2" s="86"/>
      <c r="C2" s="86"/>
      <c r="D2" s="86"/>
      <c r="E2" s="86"/>
      <c r="F2" s="86"/>
      <c r="G2" s="86"/>
      <c r="H2" s="15"/>
      <c r="I2" s="15"/>
      <c r="J2" s="14"/>
    </row>
    <row r="3" spans="1:10" ht="13.5" customHeight="1" x14ac:dyDescent="0.25">
      <c r="A3" s="60"/>
      <c r="B3" s="86"/>
      <c r="C3" s="86"/>
      <c r="D3" s="86"/>
      <c r="E3" s="86"/>
      <c r="F3" s="86"/>
      <c r="G3" s="86"/>
      <c r="H3" s="15"/>
      <c r="I3" s="15"/>
      <c r="J3" s="14"/>
    </row>
    <row r="4" spans="1:10" s="7" customFormat="1" x14ac:dyDescent="0.25">
      <c r="A4" s="16" t="s">
        <v>4</v>
      </c>
      <c r="B4" s="16" t="s">
        <v>12</v>
      </c>
      <c r="C4" s="17" t="s">
        <v>5</v>
      </c>
      <c r="D4" s="17" t="s">
        <v>6</v>
      </c>
      <c r="E4" s="32" t="s">
        <v>7</v>
      </c>
      <c r="F4" s="17" t="s">
        <v>1</v>
      </c>
      <c r="G4" s="18" t="s">
        <v>8</v>
      </c>
      <c r="H4" s="16" t="s">
        <v>13</v>
      </c>
      <c r="I4" s="16" t="s">
        <v>10</v>
      </c>
      <c r="J4" s="17" t="s">
        <v>9</v>
      </c>
    </row>
    <row r="5" spans="1:10" x14ac:dyDescent="0.25">
      <c r="A5" s="61">
        <v>4646</v>
      </c>
      <c r="B5" s="29" t="s">
        <v>27</v>
      </c>
      <c r="C5" s="8">
        <f>SUMIF(Tabla131516[PRODUCTOS],STOCK_MATERIALES[[#This Row],[PRODUCTOS]],Tabla131516[CANTIDAD])</f>
        <v>20</v>
      </c>
      <c r="D5" s="5">
        <f>SUMIF(Tabla1315[PRODUCTOS],STOCK_MATERIALES[[#This Row],[PRODUCTOS]],Tabla1315[CANTIDAD])</f>
        <v>15</v>
      </c>
      <c r="E5" s="33">
        <v>1500</v>
      </c>
      <c r="F5" s="5">
        <f>STOCK_MATERIALES[[#This Row],[ENTRADA]]-STOCK_MATERIALES[[#This Row],[SALIDA]]</f>
        <v>5</v>
      </c>
      <c r="G5" s="35">
        <f>STOCK_MATERIALES[[#This Row],[PRECIO U]]*STOCK_MATERIALES[[#This Row],[CANTIDAD]]</f>
        <v>7500</v>
      </c>
      <c r="H5" s="28" t="s">
        <v>29</v>
      </c>
      <c r="I5" s="31" t="s">
        <v>28</v>
      </c>
      <c r="J5" s="30" t="str">
        <f>IF(STOCK_MATERIALES[[#This Row],[CANTIDAD]]&gt;1,"OK","PEDIR")</f>
        <v>OK</v>
      </c>
    </row>
    <row r="6" spans="1:10" x14ac:dyDescent="0.25">
      <c r="A6" s="62" t="s">
        <v>33</v>
      </c>
      <c r="B6" s="42" t="s">
        <v>34</v>
      </c>
      <c r="C6" s="8">
        <f>SUMIF(Tabla131516[PRODUCTOS],STOCK_MATERIALES[[#This Row],[PRODUCTOS]],Tabla131516[CANTIDAD])</f>
        <v>10</v>
      </c>
      <c r="D6" s="5">
        <f>SUMIF(Tabla1315[PRODUCTOS],STOCK_MATERIALES[[#This Row],[PRODUCTOS]],Tabla1315[CANTIDAD])</f>
        <v>4</v>
      </c>
      <c r="E6" s="33">
        <v>1500</v>
      </c>
      <c r="F6" s="5">
        <f>STOCK_MATERIALES[[#This Row],[ENTRADA]]-STOCK_MATERIALES[[#This Row],[SALIDA]]</f>
        <v>6</v>
      </c>
      <c r="G6" s="35">
        <f>STOCK_MATERIALES[[#This Row],[PRECIO U]]*STOCK_MATERIALES[[#This Row],[CANTIDAD]]</f>
        <v>9000</v>
      </c>
      <c r="H6" s="28" t="s">
        <v>35</v>
      </c>
      <c r="I6" s="43" t="s">
        <v>32</v>
      </c>
      <c r="J6" s="30" t="str">
        <f>IF(STOCK_MATERIALES[[#This Row],[CANTIDAD]]&gt;1,"OK","PEDIR")</f>
        <v>OK</v>
      </c>
    </row>
    <row r="7" spans="1:10" x14ac:dyDescent="0.25">
      <c r="A7" s="63">
        <v>1234</v>
      </c>
      <c r="B7" s="49" t="s">
        <v>41</v>
      </c>
      <c r="C7" s="50">
        <f>SUMIF(Tabla131516[PRODUCTOS],STOCK_MATERIALES[[#This Row],[PRODUCTOS]],Tabla131516[CANTIDAD])</f>
        <v>0</v>
      </c>
      <c r="D7" s="51">
        <f>SUMIF(Tabla1315[PRODUCTOS],STOCK_MATERIALES[[#This Row],[PRODUCTOS]],Tabla1315[CANTIDAD])</f>
        <v>0</v>
      </c>
      <c r="E7" s="52">
        <v>15000</v>
      </c>
      <c r="F7" s="51">
        <f>STOCK_MATERIALES[[#This Row],[ENTRADA]]-STOCK_MATERIALES[[#This Row],[SALIDA]]</f>
        <v>0</v>
      </c>
      <c r="G7" s="53">
        <f>STOCK_MATERIALES[[#This Row],[PRECIO U]]*STOCK_MATERIALES[[#This Row],[CANTIDAD]]</f>
        <v>0</v>
      </c>
      <c r="H7" s="28">
        <v>12145</v>
      </c>
      <c r="I7" s="55" t="s">
        <v>32</v>
      </c>
      <c r="J7" s="54" t="str">
        <f>IF(STOCK_MATERIALES[[#This Row],[CANTIDAD]]&gt;1,"OK","PEDIR")</f>
        <v>PEDIR</v>
      </c>
    </row>
    <row r="8" spans="1:10" x14ac:dyDescent="0.25">
      <c r="A8" s="63" t="s">
        <v>43</v>
      </c>
      <c r="B8" s="49" t="s">
        <v>44</v>
      </c>
      <c r="C8" s="50">
        <f>SUMIF(Tabla131516[PRODUCTOS],STOCK_MATERIALES[[#This Row],[PRODUCTOS]],Tabla131516[CANTIDAD])</f>
        <v>45</v>
      </c>
      <c r="D8" s="51">
        <f>SUMIF(Tabla1315[PRODUCTOS],STOCK_MATERIALES[[#This Row],[PRODUCTOS]],Tabla1315[CANTIDAD])</f>
        <v>0</v>
      </c>
      <c r="E8" s="52">
        <v>1020</v>
      </c>
      <c r="F8" s="51">
        <f>STOCK_MATERIALES[[#This Row],[ENTRADA]]-STOCK_MATERIALES[[#This Row],[SALIDA]]</f>
        <v>45</v>
      </c>
      <c r="G8" s="53">
        <f>STOCK_MATERIALES[[#This Row],[PRECIO U]]*STOCK_MATERIALES[[#This Row],[CANTIDAD]]</f>
        <v>45900</v>
      </c>
      <c r="H8" s="57" t="s">
        <v>45</v>
      </c>
      <c r="I8" s="55" t="s">
        <v>31</v>
      </c>
      <c r="J8" s="58" t="str">
        <f>IF(STOCK_MATERIALES[[#This Row],[CANTIDAD]]&gt;1,"OK","PEDIR")</f>
        <v>OK</v>
      </c>
    </row>
    <row r="9" spans="1:10" x14ac:dyDescent="0.25">
      <c r="A9" s="63">
        <v>1234</v>
      </c>
      <c r="B9" s="49" t="s">
        <v>46</v>
      </c>
      <c r="C9" s="50">
        <f>SUMIF(Tabla131516[PRODUCTOS],STOCK_MATERIALES[[#This Row],[PRODUCTOS]],Tabla131516[CANTIDAD])</f>
        <v>0</v>
      </c>
      <c r="D9" s="51">
        <f>SUMIF(Tabla1315[PRODUCTOS],STOCK_MATERIALES[[#This Row],[PRODUCTOS]],Tabla1315[CANTIDAD])</f>
        <v>0</v>
      </c>
      <c r="E9" s="52">
        <v>10</v>
      </c>
      <c r="F9" s="51">
        <f>STOCK_MATERIALES[[#This Row],[ENTRADA]]-STOCK_MATERIALES[[#This Row],[SALIDA]]</f>
        <v>0</v>
      </c>
      <c r="G9" s="53">
        <f>STOCK_MATERIALES[[#This Row],[PRECIO U]]*STOCK_MATERIALES[[#This Row],[CANTIDAD]]</f>
        <v>0</v>
      </c>
      <c r="H9" s="57" t="s">
        <v>47</v>
      </c>
      <c r="I9" s="55" t="s">
        <v>32</v>
      </c>
      <c r="J9" s="58" t="str">
        <f>IF(STOCK_MATERIALES[[#This Row],[CANTIDAD]]&gt;1,"OK","PEDIR")</f>
        <v>PEDIR</v>
      </c>
    </row>
    <row r="10" spans="1:10" x14ac:dyDescent="0.25">
      <c r="A10" s="63" t="s">
        <v>33</v>
      </c>
      <c r="B10" s="49" t="s">
        <v>48</v>
      </c>
      <c r="C10" s="50">
        <f>SUMIF(Tabla131516[PRODUCTOS],STOCK_MATERIALES[[#This Row],[PRODUCTOS]],Tabla131516[CANTIDAD])</f>
        <v>0</v>
      </c>
      <c r="D10" s="51">
        <f>SUMIF(Tabla1315[PRODUCTOS],STOCK_MATERIALES[[#This Row],[PRODUCTOS]],Tabla1315[CANTIDAD])</f>
        <v>0</v>
      </c>
      <c r="E10" s="52">
        <v>1500</v>
      </c>
      <c r="F10" s="51">
        <f>STOCK_MATERIALES[[#This Row],[ENTRADA]]-STOCK_MATERIALES[[#This Row],[SALIDA]]</f>
        <v>0</v>
      </c>
      <c r="G10" s="53">
        <f>STOCK_MATERIALES[[#This Row],[PRECIO U]]*STOCK_MATERIALES[[#This Row],[CANTIDAD]]</f>
        <v>0</v>
      </c>
      <c r="H10" s="57"/>
      <c r="I10" s="55"/>
      <c r="J10" s="58" t="str">
        <f>IF(STOCK_MATERIALES[[#This Row],[CANTIDAD]]&gt;1,"OK","PEDIR")</f>
        <v>PEDIR</v>
      </c>
    </row>
    <row r="11" spans="1:10" x14ac:dyDescent="0.25">
      <c r="A11" s="63" t="s">
        <v>33</v>
      </c>
      <c r="B11" s="49">
        <v>7878</v>
      </c>
      <c r="C11" s="50">
        <f>SUMIF(Tabla131516[PRODUCTOS],STOCK_MATERIALES[[#This Row],[PRODUCTOS]],Tabla131516[CANTIDAD])</f>
        <v>0</v>
      </c>
      <c r="D11" s="51">
        <f>SUMIF(Tabla1315[PRODUCTOS],STOCK_MATERIALES[[#This Row],[PRODUCTOS]],Tabla1315[CANTIDAD])</f>
        <v>0</v>
      </c>
      <c r="E11" s="52">
        <v>10</v>
      </c>
      <c r="F11" s="51">
        <f>STOCK_MATERIALES[[#This Row],[ENTRADA]]-STOCK_MATERIALES[[#This Row],[SALIDA]]</f>
        <v>0</v>
      </c>
      <c r="G11" s="53">
        <f>STOCK_MATERIALES[[#This Row],[PRECIO U]]*STOCK_MATERIALES[[#This Row],[CANTIDAD]]</f>
        <v>0</v>
      </c>
      <c r="H11" s="57" t="s">
        <v>49</v>
      </c>
      <c r="I11" s="55"/>
      <c r="J11" s="58" t="str">
        <f>IF(STOCK_MATERIALES[[#This Row],[CANTIDAD]]&gt;1,"OK","PEDIR")</f>
        <v>PEDIR</v>
      </c>
    </row>
    <row r="12" spans="1:10" x14ac:dyDescent="0.25">
      <c r="A12" s="63" t="s">
        <v>33</v>
      </c>
      <c r="B12" s="49" t="s">
        <v>50</v>
      </c>
      <c r="C12" s="50">
        <f>SUMIF(Tabla131516[PRODUCTOS],STOCK_MATERIALES[[#This Row],[PRODUCTOS]],Tabla131516[CANTIDAD])</f>
        <v>0</v>
      </c>
      <c r="D12" s="51">
        <f>SUMIF(Tabla1315[PRODUCTOS],STOCK_MATERIALES[[#This Row],[PRODUCTOS]],Tabla1315[CANTIDAD])</f>
        <v>0</v>
      </c>
      <c r="E12" s="52">
        <v>15000</v>
      </c>
      <c r="F12" s="51">
        <f>STOCK_MATERIALES[[#This Row],[ENTRADA]]-STOCK_MATERIALES[[#This Row],[SALIDA]]</f>
        <v>0</v>
      </c>
      <c r="G12" s="53">
        <f>STOCK_MATERIALES[[#This Row],[PRECIO U]]*STOCK_MATERIALES[[#This Row],[CANTIDAD]]</f>
        <v>0</v>
      </c>
      <c r="H12" s="57" t="s">
        <v>51</v>
      </c>
      <c r="I12" s="55" t="s">
        <v>31</v>
      </c>
      <c r="J12" s="58" t="str">
        <f>IF(STOCK_MATERIALES[[#This Row],[CANTIDAD]]&gt;1,"OK","PEDIR")</f>
        <v>PEDIR</v>
      </c>
    </row>
    <row r="13" spans="1:10" x14ac:dyDescent="0.25">
      <c r="A13" s="63" t="s">
        <v>52</v>
      </c>
      <c r="B13" s="49" t="s">
        <v>53</v>
      </c>
      <c r="C13" s="50">
        <f>SUMIF(Tabla131516[PRODUCTOS],STOCK_MATERIALES[[#This Row],[PRODUCTOS]],Tabla131516[CANTIDAD])</f>
        <v>0</v>
      </c>
      <c r="D13" s="51">
        <f>SUMIF(Tabla1315[PRODUCTOS],STOCK_MATERIALES[[#This Row],[PRODUCTOS]],Tabla1315[CANTIDAD])</f>
        <v>0</v>
      </c>
      <c r="E13" s="52">
        <v>14522</v>
      </c>
      <c r="F13" s="51">
        <f>STOCK_MATERIALES[[#This Row],[ENTRADA]]-STOCK_MATERIALES[[#This Row],[SALIDA]]</f>
        <v>0</v>
      </c>
      <c r="G13" s="53">
        <f>STOCK_MATERIALES[[#This Row],[PRECIO U]]*STOCK_MATERIALES[[#This Row],[CANTIDAD]]</f>
        <v>0</v>
      </c>
      <c r="H13" s="57" t="s">
        <v>54</v>
      </c>
      <c r="I13" s="55" t="s">
        <v>31</v>
      </c>
      <c r="J13" s="58" t="str">
        <f>IF(STOCK_MATERIALES[[#This Row],[CANTIDAD]]&gt;1,"OK","PEDIR")</f>
        <v>PEDIR</v>
      </c>
    </row>
    <row r="14" spans="1:10" x14ac:dyDescent="0.25">
      <c r="A14" s="63">
        <v>2021</v>
      </c>
      <c r="B14" s="49" t="s">
        <v>55</v>
      </c>
      <c r="C14" s="50">
        <f>SUMIF(Tabla131516[PRODUCTOS],STOCK_MATERIALES[[#This Row],[PRODUCTOS]],Tabla131516[CANTIDAD])</f>
        <v>0</v>
      </c>
      <c r="D14" s="51">
        <f>SUMIF(Tabla1315[PRODUCTOS],STOCK_MATERIALES[[#This Row],[PRODUCTOS]],Tabla1315[CANTIDAD])</f>
        <v>0</v>
      </c>
      <c r="E14" s="52"/>
      <c r="F14" s="51">
        <f>STOCK_MATERIALES[[#This Row],[ENTRADA]]-STOCK_MATERIALES[[#This Row],[SALIDA]]</f>
        <v>0</v>
      </c>
      <c r="G14" s="53">
        <f>STOCK_MATERIALES[[#This Row],[PRECIO U]]*STOCK_MATERIALES[[#This Row],[CANTIDAD]]</f>
        <v>0</v>
      </c>
      <c r="H14" s="57"/>
      <c r="I14" s="55" t="s">
        <v>31</v>
      </c>
      <c r="J14" s="58" t="str">
        <f>IF(STOCK_MATERIALES[[#This Row],[CANTIDAD]]&gt;1,"OK","PEDIR")</f>
        <v>PEDIR</v>
      </c>
    </row>
    <row r="15" spans="1:10" x14ac:dyDescent="0.25">
      <c r="A15" s="63" t="s">
        <v>56</v>
      </c>
      <c r="B15" s="49" t="s">
        <v>57</v>
      </c>
      <c r="C15" s="50">
        <f>SUMIF(Tabla131516[PRODUCTOS],STOCK_MATERIALES[[#This Row],[PRODUCTOS]],Tabla131516[CANTIDAD])</f>
        <v>0</v>
      </c>
      <c r="D15" s="51">
        <f>SUMIF(Tabla1315[PRODUCTOS],STOCK_MATERIALES[[#This Row],[PRODUCTOS]],Tabla1315[CANTIDAD])</f>
        <v>0</v>
      </c>
      <c r="E15" s="52">
        <v>10</v>
      </c>
      <c r="F15" s="51">
        <f>STOCK_MATERIALES[[#This Row],[ENTRADA]]-STOCK_MATERIALES[[#This Row],[SALIDA]]</f>
        <v>0</v>
      </c>
      <c r="G15" s="53">
        <f>STOCK_MATERIALES[[#This Row],[PRECIO U]]*STOCK_MATERIALES[[#This Row],[CANTIDAD]]</f>
        <v>0</v>
      </c>
      <c r="H15" s="57" t="s">
        <v>56</v>
      </c>
      <c r="I15" s="55"/>
      <c r="J15" s="58" t="str">
        <f>IF(STOCK_MATERIALES[[#This Row],[CANTIDAD]]&gt;1,"OK","PEDIR")</f>
        <v>PEDIR</v>
      </c>
    </row>
    <row r="16" spans="1:10" x14ac:dyDescent="0.25">
      <c r="A16" s="63" t="s">
        <v>58</v>
      </c>
      <c r="B16" s="49" t="s">
        <v>59</v>
      </c>
      <c r="C16" s="50">
        <f>SUMIF(Tabla131516[PRODUCTOS],STOCK_MATERIALES[[#This Row],[PRODUCTOS]],Tabla131516[CANTIDAD])</f>
        <v>0</v>
      </c>
      <c r="D16" s="51">
        <f>SUMIF(Tabla1315[PRODUCTOS],STOCK_MATERIALES[[#This Row],[PRODUCTOS]],Tabla1315[CANTIDAD])</f>
        <v>0</v>
      </c>
      <c r="E16" s="52"/>
      <c r="F16" s="51">
        <f>STOCK_MATERIALES[[#This Row],[ENTRADA]]-STOCK_MATERIALES[[#This Row],[SALIDA]]</f>
        <v>0</v>
      </c>
      <c r="G16" s="53">
        <f>STOCK_MATERIALES[[#This Row],[PRECIO U]]*STOCK_MATERIALES[[#This Row],[CANTIDAD]]</f>
        <v>0</v>
      </c>
      <c r="H16" s="57" t="s">
        <v>59</v>
      </c>
      <c r="I16" s="55"/>
      <c r="J16" s="58" t="str">
        <f>IF(STOCK_MATERIALES[[#This Row],[CANTIDAD]]&gt;1,"OK","PEDIR")</f>
        <v>PEDIR</v>
      </c>
    </row>
    <row r="17" spans="1:10" x14ac:dyDescent="0.25">
      <c r="A17" s="63">
        <v>5445</v>
      </c>
      <c r="B17" s="49">
        <v>4545</v>
      </c>
      <c r="C17" s="50">
        <f>SUMIF(Tabla131516[PRODUCTOS],STOCK_MATERIALES[[#This Row],[PRODUCTOS]],Tabla131516[CANTIDAD])</f>
        <v>0</v>
      </c>
      <c r="D17" s="51">
        <f>SUMIF(Tabla1315[PRODUCTOS],STOCK_MATERIALES[[#This Row],[PRODUCTOS]],Tabla1315[CANTIDAD])</f>
        <v>0</v>
      </c>
      <c r="E17" s="52">
        <v>4545</v>
      </c>
      <c r="F17" s="51">
        <f>STOCK_MATERIALES[[#This Row],[ENTRADA]]-STOCK_MATERIALES[[#This Row],[SALIDA]]</f>
        <v>0</v>
      </c>
      <c r="G17" s="53">
        <f>STOCK_MATERIALES[[#This Row],[PRECIO U]]*STOCK_MATERIALES[[#This Row],[CANTIDAD]]</f>
        <v>0</v>
      </c>
      <c r="H17" s="57">
        <v>4545</v>
      </c>
      <c r="I17" s="55"/>
      <c r="J17" s="58" t="str">
        <f>IF(STOCK_MATERIALES[[#This Row],[CANTIDAD]]&gt;1,"OK","PEDIR")</f>
        <v>PEDIR</v>
      </c>
    </row>
    <row r="18" spans="1:10" x14ac:dyDescent="0.25">
      <c r="A18" s="63" t="s">
        <v>62</v>
      </c>
      <c r="B18" s="49" t="s">
        <v>63</v>
      </c>
      <c r="C18" s="50">
        <f>SUMIF(Tabla131516[PRODUCTOS],STOCK_MATERIALES[[#This Row],[PRODUCTOS]],Tabla131516[CANTIDAD])</f>
        <v>0</v>
      </c>
      <c r="D18" s="51">
        <f>SUMIF(Tabla1315[PRODUCTOS],STOCK_MATERIALES[[#This Row],[PRODUCTOS]],Tabla1315[CANTIDAD])</f>
        <v>0</v>
      </c>
      <c r="E18" s="52">
        <v>444</v>
      </c>
      <c r="F18" s="51">
        <f>STOCK_MATERIALES[[#This Row],[ENTRADA]]-STOCK_MATERIALES[[#This Row],[SALIDA]]</f>
        <v>0</v>
      </c>
      <c r="G18" s="53">
        <f>STOCK_MATERIALES[[#This Row],[PRECIO U]]*STOCK_MATERIALES[[#This Row],[CANTIDAD]]</f>
        <v>0</v>
      </c>
      <c r="H18" s="57" t="s">
        <v>62</v>
      </c>
      <c r="I18" s="55" t="s">
        <v>61</v>
      </c>
      <c r="J18" s="58" t="str">
        <f>IF(STOCK_MATERIALES[[#This Row],[CANTIDAD]]&gt;1,"OK","PEDIR")</f>
        <v>PEDIR</v>
      </c>
    </row>
  </sheetData>
  <mergeCells count="1">
    <mergeCell ref="B1:G3"/>
  </mergeCells>
  <conditionalFormatting sqref="J5:J15">
    <cfRule type="cellIs" dxfId="40" priority="1" operator="equal">
      <formula>"PEDIR"</formula>
    </cfRule>
  </conditionalFormatting>
  <conditionalFormatting sqref="C5:G1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theme="2" tint="-0.749992370372631"/>
  </sheetPr>
  <dimension ref="A1:F12"/>
  <sheetViews>
    <sheetView workbookViewId="0">
      <pane ySplit="4" topLeftCell="A5" activePane="bottomLeft" state="frozen"/>
      <selection pane="bottomLeft" activeCell="A12" sqref="A12"/>
    </sheetView>
  </sheetViews>
  <sheetFormatPr baseColWidth="10" defaultRowHeight="13.5" x14ac:dyDescent="0.25"/>
  <cols>
    <col min="1" max="1" width="11.42578125" style="1"/>
    <col min="2" max="2" width="16.42578125" style="1" customWidth="1"/>
    <col min="3" max="3" width="48" style="1" customWidth="1"/>
    <col min="4" max="4" width="16.85546875" style="1" customWidth="1"/>
    <col min="5" max="5" width="41.5703125" style="4" customWidth="1"/>
    <col min="6" max="6" width="28.5703125" style="1" customWidth="1"/>
    <col min="7" max="16384" width="11.42578125" style="1"/>
  </cols>
  <sheetData>
    <row r="1" spans="1:6" ht="13.5" customHeight="1" x14ac:dyDescent="0.25">
      <c r="A1" s="20"/>
      <c r="B1" s="20"/>
      <c r="C1" s="87" t="s">
        <v>23</v>
      </c>
      <c r="D1" s="87"/>
      <c r="E1" s="87"/>
      <c r="F1" s="87"/>
    </row>
    <row r="2" spans="1:6" ht="13.5" customHeight="1" x14ac:dyDescent="0.25">
      <c r="A2" s="20"/>
      <c r="B2" s="20"/>
      <c r="C2" s="87"/>
      <c r="D2" s="87"/>
      <c r="E2" s="87"/>
      <c r="F2" s="87"/>
    </row>
    <row r="3" spans="1:6" ht="13.5" customHeight="1" x14ac:dyDescent="0.25">
      <c r="A3" s="20"/>
      <c r="B3" s="20"/>
      <c r="C3" s="87"/>
      <c r="D3" s="87"/>
      <c r="E3" s="87"/>
      <c r="F3" s="87"/>
    </row>
    <row r="4" spans="1:6" x14ac:dyDescent="0.25">
      <c r="A4" s="19" t="s">
        <v>0</v>
      </c>
      <c r="B4" s="19" t="s">
        <v>22</v>
      </c>
      <c r="C4" s="19" t="s">
        <v>12</v>
      </c>
      <c r="D4" s="19" t="s">
        <v>1</v>
      </c>
      <c r="E4" s="21" t="s">
        <v>10</v>
      </c>
      <c r="F4" s="19" t="s">
        <v>2</v>
      </c>
    </row>
    <row r="5" spans="1:6" ht="15" x14ac:dyDescent="0.25">
      <c r="A5" s="37" t="s">
        <v>30</v>
      </c>
      <c r="B5" s="39" t="s">
        <v>26</v>
      </c>
      <c r="C5" s="40" t="s">
        <v>27</v>
      </c>
      <c r="D5" s="38">
        <v>10</v>
      </c>
      <c r="E5" s="36" t="s">
        <v>25</v>
      </c>
      <c r="F5" s="41"/>
    </row>
    <row r="6" spans="1:6" ht="15" x14ac:dyDescent="0.25">
      <c r="A6" s="37" t="s">
        <v>30</v>
      </c>
      <c r="B6" s="39" t="s">
        <v>26</v>
      </c>
      <c r="C6" s="40" t="s">
        <v>27</v>
      </c>
      <c r="D6" s="38">
        <v>10</v>
      </c>
      <c r="E6" s="36" t="s">
        <v>25</v>
      </c>
      <c r="F6" s="41"/>
    </row>
    <row r="7" spans="1:6" ht="15" x14ac:dyDescent="0.25">
      <c r="A7" s="44" t="s">
        <v>30</v>
      </c>
      <c r="B7" s="46" t="s">
        <v>33</v>
      </c>
      <c r="C7" s="47" t="s">
        <v>34</v>
      </c>
      <c r="D7" s="45">
        <v>10</v>
      </c>
      <c r="E7" s="36" t="s">
        <v>32</v>
      </c>
      <c r="F7" s="48"/>
    </row>
    <row r="8" spans="1:6" ht="15" x14ac:dyDescent="0.25">
      <c r="A8" s="44" t="s">
        <v>30</v>
      </c>
      <c r="B8" s="46" t="s">
        <v>36</v>
      </c>
      <c r="C8" s="47" t="s">
        <v>37</v>
      </c>
      <c r="D8" s="45">
        <v>10</v>
      </c>
      <c r="E8" s="36" t="s">
        <v>32</v>
      </c>
      <c r="F8" s="48"/>
    </row>
    <row r="9" spans="1:6" ht="15" x14ac:dyDescent="0.25">
      <c r="A9" s="37" t="s">
        <v>42</v>
      </c>
      <c r="B9" s="39">
        <v>2021</v>
      </c>
      <c r="C9" s="40" t="s">
        <v>38</v>
      </c>
      <c r="D9" s="38">
        <v>100</v>
      </c>
      <c r="E9" s="36" t="s">
        <v>31</v>
      </c>
      <c r="F9" s="41"/>
    </row>
    <row r="10" spans="1:6" ht="15" x14ac:dyDescent="0.25">
      <c r="A10" s="37" t="s">
        <v>42</v>
      </c>
      <c r="B10" s="39" t="s">
        <v>36</v>
      </c>
      <c r="C10" s="40" t="s">
        <v>37</v>
      </c>
      <c r="D10" s="38">
        <v>10</v>
      </c>
      <c r="E10" s="36" t="s">
        <v>32</v>
      </c>
      <c r="F10" s="41"/>
    </row>
    <row r="11" spans="1:6" ht="15" x14ac:dyDescent="0.25">
      <c r="A11" s="37" t="s">
        <v>42</v>
      </c>
      <c r="B11" s="39" t="s">
        <v>43</v>
      </c>
      <c r="C11" s="40" t="s">
        <v>44</v>
      </c>
      <c r="D11" s="38">
        <v>45</v>
      </c>
      <c r="E11" s="36" t="s">
        <v>31</v>
      </c>
      <c r="F11" s="41">
        <v>4545</v>
      </c>
    </row>
    <row r="12" spans="1:6" ht="15" x14ac:dyDescent="0.25">
      <c r="A12" s="77">
        <v>44623</v>
      </c>
      <c r="B12" s="39">
        <v>2021</v>
      </c>
      <c r="C12" s="40" t="s">
        <v>55</v>
      </c>
      <c r="D12" s="38"/>
      <c r="E12" s="36" t="s">
        <v>60</v>
      </c>
      <c r="F12" s="41" t="s">
        <v>28</v>
      </c>
    </row>
  </sheetData>
  <mergeCells count="1">
    <mergeCell ref="C1:F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75121-C4C2-4789-A22E-7D2DE71EE957}">
  <sheetPr codeName="Hoja5">
    <tabColor rgb="FF990033"/>
  </sheetPr>
  <dimension ref="A1:F9"/>
  <sheetViews>
    <sheetView workbookViewId="0">
      <pane ySplit="4" topLeftCell="A5" activePane="bottomLeft" state="frozen"/>
      <selection pane="bottomLeft" activeCell="A9" sqref="A9"/>
    </sheetView>
  </sheetViews>
  <sheetFormatPr baseColWidth="10" defaultRowHeight="13.5" x14ac:dyDescent="0.25"/>
  <cols>
    <col min="1" max="1" width="17.42578125" style="1" customWidth="1"/>
    <col min="2" max="2" width="18.42578125" style="1" customWidth="1"/>
    <col min="3" max="3" width="48" style="1" customWidth="1"/>
    <col min="4" max="4" width="17.140625" style="1" customWidth="1"/>
    <col min="5" max="5" width="26" style="6" customWidth="1"/>
    <col min="6" max="6" width="28.5703125" style="1" customWidth="1"/>
    <col min="7" max="16384" width="11.42578125" style="1"/>
  </cols>
  <sheetData>
    <row r="1" spans="1:6" ht="15" customHeight="1" x14ac:dyDescent="0.25">
      <c r="A1" s="11"/>
      <c r="B1" s="11"/>
      <c r="C1" s="88" t="s">
        <v>24</v>
      </c>
      <c r="D1" s="88"/>
      <c r="E1" s="88"/>
      <c r="F1" s="88"/>
    </row>
    <row r="2" spans="1:6" ht="15" customHeight="1" x14ac:dyDescent="0.25">
      <c r="A2" s="11"/>
      <c r="B2" s="11"/>
      <c r="C2" s="88"/>
      <c r="D2" s="88"/>
      <c r="E2" s="88"/>
      <c r="F2" s="88"/>
    </row>
    <row r="3" spans="1:6" ht="15" customHeight="1" x14ac:dyDescent="0.25">
      <c r="A3" s="11"/>
      <c r="B3" s="11"/>
      <c r="C3" s="88"/>
      <c r="D3" s="88"/>
      <c r="E3" s="88"/>
      <c r="F3" s="88"/>
    </row>
    <row r="4" spans="1:6" x14ac:dyDescent="0.25">
      <c r="A4" s="12" t="s">
        <v>0</v>
      </c>
      <c r="B4" s="12" t="s">
        <v>4</v>
      </c>
      <c r="C4" s="12" t="s">
        <v>12</v>
      </c>
      <c r="D4" s="12" t="s">
        <v>1</v>
      </c>
      <c r="E4" s="13" t="s">
        <v>3</v>
      </c>
      <c r="F4" s="12" t="s">
        <v>2</v>
      </c>
    </row>
    <row r="5" spans="1:6" x14ac:dyDescent="0.25">
      <c r="A5" s="2">
        <v>16</v>
      </c>
      <c r="B5" s="3"/>
      <c r="C5" s="3"/>
      <c r="D5" s="3"/>
      <c r="E5" s="5"/>
      <c r="F5" s="3"/>
    </row>
    <row r="6" spans="1:6" x14ac:dyDescent="0.25">
      <c r="A6" s="2" t="s">
        <v>30</v>
      </c>
      <c r="B6" s="3" t="s">
        <v>33</v>
      </c>
      <c r="C6" s="3" t="s">
        <v>34</v>
      </c>
      <c r="D6" s="3">
        <v>4</v>
      </c>
      <c r="E6" s="5">
        <v>1</v>
      </c>
      <c r="F6" s="3"/>
    </row>
    <row r="7" spans="1:6" x14ac:dyDescent="0.25">
      <c r="A7" s="3" t="s">
        <v>30</v>
      </c>
      <c r="B7" s="3" t="s">
        <v>36</v>
      </c>
      <c r="C7" s="3" t="s">
        <v>37</v>
      </c>
      <c r="D7" s="3">
        <v>8</v>
      </c>
      <c r="E7" s="5" t="s">
        <v>39</v>
      </c>
      <c r="F7" s="3" t="s">
        <v>40</v>
      </c>
    </row>
    <row r="8" spans="1:6" x14ac:dyDescent="0.25">
      <c r="A8" s="3" t="s">
        <v>30</v>
      </c>
      <c r="B8" s="3" t="s">
        <v>36</v>
      </c>
      <c r="C8" s="3" t="s">
        <v>37</v>
      </c>
      <c r="D8" s="3">
        <v>2</v>
      </c>
      <c r="E8" s="5"/>
      <c r="F8" s="3"/>
    </row>
    <row r="9" spans="1:6" x14ac:dyDescent="0.25">
      <c r="A9" s="80">
        <v>44623</v>
      </c>
      <c r="B9" s="78">
        <v>4545</v>
      </c>
      <c r="C9" s="78" t="s">
        <v>27</v>
      </c>
      <c r="D9" s="78">
        <v>15</v>
      </c>
      <c r="E9" s="51" t="s">
        <v>65</v>
      </c>
      <c r="F9" s="78"/>
    </row>
  </sheetData>
  <mergeCells count="1">
    <mergeCell ref="C1:F3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B7331-ECFC-418E-A4E9-5F7FA7F8FF42}">
  <sheetPr codeName="Hoja6">
    <tabColor theme="8" tint="-0.499984740745262"/>
  </sheetPr>
  <dimension ref="A1:H7"/>
  <sheetViews>
    <sheetView zoomScaleNormal="100" workbookViewId="0">
      <pane ySplit="4" topLeftCell="A5" activePane="bottomLeft" state="frozen"/>
      <selection pane="bottomLeft" activeCell="B5" sqref="B5:B7"/>
    </sheetView>
  </sheetViews>
  <sheetFormatPr baseColWidth="10" defaultColWidth="11.5703125" defaultRowHeight="13.5" x14ac:dyDescent="0.25"/>
  <cols>
    <col min="1" max="1" width="15" style="22" customWidth="1"/>
    <col min="2" max="2" width="30.28515625" style="22" customWidth="1"/>
    <col min="3" max="3" width="29" style="22" customWidth="1"/>
    <col min="4" max="4" width="28.140625" style="22" customWidth="1"/>
    <col min="5" max="5" width="13.140625" style="22" customWidth="1"/>
    <col min="6" max="6" width="23.7109375" style="22" customWidth="1"/>
    <col min="7" max="7" width="24.5703125" style="22" customWidth="1"/>
    <col min="8" max="8" width="49.85546875" style="22" customWidth="1"/>
    <col min="9" max="16384" width="11.5703125" style="22"/>
  </cols>
  <sheetData>
    <row r="1" spans="1:8" ht="16.5" customHeight="1" x14ac:dyDescent="0.25">
      <c r="A1" s="23"/>
      <c r="B1" s="23"/>
      <c r="C1" s="89" t="s">
        <v>14</v>
      </c>
      <c r="D1" s="89"/>
      <c r="E1" s="24"/>
      <c r="F1" s="23"/>
      <c r="G1" s="23"/>
      <c r="H1" s="23"/>
    </row>
    <row r="2" spans="1:8" ht="15" customHeight="1" x14ac:dyDescent="0.25">
      <c r="A2" s="23"/>
      <c r="B2" s="23"/>
      <c r="C2" s="89"/>
      <c r="D2" s="89"/>
      <c r="E2" s="24"/>
      <c r="F2" s="23"/>
      <c r="G2" s="23"/>
      <c r="H2" s="23"/>
    </row>
    <row r="3" spans="1:8" ht="14.25" customHeight="1" x14ac:dyDescent="0.25">
      <c r="A3" s="23"/>
      <c r="B3" s="23"/>
      <c r="C3" s="89"/>
      <c r="D3" s="89"/>
      <c r="E3" s="24"/>
      <c r="F3" s="23"/>
      <c r="G3" s="23"/>
      <c r="H3" s="23"/>
    </row>
    <row r="4" spans="1:8" x14ac:dyDescent="0.25">
      <c r="A4" s="25" t="s">
        <v>4</v>
      </c>
      <c r="B4" s="25" t="s">
        <v>15</v>
      </c>
      <c r="C4" s="26" t="s">
        <v>16</v>
      </c>
      <c r="D4" s="26" t="s">
        <v>17</v>
      </c>
      <c r="E4" s="26" t="s">
        <v>20</v>
      </c>
      <c r="F4" s="26" t="s">
        <v>18</v>
      </c>
      <c r="G4" s="26" t="s">
        <v>19</v>
      </c>
      <c r="H4" s="27" t="s">
        <v>2</v>
      </c>
    </row>
    <row r="5" spans="1:8" x14ac:dyDescent="0.25">
      <c r="A5" s="56" t="s">
        <v>67</v>
      </c>
      <c r="B5" s="59" t="s">
        <v>64</v>
      </c>
      <c r="C5" s="56">
        <v>1</v>
      </c>
      <c r="D5" s="56">
        <v>11</v>
      </c>
      <c r="E5" s="56">
        <v>1</v>
      </c>
      <c r="F5" s="56">
        <v>1</v>
      </c>
      <c r="G5" s="56">
        <v>1</v>
      </c>
      <c r="H5" s="56">
        <v>1</v>
      </c>
    </row>
    <row r="6" spans="1:8" x14ac:dyDescent="0.25">
      <c r="A6" s="56">
        <v>31224858485</v>
      </c>
      <c r="B6" s="59" t="s">
        <v>69</v>
      </c>
      <c r="C6" s="56" t="s">
        <v>70</v>
      </c>
      <c r="D6" s="56" t="s">
        <v>71</v>
      </c>
      <c r="E6" s="56" t="s">
        <v>68</v>
      </c>
      <c r="F6" s="56">
        <v>3876630054</v>
      </c>
      <c r="G6" s="56" t="s">
        <v>66</v>
      </c>
      <c r="H6" s="56" t="s">
        <v>72</v>
      </c>
    </row>
    <row r="7" spans="1:8" x14ac:dyDescent="0.25">
      <c r="A7" s="56">
        <v>55555</v>
      </c>
      <c r="B7" s="59">
        <v>555</v>
      </c>
      <c r="C7" s="56">
        <v>5555</v>
      </c>
      <c r="D7" s="56">
        <v>55555</v>
      </c>
      <c r="E7" s="56">
        <v>5555</v>
      </c>
      <c r="F7" s="56">
        <v>5555</v>
      </c>
      <c r="G7" s="56">
        <v>5555</v>
      </c>
      <c r="H7" s="56">
        <v>555555</v>
      </c>
    </row>
  </sheetData>
  <mergeCells count="1">
    <mergeCell ref="C1:D3"/>
  </mergeCells>
  <phoneticPr fontId="21" type="noConversion"/>
  <pageMargins left="0.7" right="0.7" top="0.75" bottom="0.75" header="0.3" footer="0.3"/>
  <pageSetup paperSize="9" scale="41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cubomagico" Type="http://schemas.openxmlformats.org/officeDocument/2006/relationships/image" Target="images/cubomagico.png"/><Relationship Id="Elimprove" Type="http://schemas.openxmlformats.org/officeDocument/2006/relationships/image" Target="images/Elimprove.png"/><Relationship Id="pdf" Type="http://schemas.openxmlformats.org/officeDocument/2006/relationships/image" Target="images/pdf.png"/><Relationship Id="guardar" Type="http://schemas.openxmlformats.org/officeDocument/2006/relationships/image" Target="images/guardar.png"/><Relationship Id="fb" Type="http://schemas.openxmlformats.org/officeDocument/2006/relationships/image" Target="images/fb.png"/><Relationship Id="proveeor" Type="http://schemas.openxmlformats.org/officeDocument/2006/relationships/image" Target="images/proveeor.png"/><Relationship Id="web" Type="http://schemas.openxmlformats.org/officeDocument/2006/relationships/image" Target="images/web.png"/><Relationship Id="inst" Type="http://schemas.openxmlformats.org/officeDocument/2006/relationships/image" Target="images/inst.png"/><Relationship Id="in" Type="http://schemas.openxmlformats.org/officeDocument/2006/relationships/image" Target="images/in.png"/><Relationship Id="Caja" Type="http://schemas.openxmlformats.org/officeDocument/2006/relationships/image" Target="images/Caja.png"/><Relationship Id="combi" Type="http://schemas.openxmlformats.org/officeDocument/2006/relationships/image" Target="images/combi.png"/><Relationship Id="salir" Type="http://schemas.openxmlformats.org/officeDocument/2006/relationships/image" Target="images/salir.png"/><Relationship Id="modprove" Type="http://schemas.openxmlformats.org/officeDocument/2006/relationships/image" Target="images/modprove.png"/><Relationship Id="ExportarPdf" Type="http://schemas.openxmlformats.org/officeDocument/2006/relationships/image" Target="images/ExportarPdf.png"/><Relationship Id="basurero" Type="http://schemas.openxmlformats.org/officeDocument/2006/relationships/image" Target="images/basurero.png"/><Relationship Id="ide" Type="http://schemas.openxmlformats.org/officeDocument/2006/relationships/image" Target="images/ide.png"/></Relationships>
</file>

<file path=customUI/customUI14.xml><?xml version="1.0" encoding="utf-8"?>
<customUI xmlns="http://schemas.microsoft.com/office/2009/07/customui">
  <ribbon startFromScratch="true">
    <tabs>
      <tab id="fichaOperaciones" label="Operaciones">
        <group id="grupoProductos" label="Productos">
          <button id="botonAltaProducto" label="Alta de Nuevo Producto" size="large" image="Caja" onAction="CintaBotones.AltaProducto"/>
          <separator id="sepa1"/>
          <button id="botonModificar" label="Modificar Producto" size="large" image="cubomagico" onAction="CintaBotones.ModificarProducto"/>
          <separator id="sepa2"/>
          <button id="botonEliminar" label="Eliminar producto del Stock" size="large" image="basurero" onAction="CintaBotones.EliminarProducto"/>
        </group>
        <group id="grupoProveedor" label="Proveedor">
          <button id="botonAltaProveedor" label="Alta de Nuevo Proveedor" size="large" image="proveeor" onAction="CintaBotones.AltaProveedor"/>
          <button id="botonModificarProveedor" label="Modificar Proveedor" size="large" image="modprove" onAction="CintaBotones.ModificarProveedor"/>
          <button id="botonEliminarProveedor" label="Eliminar Proveedor" size="large" image="Elimprove" onAction="CintaBotones.EliminarProveedor"/>
        </group>
        <group id="grupoExportar" label="Exportar a PDF">
          <button id="botonStockpdf" label="Exportar Stock como PDF" size="large" image="ExportarPdf" onAction="CintaBotones.ExpStock"/>
          <button id="botonProveepdf" label="Exportar Proveedorres como PDF" size="large" image="pdf" onAction="CintaBotones.ExpProvee"/>
        </group>
        <group id="grupoGuardarSalir" label="Guardar y Salir">
          <button id="botonGuardar" label="Guardar cambios" size="large" image="guardar" onAction="CintaBotones.guardar"/>
          <button id="botonSalir" label="Guardar y Salir" size="large" image="salir" onAction="CintaBotones.Salir"/>
        </group>
      </tab>
      <tab id="fichaAcercade" label="Acerca de">
        <group id="grupocreador" label="Contacto">
          <button id="botonCreador" label="Creador" size="large" image="ide" onAction="CintaBotones.ide" screentip="El Miguer" supertip="Don't forget to smile! - No olvides sonreir!"/>
        </group>
        <group id="grupoEnlances" label="Visitanos en">
          <button id="botonWeb" label="Página Web" size="large" image="web" onAction="CintaBotones.Web"/>
          <button id="botonInst" label="Instagram" size="large" image="inst" onAction="CintaBotones.Inst"/>
          <button id="botonfb" label="Facebook" size="large" image="fb" onAction="CintaBotones.Fb"/>
          <button id="botonin" label="LinkedIn" size="large" image="in" onAction="CintaBotones.LinkedIn"/>
        </group>
      </tab>
    </tabs>
  </ribbon>
  <backstage>
    <button idMso="ApplicationOptionsDialog" visible="false"/>
    <button idMso="FileSave" visible="false"/>
    <button idMso="FileSaveAs" visible="false"/>
    <button idMso="FileOpen" visible="false"/>
    <button idMso="FileClose" visible="false"/>
    <button idMso="FileExit" visible="false"/>
    <tab idMso="Publish2Tab" visible="false"/>
    <tab idMso="HistoryTab" visible="false"/>
    <tab idMso="TabSave" visible="false"/>
    <tab idMso="TabRecent" visible="false"/>
    <tab idMso="TabInfo" visible="false"/>
    <tab idMso="TabShare" visible="false"/>
    <tab idMso="TabHelp" visible="false"/>
    <tab idMso="TabNew" visible="false"/>
    <tab idMso="TabOfficeStart" visible="false"/>
    <tab idMso="TabPublish" visible="false"/>
    <tab idMso="TabHelp" visible="false"/>
    <tab id="TabPublish" label="Ayuda" insertBeforeMso="TabInfo">
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Inicio</vt:lpstr>
      <vt:lpstr>Stock</vt:lpstr>
      <vt:lpstr>Entrada</vt:lpstr>
      <vt:lpstr>Salida</vt:lpstr>
      <vt:lpstr>Proveedores</vt:lpstr>
      <vt:lpstr>CANTIDAD</vt:lpstr>
      <vt:lpstr>PRECIO</vt:lpstr>
      <vt:lpstr>proveedores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2022-03-06T11:19:15Z</cp:lastPrinted>
  <dcterms:created xsi:type="dcterms:W3CDTF">2015-06-05T18:19:34Z</dcterms:created>
  <dcterms:modified xsi:type="dcterms:W3CDTF">2022-03-06T12:13:06Z</dcterms:modified>
</cp:coreProperties>
</file>